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mc:AlternateContent xmlns:mc="http://schemas.openxmlformats.org/markup-compatibility/2006">
    <mc:Choice Requires="x15">
      <x15ac:absPath xmlns:x15ac="http://schemas.microsoft.com/office/spreadsheetml/2010/11/ac" url="C:\Modeling\EPS\EU\eps-eu\"/>
    </mc:Choice>
  </mc:AlternateContent>
  <xr:revisionPtr revIDLastSave="0" documentId="13_ncr:1_{32ED7BFF-45D8-437C-9C39-5BC3821EF772}" xr6:coauthVersionLast="47" xr6:coauthVersionMax="47" xr10:uidLastSave="{00000000-0000-0000-0000-000000000000}"/>
  <bookViews>
    <workbookView xWindow="33630" yWindow="1335" windowWidth="21600" windowHeight="11175" tabRatio="859"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22" r:id="rId6"/>
    <sheet name="ReferenceScenarios" sheetId="9" r:id="rId7"/>
    <sheet name="ReferenceCurves" sheetId="21" r:id="rId8"/>
    <sheet name="Targets" sheetId="20" r:id="rId9"/>
    <sheet name="Target Calculations" sheetId="15" r:id="rId10"/>
    <sheet name="MaxBoundCalculations" sheetId="13" r:id="rId11"/>
  </sheets>
  <definedNames>
    <definedName name="_xlnm._FilterDatabase" localSheetId="1" hidden="1">'Policy Characteristics'!$A$3:$N$119</definedName>
    <definedName name="_xlnm._FilterDatabase" localSheetId="2" hidden="1">PolicyLevers!$A$1:$S$1978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188" i="1" l="1"/>
  <c r="K188" i="1"/>
  <c r="L188" i="1"/>
  <c r="M188" i="1"/>
  <c r="N188" i="1"/>
  <c r="O188" i="1"/>
  <c r="P188" i="1"/>
  <c r="Q188" i="1"/>
  <c r="R188" i="1"/>
  <c r="J189" i="1"/>
  <c r="K189" i="1"/>
  <c r="L189" i="1"/>
  <c r="M189" i="1"/>
  <c r="N189" i="1"/>
  <c r="O189" i="1"/>
  <c r="P189" i="1"/>
  <c r="Q189" i="1"/>
  <c r="R189" i="1"/>
  <c r="J190" i="1"/>
  <c r="K190" i="1"/>
  <c r="L190" i="1"/>
  <c r="M190" i="1"/>
  <c r="N190" i="1"/>
  <c r="O190" i="1"/>
  <c r="P190" i="1"/>
  <c r="Q190" i="1"/>
  <c r="R190" i="1"/>
  <c r="J191" i="1"/>
  <c r="K191" i="1"/>
  <c r="L191" i="1"/>
  <c r="M191" i="1"/>
  <c r="N191" i="1"/>
  <c r="O191" i="1"/>
  <c r="P191" i="1"/>
  <c r="Q191" i="1"/>
  <c r="R191" i="1"/>
  <c r="J192" i="1"/>
  <c r="K192" i="1"/>
  <c r="L192" i="1"/>
  <c r="M192" i="1"/>
  <c r="N192" i="1"/>
  <c r="O192" i="1"/>
  <c r="P192" i="1"/>
  <c r="Q192" i="1"/>
  <c r="R192" i="1"/>
  <c r="J193" i="1"/>
  <c r="K193" i="1"/>
  <c r="L193" i="1"/>
  <c r="M193" i="1"/>
  <c r="N193" i="1"/>
  <c r="O193" i="1"/>
  <c r="P193" i="1"/>
  <c r="Q193" i="1"/>
  <c r="R193" i="1"/>
  <c r="J194" i="1"/>
  <c r="K194" i="1"/>
  <c r="L194" i="1"/>
  <c r="M194" i="1"/>
  <c r="N194" i="1"/>
  <c r="O194" i="1"/>
  <c r="P194" i="1"/>
  <c r="Q194" i="1"/>
  <c r="R194" i="1"/>
  <c r="J195" i="1"/>
  <c r="K195" i="1"/>
  <c r="L195" i="1"/>
  <c r="M195" i="1"/>
  <c r="N195" i="1"/>
  <c r="O195" i="1"/>
  <c r="P195" i="1"/>
  <c r="Q195" i="1"/>
  <c r="R195" i="1"/>
  <c r="J196" i="1"/>
  <c r="K196" i="1"/>
  <c r="L196" i="1"/>
  <c r="M196" i="1"/>
  <c r="N196" i="1"/>
  <c r="O196" i="1"/>
  <c r="P196" i="1"/>
  <c r="Q196" i="1"/>
  <c r="R196" i="1"/>
  <c r="J197" i="1"/>
  <c r="K197" i="1"/>
  <c r="L197" i="1"/>
  <c r="M197" i="1"/>
  <c r="N197" i="1"/>
  <c r="O197" i="1"/>
  <c r="P197" i="1"/>
  <c r="Q197" i="1"/>
  <c r="R197" i="1"/>
  <c r="J198" i="1"/>
  <c r="K198" i="1"/>
  <c r="L198" i="1"/>
  <c r="M198" i="1"/>
  <c r="N198" i="1"/>
  <c r="O198" i="1"/>
  <c r="P198" i="1"/>
  <c r="Q198" i="1"/>
  <c r="R198" i="1"/>
  <c r="J199" i="1"/>
  <c r="K199" i="1"/>
  <c r="L199" i="1"/>
  <c r="M199" i="1"/>
  <c r="N199" i="1"/>
  <c r="O199" i="1"/>
  <c r="P199" i="1"/>
  <c r="Q199" i="1"/>
  <c r="R199" i="1"/>
  <c r="B199" i="1"/>
  <c r="A199" i="1"/>
  <c r="B198" i="1"/>
  <c r="A198" i="1"/>
  <c r="B197" i="1"/>
  <c r="A197" i="1"/>
  <c r="B196" i="1"/>
  <c r="A196" i="1"/>
  <c r="B195" i="1"/>
  <c r="A195" i="1"/>
  <c r="B194" i="1"/>
  <c r="A194" i="1"/>
  <c r="B193" i="1"/>
  <c r="A193" i="1"/>
  <c r="B192" i="1"/>
  <c r="A192" i="1"/>
  <c r="B191" i="1"/>
  <c r="A191" i="1"/>
  <c r="B190" i="1"/>
  <c r="A190" i="1"/>
  <c r="B189" i="1"/>
  <c r="A189" i="1"/>
  <c r="B188" i="1"/>
  <c r="A188" i="1"/>
  <c r="C199" i="1"/>
  <c r="C198" i="1"/>
  <c r="C197" i="1"/>
  <c r="C196" i="1"/>
  <c r="C195" i="1"/>
  <c r="C194" i="1"/>
  <c r="C193" i="1"/>
  <c r="C192" i="1"/>
  <c r="C191" i="1"/>
  <c r="C190" i="1"/>
  <c r="C189" i="1"/>
  <c r="J277" i="1"/>
  <c r="K277" i="1"/>
  <c r="L277" i="1"/>
  <c r="M277" i="1"/>
  <c r="N277" i="1"/>
  <c r="O277" i="1"/>
  <c r="P277" i="1"/>
  <c r="Q277" i="1"/>
  <c r="R277" i="1"/>
  <c r="J279" i="1"/>
  <c r="R279" i="1"/>
  <c r="Q280" i="1"/>
  <c r="N282" i="1"/>
  <c r="O282" i="1"/>
  <c r="M283" i="1"/>
  <c r="N283" i="1"/>
  <c r="L284" i="1"/>
  <c r="M284" i="1"/>
  <c r="K285" i="1"/>
  <c r="L285" i="1"/>
  <c r="J286" i="1"/>
  <c r="K286" i="1"/>
  <c r="R286" i="1"/>
  <c r="J287" i="1"/>
  <c r="Q287" i="1"/>
  <c r="R287" i="1"/>
  <c r="Q288" i="1"/>
  <c r="N290" i="1"/>
  <c r="O290" i="1"/>
  <c r="M291" i="1"/>
  <c r="N291" i="1"/>
  <c r="L292" i="1"/>
  <c r="M292" i="1"/>
  <c r="K293" i="1"/>
  <c r="L293" i="1"/>
  <c r="J294" i="1"/>
  <c r="K294" i="1"/>
  <c r="R294" i="1"/>
  <c r="J295" i="1"/>
  <c r="Q295" i="1"/>
  <c r="R295" i="1"/>
  <c r="Q296" i="1"/>
  <c r="N298" i="1"/>
  <c r="O298" i="1"/>
  <c r="M299" i="1"/>
  <c r="N299" i="1"/>
  <c r="L300" i="1"/>
  <c r="M300" i="1"/>
  <c r="A277" i="1"/>
  <c r="A278" i="1"/>
  <c r="A279" i="1"/>
  <c r="A285" i="1"/>
  <c r="A286" i="1"/>
  <c r="A287" i="1"/>
  <c r="A293" i="1"/>
  <c r="A294" i="1"/>
  <c r="A295" i="1"/>
  <c r="B277" i="1"/>
  <c r="B278" i="1"/>
  <c r="B279" i="1"/>
  <c r="B285" i="1"/>
  <c r="B286" i="1"/>
  <c r="B287" i="1"/>
  <c r="B293" i="1"/>
  <c r="B294" i="1"/>
  <c r="B295" i="1"/>
  <c r="C279" i="1"/>
  <c r="P279" i="1" s="1"/>
  <c r="C280" i="1"/>
  <c r="O280" i="1" s="1"/>
  <c r="C281" i="1"/>
  <c r="N281" i="1" s="1"/>
  <c r="C282" i="1"/>
  <c r="M282" i="1" s="1"/>
  <c r="C283" i="1"/>
  <c r="L283" i="1" s="1"/>
  <c r="C284" i="1"/>
  <c r="K284" i="1" s="1"/>
  <c r="C285" i="1"/>
  <c r="J285" i="1" s="1"/>
  <c r="C286" i="1"/>
  <c r="Q286" i="1" s="1"/>
  <c r="C287" i="1"/>
  <c r="P287" i="1" s="1"/>
  <c r="C288" i="1"/>
  <c r="O288" i="1" s="1"/>
  <c r="C289" i="1"/>
  <c r="N289" i="1" s="1"/>
  <c r="C290" i="1"/>
  <c r="M290" i="1" s="1"/>
  <c r="C291" i="1"/>
  <c r="L291" i="1" s="1"/>
  <c r="C292" i="1"/>
  <c r="K292" i="1" s="1"/>
  <c r="C293" i="1"/>
  <c r="J293" i="1" s="1"/>
  <c r="C294" i="1"/>
  <c r="Q294" i="1" s="1"/>
  <c r="C295" i="1"/>
  <c r="P295" i="1" s="1"/>
  <c r="C296" i="1"/>
  <c r="O296" i="1" s="1"/>
  <c r="C297" i="1"/>
  <c r="N297" i="1" s="1"/>
  <c r="C298" i="1"/>
  <c r="M298" i="1" s="1"/>
  <c r="C299" i="1"/>
  <c r="L299" i="1" s="1"/>
  <c r="C300" i="1"/>
  <c r="K300" i="1" s="1"/>
  <c r="C278" i="1"/>
  <c r="Q278" i="1" s="1"/>
  <c r="J238" i="1"/>
  <c r="K238" i="1"/>
  <c r="L238" i="1"/>
  <c r="M238" i="1"/>
  <c r="N238" i="1"/>
  <c r="O238" i="1"/>
  <c r="P238" i="1"/>
  <c r="Q238" i="1"/>
  <c r="R238" i="1"/>
  <c r="K240" i="1"/>
  <c r="L240" i="1"/>
  <c r="A238" i="1"/>
  <c r="B238" i="1"/>
  <c r="C240" i="1"/>
  <c r="M240" i="1" s="1"/>
  <c r="C239" i="1"/>
  <c r="N239" i="1" s="1"/>
  <c r="J838" i="1"/>
  <c r="K838" i="1"/>
  <c r="L838" i="1"/>
  <c r="M838" i="1"/>
  <c r="N838" i="1"/>
  <c r="O838" i="1"/>
  <c r="P838" i="1"/>
  <c r="Q838" i="1"/>
  <c r="R838" i="1"/>
  <c r="J857" i="1"/>
  <c r="N857" i="1"/>
  <c r="R929" i="1"/>
  <c r="P930" i="1"/>
  <c r="K953" i="1"/>
  <c r="K961" i="1"/>
  <c r="J978" i="1"/>
  <c r="R999" i="1"/>
  <c r="R1000" i="1"/>
  <c r="M1016" i="1"/>
  <c r="Q1016" i="1"/>
  <c r="M1028" i="1"/>
  <c r="L1049" i="1"/>
  <c r="Q1058" i="1"/>
  <c r="J1072" i="1"/>
  <c r="O1072" i="1"/>
  <c r="R1081" i="1"/>
  <c r="C840" i="1"/>
  <c r="L840" i="1" s="1"/>
  <c r="C841" i="1"/>
  <c r="L841" i="1" s="1"/>
  <c r="C842" i="1"/>
  <c r="J842" i="1" s="1"/>
  <c r="C843" i="1"/>
  <c r="C844" i="1"/>
  <c r="B844" i="1" s="1"/>
  <c r="C845" i="1"/>
  <c r="C846" i="1"/>
  <c r="C847" i="1"/>
  <c r="C848" i="1"/>
  <c r="N848" i="1" s="1"/>
  <c r="C849" i="1"/>
  <c r="L849" i="1" s="1"/>
  <c r="C850" i="1"/>
  <c r="C851" i="1"/>
  <c r="C852" i="1"/>
  <c r="R852" i="1" s="1"/>
  <c r="C853" i="1"/>
  <c r="R853" i="1" s="1"/>
  <c r="C854" i="1"/>
  <c r="B854" i="1" s="1"/>
  <c r="C855" i="1"/>
  <c r="O855" i="1" s="1"/>
  <c r="C856" i="1"/>
  <c r="B856" i="1" s="1"/>
  <c r="C857" i="1"/>
  <c r="M857" i="1" s="1"/>
  <c r="C858" i="1"/>
  <c r="R858" i="1" s="1"/>
  <c r="C859" i="1"/>
  <c r="A859" i="1" s="1"/>
  <c r="C860" i="1"/>
  <c r="R860" i="1" s="1"/>
  <c r="C861" i="1"/>
  <c r="J861" i="1" s="1"/>
  <c r="C862" i="1"/>
  <c r="C863" i="1"/>
  <c r="C864" i="1"/>
  <c r="C865" i="1"/>
  <c r="L865" i="1" s="1"/>
  <c r="C866" i="1"/>
  <c r="J866" i="1" s="1"/>
  <c r="C867" i="1"/>
  <c r="K867" i="1" s="1"/>
  <c r="C868" i="1"/>
  <c r="K868" i="1" s="1"/>
  <c r="C869" i="1"/>
  <c r="C870" i="1"/>
  <c r="C871" i="1"/>
  <c r="C872" i="1"/>
  <c r="A872" i="1" s="1"/>
  <c r="C873" i="1"/>
  <c r="A873" i="1" s="1"/>
  <c r="C874" i="1"/>
  <c r="J874" i="1" s="1"/>
  <c r="C875" i="1"/>
  <c r="A875" i="1" s="1"/>
  <c r="C876" i="1"/>
  <c r="B876" i="1" s="1"/>
  <c r="C877" i="1"/>
  <c r="C878" i="1"/>
  <c r="C879" i="1"/>
  <c r="C880" i="1"/>
  <c r="C881" i="1"/>
  <c r="K881" i="1" s="1"/>
  <c r="C882" i="1"/>
  <c r="Q882" i="1" s="1"/>
  <c r="C883" i="1"/>
  <c r="C884" i="1"/>
  <c r="A884" i="1" s="1"/>
  <c r="C885" i="1"/>
  <c r="C886" i="1"/>
  <c r="C887" i="1"/>
  <c r="C888" i="1"/>
  <c r="C889" i="1"/>
  <c r="J889" i="1" s="1"/>
  <c r="C890" i="1"/>
  <c r="R890" i="1" s="1"/>
  <c r="C891" i="1"/>
  <c r="J891" i="1" s="1"/>
  <c r="C892" i="1"/>
  <c r="A892" i="1" s="1"/>
  <c r="C893" i="1"/>
  <c r="L893" i="1" s="1"/>
  <c r="C894" i="1"/>
  <c r="C895" i="1"/>
  <c r="B895" i="1" s="1"/>
  <c r="C896" i="1"/>
  <c r="C897" i="1"/>
  <c r="A897" i="1" s="1"/>
  <c r="C898" i="1"/>
  <c r="R898" i="1" s="1"/>
  <c r="C899" i="1"/>
  <c r="C900" i="1"/>
  <c r="O900" i="1" s="1"/>
  <c r="C901" i="1"/>
  <c r="A901" i="1" s="1"/>
  <c r="C902" i="1"/>
  <c r="C903" i="1"/>
  <c r="M903" i="1" s="1"/>
  <c r="C904" i="1"/>
  <c r="C905" i="1"/>
  <c r="O905" i="1" s="1"/>
  <c r="C906" i="1"/>
  <c r="K906" i="1" s="1"/>
  <c r="C907" i="1"/>
  <c r="M907" i="1" s="1"/>
  <c r="C908" i="1"/>
  <c r="B908" i="1" s="1"/>
  <c r="C909" i="1"/>
  <c r="C910" i="1"/>
  <c r="C911" i="1"/>
  <c r="A911" i="1" s="1"/>
  <c r="C912" i="1"/>
  <c r="O912" i="1" s="1"/>
  <c r="C913" i="1"/>
  <c r="K913" i="1" s="1"/>
  <c r="C914" i="1"/>
  <c r="C915" i="1"/>
  <c r="A915" i="1" s="1"/>
  <c r="C916" i="1"/>
  <c r="J916" i="1" s="1"/>
  <c r="C917" i="1"/>
  <c r="A917" i="1" s="1"/>
  <c r="C918" i="1"/>
  <c r="A918" i="1" s="1"/>
  <c r="C919" i="1"/>
  <c r="C920" i="1"/>
  <c r="C921" i="1"/>
  <c r="M921" i="1" s="1"/>
  <c r="C922" i="1"/>
  <c r="O922" i="1" s="1"/>
  <c r="C923" i="1"/>
  <c r="C924" i="1"/>
  <c r="C925" i="1"/>
  <c r="A925" i="1" s="1"/>
  <c r="C926" i="1"/>
  <c r="C927" i="1"/>
  <c r="C928" i="1"/>
  <c r="C929" i="1"/>
  <c r="P929" i="1" s="1"/>
  <c r="C930" i="1"/>
  <c r="M930" i="1" s="1"/>
  <c r="C931" i="1"/>
  <c r="C932" i="1"/>
  <c r="C933" i="1"/>
  <c r="K933" i="1" s="1"/>
  <c r="C934" i="1"/>
  <c r="B934" i="1" s="1"/>
  <c r="C935" i="1"/>
  <c r="C936" i="1"/>
  <c r="P936" i="1" s="1"/>
  <c r="C937" i="1"/>
  <c r="N937" i="1" s="1"/>
  <c r="C938" i="1"/>
  <c r="J938" i="1" s="1"/>
  <c r="C939" i="1"/>
  <c r="N939" i="1" s="1"/>
  <c r="C940" i="1"/>
  <c r="P940" i="1" s="1"/>
  <c r="C941" i="1"/>
  <c r="N941" i="1" s="1"/>
  <c r="C942" i="1"/>
  <c r="B942" i="1" s="1"/>
  <c r="C943" i="1"/>
  <c r="R943" i="1" s="1"/>
  <c r="C944" i="1"/>
  <c r="C945" i="1"/>
  <c r="P945" i="1" s="1"/>
  <c r="C946" i="1"/>
  <c r="N946" i="1" s="1"/>
  <c r="C947" i="1"/>
  <c r="C948" i="1"/>
  <c r="A948" i="1" s="1"/>
  <c r="C949" i="1"/>
  <c r="C950" i="1"/>
  <c r="Q950" i="1" s="1"/>
  <c r="C951" i="1"/>
  <c r="C952" i="1"/>
  <c r="R952" i="1" s="1"/>
  <c r="C953" i="1"/>
  <c r="J953" i="1" s="1"/>
  <c r="C954" i="1"/>
  <c r="J954" i="1" s="1"/>
  <c r="C955" i="1"/>
  <c r="B955" i="1" s="1"/>
  <c r="C956" i="1"/>
  <c r="K956" i="1" s="1"/>
  <c r="C957" i="1"/>
  <c r="J957" i="1" s="1"/>
  <c r="C958" i="1"/>
  <c r="C959" i="1"/>
  <c r="R959" i="1" s="1"/>
  <c r="C960" i="1"/>
  <c r="C961" i="1"/>
  <c r="L961" i="1" s="1"/>
  <c r="C962" i="1"/>
  <c r="Q962" i="1" s="1"/>
  <c r="C963" i="1"/>
  <c r="C964" i="1"/>
  <c r="Q964" i="1" s="1"/>
  <c r="C965" i="1"/>
  <c r="C966" i="1"/>
  <c r="A966" i="1" s="1"/>
  <c r="C967" i="1"/>
  <c r="K967" i="1" s="1"/>
  <c r="C968" i="1"/>
  <c r="C969" i="1"/>
  <c r="R969" i="1" s="1"/>
  <c r="C970" i="1"/>
  <c r="Q970" i="1" s="1"/>
  <c r="C971" i="1"/>
  <c r="C972" i="1"/>
  <c r="O972" i="1" s="1"/>
  <c r="C973" i="1"/>
  <c r="Q973" i="1" s="1"/>
  <c r="C974" i="1"/>
  <c r="A974" i="1" s="1"/>
  <c r="C975" i="1"/>
  <c r="N975" i="1" s="1"/>
  <c r="C976" i="1"/>
  <c r="C977" i="1"/>
  <c r="Q977" i="1" s="1"/>
  <c r="C978" i="1"/>
  <c r="R978" i="1" s="1"/>
  <c r="C979" i="1"/>
  <c r="C980" i="1"/>
  <c r="Q980" i="1" s="1"/>
  <c r="C981" i="1"/>
  <c r="C982" i="1"/>
  <c r="C983" i="1"/>
  <c r="C984" i="1"/>
  <c r="C985" i="1"/>
  <c r="Q985" i="1" s="1"/>
  <c r="C986" i="1"/>
  <c r="K986" i="1" s="1"/>
  <c r="C987" i="1"/>
  <c r="L987" i="1" s="1"/>
  <c r="C988" i="1"/>
  <c r="Q988" i="1" s="1"/>
  <c r="C989" i="1"/>
  <c r="A989" i="1" s="1"/>
  <c r="C990" i="1"/>
  <c r="C991" i="1"/>
  <c r="C992" i="1"/>
  <c r="J992" i="1" s="1"/>
  <c r="C993" i="1"/>
  <c r="L993" i="1" s="1"/>
  <c r="C994" i="1"/>
  <c r="K994" i="1" s="1"/>
  <c r="C995" i="1"/>
  <c r="R995" i="1" s="1"/>
  <c r="C996" i="1"/>
  <c r="J996" i="1" s="1"/>
  <c r="C997" i="1"/>
  <c r="M997" i="1" s="1"/>
  <c r="C998" i="1"/>
  <c r="C999" i="1"/>
  <c r="C1000" i="1"/>
  <c r="C1001" i="1"/>
  <c r="K1001" i="1" s="1"/>
  <c r="C1002" i="1"/>
  <c r="J1002" i="1" s="1"/>
  <c r="C1003" i="1"/>
  <c r="A1003" i="1" s="1"/>
  <c r="C1004" i="1"/>
  <c r="B1004" i="1" s="1"/>
  <c r="C1005" i="1"/>
  <c r="C1006" i="1"/>
  <c r="O1006" i="1" s="1"/>
  <c r="C1007" i="1"/>
  <c r="C1008" i="1"/>
  <c r="O1008" i="1" s="1"/>
  <c r="C1009" i="1"/>
  <c r="K1009" i="1" s="1"/>
  <c r="C1010" i="1"/>
  <c r="K1010" i="1" s="1"/>
  <c r="C1011" i="1"/>
  <c r="C1012" i="1"/>
  <c r="J1012" i="1" s="1"/>
  <c r="C1013" i="1"/>
  <c r="M1013" i="1" s="1"/>
  <c r="C1014" i="1"/>
  <c r="O1014" i="1" s="1"/>
  <c r="C1015" i="1"/>
  <c r="K1015" i="1" s="1"/>
  <c r="C1016" i="1"/>
  <c r="C1017" i="1"/>
  <c r="K1017" i="1" s="1"/>
  <c r="C1018" i="1"/>
  <c r="Q1018" i="1" s="1"/>
  <c r="C1019" i="1"/>
  <c r="B1019" i="1" s="1"/>
  <c r="C1020" i="1"/>
  <c r="A1020" i="1" s="1"/>
  <c r="C1021" i="1"/>
  <c r="P1021" i="1" s="1"/>
  <c r="C1022" i="1"/>
  <c r="C1023" i="1"/>
  <c r="C1024" i="1"/>
  <c r="N1024" i="1" s="1"/>
  <c r="C1025" i="1"/>
  <c r="L1025" i="1" s="1"/>
  <c r="C1026" i="1"/>
  <c r="M1026" i="1" s="1"/>
  <c r="C1027" i="1"/>
  <c r="C1028" i="1"/>
  <c r="C1029" i="1"/>
  <c r="A1029" i="1" s="1"/>
  <c r="C1030" i="1"/>
  <c r="P1030" i="1" s="1"/>
  <c r="C1031" i="1"/>
  <c r="M1031" i="1" s="1"/>
  <c r="C1032" i="1"/>
  <c r="N1032" i="1" s="1"/>
  <c r="C1033" i="1"/>
  <c r="J1033" i="1" s="1"/>
  <c r="C1034" i="1"/>
  <c r="Q1034" i="1" s="1"/>
  <c r="C1035" i="1"/>
  <c r="J1035" i="1" s="1"/>
  <c r="C1036" i="1"/>
  <c r="N1036" i="1" s="1"/>
  <c r="C1037" i="1"/>
  <c r="A1037" i="1" s="1"/>
  <c r="C1038" i="1"/>
  <c r="C1039" i="1"/>
  <c r="C1040" i="1"/>
  <c r="J1040" i="1" s="1"/>
  <c r="C1041" i="1"/>
  <c r="K1041" i="1" s="1"/>
  <c r="C1042" i="1"/>
  <c r="J1042" i="1" s="1"/>
  <c r="C1043" i="1"/>
  <c r="J1043" i="1" s="1"/>
  <c r="C1044" i="1"/>
  <c r="K1044" i="1" s="1"/>
  <c r="C1045" i="1"/>
  <c r="O1045" i="1" s="1"/>
  <c r="C1046" i="1"/>
  <c r="A1046" i="1" s="1"/>
  <c r="C1047" i="1"/>
  <c r="P1047" i="1" s="1"/>
  <c r="C1048" i="1"/>
  <c r="K1048" i="1" s="1"/>
  <c r="C1049" i="1"/>
  <c r="K1049" i="1" s="1"/>
  <c r="C1050" i="1"/>
  <c r="K1050" i="1" s="1"/>
  <c r="C1051" i="1"/>
  <c r="O1051" i="1" s="1"/>
  <c r="C1052" i="1"/>
  <c r="O1052" i="1" s="1"/>
  <c r="C1053" i="1"/>
  <c r="C1054" i="1"/>
  <c r="A1054" i="1" s="1"/>
  <c r="C1055" i="1"/>
  <c r="K1055" i="1" s="1"/>
  <c r="C1056" i="1"/>
  <c r="L1056" i="1" s="1"/>
  <c r="C1057" i="1"/>
  <c r="M1057" i="1" s="1"/>
  <c r="C1058" i="1"/>
  <c r="L1058" i="1" s="1"/>
  <c r="C1059" i="1"/>
  <c r="B1059" i="1" s="1"/>
  <c r="C1060" i="1"/>
  <c r="J1060" i="1" s="1"/>
  <c r="C1061" i="1"/>
  <c r="R1061" i="1" s="1"/>
  <c r="C1062" i="1"/>
  <c r="A1062" i="1" s="1"/>
  <c r="C1063" i="1"/>
  <c r="L1063" i="1" s="1"/>
  <c r="C1064" i="1"/>
  <c r="L1064" i="1" s="1"/>
  <c r="C1065" i="1"/>
  <c r="L1065" i="1" s="1"/>
  <c r="C1066" i="1"/>
  <c r="J1066" i="1" s="1"/>
  <c r="C1067" i="1"/>
  <c r="C1068" i="1"/>
  <c r="R1068" i="1" s="1"/>
  <c r="C1069" i="1"/>
  <c r="O1069" i="1" s="1"/>
  <c r="C1070" i="1"/>
  <c r="N1070" i="1" s="1"/>
  <c r="C1071" i="1"/>
  <c r="P1071" i="1" s="1"/>
  <c r="C1072" i="1"/>
  <c r="C1073" i="1"/>
  <c r="P1073" i="1" s="1"/>
  <c r="C1074" i="1"/>
  <c r="O1074" i="1" s="1"/>
  <c r="C1075" i="1"/>
  <c r="K1075" i="1" s="1"/>
  <c r="C1076" i="1"/>
  <c r="J1076" i="1" s="1"/>
  <c r="C1077" i="1"/>
  <c r="K1077" i="1" s="1"/>
  <c r="C1078" i="1"/>
  <c r="C1079" i="1"/>
  <c r="C1080" i="1"/>
  <c r="C1081" i="1"/>
  <c r="P1081" i="1" s="1"/>
  <c r="C1082" i="1"/>
  <c r="O1082" i="1" s="1"/>
  <c r="C1083" i="1"/>
  <c r="C1084" i="1"/>
  <c r="R1084" i="1" s="1"/>
  <c r="C1085" i="1"/>
  <c r="L1085" i="1" s="1"/>
  <c r="C1086" i="1"/>
  <c r="C1087" i="1"/>
  <c r="J1087" i="1" s="1"/>
  <c r="C839" i="1"/>
  <c r="A838" i="1"/>
  <c r="B838" i="1"/>
  <c r="A840" i="1"/>
  <c r="A841" i="1"/>
  <c r="B841" i="1"/>
  <c r="A842" i="1"/>
  <c r="A848" i="1"/>
  <c r="B849" i="1"/>
  <c r="A850" i="1"/>
  <c r="B850" i="1"/>
  <c r="A857" i="1"/>
  <c r="B857" i="1"/>
  <c r="A863" i="1"/>
  <c r="A865" i="1"/>
  <c r="B865" i="1"/>
  <c r="A866" i="1"/>
  <c r="B866" i="1"/>
  <c r="A871" i="1"/>
  <c r="B872" i="1"/>
  <c r="B873" i="1"/>
  <c r="A874" i="1"/>
  <c r="B874" i="1"/>
  <c r="A880" i="1"/>
  <c r="A881" i="1"/>
  <c r="B881" i="1"/>
  <c r="B888" i="1"/>
  <c r="A889" i="1"/>
  <c r="B889" i="1"/>
  <c r="B890" i="1"/>
  <c r="A905" i="1"/>
  <c r="B905" i="1"/>
  <c r="A906" i="1"/>
  <c r="B913" i="1"/>
  <c r="A914" i="1"/>
  <c r="B914" i="1"/>
  <c r="B916" i="1"/>
  <c r="A921" i="1"/>
  <c r="B927" i="1"/>
  <c r="A929" i="1"/>
  <c r="B929" i="1"/>
  <c r="A930" i="1"/>
  <c r="B930" i="1"/>
  <c r="A935" i="1"/>
  <c r="B936" i="1"/>
  <c r="A937" i="1"/>
  <c r="B937" i="1"/>
  <c r="A938" i="1"/>
  <c r="B938" i="1"/>
  <c r="A940" i="1"/>
  <c r="B940" i="1"/>
  <c r="B945" i="1"/>
  <c r="A946" i="1"/>
  <c r="B946" i="1"/>
  <c r="B951" i="1"/>
  <c r="B952" i="1"/>
  <c r="A953" i="1"/>
  <c r="B959" i="1"/>
  <c r="A960" i="1"/>
  <c r="A961" i="1"/>
  <c r="B961" i="1"/>
  <c r="A968" i="1"/>
  <c r="A969" i="1"/>
  <c r="B969" i="1"/>
  <c r="A970" i="1"/>
  <c r="B970" i="1"/>
  <c r="B972" i="1"/>
  <c r="B976" i="1"/>
  <c r="B977" i="1"/>
  <c r="A978" i="1"/>
  <c r="B978" i="1"/>
  <c r="A985" i="1"/>
  <c r="B985" i="1"/>
  <c r="A986" i="1"/>
  <c r="A993" i="1"/>
  <c r="B993" i="1"/>
  <c r="A994" i="1"/>
  <c r="B994" i="1"/>
  <c r="A999" i="1"/>
  <c r="B1002" i="1"/>
  <c r="A1008" i="1"/>
  <c r="A1009" i="1"/>
  <c r="B1009" i="1"/>
  <c r="A1010" i="1"/>
  <c r="A1015" i="1"/>
  <c r="A1016" i="1"/>
  <c r="B1016" i="1"/>
  <c r="B1017" i="1"/>
  <c r="A1024" i="1"/>
  <c r="A1025" i="1"/>
  <c r="B1025" i="1"/>
  <c r="A1026" i="1"/>
  <c r="A1028" i="1"/>
  <c r="B1028" i="1"/>
  <c r="B1032" i="1"/>
  <c r="B1033" i="1"/>
  <c r="A1034" i="1"/>
  <c r="B1034" i="1"/>
  <c r="A1040" i="1"/>
  <c r="A1041" i="1"/>
  <c r="B1041" i="1"/>
  <c r="B1049" i="1"/>
  <c r="A1050" i="1"/>
  <c r="B1055" i="1"/>
  <c r="A1057" i="1"/>
  <c r="B1057" i="1"/>
  <c r="A1058" i="1"/>
  <c r="B1058" i="1"/>
  <c r="A1064" i="1"/>
  <c r="B1066" i="1"/>
  <c r="B1068" i="1"/>
  <c r="A1071" i="1"/>
  <c r="A1072" i="1"/>
  <c r="B1073" i="1"/>
  <c r="A1074" i="1"/>
  <c r="B1074" i="1"/>
  <c r="A1079" i="1"/>
  <c r="A1080" i="1"/>
  <c r="B1080" i="1"/>
  <c r="B1087" i="1"/>
  <c r="P1732" i="1"/>
  <c r="N1697" i="1"/>
  <c r="C1790" i="1"/>
  <c r="C1789" i="1"/>
  <c r="R1789" i="1" s="1"/>
  <c r="C1788" i="1"/>
  <c r="P1788" i="1" s="1"/>
  <c r="C1787" i="1"/>
  <c r="K1787" i="1" s="1"/>
  <c r="C1786" i="1"/>
  <c r="C1785" i="1"/>
  <c r="C1784" i="1"/>
  <c r="C1783" i="1"/>
  <c r="C1782" i="1"/>
  <c r="Q1782" i="1" s="1"/>
  <c r="C1781" i="1"/>
  <c r="C1780" i="1"/>
  <c r="C1779" i="1"/>
  <c r="C1778" i="1"/>
  <c r="C1777" i="1"/>
  <c r="C1776" i="1"/>
  <c r="C1775" i="1"/>
  <c r="P1775" i="1" s="1"/>
  <c r="C1774" i="1"/>
  <c r="N1774" i="1" s="1"/>
  <c r="C1773" i="1"/>
  <c r="C1772" i="1"/>
  <c r="R1772" i="1" s="1"/>
  <c r="C1771" i="1"/>
  <c r="N1771" i="1" s="1"/>
  <c r="C1770" i="1"/>
  <c r="C1769" i="1"/>
  <c r="C1768" i="1"/>
  <c r="C1767" i="1"/>
  <c r="C1766" i="1"/>
  <c r="C1765" i="1"/>
  <c r="Q1765" i="1" s="1"/>
  <c r="C1764" i="1"/>
  <c r="P1764" i="1" s="1"/>
  <c r="C1763" i="1"/>
  <c r="M1763" i="1" s="1"/>
  <c r="C1762" i="1"/>
  <c r="L1762" i="1" s="1"/>
  <c r="C1761" i="1"/>
  <c r="K1761" i="1" s="1"/>
  <c r="C1760" i="1"/>
  <c r="C1759" i="1"/>
  <c r="C1758" i="1"/>
  <c r="P1758" i="1" s="1"/>
  <c r="C1757" i="1"/>
  <c r="O1757" i="1" s="1"/>
  <c r="C1756" i="1"/>
  <c r="L1756" i="1" s="1"/>
  <c r="C1755" i="1"/>
  <c r="K1755" i="1" s="1"/>
  <c r="C1754" i="1"/>
  <c r="J1754" i="1" s="1"/>
  <c r="C1753" i="1"/>
  <c r="C1752" i="1"/>
  <c r="P1752" i="1" s="1"/>
  <c r="C1751" i="1"/>
  <c r="C1750" i="1"/>
  <c r="C1749" i="1"/>
  <c r="B1749" i="1" s="1"/>
  <c r="C1748" i="1"/>
  <c r="C1747" i="1"/>
  <c r="C1746" i="1"/>
  <c r="C1745" i="1"/>
  <c r="C1744" i="1"/>
  <c r="C1743" i="1"/>
  <c r="A1743" i="1" s="1"/>
  <c r="C1742" i="1"/>
  <c r="J1742" i="1" s="1"/>
  <c r="C1741" i="1"/>
  <c r="C1740" i="1"/>
  <c r="L1740" i="1" s="1"/>
  <c r="C1739" i="1"/>
  <c r="L1739" i="1" s="1"/>
  <c r="C1738" i="1"/>
  <c r="N1738" i="1" s="1"/>
  <c r="C1737" i="1"/>
  <c r="O1737" i="1" s="1"/>
  <c r="C1736" i="1"/>
  <c r="L1736" i="1" s="1"/>
  <c r="C1735" i="1"/>
  <c r="Q1735" i="1" s="1"/>
  <c r="C1734" i="1"/>
  <c r="N1734" i="1" s="1"/>
  <c r="C1733" i="1"/>
  <c r="C1732" i="1"/>
  <c r="K1732" i="1" s="1"/>
  <c r="C1731" i="1"/>
  <c r="L1731" i="1" s="1"/>
  <c r="C1730" i="1"/>
  <c r="N1730" i="1" s="1"/>
  <c r="C1729" i="1"/>
  <c r="C1728" i="1"/>
  <c r="P1728" i="1" s="1"/>
  <c r="C1727" i="1"/>
  <c r="C1726" i="1"/>
  <c r="R1726" i="1" s="1"/>
  <c r="C1725" i="1"/>
  <c r="C1724" i="1"/>
  <c r="L1724" i="1" s="1"/>
  <c r="C1723" i="1"/>
  <c r="C1722" i="1"/>
  <c r="C1721" i="1"/>
  <c r="K1721" i="1" s="1"/>
  <c r="C1720" i="1"/>
  <c r="P1720" i="1" s="1"/>
  <c r="C1719" i="1"/>
  <c r="P1719" i="1" s="1"/>
  <c r="C1718" i="1"/>
  <c r="N1718" i="1" s="1"/>
  <c r="C1717" i="1"/>
  <c r="J1717" i="1" s="1"/>
  <c r="C1716" i="1"/>
  <c r="P1716" i="1" s="1"/>
  <c r="C1715" i="1"/>
  <c r="Q1715" i="1" s="1"/>
  <c r="C1714" i="1"/>
  <c r="R1714" i="1" s="1"/>
  <c r="C1713" i="1"/>
  <c r="R1713" i="1" s="1"/>
  <c r="C1712" i="1"/>
  <c r="P1712" i="1" s="1"/>
  <c r="C1711" i="1"/>
  <c r="B1711" i="1" s="1"/>
  <c r="C1710" i="1"/>
  <c r="R1710" i="1" s="1"/>
  <c r="C1709" i="1"/>
  <c r="C1708" i="1"/>
  <c r="C1707" i="1"/>
  <c r="R1707" i="1" s="1"/>
  <c r="C1706" i="1"/>
  <c r="R1706" i="1" s="1"/>
  <c r="C1705" i="1"/>
  <c r="J1705" i="1" s="1"/>
  <c r="C1704" i="1"/>
  <c r="L1704" i="1" s="1"/>
  <c r="C1703" i="1"/>
  <c r="Q1703" i="1" s="1"/>
  <c r="C1702" i="1"/>
  <c r="R1702" i="1" s="1"/>
  <c r="C1701" i="1"/>
  <c r="C1700" i="1"/>
  <c r="O1700" i="1" s="1"/>
  <c r="C1699" i="1"/>
  <c r="C1698" i="1"/>
  <c r="P1698" i="1" s="1"/>
  <c r="C1697" i="1"/>
  <c r="C1696" i="1"/>
  <c r="C1695" i="1"/>
  <c r="O1695" i="1" s="1"/>
  <c r="C1694" i="1"/>
  <c r="R1694" i="1" s="1"/>
  <c r="C1693" i="1"/>
  <c r="C1692" i="1"/>
  <c r="N1692" i="1" s="1"/>
  <c r="C1691" i="1"/>
  <c r="C1690" i="1"/>
  <c r="Q1690" i="1" s="1"/>
  <c r="C1689" i="1"/>
  <c r="R1689" i="1" s="1"/>
  <c r="C1688" i="1"/>
  <c r="N1688" i="1" s="1"/>
  <c r="C1687" i="1"/>
  <c r="O1687" i="1" s="1"/>
  <c r="C1686" i="1"/>
  <c r="R1686" i="1" s="1"/>
  <c r="C1685" i="1"/>
  <c r="C1684" i="1"/>
  <c r="C1683" i="1"/>
  <c r="C1682" i="1"/>
  <c r="K1682" i="1" s="1"/>
  <c r="C1681" i="1"/>
  <c r="R1681" i="1" s="1"/>
  <c r="C1680" i="1"/>
  <c r="O1680" i="1" s="1"/>
  <c r="C1679" i="1"/>
  <c r="B1679" i="1" s="1"/>
  <c r="C1678" i="1"/>
  <c r="R1678" i="1" s="1"/>
  <c r="C1677" i="1"/>
  <c r="J1677" i="1" s="1"/>
  <c r="C1676" i="1"/>
  <c r="C1675" i="1"/>
  <c r="R1675" i="1" s="1"/>
  <c r="C1674" i="1"/>
  <c r="C1673" i="1"/>
  <c r="B1673" i="1" s="1"/>
  <c r="C1672" i="1"/>
  <c r="C1671" i="1"/>
  <c r="C1670" i="1"/>
  <c r="C1669" i="1"/>
  <c r="C1668" i="1"/>
  <c r="C1667" i="1"/>
  <c r="C1666" i="1"/>
  <c r="C1665" i="1"/>
  <c r="C1664" i="1"/>
  <c r="C1663" i="1"/>
  <c r="C1662" i="1"/>
  <c r="C1661" i="1"/>
  <c r="C1660" i="1"/>
  <c r="C1659" i="1"/>
  <c r="C1658" i="1"/>
  <c r="C1657" i="1"/>
  <c r="C1656" i="1"/>
  <c r="C1795" i="1"/>
  <c r="C1796" i="1"/>
  <c r="C1797" i="1"/>
  <c r="C1798" i="1"/>
  <c r="C1799" i="1"/>
  <c r="C1802" i="1"/>
  <c r="C1803" i="1"/>
  <c r="C1804" i="1"/>
  <c r="C1805" i="1"/>
  <c r="C1806" i="1"/>
  <c r="C1807" i="1"/>
  <c r="J1081" i="1" l="1"/>
  <c r="R1065" i="1"/>
  <c r="L1057" i="1"/>
  <c r="Q1041" i="1"/>
  <c r="P1025" i="1"/>
  <c r="M1009" i="1"/>
  <c r="J993" i="1"/>
  <c r="J952" i="1"/>
  <c r="M900" i="1"/>
  <c r="B300" i="1"/>
  <c r="B292" i="1"/>
  <c r="B284" i="1"/>
  <c r="A300" i="1"/>
  <c r="A292" i="1"/>
  <c r="A284" i="1"/>
  <c r="R300" i="1"/>
  <c r="J300" i="1"/>
  <c r="K299" i="1"/>
  <c r="L298" i="1"/>
  <c r="M297" i="1"/>
  <c r="N296" i="1"/>
  <c r="O295" i="1"/>
  <c r="P294" i="1"/>
  <c r="Q293" i="1"/>
  <c r="R292" i="1"/>
  <c r="J292" i="1"/>
  <c r="K291" i="1"/>
  <c r="L290" i="1"/>
  <c r="M289" i="1"/>
  <c r="N288" i="1"/>
  <c r="O287" i="1"/>
  <c r="P286" i="1"/>
  <c r="Q285" i="1"/>
  <c r="R284" i="1"/>
  <c r="J284" i="1"/>
  <c r="K283" i="1"/>
  <c r="L282" i="1"/>
  <c r="M281" i="1"/>
  <c r="N280" i="1"/>
  <c r="O279" i="1"/>
  <c r="P278" i="1"/>
  <c r="J1074" i="1"/>
  <c r="Q1065" i="1"/>
  <c r="K1057" i="1"/>
  <c r="N1041" i="1"/>
  <c r="P1018" i="1"/>
  <c r="J1009" i="1"/>
  <c r="P969" i="1"/>
  <c r="O945" i="1"/>
  <c r="J898" i="1"/>
  <c r="B299" i="1"/>
  <c r="B291" i="1"/>
  <c r="B283" i="1"/>
  <c r="A299" i="1"/>
  <c r="A291" i="1"/>
  <c r="A283" i="1"/>
  <c r="Q300" i="1"/>
  <c r="R299" i="1"/>
  <c r="J299" i="1"/>
  <c r="K298" i="1"/>
  <c r="L297" i="1"/>
  <c r="M296" i="1"/>
  <c r="N295" i="1"/>
  <c r="O294" i="1"/>
  <c r="P293" i="1"/>
  <c r="Q292" i="1"/>
  <c r="R291" i="1"/>
  <c r="J291" i="1"/>
  <c r="K290" i="1"/>
  <c r="L289" i="1"/>
  <c r="M288" i="1"/>
  <c r="N287" i="1"/>
  <c r="O286" i="1"/>
  <c r="P285" i="1"/>
  <c r="Q284" i="1"/>
  <c r="R283" i="1"/>
  <c r="J283" i="1"/>
  <c r="K282" i="1"/>
  <c r="L281" i="1"/>
  <c r="M280" i="1"/>
  <c r="N279" i="1"/>
  <c r="O278" i="1"/>
  <c r="O1073" i="1"/>
  <c r="M1065" i="1"/>
  <c r="Q1040" i="1"/>
  <c r="O1018" i="1"/>
  <c r="L986" i="1"/>
  <c r="L969" i="1"/>
  <c r="N945" i="1"/>
  <c r="Q890" i="1"/>
  <c r="B298" i="1"/>
  <c r="B290" i="1"/>
  <c r="B282" i="1"/>
  <c r="A298" i="1"/>
  <c r="A290" i="1"/>
  <c r="A282" i="1"/>
  <c r="P300" i="1"/>
  <c r="Q299" i="1"/>
  <c r="R298" i="1"/>
  <c r="J298" i="1"/>
  <c r="K297" i="1"/>
  <c r="L296" i="1"/>
  <c r="M295" i="1"/>
  <c r="N294" i="1"/>
  <c r="O293" i="1"/>
  <c r="P292" i="1"/>
  <c r="Q291" i="1"/>
  <c r="R290" i="1"/>
  <c r="J290" i="1"/>
  <c r="K289" i="1"/>
  <c r="L288" i="1"/>
  <c r="M287" i="1"/>
  <c r="N286" i="1"/>
  <c r="O285" i="1"/>
  <c r="P284" i="1"/>
  <c r="Q283" i="1"/>
  <c r="R282" i="1"/>
  <c r="J282" i="1"/>
  <c r="K281" i="1"/>
  <c r="L280" i="1"/>
  <c r="M279" i="1"/>
  <c r="N278" i="1"/>
  <c r="A1049" i="1"/>
  <c r="A1017" i="1"/>
  <c r="N1073" i="1"/>
  <c r="R1064" i="1"/>
  <c r="J1050" i="1"/>
  <c r="P1017" i="1"/>
  <c r="M1001" i="1"/>
  <c r="P980" i="1"/>
  <c r="L962" i="1"/>
  <c r="M889" i="1"/>
  <c r="B297" i="1"/>
  <c r="B289" i="1"/>
  <c r="B281" i="1"/>
  <c r="A297" i="1"/>
  <c r="A289" i="1"/>
  <c r="A281" i="1"/>
  <c r="O300" i="1"/>
  <c r="P299" i="1"/>
  <c r="Q298" i="1"/>
  <c r="R297" i="1"/>
  <c r="J297" i="1"/>
  <c r="K296" i="1"/>
  <c r="L295" i="1"/>
  <c r="M294" i="1"/>
  <c r="N293" i="1"/>
  <c r="O292" i="1"/>
  <c r="P291" i="1"/>
  <c r="Q290" i="1"/>
  <c r="R289" i="1"/>
  <c r="J289" i="1"/>
  <c r="K288" i="1"/>
  <c r="L287" i="1"/>
  <c r="M286" i="1"/>
  <c r="N285" i="1"/>
  <c r="O284" i="1"/>
  <c r="P283" i="1"/>
  <c r="Q282" i="1"/>
  <c r="R281" i="1"/>
  <c r="J281" i="1"/>
  <c r="K280" i="1"/>
  <c r="L279" i="1"/>
  <c r="M278" i="1"/>
  <c r="J1673" i="1"/>
  <c r="L1082" i="1"/>
  <c r="J1073" i="1"/>
  <c r="M1064" i="1"/>
  <c r="R1049" i="1"/>
  <c r="M1017" i="1"/>
  <c r="J1001" i="1"/>
  <c r="O978" i="1"/>
  <c r="J962" i="1"/>
  <c r="B296" i="1"/>
  <c r="B288" i="1"/>
  <c r="B280" i="1"/>
  <c r="A296" i="1"/>
  <c r="A288" i="1"/>
  <c r="A280" i="1"/>
  <c r="N300" i="1"/>
  <c r="O299" i="1"/>
  <c r="P298" i="1"/>
  <c r="Q297" i="1"/>
  <c r="R296" i="1"/>
  <c r="J296" i="1"/>
  <c r="K295" i="1"/>
  <c r="L294" i="1"/>
  <c r="M293" i="1"/>
  <c r="N292" i="1"/>
  <c r="O291" i="1"/>
  <c r="P290" i="1"/>
  <c r="Q289" i="1"/>
  <c r="R288" i="1"/>
  <c r="J288" i="1"/>
  <c r="K287" i="1"/>
  <c r="L286" i="1"/>
  <c r="M285" i="1"/>
  <c r="N284" i="1"/>
  <c r="O283" i="1"/>
  <c r="P282" i="1"/>
  <c r="Q281" i="1"/>
  <c r="R280" i="1"/>
  <c r="J280" i="1"/>
  <c r="K279" i="1"/>
  <c r="L278" i="1"/>
  <c r="K278" i="1"/>
  <c r="P297" i="1"/>
  <c r="P289" i="1"/>
  <c r="Q1081" i="1"/>
  <c r="M1058" i="1"/>
  <c r="J1049" i="1"/>
  <c r="P1026" i="1"/>
  <c r="P977" i="1"/>
  <c r="O297" i="1"/>
  <c r="P296" i="1"/>
  <c r="O289" i="1"/>
  <c r="P288" i="1"/>
  <c r="O281" i="1"/>
  <c r="P280" i="1"/>
  <c r="Q279" i="1"/>
  <c r="R278" i="1"/>
  <c r="J278" i="1"/>
  <c r="P281" i="1"/>
  <c r="L1081" i="1"/>
  <c r="Q1066" i="1"/>
  <c r="Q1057" i="1"/>
  <c r="O1026" i="1"/>
  <c r="L1010" i="1"/>
  <c r="K993" i="1"/>
  <c r="J977" i="1"/>
  <c r="N905" i="1"/>
  <c r="N849" i="1"/>
  <c r="R293" i="1"/>
  <c r="R285" i="1"/>
  <c r="L1702" i="1"/>
  <c r="B900" i="1"/>
  <c r="P239" i="1"/>
  <c r="B956" i="1"/>
  <c r="A900" i="1"/>
  <c r="B884" i="1"/>
  <c r="R996" i="1"/>
  <c r="P922" i="1"/>
  <c r="M239" i="1"/>
  <c r="J1689" i="1"/>
  <c r="R1718" i="1"/>
  <c r="B1082" i="1"/>
  <c r="A1002" i="1"/>
  <c r="B1070" i="1"/>
  <c r="R239" i="1"/>
  <c r="A1068" i="1"/>
  <c r="A240" i="1"/>
  <c r="Q1714" i="1"/>
  <c r="A1084" i="1"/>
  <c r="A1045" i="1"/>
  <c r="J1004" i="1"/>
  <c r="J986" i="1"/>
  <c r="B239" i="1"/>
  <c r="A1066" i="1"/>
  <c r="B1012" i="1"/>
  <c r="A956" i="1"/>
  <c r="B922" i="1"/>
  <c r="Q994" i="1"/>
  <c r="J941" i="1"/>
  <c r="N913" i="1"/>
  <c r="O882" i="1"/>
  <c r="Q842" i="1"/>
  <c r="L239" i="1"/>
  <c r="M1694" i="1"/>
  <c r="B1081" i="1"/>
  <c r="A1073" i="1"/>
  <c r="B1065" i="1"/>
  <c r="A1055" i="1"/>
  <c r="B1042" i="1"/>
  <c r="A1033" i="1"/>
  <c r="A1012" i="1"/>
  <c r="B1001" i="1"/>
  <c r="A987" i="1"/>
  <c r="A977" i="1"/>
  <c r="B954" i="1"/>
  <c r="A945" i="1"/>
  <c r="A922" i="1"/>
  <c r="A913" i="1"/>
  <c r="B897" i="1"/>
  <c r="B882" i="1"/>
  <c r="B858" i="1"/>
  <c r="A849" i="1"/>
  <c r="R1074" i="1"/>
  <c r="P1052" i="1"/>
  <c r="R1042" i="1"/>
  <c r="P1033" i="1"/>
  <c r="P1010" i="1"/>
  <c r="O1002" i="1"/>
  <c r="L994" i="1"/>
  <c r="J985" i="1"/>
  <c r="R970" i="1"/>
  <c r="P954" i="1"/>
  <c r="M882" i="1"/>
  <c r="J239" i="1"/>
  <c r="R1734" i="1"/>
  <c r="Q1678" i="1"/>
  <c r="M1702" i="1"/>
  <c r="J1680" i="1"/>
  <c r="M1710" i="1"/>
  <c r="B1084" i="1"/>
  <c r="R1688" i="1"/>
  <c r="P1034" i="1"/>
  <c r="B1044" i="1"/>
  <c r="A898" i="1"/>
  <c r="O1044" i="1"/>
  <c r="R1033" i="1"/>
  <c r="M1025" i="1"/>
  <c r="R1002" i="1"/>
  <c r="K985" i="1"/>
  <c r="Q1694" i="1"/>
  <c r="A1081" i="1"/>
  <c r="A1065" i="1"/>
  <c r="B1050" i="1"/>
  <c r="A1042" i="1"/>
  <c r="B1018" i="1"/>
  <c r="B1010" i="1"/>
  <c r="A1001" i="1"/>
  <c r="B986" i="1"/>
  <c r="A962" i="1"/>
  <c r="B953" i="1"/>
  <c r="B921" i="1"/>
  <c r="B906" i="1"/>
  <c r="A882" i="1"/>
  <c r="A858" i="1"/>
  <c r="R1082" i="1"/>
  <c r="P1074" i="1"/>
  <c r="R1058" i="1"/>
  <c r="M1050" i="1"/>
  <c r="R1041" i="1"/>
  <c r="M1033" i="1"/>
  <c r="M1021" i="1"/>
  <c r="O1010" i="1"/>
  <c r="L1002" i="1"/>
  <c r="J994" i="1"/>
  <c r="Q969" i="1"/>
  <c r="O954" i="1"/>
  <c r="N938" i="1"/>
  <c r="J906" i="1"/>
  <c r="Q874" i="1"/>
  <c r="O240" i="1"/>
  <c r="J1011" i="1"/>
  <c r="A1011" i="1"/>
  <c r="B1011" i="1"/>
  <c r="K979" i="1"/>
  <c r="Q979" i="1"/>
  <c r="B947" i="1"/>
  <c r="N947" i="1"/>
  <c r="O947" i="1"/>
  <c r="L931" i="1"/>
  <c r="A931" i="1"/>
  <c r="P987" i="1"/>
  <c r="A1685" i="1"/>
  <c r="B1685" i="1"/>
  <c r="N1685" i="1"/>
  <c r="J1685" i="1"/>
  <c r="M1701" i="1"/>
  <c r="J1701" i="1"/>
  <c r="B867" i="1"/>
  <c r="M947" i="1"/>
  <c r="M1685" i="1"/>
  <c r="A1059" i="1"/>
  <c r="A1043" i="1"/>
  <c r="B939" i="1"/>
  <c r="Q1080" i="1"/>
  <c r="P1080" i="1"/>
  <c r="R1080" i="1"/>
  <c r="J1080" i="1"/>
  <c r="K1080" i="1"/>
  <c r="L1072" i="1"/>
  <c r="M1072" i="1"/>
  <c r="N1072" i="1"/>
  <c r="R1072" i="1"/>
  <c r="J1064" i="1"/>
  <c r="N1064" i="1"/>
  <c r="O1064" i="1"/>
  <c r="B1064" i="1"/>
  <c r="K1064" i="1"/>
  <c r="R1056" i="1"/>
  <c r="J1056" i="1"/>
  <c r="A1056" i="1"/>
  <c r="K1056" i="1"/>
  <c r="B1056" i="1"/>
  <c r="M1056" i="1"/>
  <c r="N1056" i="1"/>
  <c r="N1048" i="1"/>
  <c r="O1048" i="1"/>
  <c r="A1048" i="1"/>
  <c r="R1048" i="1"/>
  <c r="B1048" i="1"/>
  <c r="J1048" i="1"/>
  <c r="N1040" i="1"/>
  <c r="O1040" i="1"/>
  <c r="B1040" i="1"/>
  <c r="R1032" i="1"/>
  <c r="O1032" i="1"/>
  <c r="J1032" i="1"/>
  <c r="A1032" i="1"/>
  <c r="Q1024" i="1"/>
  <c r="R1024" i="1"/>
  <c r="L1024" i="1"/>
  <c r="B1024" i="1"/>
  <c r="O1016" i="1"/>
  <c r="K1016" i="1"/>
  <c r="L1016" i="1"/>
  <c r="N1008" i="1"/>
  <c r="J1008" i="1"/>
  <c r="B1008" i="1"/>
  <c r="K1008" i="1"/>
  <c r="L1008" i="1"/>
  <c r="M1000" i="1"/>
  <c r="A1000" i="1"/>
  <c r="J1000" i="1"/>
  <c r="K1000" i="1"/>
  <c r="N1000" i="1"/>
  <c r="L992" i="1"/>
  <c r="A992" i="1"/>
  <c r="M992" i="1"/>
  <c r="Q992" i="1"/>
  <c r="R992" i="1"/>
  <c r="K984" i="1"/>
  <c r="O984" i="1"/>
  <c r="Q984" i="1"/>
  <c r="R984" i="1"/>
  <c r="J976" i="1"/>
  <c r="K976" i="1"/>
  <c r="O976" i="1"/>
  <c r="Q976" i="1"/>
  <c r="R976" i="1"/>
  <c r="K968" i="1"/>
  <c r="L968" i="1"/>
  <c r="N968" i="1"/>
  <c r="B968" i="1"/>
  <c r="B960" i="1"/>
  <c r="J960" i="1"/>
  <c r="K960" i="1"/>
  <c r="P952" i="1"/>
  <c r="Q952" i="1"/>
  <c r="A952" i="1"/>
  <c r="K944" i="1"/>
  <c r="L944" i="1"/>
  <c r="O944" i="1"/>
  <c r="R944" i="1"/>
  <c r="A944" i="1"/>
  <c r="Q936" i="1"/>
  <c r="R936" i="1"/>
  <c r="A936" i="1"/>
  <c r="J936" i="1"/>
  <c r="K936" i="1"/>
  <c r="B928" i="1"/>
  <c r="M928" i="1"/>
  <c r="N928" i="1"/>
  <c r="B920" i="1"/>
  <c r="N920" i="1"/>
  <c r="O920" i="1"/>
  <c r="P912" i="1"/>
  <c r="A912" i="1"/>
  <c r="B912" i="1"/>
  <c r="N912" i="1"/>
  <c r="K904" i="1"/>
  <c r="A904" i="1"/>
  <c r="B904" i="1"/>
  <c r="L896" i="1"/>
  <c r="K896" i="1"/>
  <c r="M896" i="1"/>
  <c r="A896" i="1"/>
  <c r="N896" i="1"/>
  <c r="B896" i="1"/>
  <c r="Q896" i="1"/>
  <c r="O888" i="1"/>
  <c r="Q888" i="1"/>
  <c r="A888" i="1"/>
  <c r="O880" i="1"/>
  <c r="B880" i="1"/>
  <c r="K880" i="1"/>
  <c r="A864" i="1"/>
  <c r="B864" i="1"/>
  <c r="B848" i="1"/>
  <c r="M848" i="1"/>
  <c r="K840" i="1"/>
  <c r="M840" i="1"/>
  <c r="Q840" i="1"/>
  <c r="B840" i="1"/>
  <c r="L1055" i="1"/>
  <c r="L1048" i="1"/>
  <c r="K1040" i="1"/>
  <c r="M1032" i="1"/>
  <c r="M1024" i="1"/>
  <c r="Q960" i="1"/>
  <c r="K872" i="1"/>
  <c r="R1691" i="1"/>
  <c r="P1691" i="1"/>
  <c r="Q1723" i="1"/>
  <c r="M1723" i="1"/>
  <c r="B1027" i="1"/>
  <c r="R1027" i="1"/>
  <c r="J971" i="1"/>
  <c r="N971" i="1"/>
  <c r="A883" i="1"/>
  <c r="J883" i="1"/>
  <c r="B883" i="1"/>
  <c r="R1684" i="1"/>
  <c r="N1684" i="1"/>
  <c r="L1700" i="1"/>
  <c r="N1700" i="1"/>
  <c r="J1039" i="1"/>
  <c r="A1039" i="1"/>
  <c r="K1039" i="1"/>
  <c r="N1039" i="1"/>
  <c r="L1023" i="1"/>
  <c r="B1023" i="1"/>
  <c r="R1023" i="1"/>
  <c r="O1007" i="1"/>
  <c r="A1007" i="1"/>
  <c r="B1007" i="1"/>
  <c r="M991" i="1"/>
  <c r="P991" i="1"/>
  <c r="B991" i="1"/>
  <c r="R991" i="1"/>
  <c r="R983" i="1"/>
  <c r="L983" i="1"/>
  <c r="O983" i="1"/>
  <c r="B983" i="1"/>
  <c r="K975" i="1"/>
  <c r="P975" i="1"/>
  <c r="A975" i="1"/>
  <c r="B887" i="1"/>
  <c r="N887" i="1"/>
  <c r="A887" i="1"/>
  <c r="A879" i="1"/>
  <c r="B879" i="1"/>
  <c r="L879" i="1"/>
  <c r="B871" i="1"/>
  <c r="O871" i="1"/>
  <c r="P871" i="1"/>
  <c r="R871" i="1"/>
  <c r="P863" i="1"/>
  <c r="R863" i="1"/>
  <c r="Q1087" i="1"/>
  <c r="J1672" i="1"/>
  <c r="R1672" i="1"/>
  <c r="B992" i="1"/>
  <c r="B984" i="1"/>
  <c r="A976" i="1"/>
  <c r="A920" i="1"/>
  <c r="A856" i="1"/>
  <c r="L1027" i="1"/>
  <c r="M968" i="1"/>
  <c r="O928" i="1"/>
  <c r="O863" i="1"/>
  <c r="A1083" i="1"/>
  <c r="J1083" i="1"/>
  <c r="P1075" i="1"/>
  <c r="Q1075" i="1"/>
  <c r="K1067" i="1"/>
  <c r="B1067" i="1"/>
  <c r="M899" i="1"/>
  <c r="B899" i="1"/>
  <c r="R1676" i="1"/>
  <c r="N1676" i="1"/>
  <c r="A955" i="1"/>
  <c r="P1015" i="1"/>
  <c r="B1015" i="1"/>
  <c r="B999" i="1"/>
  <c r="N999" i="1"/>
  <c r="A951" i="1"/>
  <c r="K951" i="1"/>
  <c r="N951" i="1"/>
  <c r="J935" i="1"/>
  <c r="B935" i="1"/>
  <c r="K919" i="1"/>
  <c r="A919" i="1"/>
  <c r="P1675" i="1"/>
  <c r="O1676" i="1"/>
  <c r="R1704" i="1"/>
  <c r="B1047" i="1"/>
  <c r="B944" i="1"/>
  <c r="B919" i="1"/>
  <c r="L1083" i="1"/>
  <c r="O1080" i="1"/>
  <c r="N976" i="1"/>
  <c r="J968" i="1"/>
  <c r="J1715" i="1"/>
  <c r="P1715" i="1"/>
  <c r="O1003" i="1"/>
  <c r="R1003" i="1"/>
  <c r="R987" i="1"/>
  <c r="B987" i="1"/>
  <c r="Q963" i="1"/>
  <c r="N963" i="1"/>
  <c r="R1693" i="1"/>
  <c r="M1693" i="1"/>
  <c r="R1709" i="1"/>
  <c r="N1709" i="1"/>
  <c r="R1725" i="1"/>
  <c r="O1725" i="1"/>
  <c r="R1733" i="1"/>
  <c r="J1733" i="1"/>
  <c r="O1684" i="1"/>
  <c r="B931" i="1"/>
  <c r="B1083" i="1"/>
  <c r="N1087" i="1"/>
  <c r="O1087" i="1"/>
  <c r="P1087" i="1"/>
  <c r="L1079" i="1"/>
  <c r="Q1079" i="1"/>
  <c r="B1079" i="1"/>
  <c r="N1071" i="1"/>
  <c r="B1071" i="1"/>
  <c r="A1063" i="1"/>
  <c r="B1063" i="1"/>
  <c r="M1063" i="1"/>
  <c r="N1063" i="1"/>
  <c r="J943" i="1"/>
  <c r="K943" i="1"/>
  <c r="A943" i="1"/>
  <c r="R927" i="1"/>
  <c r="A927" i="1"/>
  <c r="Q1697" i="1"/>
  <c r="J1697" i="1"/>
  <c r="A991" i="1"/>
  <c r="A984" i="1"/>
  <c r="A855" i="1"/>
  <c r="R1677" i="1"/>
  <c r="N1693" i="1"/>
  <c r="M1709" i="1"/>
  <c r="B1072" i="1"/>
  <c r="A1047" i="1"/>
  <c r="B1000" i="1"/>
  <c r="A983" i="1"/>
  <c r="B943" i="1"/>
  <c r="A928" i="1"/>
  <c r="B863" i="1"/>
  <c r="K1083" i="1"/>
  <c r="L1080" i="1"/>
  <c r="L984" i="1"/>
  <c r="O975" i="1"/>
  <c r="O963" i="1"/>
  <c r="P920" i="1"/>
  <c r="Q1702" i="1"/>
  <c r="O1081" i="1"/>
  <c r="Q1074" i="1"/>
  <c r="K1073" i="1"/>
  <c r="J1069" i="1"/>
  <c r="N1065" i="1"/>
  <c r="P1058" i="1"/>
  <c r="J1057" i="1"/>
  <c r="Q1052" i="1"/>
  <c r="M1049" i="1"/>
  <c r="P1041" i="1"/>
  <c r="Q1033" i="1"/>
  <c r="Q1025" i="1"/>
  <c r="M1018" i="1"/>
  <c r="M1010" i="1"/>
  <c r="M1002" i="1"/>
  <c r="M994" i="1"/>
  <c r="P986" i="1"/>
  <c r="R973" i="1"/>
  <c r="M969" i="1"/>
  <c r="K954" i="1"/>
  <c r="P844" i="1"/>
  <c r="R240" i="1"/>
  <c r="J240" i="1"/>
  <c r="K239" i="1"/>
  <c r="R925" i="1"/>
  <c r="Q917" i="1"/>
  <c r="Q240" i="1"/>
  <c r="A973" i="1"/>
  <c r="Q1082" i="1"/>
  <c r="K1081" i="1"/>
  <c r="K1074" i="1"/>
  <c r="R1066" i="1"/>
  <c r="P1050" i="1"/>
  <c r="N1044" i="1"/>
  <c r="Q1037" i="1"/>
  <c r="N1033" i="1"/>
  <c r="N1025" i="1"/>
  <c r="N1017" i="1"/>
  <c r="N1009" i="1"/>
  <c r="K1002" i="1"/>
  <c r="K978" i="1"/>
  <c r="K962" i="1"/>
  <c r="M938" i="1"/>
  <c r="Q922" i="1"/>
  <c r="N916" i="1"/>
  <c r="M866" i="1"/>
  <c r="B240" i="1"/>
  <c r="P240" i="1"/>
  <c r="Q239" i="1"/>
  <c r="L1678" i="1"/>
  <c r="J1085" i="1"/>
  <c r="K1082" i="1"/>
  <c r="R1073" i="1"/>
  <c r="P1066" i="1"/>
  <c r="J1061" i="1"/>
  <c r="N1057" i="1"/>
  <c r="L1050" i="1"/>
  <c r="Q1042" i="1"/>
  <c r="R1034" i="1"/>
  <c r="R1026" i="1"/>
  <c r="N1020" i="1"/>
  <c r="L1017" i="1"/>
  <c r="O1013" i="1"/>
  <c r="L1009" i="1"/>
  <c r="L1001" i="1"/>
  <c r="R993" i="1"/>
  <c r="R985" i="1"/>
  <c r="R977" i="1"/>
  <c r="L970" i="1"/>
  <c r="P961" i="1"/>
  <c r="Q956" i="1"/>
  <c r="Q946" i="1"/>
  <c r="Q929" i="1"/>
  <c r="N921" i="1"/>
  <c r="R882" i="1"/>
  <c r="O874" i="1"/>
  <c r="M849" i="1"/>
  <c r="N240" i="1"/>
  <c r="O239" i="1"/>
  <c r="M1678" i="1"/>
  <c r="Q1686" i="1"/>
  <c r="L1694" i="1"/>
  <c r="L1710" i="1"/>
  <c r="J1082" i="1"/>
  <c r="Q1073" i="1"/>
  <c r="R1060" i="1"/>
  <c r="Q1026" i="1"/>
  <c r="J997" i="1"/>
  <c r="Q954" i="1"/>
  <c r="M874" i="1"/>
  <c r="A239" i="1"/>
  <c r="K1078" i="1"/>
  <c r="M1078" i="1"/>
  <c r="N1078" i="1"/>
  <c r="A1078" i="1"/>
  <c r="O1078" i="1"/>
  <c r="B1078" i="1"/>
  <c r="J1046" i="1"/>
  <c r="R1046" i="1"/>
  <c r="K1046" i="1"/>
  <c r="L1046" i="1"/>
  <c r="M1046" i="1"/>
  <c r="N1046" i="1"/>
  <c r="J1022" i="1"/>
  <c r="R1022" i="1"/>
  <c r="K1022" i="1"/>
  <c r="L1022" i="1"/>
  <c r="B1022" i="1"/>
  <c r="N1022" i="1"/>
  <c r="M1022" i="1"/>
  <c r="J998" i="1"/>
  <c r="R998" i="1"/>
  <c r="O998" i="1"/>
  <c r="P998" i="1"/>
  <c r="K998" i="1"/>
  <c r="J974" i="1"/>
  <c r="R974" i="1"/>
  <c r="L974" i="1"/>
  <c r="M974" i="1"/>
  <c r="O974" i="1"/>
  <c r="P974" i="1"/>
  <c r="Q974" i="1"/>
  <c r="O942" i="1"/>
  <c r="P942" i="1"/>
  <c r="L942" i="1"/>
  <c r="M942" i="1"/>
  <c r="J942" i="1"/>
  <c r="K942" i="1"/>
  <c r="A942" i="1"/>
  <c r="Q942" i="1"/>
  <c r="N942" i="1"/>
  <c r="N918" i="1"/>
  <c r="R918" i="1"/>
  <c r="J918" i="1"/>
  <c r="L918" i="1"/>
  <c r="M918" i="1"/>
  <c r="K918" i="1"/>
  <c r="O918" i="1"/>
  <c r="J886" i="1"/>
  <c r="R886" i="1"/>
  <c r="L886" i="1"/>
  <c r="P886" i="1"/>
  <c r="Q886" i="1"/>
  <c r="O886" i="1"/>
  <c r="A886" i="1"/>
  <c r="B886" i="1"/>
  <c r="P1070" i="1"/>
  <c r="Q1030" i="1"/>
  <c r="P966" i="1"/>
  <c r="R1680" i="1"/>
  <c r="B1077" i="1"/>
  <c r="L1077" i="1"/>
  <c r="M1077" i="1"/>
  <c r="N1077" i="1"/>
  <c r="O1077" i="1"/>
  <c r="B1053" i="1"/>
  <c r="K1053" i="1"/>
  <c r="L1053" i="1"/>
  <c r="J1053" i="1"/>
  <c r="M1053" i="1"/>
  <c r="N1053" i="1"/>
  <c r="O1053" i="1"/>
  <c r="B1029" i="1"/>
  <c r="K1029" i="1"/>
  <c r="J1029" i="1"/>
  <c r="L1029" i="1"/>
  <c r="R1029" i="1"/>
  <c r="M1029" i="1"/>
  <c r="B1005" i="1"/>
  <c r="K1005" i="1"/>
  <c r="P1005" i="1"/>
  <c r="Q1005" i="1"/>
  <c r="O1005" i="1"/>
  <c r="R1005" i="1"/>
  <c r="A1005" i="1"/>
  <c r="B981" i="1"/>
  <c r="K981" i="1"/>
  <c r="M981" i="1"/>
  <c r="N981" i="1"/>
  <c r="L981" i="1"/>
  <c r="O981" i="1"/>
  <c r="Q981" i="1"/>
  <c r="P981" i="1"/>
  <c r="B949" i="1"/>
  <c r="Q949" i="1"/>
  <c r="L949" i="1"/>
  <c r="M949" i="1"/>
  <c r="O949" i="1"/>
  <c r="P949" i="1"/>
  <c r="B909" i="1"/>
  <c r="M909" i="1"/>
  <c r="Q909" i="1"/>
  <c r="R909" i="1"/>
  <c r="K909" i="1"/>
  <c r="L909" i="1"/>
  <c r="N909" i="1"/>
  <c r="O909" i="1"/>
  <c r="O1070" i="1"/>
  <c r="P1037" i="1"/>
  <c r="M966" i="1"/>
  <c r="Q925" i="1"/>
  <c r="Q1681" i="1"/>
  <c r="Q1060" i="1"/>
  <c r="O1037" i="1"/>
  <c r="Q1029" i="1"/>
  <c r="M1020" i="1"/>
  <c r="R972" i="1"/>
  <c r="P956" i="1"/>
  <c r="R1674" i="1"/>
  <c r="Q1674" i="1"/>
  <c r="P1674" i="1"/>
  <c r="A1077" i="1"/>
  <c r="A972" i="1"/>
  <c r="M1059" i="1"/>
  <c r="N1059" i="1"/>
  <c r="J1059" i="1"/>
  <c r="K1059" i="1"/>
  <c r="L1059" i="1"/>
  <c r="O1059" i="1"/>
  <c r="M1035" i="1"/>
  <c r="K1035" i="1"/>
  <c r="L1035" i="1"/>
  <c r="O1035" i="1"/>
  <c r="P1035" i="1"/>
  <c r="A1035" i="1"/>
  <c r="Q1035" i="1"/>
  <c r="R1035" i="1"/>
  <c r="B1035" i="1"/>
  <c r="M1003" i="1"/>
  <c r="P1003" i="1"/>
  <c r="Q1003" i="1"/>
  <c r="J1003" i="1"/>
  <c r="K1003" i="1"/>
  <c r="L1003" i="1"/>
  <c r="N1003" i="1"/>
  <c r="M971" i="1"/>
  <c r="K971" i="1"/>
  <c r="L971" i="1"/>
  <c r="Q971" i="1"/>
  <c r="R971" i="1"/>
  <c r="A971" i="1"/>
  <c r="B971" i="1"/>
  <c r="Q923" i="1"/>
  <c r="J923" i="1"/>
  <c r="K923" i="1"/>
  <c r="O923" i="1"/>
  <c r="P923" i="1"/>
  <c r="N923" i="1"/>
  <c r="R923" i="1"/>
  <c r="Q972" i="1"/>
  <c r="O868" i="1"/>
  <c r="L1086" i="1"/>
  <c r="M1086" i="1"/>
  <c r="B1086" i="1"/>
  <c r="N1086" i="1"/>
  <c r="J1054" i="1"/>
  <c r="R1054" i="1"/>
  <c r="K1054" i="1"/>
  <c r="M1054" i="1"/>
  <c r="N1054" i="1"/>
  <c r="O1054" i="1"/>
  <c r="P1054" i="1"/>
  <c r="J1038" i="1"/>
  <c r="R1038" i="1"/>
  <c r="L1038" i="1"/>
  <c r="M1038" i="1"/>
  <c r="K1038" i="1"/>
  <c r="N1038" i="1"/>
  <c r="O1038" i="1"/>
  <c r="P1038" i="1"/>
  <c r="J1006" i="1"/>
  <c r="R1006" i="1"/>
  <c r="P1006" i="1"/>
  <c r="Q1006" i="1"/>
  <c r="A1006" i="1"/>
  <c r="K1006" i="1"/>
  <c r="L1006" i="1"/>
  <c r="J982" i="1"/>
  <c r="R982" i="1"/>
  <c r="M982" i="1"/>
  <c r="N982" i="1"/>
  <c r="P982" i="1"/>
  <c r="Q982" i="1"/>
  <c r="P958" i="1"/>
  <c r="M958" i="1"/>
  <c r="N958" i="1"/>
  <c r="R958" i="1"/>
  <c r="B958" i="1"/>
  <c r="J958" i="1"/>
  <c r="N926" i="1"/>
  <c r="J926" i="1"/>
  <c r="K926" i="1"/>
  <c r="M926" i="1"/>
  <c r="O926" i="1"/>
  <c r="P926" i="1"/>
  <c r="Q926" i="1"/>
  <c r="R926" i="1"/>
  <c r="L910" i="1"/>
  <c r="Q910" i="1"/>
  <c r="R910" i="1"/>
  <c r="N910" i="1"/>
  <c r="O910" i="1"/>
  <c r="J910" i="1"/>
  <c r="K910" i="1"/>
  <c r="L894" i="1"/>
  <c r="O894" i="1"/>
  <c r="P894" i="1"/>
  <c r="K894" i="1"/>
  <c r="M894" i="1"/>
  <c r="R894" i="1"/>
  <c r="Q894" i="1"/>
  <c r="B894" i="1"/>
  <c r="J878" i="1"/>
  <c r="R878" i="1"/>
  <c r="L878" i="1"/>
  <c r="N878" i="1"/>
  <c r="O878" i="1"/>
  <c r="Q878" i="1"/>
  <c r="M878" i="1"/>
  <c r="P878" i="1"/>
  <c r="A878" i="1"/>
  <c r="J870" i="1"/>
  <c r="R870" i="1"/>
  <c r="L870" i="1"/>
  <c r="K870" i="1"/>
  <c r="M870" i="1"/>
  <c r="Q870" i="1"/>
  <c r="P870" i="1"/>
  <c r="N870" i="1"/>
  <c r="O870" i="1"/>
  <c r="J862" i="1"/>
  <c r="R862" i="1"/>
  <c r="L862" i="1"/>
  <c r="Q862" i="1"/>
  <c r="N862" i="1"/>
  <c r="O862" i="1"/>
  <c r="K862" i="1"/>
  <c r="M862" i="1"/>
  <c r="P862" i="1"/>
  <c r="J854" i="1"/>
  <c r="R854" i="1"/>
  <c r="L854" i="1"/>
  <c r="P854" i="1"/>
  <c r="Q854" i="1"/>
  <c r="K854" i="1"/>
  <c r="M854" i="1"/>
  <c r="N854" i="1"/>
  <c r="O854" i="1"/>
  <c r="J846" i="1"/>
  <c r="R846" i="1"/>
  <c r="L846" i="1"/>
  <c r="N846" i="1"/>
  <c r="O846" i="1"/>
  <c r="P846" i="1"/>
  <c r="Q846" i="1"/>
  <c r="Q1046" i="1"/>
  <c r="N934" i="1"/>
  <c r="A854" i="1"/>
  <c r="P1046" i="1"/>
  <c r="N1673" i="1"/>
  <c r="B1054" i="1"/>
  <c r="B926" i="1"/>
  <c r="B846" i="1"/>
  <c r="M1084" i="1"/>
  <c r="N1084" i="1"/>
  <c r="O1084" i="1"/>
  <c r="P1084" i="1"/>
  <c r="L1068" i="1"/>
  <c r="M1068" i="1"/>
  <c r="O1068" i="1"/>
  <c r="P1068" i="1"/>
  <c r="Q1068" i="1"/>
  <c r="L1028" i="1"/>
  <c r="J1028" i="1"/>
  <c r="K1028" i="1"/>
  <c r="P1028" i="1"/>
  <c r="Q1028" i="1"/>
  <c r="R1028" i="1"/>
  <c r="J1086" i="1"/>
  <c r="Q1084" i="1"/>
  <c r="N1068" i="1"/>
  <c r="O1046" i="1"/>
  <c r="Q1689" i="1"/>
  <c r="R1697" i="1"/>
  <c r="B1038" i="1"/>
  <c r="A996" i="1"/>
  <c r="A949" i="1"/>
  <c r="A926" i="1"/>
  <c r="B852" i="1"/>
  <c r="N1083" i="1"/>
  <c r="M1083" i="1"/>
  <c r="O1083" i="1"/>
  <c r="P1083" i="1"/>
  <c r="M995" i="1"/>
  <c r="O995" i="1"/>
  <c r="P995" i="1"/>
  <c r="J995" i="1"/>
  <c r="K995" i="1"/>
  <c r="L995" i="1"/>
  <c r="R1085" i="1"/>
  <c r="L1084" i="1"/>
  <c r="K1068" i="1"/>
  <c r="L1013" i="1"/>
  <c r="N998" i="1"/>
  <c r="L982" i="1"/>
  <c r="P979" i="1"/>
  <c r="M910" i="1"/>
  <c r="J894" i="1"/>
  <c r="R1683" i="1"/>
  <c r="P1683" i="1"/>
  <c r="O1683" i="1"/>
  <c r="P1690" i="1"/>
  <c r="B1006" i="1"/>
  <c r="A982" i="1"/>
  <c r="B948" i="1"/>
  <c r="B892" i="1"/>
  <c r="P1076" i="1"/>
  <c r="P1045" i="1"/>
  <c r="K1043" i="1"/>
  <c r="O1029" i="1"/>
  <c r="M1012" i="1"/>
  <c r="P972" i="1"/>
  <c r="R964" i="1"/>
  <c r="N893" i="1"/>
  <c r="M1674" i="1"/>
  <c r="P1682" i="1"/>
  <c r="R1685" i="1"/>
  <c r="Q1706" i="1"/>
  <c r="R1712" i="1"/>
  <c r="A1076" i="1"/>
  <c r="B1062" i="1"/>
  <c r="B1051" i="1"/>
  <c r="A995" i="1"/>
  <c r="A981" i="1"/>
  <c r="B964" i="1"/>
  <c r="B923" i="1"/>
  <c r="A909" i="1"/>
  <c r="B862" i="1"/>
  <c r="R1086" i="1"/>
  <c r="P1085" i="1"/>
  <c r="J1084" i="1"/>
  <c r="P1079" i="1"/>
  <c r="R1077" i="1"/>
  <c r="K1076" i="1"/>
  <c r="O1071" i="1"/>
  <c r="R1067" i="1"/>
  <c r="L1062" i="1"/>
  <c r="Q1059" i="1"/>
  <c r="Q1053" i="1"/>
  <c r="N1029" i="1"/>
  <c r="K1019" i="1"/>
  <c r="P1014" i="1"/>
  <c r="K1012" i="1"/>
  <c r="L1005" i="1"/>
  <c r="L998" i="1"/>
  <c r="N995" i="1"/>
  <c r="R981" i="1"/>
  <c r="O958" i="1"/>
  <c r="K949" i="1"/>
  <c r="R942" i="1"/>
  <c r="L923" i="1"/>
  <c r="J909" i="1"/>
  <c r="N903" i="1"/>
  <c r="N886" i="1"/>
  <c r="M846" i="1"/>
  <c r="J1070" i="1"/>
  <c r="R1070" i="1"/>
  <c r="K1070" i="1"/>
  <c r="Q1070" i="1"/>
  <c r="A1070" i="1"/>
  <c r="J1030" i="1"/>
  <c r="R1030" i="1"/>
  <c r="K1030" i="1"/>
  <c r="L1030" i="1"/>
  <c r="M1030" i="1"/>
  <c r="O1030" i="1"/>
  <c r="N1030" i="1"/>
  <c r="J990" i="1"/>
  <c r="R990" i="1"/>
  <c r="N990" i="1"/>
  <c r="O990" i="1"/>
  <c r="Q990" i="1"/>
  <c r="Q966" i="1"/>
  <c r="J966" i="1"/>
  <c r="R966" i="1"/>
  <c r="N966" i="1"/>
  <c r="O966" i="1"/>
  <c r="L966" i="1"/>
  <c r="K966" i="1"/>
  <c r="O934" i="1"/>
  <c r="P934" i="1"/>
  <c r="J934" i="1"/>
  <c r="K934" i="1"/>
  <c r="L934" i="1"/>
  <c r="M934" i="1"/>
  <c r="L902" i="1"/>
  <c r="P902" i="1"/>
  <c r="Q902" i="1"/>
  <c r="M902" i="1"/>
  <c r="N902" i="1"/>
  <c r="R902" i="1"/>
  <c r="J902" i="1"/>
  <c r="K902" i="1"/>
  <c r="O902" i="1"/>
  <c r="K1696" i="1"/>
  <c r="R1696" i="1"/>
  <c r="J1696" i="1"/>
  <c r="B998" i="1"/>
  <c r="B1069" i="1"/>
  <c r="K1069" i="1"/>
  <c r="L1069" i="1"/>
  <c r="P1069" i="1"/>
  <c r="Q1069" i="1"/>
  <c r="A1069" i="1"/>
  <c r="R1069" i="1"/>
  <c r="B1045" i="1"/>
  <c r="K1045" i="1"/>
  <c r="L1045" i="1"/>
  <c r="R1045" i="1"/>
  <c r="J1045" i="1"/>
  <c r="M1045" i="1"/>
  <c r="B1021" i="1"/>
  <c r="K1021" i="1"/>
  <c r="R1021" i="1"/>
  <c r="J1021" i="1"/>
  <c r="Q1021" i="1"/>
  <c r="L1021" i="1"/>
  <c r="B989" i="1"/>
  <c r="K989" i="1"/>
  <c r="N989" i="1"/>
  <c r="O989" i="1"/>
  <c r="M989" i="1"/>
  <c r="P989" i="1"/>
  <c r="Q989" i="1"/>
  <c r="R989" i="1"/>
  <c r="B965" i="1"/>
  <c r="J965" i="1"/>
  <c r="R965" i="1"/>
  <c r="K965" i="1"/>
  <c r="M965" i="1"/>
  <c r="N965" i="1"/>
  <c r="P965" i="1"/>
  <c r="Q965" i="1"/>
  <c r="B925" i="1"/>
  <c r="O925" i="1"/>
  <c r="J925" i="1"/>
  <c r="K925" i="1"/>
  <c r="L925" i="1"/>
  <c r="N925" i="1"/>
  <c r="P925" i="1"/>
  <c r="N1013" i="1"/>
  <c r="L933" i="1"/>
  <c r="K878" i="1"/>
  <c r="B1705" i="1"/>
  <c r="Q1705" i="1"/>
  <c r="N1705" i="1"/>
  <c r="N1689" i="1"/>
  <c r="R1705" i="1"/>
  <c r="A1022" i="1"/>
  <c r="A998" i="1"/>
  <c r="A870" i="1"/>
  <c r="A853" i="1"/>
  <c r="L1036" i="1"/>
  <c r="K1036" i="1"/>
  <c r="M1036" i="1"/>
  <c r="Q1036" i="1"/>
  <c r="R1036" i="1"/>
  <c r="L1020" i="1"/>
  <c r="R1020" i="1"/>
  <c r="J1020" i="1"/>
  <c r="O1020" i="1"/>
  <c r="P1020" i="1"/>
  <c r="Q1020" i="1"/>
  <c r="L1004" i="1"/>
  <c r="P1004" i="1"/>
  <c r="Q1004" i="1"/>
  <c r="M1004" i="1"/>
  <c r="N1004" i="1"/>
  <c r="O1004" i="1"/>
  <c r="R1004" i="1"/>
  <c r="L988" i="1"/>
  <c r="N988" i="1"/>
  <c r="O988" i="1"/>
  <c r="J988" i="1"/>
  <c r="K988" i="1"/>
  <c r="A988" i="1"/>
  <c r="B988" i="1"/>
  <c r="M988" i="1"/>
  <c r="P988" i="1"/>
  <c r="L980" i="1"/>
  <c r="M980" i="1"/>
  <c r="N980" i="1"/>
  <c r="J980" i="1"/>
  <c r="A980" i="1"/>
  <c r="O980" i="1"/>
  <c r="K980" i="1"/>
  <c r="K964" i="1"/>
  <c r="L964" i="1"/>
  <c r="J964" i="1"/>
  <c r="M964" i="1"/>
  <c r="N964" i="1"/>
  <c r="P964" i="1"/>
  <c r="O964" i="1"/>
  <c r="J948" i="1"/>
  <c r="R948" i="1"/>
  <c r="L948" i="1"/>
  <c r="M948" i="1"/>
  <c r="K948" i="1"/>
  <c r="N948" i="1"/>
  <c r="O948" i="1"/>
  <c r="Q948" i="1"/>
  <c r="P948" i="1"/>
  <c r="Q940" i="1"/>
  <c r="J940" i="1"/>
  <c r="R940" i="1"/>
  <c r="K940" i="1"/>
  <c r="M940" i="1"/>
  <c r="N940" i="1"/>
  <c r="L940" i="1"/>
  <c r="O940" i="1"/>
  <c r="P924" i="1"/>
  <c r="J924" i="1"/>
  <c r="K924" i="1"/>
  <c r="R924" i="1"/>
  <c r="M924" i="1"/>
  <c r="N924" i="1"/>
  <c r="A924" i="1"/>
  <c r="B924" i="1"/>
  <c r="Q924" i="1"/>
  <c r="O924" i="1"/>
  <c r="O916" i="1"/>
  <c r="P916" i="1"/>
  <c r="R916" i="1"/>
  <c r="Q916" i="1"/>
  <c r="L916" i="1"/>
  <c r="M916" i="1"/>
  <c r="A916" i="1"/>
  <c r="N900" i="1"/>
  <c r="P900" i="1"/>
  <c r="Q900" i="1"/>
  <c r="R900" i="1"/>
  <c r="J900" i="1"/>
  <c r="K900" i="1"/>
  <c r="N892" i="1"/>
  <c r="O892" i="1"/>
  <c r="P892" i="1"/>
  <c r="R892" i="1"/>
  <c r="J892" i="1"/>
  <c r="K892" i="1"/>
  <c r="M892" i="1"/>
  <c r="Q892" i="1"/>
  <c r="L892" i="1"/>
  <c r="L876" i="1"/>
  <c r="N876" i="1"/>
  <c r="J876" i="1"/>
  <c r="K876" i="1"/>
  <c r="R876" i="1"/>
  <c r="M876" i="1"/>
  <c r="P876" i="1"/>
  <c r="Q876" i="1"/>
  <c r="L868" i="1"/>
  <c r="N868" i="1"/>
  <c r="R868" i="1"/>
  <c r="J868" i="1"/>
  <c r="P868" i="1"/>
  <c r="Q868" i="1"/>
  <c r="A868" i="1"/>
  <c r="B868" i="1"/>
  <c r="L860" i="1"/>
  <c r="N860" i="1"/>
  <c r="P860" i="1"/>
  <c r="Q860" i="1"/>
  <c r="J860" i="1"/>
  <c r="M860" i="1"/>
  <c r="O860" i="1"/>
  <c r="A860" i="1"/>
  <c r="B860" i="1"/>
  <c r="L852" i="1"/>
  <c r="N852" i="1"/>
  <c r="M852" i="1"/>
  <c r="O852" i="1"/>
  <c r="J852" i="1"/>
  <c r="K852" i="1"/>
  <c r="A852" i="1"/>
  <c r="L844" i="1"/>
  <c r="N844" i="1"/>
  <c r="J844" i="1"/>
  <c r="K844" i="1"/>
  <c r="M844" i="1"/>
  <c r="Q844" i="1"/>
  <c r="R844" i="1"/>
  <c r="O844" i="1"/>
  <c r="P1078" i="1"/>
  <c r="R1076" i="1"/>
  <c r="Q1022" i="1"/>
  <c r="M1006" i="1"/>
  <c r="Q998" i="1"/>
  <c r="L989" i="1"/>
  <c r="O982" i="1"/>
  <c r="M925" i="1"/>
  <c r="K916" i="1"/>
  <c r="P910" i="1"/>
  <c r="N894" i="1"/>
  <c r="O876" i="1"/>
  <c r="K1690" i="1"/>
  <c r="M1690" i="1"/>
  <c r="B1698" i="1"/>
  <c r="Q1698" i="1"/>
  <c r="Q1673" i="1"/>
  <c r="M1706" i="1"/>
  <c r="B982" i="1"/>
  <c r="B910" i="1"/>
  <c r="N1075" i="1"/>
  <c r="L1075" i="1"/>
  <c r="M1075" i="1"/>
  <c r="O1075" i="1"/>
  <c r="M1051" i="1"/>
  <c r="N1051" i="1"/>
  <c r="R1051" i="1"/>
  <c r="J1051" i="1"/>
  <c r="K1051" i="1"/>
  <c r="M1027" i="1"/>
  <c r="J1027" i="1"/>
  <c r="K1027" i="1"/>
  <c r="N1027" i="1"/>
  <c r="O1027" i="1"/>
  <c r="Q1027" i="1"/>
  <c r="P1027" i="1"/>
  <c r="A1027" i="1"/>
  <c r="M1011" i="1"/>
  <c r="Q1011" i="1"/>
  <c r="R1011" i="1"/>
  <c r="K1011" i="1"/>
  <c r="L1011" i="1"/>
  <c r="N1011" i="1"/>
  <c r="O1011" i="1"/>
  <c r="M979" i="1"/>
  <c r="L979" i="1"/>
  <c r="N979" i="1"/>
  <c r="R979" i="1"/>
  <c r="B979" i="1"/>
  <c r="J979" i="1"/>
  <c r="K955" i="1"/>
  <c r="M955" i="1"/>
  <c r="N955" i="1"/>
  <c r="J955" i="1"/>
  <c r="O955" i="1"/>
  <c r="P955" i="1"/>
  <c r="R955" i="1"/>
  <c r="Q955" i="1"/>
  <c r="J939" i="1"/>
  <c r="R939" i="1"/>
  <c r="K939" i="1"/>
  <c r="Q939" i="1"/>
  <c r="O939" i="1"/>
  <c r="P939" i="1"/>
  <c r="P915" i="1"/>
  <c r="Q915" i="1"/>
  <c r="O915" i="1"/>
  <c r="R915" i="1"/>
  <c r="L915" i="1"/>
  <c r="M915" i="1"/>
  <c r="B915" i="1"/>
  <c r="K915" i="1"/>
  <c r="J915" i="1"/>
  <c r="O899" i="1"/>
  <c r="P899" i="1"/>
  <c r="Q899" i="1"/>
  <c r="N899" i="1"/>
  <c r="R899" i="1"/>
  <c r="K899" i="1"/>
  <c r="L899" i="1"/>
  <c r="A899" i="1"/>
  <c r="J899" i="1"/>
  <c r="M875" i="1"/>
  <c r="O875" i="1"/>
  <c r="J875" i="1"/>
  <c r="P875" i="1"/>
  <c r="Q875" i="1"/>
  <c r="K875" i="1"/>
  <c r="L875" i="1"/>
  <c r="R875" i="1"/>
  <c r="M859" i="1"/>
  <c r="O859" i="1"/>
  <c r="N859" i="1"/>
  <c r="P859" i="1"/>
  <c r="R859" i="1"/>
  <c r="J859" i="1"/>
  <c r="K859" i="1"/>
  <c r="B859" i="1"/>
  <c r="L859" i="1"/>
  <c r="L1078" i="1"/>
  <c r="Q1076" i="1"/>
  <c r="J1075" i="1"/>
  <c r="L1054" i="1"/>
  <c r="Q1051" i="1"/>
  <c r="P1029" i="1"/>
  <c r="P1022" i="1"/>
  <c r="K1020" i="1"/>
  <c r="R949" i="1"/>
  <c r="N875" i="1"/>
  <c r="R1699" i="1"/>
  <c r="L1699" i="1"/>
  <c r="R1673" i="1"/>
  <c r="M1698" i="1"/>
  <c r="A1737" i="1"/>
  <c r="B1076" i="1"/>
  <c r="A1053" i="1"/>
  <c r="B1020" i="1"/>
  <c r="A965" i="1"/>
  <c r="B878" i="1"/>
  <c r="A867" i="1"/>
  <c r="J1078" i="1"/>
  <c r="M1062" i="1"/>
  <c r="R1059" i="1"/>
  <c r="R1053" i="1"/>
  <c r="P1051" i="1"/>
  <c r="O1036" i="1"/>
  <c r="M1005" i="1"/>
  <c r="R988" i="1"/>
  <c r="Q958" i="1"/>
  <c r="M868" i="1"/>
  <c r="R1708" i="1"/>
  <c r="O1708" i="1"/>
  <c r="N1708" i="1"/>
  <c r="K1677" i="1"/>
  <c r="N1677" i="1"/>
  <c r="M1677" i="1"/>
  <c r="B1717" i="1"/>
  <c r="K1717" i="1"/>
  <c r="L1675" i="1"/>
  <c r="Q1682" i="1"/>
  <c r="L1691" i="1"/>
  <c r="O1699" i="1"/>
  <c r="O1707" i="1"/>
  <c r="A1086" i="1"/>
  <c r="B1075" i="1"/>
  <c r="A1051" i="1"/>
  <c r="B1036" i="1"/>
  <c r="B1030" i="1"/>
  <c r="A1004" i="1"/>
  <c r="B990" i="1"/>
  <c r="B980" i="1"/>
  <c r="A964" i="1"/>
  <c r="A958" i="1"/>
  <c r="A934" i="1"/>
  <c r="A923" i="1"/>
  <c r="B902" i="1"/>
  <c r="B891" i="1"/>
  <c r="A876" i="1"/>
  <c r="A862" i="1"/>
  <c r="A844" i="1"/>
  <c r="Q1086" i="1"/>
  <c r="R1083" i="1"/>
  <c r="Q1077" i="1"/>
  <c r="N1069" i="1"/>
  <c r="P1059" i="1"/>
  <c r="P1053" i="1"/>
  <c r="L1051" i="1"/>
  <c r="N1045" i="1"/>
  <c r="Q1038" i="1"/>
  <c r="J1036" i="1"/>
  <c r="O1028" i="1"/>
  <c r="O1021" i="1"/>
  <c r="J1005" i="1"/>
  <c r="P990" i="1"/>
  <c r="J981" i="1"/>
  <c r="N974" i="1"/>
  <c r="P971" i="1"/>
  <c r="L958" i="1"/>
  <c r="J949" i="1"/>
  <c r="R934" i="1"/>
  <c r="Q918" i="1"/>
  <c r="M886" i="1"/>
  <c r="K860" i="1"/>
  <c r="Q852" i="1"/>
  <c r="K846" i="1"/>
  <c r="J1062" i="1"/>
  <c r="R1062" i="1"/>
  <c r="K1062" i="1"/>
  <c r="O1062" i="1"/>
  <c r="P1062" i="1"/>
  <c r="Q1062" i="1"/>
  <c r="J1014" i="1"/>
  <c r="R1014" i="1"/>
  <c r="Q1014" i="1"/>
  <c r="K1014" i="1"/>
  <c r="A1014" i="1"/>
  <c r="L1014" i="1"/>
  <c r="B1014" i="1"/>
  <c r="M1014" i="1"/>
  <c r="P950" i="1"/>
  <c r="L950" i="1"/>
  <c r="M950" i="1"/>
  <c r="R950" i="1"/>
  <c r="J950" i="1"/>
  <c r="K950" i="1"/>
  <c r="A950" i="1"/>
  <c r="B950" i="1"/>
  <c r="O950" i="1"/>
  <c r="N950" i="1"/>
  <c r="O1086" i="1"/>
  <c r="R1078" i="1"/>
  <c r="L990" i="1"/>
  <c r="B870" i="1"/>
  <c r="B1085" i="1"/>
  <c r="M1085" i="1"/>
  <c r="N1085" i="1"/>
  <c r="O1085" i="1"/>
  <c r="B1061" i="1"/>
  <c r="K1061" i="1"/>
  <c r="L1061" i="1"/>
  <c r="N1061" i="1"/>
  <c r="O1061" i="1"/>
  <c r="P1061" i="1"/>
  <c r="A1061" i="1"/>
  <c r="Q1061" i="1"/>
  <c r="B1037" i="1"/>
  <c r="K1037" i="1"/>
  <c r="L1037" i="1"/>
  <c r="M1037" i="1"/>
  <c r="J1037" i="1"/>
  <c r="N1037" i="1"/>
  <c r="B1013" i="1"/>
  <c r="K1013" i="1"/>
  <c r="Q1013" i="1"/>
  <c r="R1013" i="1"/>
  <c r="P1013" i="1"/>
  <c r="J1013" i="1"/>
  <c r="B997" i="1"/>
  <c r="K997" i="1"/>
  <c r="O997" i="1"/>
  <c r="P997" i="1"/>
  <c r="N997" i="1"/>
  <c r="Q997" i="1"/>
  <c r="R997" i="1"/>
  <c r="A997" i="1"/>
  <c r="B973" i="1"/>
  <c r="K973" i="1"/>
  <c r="L973" i="1"/>
  <c r="M973" i="1"/>
  <c r="J973" i="1"/>
  <c r="N973" i="1"/>
  <c r="O973" i="1"/>
  <c r="P973" i="1"/>
  <c r="B957" i="1"/>
  <c r="Q957" i="1"/>
  <c r="M957" i="1"/>
  <c r="N957" i="1"/>
  <c r="P957" i="1"/>
  <c r="R957" i="1"/>
  <c r="K957" i="1"/>
  <c r="L957" i="1"/>
  <c r="O957" i="1"/>
  <c r="B941" i="1"/>
  <c r="P941" i="1"/>
  <c r="Q941" i="1"/>
  <c r="K941" i="1"/>
  <c r="L941" i="1"/>
  <c r="R941" i="1"/>
  <c r="O941" i="1"/>
  <c r="A941" i="1"/>
  <c r="B933" i="1"/>
  <c r="P933" i="1"/>
  <c r="Q933" i="1"/>
  <c r="J933" i="1"/>
  <c r="R933" i="1"/>
  <c r="M933" i="1"/>
  <c r="N933" i="1"/>
  <c r="O933" i="1"/>
  <c r="A933" i="1"/>
  <c r="B917" i="1"/>
  <c r="O917" i="1"/>
  <c r="R917" i="1"/>
  <c r="J917" i="1"/>
  <c r="K917" i="1"/>
  <c r="L917" i="1"/>
  <c r="M917" i="1"/>
  <c r="P917" i="1"/>
  <c r="N917" i="1"/>
  <c r="B901" i="1"/>
  <c r="M901" i="1"/>
  <c r="P901" i="1"/>
  <c r="Q901" i="1"/>
  <c r="J901" i="1"/>
  <c r="K901" i="1"/>
  <c r="L901" i="1"/>
  <c r="N901" i="1"/>
  <c r="O901" i="1"/>
  <c r="R901" i="1"/>
  <c r="B893" i="1"/>
  <c r="M893" i="1"/>
  <c r="O893" i="1"/>
  <c r="P893" i="1"/>
  <c r="J893" i="1"/>
  <c r="Q893" i="1"/>
  <c r="R893" i="1"/>
  <c r="K893" i="1"/>
  <c r="B885" i="1"/>
  <c r="K885" i="1"/>
  <c r="M885" i="1"/>
  <c r="O885" i="1"/>
  <c r="P885" i="1"/>
  <c r="J885" i="1"/>
  <c r="L885" i="1"/>
  <c r="Q885" i="1"/>
  <c r="R885" i="1"/>
  <c r="N885" i="1"/>
  <c r="B877" i="1"/>
  <c r="K877" i="1"/>
  <c r="M877" i="1"/>
  <c r="L877" i="1"/>
  <c r="N877" i="1"/>
  <c r="J877" i="1"/>
  <c r="O877" i="1"/>
  <c r="P877" i="1"/>
  <c r="A877" i="1"/>
  <c r="R877" i="1"/>
  <c r="Q877" i="1"/>
  <c r="B869" i="1"/>
  <c r="K869" i="1"/>
  <c r="M869" i="1"/>
  <c r="J869" i="1"/>
  <c r="N869" i="1"/>
  <c r="O869" i="1"/>
  <c r="R869" i="1"/>
  <c r="L869" i="1"/>
  <c r="P869" i="1"/>
  <c r="A869" i="1"/>
  <c r="Q869" i="1"/>
  <c r="B861" i="1"/>
  <c r="K861" i="1"/>
  <c r="M861" i="1"/>
  <c r="Q861" i="1"/>
  <c r="R861" i="1"/>
  <c r="N861" i="1"/>
  <c r="O861" i="1"/>
  <c r="P861" i="1"/>
  <c r="L861" i="1"/>
  <c r="B853" i="1"/>
  <c r="K853" i="1"/>
  <c r="M853" i="1"/>
  <c r="O853" i="1"/>
  <c r="P853" i="1"/>
  <c r="N853" i="1"/>
  <c r="Q853" i="1"/>
  <c r="J853" i="1"/>
  <c r="L853" i="1"/>
  <c r="B845" i="1"/>
  <c r="K845" i="1"/>
  <c r="M845" i="1"/>
  <c r="L845" i="1"/>
  <c r="N845" i="1"/>
  <c r="P845" i="1"/>
  <c r="Q845" i="1"/>
  <c r="O845" i="1"/>
  <c r="R845" i="1"/>
  <c r="K1086" i="1"/>
  <c r="Q1078" i="1"/>
  <c r="J1077" i="1"/>
  <c r="N1006" i="1"/>
  <c r="K990" i="1"/>
  <c r="N1681" i="1"/>
  <c r="J1681" i="1"/>
  <c r="Q1713" i="1"/>
  <c r="J1713" i="1"/>
  <c r="B966" i="1"/>
  <c r="A894" i="1"/>
  <c r="M1076" i="1"/>
  <c r="L1076" i="1"/>
  <c r="N1076" i="1"/>
  <c r="O1076" i="1"/>
  <c r="L1060" i="1"/>
  <c r="M1060" i="1"/>
  <c r="K1060" i="1"/>
  <c r="N1060" i="1"/>
  <c r="B1060" i="1"/>
  <c r="O1060" i="1"/>
  <c r="P1060" i="1"/>
  <c r="L1052" i="1"/>
  <c r="M1052" i="1"/>
  <c r="J1052" i="1"/>
  <c r="A1052" i="1"/>
  <c r="K1052" i="1"/>
  <c r="N1052" i="1"/>
  <c r="B1052" i="1"/>
  <c r="L1044" i="1"/>
  <c r="M1044" i="1"/>
  <c r="Q1044" i="1"/>
  <c r="R1044" i="1"/>
  <c r="A1044" i="1"/>
  <c r="J1044" i="1"/>
  <c r="L1012" i="1"/>
  <c r="Q1012" i="1"/>
  <c r="R1012" i="1"/>
  <c r="N1012" i="1"/>
  <c r="O1012" i="1"/>
  <c r="P1012" i="1"/>
  <c r="L996" i="1"/>
  <c r="O996" i="1"/>
  <c r="P996" i="1"/>
  <c r="K996" i="1"/>
  <c r="M996" i="1"/>
  <c r="B996" i="1"/>
  <c r="N996" i="1"/>
  <c r="Q996" i="1"/>
  <c r="L972" i="1"/>
  <c r="K972" i="1"/>
  <c r="M972" i="1"/>
  <c r="J972" i="1"/>
  <c r="N972" i="1"/>
  <c r="J956" i="1"/>
  <c r="R956" i="1"/>
  <c r="M956" i="1"/>
  <c r="N956" i="1"/>
  <c r="L956" i="1"/>
  <c r="O956" i="1"/>
  <c r="Q932" i="1"/>
  <c r="J932" i="1"/>
  <c r="R932" i="1"/>
  <c r="P932" i="1"/>
  <c r="M932" i="1"/>
  <c r="N932" i="1"/>
  <c r="B932" i="1"/>
  <c r="K932" i="1"/>
  <c r="N908" i="1"/>
  <c r="Q908" i="1"/>
  <c r="R908" i="1"/>
  <c r="J908" i="1"/>
  <c r="L908" i="1"/>
  <c r="M908" i="1"/>
  <c r="K908" i="1"/>
  <c r="O908" i="1"/>
  <c r="P908" i="1"/>
  <c r="L884" i="1"/>
  <c r="N884" i="1"/>
  <c r="M884" i="1"/>
  <c r="O884" i="1"/>
  <c r="K884" i="1"/>
  <c r="P884" i="1"/>
  <c r="J884" i="1"/>
  <c r="Q884" i="1"/>
  <c r="R884" i="1"/>
  <c r="Q1054" i="1"/>
  <c r="O965" i="1"/>
  <c r="L900" i="1"/>
  <c r="R1730" i="1"/>
  <c r="M1730" i="1"/>
  <c r="A1021" i="1"/>
  <c r="A893" i="1"/>
  <c r="A846" i="1"/>
  <c r="M1067" i="1"/>
  <c r="N1067" i="1"/>
  <c r="L1067" i="1"/>
  <c r="O1067" i="1"/>
  <c r="P1067" i="1"/>
  <c r="Q1067" i="1"/>
  <c r="M1043" i="1"/>
  <c r="L1043" i="1"/>
  <c r="N1043" i="1"/>
  <c r="P1043" i="1"/>
  <c r="Q1043" i="1"/>
  <c r="B1043" i="1"/>
  <c r="R1043" i="1"/>
  <c r="M1019" i="1"/>
  <c r="R1019" i="1"/>
  <c r="J1019" i="1"/>
  <c r="L1019" i="1"/>
  <c r="N1019" i="1"/>
  <c r="O1019" i="1"/>
  <c r="P1019" i="1"/>
  <c r="M987" i="1"/>
  <c r="N987" i="1"/>
  <c r="O987" i="1"/>
  <c r="J987" i="1"/>
  <c r="K987" i="1"/>
  <c r="L963" i="1"/>
  <c r="M963" i="1"/>
  <c r="J963" i="1"/>
  <c r="R963" i="1"/>
  <c r="A963" i="1"/>
  <c r="K963" i="1"/>
  <c r="J947" i="1"/>
  <c r="R947" i="1"/>
  <c r="K947" i="1"/>
  <c r="L947" i="1"/>
  <c r="Q947" i="1"/>
  <c r="J931" i="1"/>
  <c r="R931" i="1"/>
  <c r="K931" i="1"/>
  <c r="O931" i="1"/>
  <c r="P931" i="1"/>
  <c r="M931" i="1"/>
  <c r="N931" i="1"/>
  <c r="Q931" i="1"/>
  <c r="O907" i="1"/>
  <c r="Q907" i="1"/>
  <c r="R907" i="1"/>
  <c r="P907" i="1"/>
  <c r="K907" i="1"/>
  <c r="L907" i="1"/>
  <c r="N907" i="1"/>
  <c r="A907" i="1"/>
  <c r="B907" i="1"/>
  <c r="M891" i="1"/>
  <c r="O891" i="1"/>
  <c r="N891" i="1"/>
  <c r="P891" i="1"/>
  <c r="L891" i="1"/>
  <c r="Q891" i="1"/>
  <c r="K891" i="1"/>
  <c r="R891" i="1"/>
  <c r="M883" i="1"/>
  <c r="O883" i="1"/>
  <c r="K883" i="1"/>
  <c r="L883" i="1"/>
  <c r="P883" i="1"/>
  <c r="Q883" i="1"/>
  <c r="N883" i="1"/>
  <c r="R883" i="1"/>
  <c r="M867" i="1"/>
  <c r="O867" i="1"/>
  <c r="Q867" i="1"/>
  <c r="R867" i="1"/>
  <c r="P867" i="1"/>
  <c r="J867" i="1"/>
  <c r="L867" i="1"/>
  <c r="N867" i="1"/>
  <c r="M851" i="1"/>
  <c r="O851" i="1"/>
  <c r="K851" i="1"/>
  <c r="L851" i="1"/>
  <c r="R851" i="1"/>
  <c r="Q851" i="1"/>
  <c r="A851" i="1"/>
  <c r="J851" i="1"/>
  <c r="B851" i="1"/>
  <c r="P851" i="1"/>
  <c r="N851" i="1"/>
  <c r="M843" i="1"/>
  <c r="O843" i="1"/>
  <c r="J843" i="1"/>
  <c r="R843" i="1"/>
  <c r="N843" i="1"/>
  <c r="P843" i="1"/>
  <c r="K843" i="1"/>
  <c r="L843" i="1"/>
  <c r="A843" i="1"/>
  <c r="B843" i="1"/>
  <c r="Q843" i="1"/>
  <c r="M1070" i="1"/>
  <c r="N1062" i="1"/>
  <c r="Q1045" i="1"/>
  <c r="O1043" i="1"/>
  <c r="P1036" i="1"/>
  <c r="N1005" i="1"/>
  <c r="J989" i="1"/>
  <c r="L965" i="1"/>
  <c r="M939" i="1"/>
  <c r="O932" i="1"/>
  <c r="L924" i="1"/>
  <c r="M1682" i="1"/>
  <c r="P1706" i="1"/>
  <c r="J1712" i="1"/>
  <c r="A1067" i="1"/>
  <c r="A1038" i="1"/>
  <c r="B995" i="1"/>
  <c r="A939" i="1"/>
  <c r="A910" i="1"/>
  <c r="A845" i="1"/>
  <c r="Q1085" i="1"/>
  <c r="K1084" i="1"/>
  <c r="L1070" i="1"/>
  <c r="J1068" i="1"/>
  <c r="O1022" i="1"/>
  <c r="Q1019" i="1"/>
  <c r="M998" i="1"/>
  <c r="Q995" i="1"/>
  <c r="K982" i="1"/>
  <c r="O979" i="1"/>
  <c r="L955" i="1"/>
  <c r="N949" i="1"/>
  <c r="L939" i="1"/>
  <c r="L932" i="1"/>
  <c r="M923" i="1"/>
  <c r="N915" i="1"/>
  <c r="P909" i="1"/>
  <c r="A1692" i="1"/>
  <c r="O1692" i="1"/>
  <c r="K1693" i="1"/>
  <c r="J1693" i="1"/>
  <c r="K1701" i="1"/>
  <c r="R1701" i="1"/>
  <c r="N1701" i="1"/>
  <c r="O1675" i="1"/>
  <c r="L1683" i="1"/>
  <c r="J1688" i="1"/>
  <c r="O1691" i="1"/>
  <c r="P1699" i="1"/>
  <c r="J1704" i="1"/>
  <c r="P1707" i="1"/>
  <c r="P1714" i="1"/>
  <c r="L1723" i="1"/>
  <c r="M1738" i="1"/>
  <c r="A1085" i="1"/>
  <c r="A1075" i="1"/>
  <c r="A1060" i="1"/>
  <c r="B1046" i="1"/>
  <c r="A1036" i="1"/>
  <c r="A1030" i="1"/>
  <c r="A1019" i="1"/>
  <c r="A1013" i="1"/>
  <c r="B1003" i="1"/>
  <c r="A990" i="1"/>
  <c r="A979" i="1"/>
  <c r="B974" i="1"/>
  <c r="B963" i="1"/>
  <c r="A957" i="1"/>
  <c r="A947" i="1"/>
  <c r="A932" i="1"/>
  <c r="B918" i="1"/>
  <c r="A908" i="1"/>
  <c r="A902" i="1"/>
  <c r="A891" i="1"/>
  <c r="A885" i="1"/>
  <c r="B875" i="1"/>
  <c r="A861" i="1"/>
  <c r="K1087" i="1"/>
  <c r="L1087" i="1"/>
  <c r="M1087" i="1"/>
  <c r="A1087" i="1"/>
  <c r="J1079" i="1"/>
  <c r="R1079" i="1"/>
  <c r="M1079" i="1"/>
  <c r="N1079" i="1"/>
  <c r="O1079" i="1"/>
  <c r="Q1071" i="1"/>
  <c r="J1071" i="1"/>
  <c r="R1071" i="1"/>
  <c r="K1071" i="1"/>
  <c r="L1071" i="1"/>
  <c r="Q1063" i="1"/>
  <c r="J1063" i="1"/>
  <c r="R1063" i="1"/>
  <c r="P1063" i="1"/>
  <c r="K1063" i="1"/>
  <c r="Q1055" i="1"/>
  <c r="J1055" i="1"/>
  <c r="R1055" i="1"/>
  <c r="N1055" i="1"/>
  <c r="O1055" i="1"/>
  <c r="P1055" i="1"/>
  <c r="Q1047" i="1"/>
  <c r="J1047" i="1"/>
  <c r="R1047" i="1"/>
  <c r="L1047" i="1"/>
  <c r="M1047" i="1"/>
  <c r="N1047" i="1"/>
  <c r="O1047" i="1"/>
  <c r="Q1039" i="1"/>
  <c r="L1039" i="1"/>
  <c r="M1039" i="1"/>
  <c r="O1039" i="1"/>
  <c r="P1039" i="1"/>
  <c r="B1039" i="1"/>
  <c r="R1039" i="1"/>
  <c r="Q1031" i="1"/>
  <c r="K1031" i="1"/>
  <c r="L1031" i="1"/>
  <c r="N1031" i="1"/>
  <c r="O1031" i="1"/>
  <c r="A1031" i="1"/>
  <c r="P1031" i="1"/>
  <c r="B1031" i="1"/>
  <c r="R1031" i="1"/>
  <c r="Q1023" i="1"/>
  <c r="J1023" i="1"/>
  <c r="K1023" i="1"/>
  <c r="M1023" i="1"/>
  <c r="N1023" i="1"/>
  <c r="O1023" i="1"/>
  <c r="A1023" i="1"/>
  <c r="P1023" i="1"/>
  <c r="Q1015" i="1"/>
  <c r="R1015" i="1"/>
  <c r="J1015" i="1"/>
  <c r="L1015" i="1"/>
  <c r="M1015" i="1"/>
  <c r="N1015" i="1"/>
  <c r="O1015" i="1"/>
  <c r="Q1007" i="1"/>
  <c r="P1007" i="1"/>
  <c r="R1007" i="1"/>
  <c r="K1007" i="1"/>
  <c r="L1007" i="1"/>
  <c r="M1007" i="1"/>
  <c r="N1007" i="1"/>
  <c r="Q999" i="1"/>
  <c r="O999" i="1"/>
  <c r="P999" i="1"/>
  <c r="J999" i="1"/>
  <c r="K999" i="1"/>
  <c r="L999" i="1"/>
  <c r="M999" i="1"/>
  <c r="Q991" i="1"/>
  <c r="N991" i="1"/>
  <c r="O991" i="1"/>
  <c r="J991" i="1"/>
  <c r="K991" i="1"/>
  <c r="L991" i="1"/>
  <c r="Q983" i="1"/>
  <c r="M983" i="1"/>
  <c r="N983" i="1"/>
  <c r="K983" i="1"/>
  <c r="J983" i="1"/>
  <c r="Q975" i="1"/>
  <c r="L975" i="1"/>
  <c r="M975" i="1"/>
  <c r="R975" i="1"/>
  <c r="B975" i="1"/>
  <c r="J975" i="1"/>
  <c r="P967" i="1"/>
  <c r="Q967" i="1"/>
  <c r="O967" i="1"/>
  <c r="R967" i="1"/>
  <c r="L967" i="1"/>
  <c r="M967" i="1"/>
  <c r="A967" i="1"/>
  <c r="B967" i="1"/>
  <c r="N967" i="1"/>
  <c r="O959" i="1"/>
  <c r="M959" i="1"/>
  <c r="N959" i="1"/>
  <c r="J959" i="1"/>
  <c r="K959" i="1"/>
  <c r="L959" i="1"/>
  <c r="A959" i="1"/>
  <c r="Q959" i="1"/>
  <c r="P959" i="1"/>
  <c r="O951" i="1"/>
  <c r="L951" i="1"/>
  <c r="M951" i="1"/>
  <c r="J951" i="1"/>
  <c r="Q951" i="1"/>
  <c r="R951" i="1"/>
  <c r="N943" i="1"/>
  <c r="O943" i="1"/>
  <c r="M943" i="1"/>
  <c r="P943" i="1"/>
  <c r="L943" i="1"/>
  <c r="Q943" i="1"/>
  <c r="N935" i="1"/>
  <c r="O935" i="1"/>
  <c r="K935" i="1"/>
  <c r="L935" i="1"/>
  <c r="P935" i="1"/>
  <c r="Q935" i="1"/>
  <c r="M935" i="1"/>
  <c r="R935" i="1"/>
  <c r="M927" i="1"/>
  <c r="J927" i="1"/>
  <c r="K927" i="1"/>
  <c r="P927" i="1"/>
  <c r="Q927" i="1"/>
  <c r="L927" i="1"/>
  <c r="N927" i="1"/>
  <c r="O927" i="1"/>
  <c r="M919" i="1"/>
  <c r="R919" i="1"/>
  <c r="J919" i="1"/>
  <c r="O919" i="1"/>
  <c r="P919" i="1"/>
  <c r="L919" i="1"/>
  <c r="N919" i="1"/>
  <c r="Q919" i="1"/>
  <c r="K911" i="1"/>
  <c r="Q911" i="1"/>
  <c r="R911" i="1"/>
  <c r="P911" i="1"/>
  <c r="O911" i="1"/>
  <c r="N911" i="1"/>
  <c r="J911" i="1"/>
  <c r="L911" i="1"/>
  <c r="B911" i="1"/>
  <c r="M911" i="1"/>
  <c r="K903" i="1"/>
  <c r="P903" i="1"/>
  <c r="Q903" i="1"/>
  <c r="O903" i="1"/>
  <c r="R903" i="1"/>
  <c r="J903" i="1"/>
  <c r="A903" i="1"/>
  <c r="B903" i="1"/>
  <c r="K895" i="1"/>
  <c r="O895" i="1"/>
  <c r="P895" i="1"/>
  <c r="N895" i="1"/>
  <c r="Q895" i="1"/>
  <c r="M895" i="1"/>
  <c r="R895" i="1"/>
  <c r="J895" i="1"/>
  <c r="L895" i="1"/>
  <c r="A895" i="1"/>
  <c r="Q887" i="1"/>
  <c r="K887" i="1"/>
  <c r="R887" i="1"/>
  <c r="J887" i="1"/>
  <c r="O887" i="1"/>
  <c r="P887" i="1"/>
  <c r="L887" i="1"/>
  <c r="M887" i="1"/>
  <c r="Q879" i="1"/>
  <c r="K879" i="1"/>
  <c r="O879" i="1"/>
  <c r="P879" i="1"/>
  <c r="J879" i="1"/>
  <c r="M879" i="1"/>
  <c r="N879" i="1"/>
  <c r="Q871" i="1"/>
  <c r="K871" i="1"/>
  <c r="M871" i="1"/>
  <c r="N871" i="1"/>
  <c r="J871" i="1"/>
  <c r="L871" i="1"/>
  <c r="Q863" i="1"/>
  <c r="K863" i="1"/>
  <c r="J863" i="1"/>
  <c r="L863" i="1"/>
  <c r="M863" i="1"/>
  <c r="N863" i="1"/>
  <c r="Q855" i="1"/>
  <c r="K855" i="1"/>
  <c r="R855" i="1"/>
  <c r="L855" i="1"/>
  <c r="M855" i="1"/>
  <c r="P855" i="1"/>
  <c r="B855" i="1"/>
  <c r="N855" i="1"/>
  <c r="J855" i="1"/>
  <c r="Q847" i="1"/>
  <c r="K847" i="1"/>
  <c r="O847" i="1"/>
  <c r="P847" i="1"/>
  <c r="L847" i="1"/>
  <c r="M847" i="1"/>
  <c r="R847" i="1"/>
  <c r="N847" i="1"/>
  <c r="A847" i="1"/>
  <c r="B847" i="1"/>
  <c r="J847" i="1"/>
  <c r="R1087" i="1"/>
  <c r="P1086" i="1"/>
  <c r="K1085" i="1"/>
  <c r="Q1083" i="1"/>
  <c r="K1079" i="1"/>
  <c r="P1077" i="1"/>
  <c r="R1075" i="1"/>
  <c r="M1071" i="1"/>
  <c r="M1069" i="1"/>
  <c r="J1067" i="1"/>
  <c r="O1063" i="1"/>
  <c r="M1061" i="1"/>
  <c r="M1055" i="1"/>
  <c r="R1052" i="1"/>
  <c r="K1047" i="1"/>
  <c r="P1044" i="1"/>
  <c r="R1037" i="1"/>
  <c r="N1035" i="1"/>
  <c r="J1031" i="1"/>
  <c r="N1028" i="1"/>
  <c r="N1021" i="1"/>
  <c r="N1014" i="1"/>
  <c r="P1011" i="1"/>
  <c r="J1007" i="1"/>
  <c r="K1004" i="1"/>
  <c r="L997" i="1"/>
  <c r="M990" i="1"/>
  <c r="Q987" i="1"/>
  <c r="P983" i="1"/>
  <c r="R980" i="1"/>
  <c r="K974" i="1"/>
  <c r="O971" i="1"/>
  <c r="J967" i="1"/>
  <c r="P963" i="1"/>
  <c r="K958" i="1"/>
  <c r="P951" i="1"/>
  <c r="P947" i="1"/>
  <c r="M941" i="1"/>
  <c r="Q934" i="1"/>
  <c r="L926" i="1"/>
  <c r="P918" i="1"/>
  <c r="J907" i="1"/>
  <c r="L903" i="1"/>
  <c r="K886" i="1"/>
  <c r="R879" i="1"/>
  <c r="Q859" i="1"/>
  <c r="P852" i="1"/>
  <c r="J845" i="1"/>
  <c r="L1686" i="1"/>
  <c r="N1066" i="1"/>
  <c r="O1066" i="1"/>
  <c r="N1058" i="1"/>
  <c r="O1058" i="1"/>
  <c r="N1050" i="1"/>
  <c r="O1050" i="1"/>
  <c r="N1042" i="1"/>
  <c r="L1042" i="1"/>
  <c r="M1042" i="1"/>
  <c r="N1034" i="1"/>
  <c r="K1034" i="1"/>
  <c r="L1034" i="1"/>
  <c r="N1026" i="1"/>
  <c r="J1026" i="1"/>
  <c r="K1026" i="1"/>
  <c r="N1018" i="1"/>
  <c r="R1018" i="1"/>
  <c r="J1018" i="1"/>
  <c r="N1010" i="1"/>
  <c r="Q1010" i="1"/>
  <c r="R1010" i="1"/>
  <c r="N1002" i="1"/>
  <c r="P1002" i="1"/>
  <c r="Q1002" i="1"/>
  <c r="N994" i="1"/>
  <c r="O994" i="1"/>
  <c r="P994" i="1"/>
  <c r="N986" i="1"/>
  <c r="M986" i="1"/>
  <c r="O986" i="1"/>
  <c r="N978" i="1"/>
  <c r="L978" i="1"/>
  <c r="M978" i="1"/>
  <c r="M970" i="1"/>
  <c r="N970" i="1"/>
  <c r="J970" i="1"/>
  <c r="K970" i="1"/>
  <c r="M962" i="1"/>
  <c r="N962" i="1"/>
  <c r="R962" i="1"/>
  <c r="L954" i="1"/>
  <c r="M954" i="1"/>
  <c r="N954" i="1"/>
  <c r="R954" i="1"/>
  <c r="K946" i="1"/>
  <c r="L946" i="1"/>
  <c r="R946" i="1"/>
  <c r="O946" i="1"/>
  <c r="P946" i="1"/>
  <c r="K938" i="1"/>
  <c r="L938" i="1"/>
  <c r="P938" i="1"/>
  <c r="Q938" i="1"/>
  <c r="O938" i="1"/>
  <c r="R938" i="1"/>
  <c r="J930" i="1"/>
  <c r="K930" i="1"/>
  <c r="L930" i="1"/>
  <c r="N930" i="1"/>
  <c r="O930" i="1"/>
  <c r="Q930" i="1"/>
  <c r="R930" i="1"/>
  <c r="J922" i="1"/>
  <c r="R922" i="1"/>
  <c r="K922" i="1"/>
  <c r="M922" i="1"/>
  <c r="N922" i="1"/>
  <c r="Q914" i="1"/>
  <c r="J914" i="1"/>
  <c r="R914" i="1"/>
  <c r="N914" i="1"/>
  <c r="O914" i="1"/>
  <c r="L914" i="1"/>
  <c r="M914" i="1"/>
  <c r="P906" i="1"/>
  <c r="Q906" i="1"/>
  <c r="R906" i="1"/>
  <c r="M906" i="1"/>
  <c r="N906" i="1"/>
  <c r="L906" i="1"/>
  <c r="O906" i="1"/>
  <c r="P898" i="1"/>
  <c r="O898" i="1"/>
  <c r="Q898" i="1"/>
  <c r="L898" i="1"/>
  <c r="M898" i="1"/>
  <c r="N890" i="1"/>
  <c r="P890" i="1"/>
  <c r="L890" i="1"/>
  <c r="M890" i="1"/>
  <c r="J890" i="1"/>
  <c r="K890" i="1"/>
  <c r="O890" i="1"/>
  <c r="N882" i="1"/>
  <c r="P882" i="1"/>
  <c r="J882" i="1"/>
  <c r="K882" i="1"/>
  <c r="L882" i="1"/>
  <c r="N874" i="1"/>
  <c r="P874" i="1"/>
  <c r="R874" i="1"/>
  <c r="K874" i="1"/>
  <c r="L874" i="1"/>
  <c r="N866" i="1"/>
  <c r="P866" i="1"/>
  <c r="O866" i="1"/>
  <c r="Q866" i="1"/>
  <c r="K866" i="1"/>
  <c r="L866" i="1"/>
  <c r="R866" i="1"/>
  <c r="N858" i="1"/>
  <c r="P858" i="1"/>
  <c r="L858" i="1"/>
  <c r="M858" i="1"/>
  <c r="K858" i="1"/>
  <c r="O858" i="1"/>
  <c r="J858" i="1"/>
  <c r="Q858" i="1"/>
  <c r="N850" i="1"/>
  <c r="P850" i="1"/>
  <c r="J850" i="1"/>
  <c r="K850" i="1"/>
  <c r="M850" i="1"/>
  <c r="O850" i="1"/>
  <c r="Q850" i="1"/>
  <c r="R850" i="1"/>
  <c r="N842" i="1"/>
  <c r="P842" i="1"/>
  <c r="R842" i="1"/>
  <c r="M842" i="1"/>
  <c r="O842" i="1"/>
  <c r="K842" i="1"/>
  <c r="L842" i="1"/>
  <c r="P1082" i="1"/>
  <c r="N1074" i="1"/>
  <c r="M1066" i="1"/>
  <c r="K1058" i="1"/>
  <c r="P1042" i="1"/>
  <c r="O1034" i="1"/>
  <c r="L1018" i="1"/>
  <c r="M1686" i="1"/>
  <c r="Q1718" i="1"/>
  <c r="A1082" i="1"/>
  <c r="B1026" i="1"/>
  <c r="A1018" i="1"/>
  <c r="B962" i="1"/>
  <c r="A954" i="1"/>
  <c r="B898" i="1"/>
  <c r="A890" i="1"/>
  <c r="O1065" i="1"/>
  <c r="P1065" i="1"/>
  <c r="O1057" i="1"/>
  <c r="P1057" i="1"/>
  <c r="O1049" i="1"/>
  <c r="P1049" i="1"/>
  <c r="O1041" i="1"/>
  <c r="L1041" i="1"/>
  <c r="M1041" i="1"/>
  <c r="O1033" i="1"/>
  <c r="K1033" i="1"/>
  <c r="L1033" i="1"/>
  <c r="O1025" i="1"/>
  <c r="J1025" i="1"/>
  <c r="K1025" i="1"/>
  <c r="O1017" i="1"/>
  <c r="R1017" i="1"/>
  <c r="J1017" i="1"/>
  <c r="O1009" i="1"/>
  <c r="Q1009" i="1"/>
  <c r="R1009" i="1"/>
  <c r="O1001" i="1"/>
  <c r="P1001" i="1"/>
  <c r="Q1001" i="1"/>
  <c r="O993" i="1"/>
  <c r="N993" i="1"/>
  <c r="P993" i="1"/>
  <c r="O985" i="1"/>
  <c r="M985" i="1"/>
  <c r="N985" i="1"/>
  <c r="O977" i="1"/>
  <c r="L977" i="1"/>
  <c r="M977" i="1"/>
  <c r="N969" i="1"/>
  <c r="O969" i="1"/>
  <c r="J969" i="1"/>
  <c r="M961" i="1"/>
  <c r="N961" i="1"/>
  <c r="O961" i="1"/>
  <c r="Q961" i="1"/>
  <c r="R961" i="1"/>
  <c r="M953" i="1"/>
  <c r="L953" i="1"/>
  <c r="N953" i="1"/>
  <c r="P953" i="1"/>
  <c r="Q953" i="1"/>
  <c r="L945" i="1"/>
  <c r="M945" i="1"/>
  <c r="Q945" i="1"/>
  <c r="R945" i="1"/>
  <c r="J945" i="1"/>
  <c r="K945" i="1"/>
  <c r="L937" i="1"/>
  <c r="M937" i="1"/>
  <c r="O937" i="1"/>
  <c r="P937" i="1"/>
  <c r="J937" i="1"/>
  <c r="K937" i="1"/>
  <c r="K929" i="1"/>
  <c r="J929" i="1"/>
  <c r="L929" i="1"/>
  <c r="M929" i="1"/>
  <c r="N929" i="1"/>
  <c r="K921" i="1"/>
  <c r="R921" i="1"/>
  <c r="J921" i="1"/>
  <c r="L921" i="1"/>
  <c r="P921" i="1"/>
  <c r="Q921" i="1"/>
  <c r="Q913" i="1"/>
  <c r="R913" i="1"/>
  <c r="J913" i="1"/>
  <c r="L913" i="1"/>
  <c r="M913" i="1"/>
  <c r="O913" i="1"/>
  <c r="P913" i="1"/>
  <c r="Q905" i="1"/>
  <c r="P905" i="1"/>
  <c r="R905" i="1"/>
  <c r="K905" i="1"/>
  <c r="L905" i="1"/>
  <c r="J905" i="1"/>
  <c r="Q897" i="1"/>
  <c r="O897" i="1"/>
  <c r="P897" i="1"/>
  <c r="J897" i="1"/>
  <c r="K897" i="1"/>
  <c r="M897" i="1"/>
  <c r="N897" i="1"/>
  <c r="L897" i="1"/>
  <c r="R897" i="1"/>
  <c r="O889" i="1"/>
  <c r="Q889" i="1"/>
  <c r="K889" i="1"/>
  <c r="L889" i="1"/>
  <c r="R889" i="1"/>
  <c r="P889" i="1"/>
  <c r="N889" i="1"/>
  <c r="O881" i="1"/>
  <c r="Q881" i="1"/>
  <c r="J881" i="1"/>
  <c r="R881" i="1"/>
  <c r="M881" i="1"/>
  <c r="N881" i="1"/>
  <c r="L881" i="1"/>
  <c r="P881" i="1"/>
  <c r="O873" i="1"/>
  <c r="Q873" i="1"/>
  <c r="P873" i="1"/>
  <c r="R873" i="1"/>
  <c r="K873" i="1"/>
  <c r="L873" i="1"/>
  <c r="J873" i="1"/>
  <c r="M873" i="1"/>
  <c r="O865" i="1"/>
  <c r="Q865" i="1"/>
  <c r="M865" i="1"/>
  <c r="N865" i="1"/>
  <c r="J865" i="1"/>
  <c r="K865" i="1"/>
  <c r="O857" i="1"/>
  <c r="Q857" i="1"/>
  <c r="K857" i="1"/>
  <c r="L857" i="1"/>
  <c r="O849" i="1"/>
  <c r="Q849" i="1"/>
  <c r="J849" i="1"/>
  <c r="K849" i="1"/>
  <c r="P849" i="1"/>
  <c r="R849" i="1"/>
  <c r="O841" i="1"/>
  <c r="Q841" i="1"/>
  <c r="P841" i="1"/>
  <c r="R841" i="1"/>
  <c r="J841" i="1"/>
  <c r="K841" i="1"/>
  <c r="M841" i="1"/>
  <c r="N841" i="1"/>
  <c r="N1082" i="1"/>
  <c r="N1081" i="1"/>
  <c r="N1080" i="1"/>
  <c r="M1074" i="1"/>
  <c r="M1073" i="1"/>
  <c r="L1066" i="1"/>
  <c r="K1065" i="1"/>
  <c r="J1058" i="1"/>
  <c r="R1050" i="1"/>
  <c r="Q1049" i="1"/>
  <c r="O1042" i="1"/>
  <c r="J1041" i="1"/>
  <c r="M1034" i="1"/>
  <c r="L1026" i="1"/>
  <c r="K1018" i="1"/>
  <c r="J1010" i="1"/>
  <c r="R1001" i="1"/>
  <c r="Q993" i="1"/>
  <c r="R986" i="1"/>
  <c r="P985" i="1"/>
  <c r="Q978" i="1"/>
  <c r="N977" i="1"/>
  <c r="P970" i="1"/>
  <c r="K969" i="1"/>
  <c r="P962" i="1"/>
  <c r="J961" i="1"/>
  <c r="R953" i="1"/>
  <c r="M946" i="1"/>
  <c r="R937" i="1"/>
  <c r="O929" i="1"/>
  <c r="L922" i="1"/>
  <c r="P914" i="1"/>
  <c r="M905" i="1"/>
  <c r="N898" i="1"/>
  <c r="N873" i="1"/>
  <c r="R865" i="1"/>
  <c r="R857" i="1"/>
  <c r="B842" i="1"/>
  <c r="A839" i="1"/>
  <c r="Q839" i="1"/>
  <c r="J839" i="1"/>
  <c r="K839" i="1"/>
  <c r="L839" i="1"/>
  <c r="N839" i="1"/>
  <c r="M839" i="1"/>
  <c r="O839" i="1"/>
  <c r="P839" i="1"/>
  <c r="R839" i="1"/>
  <c r="P1072" i="1"/>
  <c r="Q1072" i="1"/>
  <c r="P1064" i="1"/>
  <c r="Q1064" i="1"/>
  <c r="P1056" i="1"/>
  <c r="Q1056" i="1"/>
  <c r="P1048" i="1"/>
  <c r="Q1048" i="1"/>
  <c r="P1040" i="1"/>
  <c r="L1040" i="1"/>
  <c r="M1040" i="1"/>
  <c r="P1032" i="1"/>
  <c r="K1032" i="1"/>
  <c r="L1032" i="1"/>
  <c r="P1024" i="1"/>
  <c r="J1024" i="1"/>
  <c r="K1024" i="1"/>
  <c r="P1016" i="1"/>
  <c r="R1016" i="1"/>
  <c r="J1016" i="1"/>
  <c r="P1008" i="1"/>
  <c r="Q1008" i="1"/>
  <c r="R1008" i="1"/>
  <c r="P1000" i="1"/>
  <c r="O1000" i="1"/>
  <c r="Q1000" i="1"/>
  <c r="P992" i="1"/>
  <c r="N992" i="1"/>
  <c r="O992" i="1"/>
  <c r="P984" i="1"/>
  <c r="M984" i="1"/>
  <c r="N984" i="1"/>
  <c r="P976" i="1"/>
  <c r="L976" i="1"/>
  <c r="M976" i="1"/>
  <c r="O968" i="1"/>
  <c r="P968" i="1"/>
  <c r="R968" i="1"/>
  <c r="N960" i="1"/>
  <c r="M960" i="1"/>
  <c r="O960" i="1"/>
  <c r="L960" i="1"/>
  <c r="P960" i="1"/>
  <c r="N952" i="1"/>
  <c r="L952" i="1"/>
  <c r="M952" i="1"/>
  <c r="K952" i="1"/>
  <c r="O952" i="1"/>
  <c r="M944" i="1"/>
  <c r="N944" i="1"/>
  <c r="P944" i="1"/>
  <c r="Q944" i="1"/>
  <c r="M936" i="1"/>
  <c r="N936" i="1"/>
  <c r="L936" i="1"/>
  <c r="O936" i="1"/>
  <c r="L928" i="1"/>
  <c r="J928" i="1"/>
  <c r="K928" i="1"/>
  <c r="R928" i="1"/>
  <c r="Q928" i="1"/>
  <c r="L920" i="1"/>
  <c r="R920" i="1"/>
  <c r="J920" i="1"/>
  <c r="Q920" i="1"/>
  <c r="K920" i="1"/>
  <c r="M920" i="1"/>
  <c r="J912" i="1"/>
  <c r="R912" i="1"/>
  <c r="Q912" i="1"/>
  <c r="K912" i="1"/>
  <c r="L912" i="1"/>
  <c r="M912" i="1"/>
  <c r="J904" i="1"/>
  <c r="R904" i="1"/>
  <c r="P904" i="1"/>
  <c r="Q904" i="1"/>
  <c r="N904" i="1"/>
  <c r="O904" i="1"/>
  <c r="M904" i="1"/>
  <c r="J896" i="1"/>
  <c r="R896" i="1"/>
  <c r="O896" i="1"/>
  <c r="P896" i="1"/>
  <c r="P888" i="1"/>
  <c r="J888" i="1"/>
  <c r="R888" i="1"/>
  <c r="K888" i="1"/>
  <c r="M888" i="1"/>
  <c r="N888" i="1"/>
  <c r="P880" i="1"/>
  <c r="J880" i="1"/>
  <c r="R880" i="1"/>
  <c r="Q880" i="1"/>
  <c r="M880" i="1"/>
  <c r="N880" i="1"/>
  <c r="P872" i="1"/>
  <c r="J872" i="1"/>
  <c r="R872" i="1"/>
  <c r="N872" i="1"/>
  <c r="O872" i="1"/>
  <c r="M872" i="1"/>
  <c r="Q872" i="1"/>
  <c r="P864" i="1"/>
  <c r="J864" i="1"/>
  <c r="R864" i="1"/>
  <c r="L864" i="1"/>
  <c r="M864" i="1"/>
  <c r="O864" i="1"/>
  <c r="Q864" i="1"/>
  <c r="N864" i="1"/>
  <c r="K864" i="1"/>
  <c r="P856" i="1"/>
  <c r="J856" i="1"/>
  <c r="R856" i="1"/>
  <c r="K856" i="1"/>
  <c r="O856" i="1"/>
  <c r="Q856" i="1"/>
  <c r="L856" i="1"/>
  <c r="M856" i="1"/>
  <c r="N856" i="1"/>
  <c r="P848" i="1"/>
  <c r="J848" i="1"/>
  <c r="R848" i="1"/>
  <c r="Q848" i="1"/>
  <c r="O848" i="1"/>
  <c r="K848" i="1"/>
  <c r="L848" i="1"/>
  <c r="P840" i="1"/>
  <c r="J840" i="1"/>
  <c r="R840" i="1"/>
  <c r="N840" i="1"/>
  <c r="O840" i="1"/>
  <c r="M1082" i="1"/>
  <c r="M1081" i="1"/>
  <c r="M1080" i="1"/>
  <c r="L1074" i="1"/>
  <c r="L1073" i="1"/>
  <c r="K1072" i="1"/>
  <c r="K1066" i="1"/>
  <c r="J1065" i="1"/>
  <c r="R1057" i="1"/>
  <c r="O1056" i="1"/>
  <c r="Q1050" i="1"/>
  <c r="N1049" i="1"/>
  <c r="M1048" i="1"/>
  <c r="K1042" i="1"/>
  <c r="R1040" i="1"/>
  <c r="J1034" i="1"/>
  <c r="Q1032" i="1"/>
  <c r="R1025" i="1"/>
  <c r="O1024" i="1"/>
  <c r="Q1017" i="1"/>
  <c r="N1016" i="1"/>
  <c r="P1009" i="1"/>
  <c r="M1008" i="1"/>
  <c r="N1001" i="1"/>
  <c r="L1000" i="1"/>
  <c r="R994" i="1"/>
  <c r="M993" i="1"/>
  <c r="K992" i="1"/>
  <c r="Q986" i="1"/>
  <c r="L985" i="1"/>
  <c r="J984" i="1"/>
  <c r="P978" i="1"/>
  <c r="K977" i="1"/>
  <c r="O970" i="1"/>
  <c r="Q968" i="1"/>
  <c r="O962" i="1"/>
  <c r="R960" i="1"/>
  <c r="O953" i="1"/>
  <c r="J946" i="1"/>
  <c r="J944" i="1"/>
  <c r="Q937" i="1"/>
  <c r="P928" i="1"/>
  <c r="O921" i="1"/>
  <c r="K914" i="1"/>
  <c r="L904" i="1"/>
  <c r="K898" i="1"/>
  <c r="L888" i="1"/>
  <c r="L880" i="1"/>
  <c r="L872" i="1"/>
  <c r="P865" i="1"/>
  <c r="P857" i="1"/>
  <c r="L850" i="1"/>
  <c r="B839" i="1"/>
  <c r="A1672" i="1"/>
  <c r="B1672" i="1"/>
  <c r="A1720" i="1"/>
  <c r="N1720" i="1"/>
  <c r="M1720" i="1"/>
  <c r="B1720" i="1"/>
  <c r="K1720" i="1"/>
  <c r="R1720" i="1"/>
  <c r="J1720" i="1"/>
  <c r="Q1720" i="1"/>
  <c r="A1744" i="1"/>
  <c r="K1744" i="1"/>
  <c r="R1744" i="1"/>
  <c r="J1744" i="1"/>
  <c r="M1744" i="1"/>
  <c r="L1744" i="1"/>
  <c r="Q1744" i="1"/>
  <c r="P1744" i="1"/>
  <c r="B1744" i="1"/>
  <c r="O1744" i="1"/>
  <c r="A1760" i="1"/>
  <c r="K1760" i="1"/>
  <c r="R1760" i="1"/>
  <c r="J1760" i="1"/>
  <c r="Q1760" i="1"/>
  <c r="P1760" i="1"/>
  <c r="B1760" i="1"/>
  <c r="O1760" i="1"/>
  <c r="N1760" i="1"/>
  <c r="M1760" i="1"/>
  <c r="L1760" i="1"/>
  <c r="P1768" i="1"/>
  <c r="A1768" i="1"/>
  <c r="K1768" i="1"/>
  <c r="R1768" i="1"/>
  <c r="J1768" i="1"/>
  <c r="B1768" i="1"/>
  <c r="N1768" i="1"/>
  <c r="M1768" i="1"/>
  <c r="L1768" i="1"/>
  <c r="Q1768" i="1"/>
  <c r="P1776" i="1"/>
  <c r="A1776" i="1"/>
  <c r="K1776" i="1"/>
  <c r="R1776" i="1"/>
  <c r="J1776" i="1"/>
  <c r="Q1776" i="1"/>
  <c r="O1776" i="1"/>
  <c r="N1776" i="1"/>
  <c r="M1776" i="1"/>
  <c r="L1776" i="1"/>
  <c r="B1776" i="1"/>
  <c r="P1784" i="1"/>
  <c r="A1784" i="1"/>
  <c r="K1784" i="1"/>
  <c r="R1784" i="1"/>
  <c r="J1784" i="1"/>
  <c r="L1784" i="1"/>
  <c r="B1784" i="1"/>
  <c r="Q1784" i="1"/>
  <c r="O1784" i="1"/>
  <c r="N1784" i="1"/>
  <c r="K1672" i="1"/>
  <c r="L1687" i="1"/>
  <c r="L1711" i="1"/>
  <c r="K1712" i="1"/>
  <c r="M1743" i="1"/>
  <c r="B1681" i="1"/>
  <c r="A1681" i="1"/>
  <c r="B1689" i="1"/>
  <c r="A1689" i="1"/>
  <c r="B1697" i="1"/>
  <c r="A1697" i="1"/>
  <c r="B1713" i="1"/>
  <c r="A1713" i="1"/>
  <c r="M1721" i="1"/>
  <c r="B1721" i="1"/>
  <c r="L1721" i="1"/>
  <c r="A1721" i="1"/>
  <c r="R1721" i="1"/>
  <c r="J1721" i="1"/>
  <c r="Q1721" i="1"/>
  <c r="P1721" i="1"/>
  <c r="B1729" i="1"/>
  <c r="A1729" i="1"/>
  <c r="M1729" i="1"/>
  <c r="L1729" i="1"/>
  <c r="R1729" i="1"/>
  <c r="J1729" i="1"/>
  <c r="Q1729" i="1"/>
  <c r="P1729" i="1"/>
  <c r="M1737" i="1"/>
  <c r="L1737" i="1"/>
  <c r="K1737" i="1"/>
  <c r="R1737" i="1"/>
  <c r="J1737" i="1"/>
  <c r="Q1737" i="1"/>
  <c r="B1737" i="1"/>
  <c r="P1737" i="1"/>
  <c r="R1745" i="1"/>
  <c r="J1745" i="1"/>
  <c r="Q1745" i="1"/>
  <c r="N1745" i="1"/>
  <c r="M1745" i="1"/>
  <c r="L1745" i="1"/>
  <c r="K1745" i="1"/>
  <c r="B1745" i="1"/>
  <c r="A1745" i="1"/>
  <c r="P1745" i="1"/>
  <c r="R1753" i="1"/>
  <c r="J1753" i="1"/>
  <c r="Q1753" i="1"/>
  <c r="P1753" i="1"/>
  <c r="O1753" i="1"/>
  <c r="B1753" i="1"/>
  <c r="N1753" i="1"/>
  <c r="A1753" i="1"/>
  <c r="M1753" i="1"/>
  <c r="L1753" i="1"/>
  <c r="K1753" i="1"/>
  <c r="R1761" i="1"/>
  <c r="J1761" i="1"/>
  <c r="Q1761" i="1"/>
  <c r="B1761" i="1"/>
  <c r="A1761" i="1"/>
  <c r="P1761" i="1"/>
  <c r="O1761" i="1"/>
  <c r="N1761" i="1"/>
  <c r="M1761" i="1"/>
  <c r="L1761" i="1"/>
  <c r="O1769" i="1"/>
  <c r="R1769" i="1"/>
  <c r="J1769" i="1"/>
  <c r="Q1769" i="1"/>
  <c r="P1769" i="1"/>
  <c r="N1769" i="1"/>
  <c r="M1769" i="1"/>
  <c r="L1769" i="1"/>
  <c r="K1769" i="1"/>
  <c r="B1769" i="1"/>
  <c r="O1777" i="1"/>
  <c r="R1777" i="1"/>
  <c r="J1777" i="1"/>
  <c r="Q1777" i="1"/>
  <c r="K1777" i="1"/>
  <c r="B1777" i="1"/>
  <c r="P1777" i="1"/>
  <c r="A1777" i="1"/>
  <c r="N1777" i="1"/>
  <c r="M1777" i="1"/>
  <c r="O1785" i="1"/>
  <c r="R1785" i="1"/>
  <c r="J1785" i="1"/>
  <c r="Q1785" i="1"/>
  <c r="N1785" i="1"/>
  <c r="M1785" i="1"/>
  <c r="B1785" i="1"/>
  <c r="L1785" i="1"/>
  <c r="A1785" i="1"/>
  <c r="K1785" i="1"/>
  <c r="L1672" i="1"/>
  <c r="K1673" i="1"/>
  <c r="J1674" i="1"/>
  <c r="Q1675" i="1"/>
  <c r="P1676" i="1"/>
  <c r="O1677" i="1"/>
  <c r="N1678" i="1"/>
  <c r="M1679" i="1"/>
  <c r="L1680" i="1"/>
  <c r="K1681" i="1"/>
  <c r="J1682" i="1"/>
  <c r="R1682" i="1"/>
  <c r="Q1683" i="1"/>
  <c r="P1684" i="1"/>
  <c r="O1685" i="1"/>
  <c r="N1686" i="1"/>
  <c r="M1687" i="1"/>
  <c r="L1688" i="1"/>
  <c r="K1689" i="1"/>
  <c r="J1690" i="1"/>
  <c r="R1690" i="1"/>
  <c r="Q1691" i="1"/>
  <c r="P1692" i="1"/>
  <c r="O1693" i="1"/>
  <c r="N1694" i="1"/>
  <c r="M1695" i="1"/>
  <c r="L1696" i="1"/>
  <c r="K1697" i="1"/>
  <c r="J1698" i="1"/>
  <c r="R1698" i="1"/>
  <c r="Q1699" i="1"/>
  <c r="P1700" i="1"/>
  <c r="O1701" i="1"/>
  <c r="N1702" i="1"/>
  <c r="M1703" i="1"/>
  <c r="K1705" i="1"/>
  <c r="J1706" i="1"/>
  <c r="Q1707" i="1"/>
  <c r="P1708" i="1"/>
  <c r="O1709" i="1"/>
  <c r="N1710" i="1"/>
  <c r="M1711" i="1"/>
  <c r="L1712" i="1"/>
  <c r="K1713" i="1"/>
  <c r="J1714" i="1"/>
  <c r="R1715" i="1"/>
  <c r="O1717" i="1"/>
  <c r="M1719" i="1"/>
  <c r="N1721" i="1"/>
  <c r="J1726" i="1"/>
  <c r="O1728" i="1"/>
  <c r="K1733" i="1"/>
  <c r="P1735" i="1"/>
  <c r="N1744" i="1"/>
  <c r="P1785" i="1"/>
  <c r="A1698" i="1"/>
  <c r="K1687" i="1"/>
  <c r="A1704" i="1"/>
  <c r="B1704" i="1"/>
  <c r="K1680" i="1"/>
  <c r="K1688" i="1"/>
  <c r="L1728" i="1"/>
  <c r="M1735" i="1"/>
  <c r="M1784" i="1"/>
  <c r="B1692" i="1"/>
  <c r="B1674" i="1"/>
  <c r="A1674" i="1"/>
  <c r="B1706" i="1"/>
  <c r="A1706" i="1"/>
  <c r="B1714" i="1"/>
  <c r="A1714" i="1"/>
  <c r="B1722" i="1"/>
  <c r="A1722" i="1"/>
  <c r="L1722" i="1"/>
  <c r="K1722" i="1"/>
  <c r="Q1722" i="1"/>
  <c r="P1722" i="1"/>
  <c r="O1722" i="1"/>
  <c r="B1730" i="1"/>
  <c r="L1730" i="1"/>
  <c r="K1730" i="1"/>
  <c r="Q1730" i="1"/>
  <c r="P1730" i="1"/>
  <c r="O1730" i="1"/>
  <c r="B1738" i="1"/>
  <c r="L1738" i="1"/>
  <c r="K1738" i="1"/>
  <c r="R1738" i="1"/>
  <c r="J1738" i="1"/>
  <c r="Q1738" i="1"/>
  <c r="A1738" i="1"/>
  <c r="P1738" i="1"/>
  <c r="O1738" i="1"/>
  <c r="B1746" i="1"/>
  <c r="Q1746" i="1"/>
  <c r="P1746" i="1"/>
  <c r="O1746" i="1"/>
  <c r="N1746" i="1"/>
  <c r="M1746" i="1"/>
  <c r="A1746" i="1"/>
  <c r="L1746" i="1"/>
  <c r="K1746" i="1"/>
  <c r="J1746" i="1"/>
  <c r="B1754" i="1"/>
  <c r="Q1754" i="1"/>
  <c r="P1754" i="1"/>
  <c r="A1754" i="1"/>
  <c r="R1754" i="1"/>
  <c r="O1754" i="1"/>
  <c r="N1754" i="1"/>
  <c r="M1754" i="1"/>
  <c r="L1754" i="1"/>
  <c r="K1754" i="1"/>
  <c r="B1762" i="1"/>
  <c r="Q1762" i="1"/>
  <c r="P1762" i="1"/>
  <c r="K1762" i="1"/>
  <c r="J1762" i="1"/>
  <c r="R1762" i="1"/>
  <c r="O1762" i="1"/>
  <c r="N1762" i="1"/>
  <c r="M1762" i="1"/>
  <c r="B1770" i="1"/>
  <c r="N1770" i="1"/>
  <c r="Q1770" i="1"/>
  <c r="P1770" i="1"/>
  <c r="J1770" i="1"/>
  <c r="R1770" i="1"/>
  <c r="O1770" i="1"/>
  <c r="A1770" i="1"/>
  <c r="M1770" i="1"/>
  <c r="L1770" i="1"/>
  <c r="B1778" i="1"/>
  <c r="N1778" i="1"/>
  <c r="Q1778" i="1"/>
  <c r="P1778" i="1"/>
  <c r="M1778" i="1"/>
  <c r="L1778" i="1"/>
  <c r="K1778" i="1"/>
  <c r="A1778" i="1"/>
  <c r="J1778" i="1"/>
  <c r="R1778" i="1"/>
  <c r="B1786" i="1"/>
  <c r="N1786" i="1"/>
  <c r="Q1786" i="1"/>
  <c r="P1786" i="1"/>
  <c r="A1786" i="1"/>
  <c r="R1786" i="1"/>
  <c r="O1786" i="1"/>
  <c r="M1786" i="1"/>
  <c r="L1786" i="1"/>
  <c r="K1786" i="1"/>
  <c r="J1786" i="1"/>
  <c r="M1672" i="1"/>
  <c r="L1673" i="1"/>
  <c r="K1674" i="1"/>
  <c r="J1675" i="1"/>
  <c r="Q1676" i="1"/>
  <c r="P1677" i="1"/>
  <c r="O1678" i="1"/>
  <c r="N1679" i="1"/>
  <c r="M1680" i="1"/>
  <c r="L1681" i="1"/>
  <c r="J1683" i="1"/>
  <c r="Q1684" i="1"/>
  <c r="P1685" i="1"/>
  <c r="O1686" i="1"/>
  <c r="N1687" i="1"/>
  <c r="M1688" i="1"/>
  <c r="L1689" i="1"/>
  <c r="J1691" i="1"/>
  <c r="Q1692" i="1"/>
  <c r="P1693" i="1"/>
  <c r="O1694" i="1"/>
  <c r="N1695" i="1"/>
  <c r="M1696" i="1"/>
  <c r="L1697" i="1"/>
  <c r="K1698" i="1"/>
  <c r="J1699" i="1"/>
  <c r="Q1700" i="1"/>
  <c r="P1701" i="1"/>
  <c r="O1702" i="1"/>
  <c r="N1703" i="1"/>
  <c r="M1704" i="1"/>
  <c r="L1705" i="1"/>
  <c r="K1706" i="1"/>
  <c r="J1707" i="1"/>
  <c r="Q1708" i="1"/>
  <c r="P1709" i="1"/>
  <c r="O1710" i="1"/>
  <c r="N1711" i="1"/>
  <c r="M1712" i="1"/>
  <c r="L1713" i="1"/>
  <c r="K1714" i="1"/>
  <c r="J1716" i="1"/>
  <c r="Q1717" i="1"/>
  <c r="O1719" i="1"/>
  <c r="O1721" i="1"/>
  <c r="K1724" i="1"/>
  <c r="N1726" i="1"/>
  <c r="O1733" i="1"/>
  <c r="O1745" i="1"/>
  <c r="A1705" i="1"/>
  <c r="B1756" i="1"/>
  <c r="B1727" i="1"/>
  <c r="O1727" i="1"/>
  <c r="N1727" i="1"/>
  <c r="A1727" i="1"/>
  <c r="L1727" i="1"/>
  <c r="K1727" i="1"/>
  <c r="R1727" i="1"/>
  <c r="J1727" i="1"/>
  <c r="B1735" i="1"/>
  <c r="A1735" i="1"/>
  <c r="O1735" i="1"/>
  <c r="N1735" i="1"/>
  <c r="L1735" i="1"/>
  <c r="K1735" i="1"/>
  <c r="R1735" i="1"/>
  <c r="J1735" i="1"/>
  <c r="L1743" i="1"/>
  <c r="B1743" i="1"/>
  <c r="K1743" i="1"/>
  <c r="J1743" i="1"/>
  <c r="R1743" i="1"/>
  <c r="Q1743" i="1"/>
  <c r="P1743" i="1"/>
  <c r="O1743" i="1"/>
  <c r="N1743" i="1"/>
  <c r="L1759" i="1"/>
  <c r="B1759" i="1"/>
  <c r="K1759" i="1"/>
  <c r="P1759" i="1"/>
  <c r="O1759" i="1"/>
  <c r="N1759" i="1"/>
  <c r="A1759" i="1"/>
  <c r="M1759" i="1"/>
  <c r="J1759" i="1"/>
  <c r="R1759" i="1"/>
  <c r="Q1767" i="1"/>
  <c r="L1767" i="1"/>
  <c r="B1767" i="1"/>
  <c r="K1767" i="1"/>
  <c r="J1767" i="1"/>
  <c r="A1767" i="1"/>
  <c r="R1767" i="1"/>
  <c r="P1767" i="1"/>
  <c r="O1767" i="1"/>
  <c r="N1767" i="1"/>
  <c r="Q1775" i="1"/>
  <c r="L1775" i="1"/>
  <c r="B1775" i="1"/>
  <c r="K1775" i="1"/>
  <c r="O1775" i="1"/>
  <c r="N1775" i="1"/>
  <c r="M1775" i="1"/>
  <c r="J1775" i="1"/>
  <c r="R1775" i="1"/>
  <c r="Q1783" i="1"/>
  <c r="L1783" i="1"/>
  <c r="B1783" i="1"/>
  <c r="K1783" i="1"/>
  <c r="R1783" i="1"/>
  <c r="P1783" i="1"/>
  <c r="O1783" i="1"/>
  <c r="N1783" i="1"/>
  <c r="A1783" i="1"/>
  <c r="M1783" i="1"/>
  <c r="J1783" i="1"/>
  <c r="K1679" i="1"/>
  <c r="B1682" i="1"/>
  <c r="A1682" i="1"/>
  <c r="B1690" i="1"/>
  <c r="A1690" i="1"/>
  <c r="B1675" i="1"/>
  <c r="A1675" i="1"/>
  <c r="B1683" i="1"/>
  <c r="A1683" i="1"/>
  <c r="B1691" i="1"/>
  <c r="A1691" i="1"/>
  <c r="B1699" i="1"/>
  <c r="A1699" i="1"/>
  <c r="B1707" i="1"/>
  <c r="A1707" i="1"/>
  <c r="B1715" i="1"/>
  <c r="A1715" i="1"/>
  <c r="N1715" i="1"/>
  <c r="B1723" i="1"/>
  <c r="A1723" i="1"/>
  <c r="K1723" i="1"/>
  <c r="R1723" i="1"/>
  <c r="J1723" i="1"/>
  <c r="P1723" i="1"/>
  <c r="O1723" i="1"/>
  <c r="N1723" i="1"/>
  <c r="B1731" i="1"/>
  <c r="K1731" i="1"/>
  <c r="R1731" i="1"/>
  <c r="J1731" i="1"/>
  <c r="P1731" i="1"/>
  <c r="O1731" i="1"/>
  <c r="A1731" i="1"/>
  <c r="N1731" i="1"/>
  <c r="B1739" i="1"/>
  <c r="K1739" i="1"/>
  <c r="R1739" i="1"/>
  <c r="J1739" i="1"/>
  <c r="Q1739" i="1"/>
  <c r="A1739" i="1"/>
  <c r="P1739" i="1"/>
  <c r="O1739" i="1"/>
  <c r="N1739" i="1"/>
  <c r="P1747" i="1"/>
  <c r="B1747" i="1"/>
  <c r="O1747" i="1"/>
  <c r="R1747" i="1"/>
  <c r="Q1747" i="1"/>
  <c r="A1747" i="1"/>
  <c r="N1747" i="1"/>
  <c r="M1747" i="1"/>
  <c r="L1747" i="1"/>
  <c r="K1747" i="1"/>
  <c r="J1747" i="1"/>
  <c r="P1755" i="1"/>
  <c r="B1755" i="1"/>
  <c r="O1755" i="1"/>
  <c r="A1755" i="1"/>
  <c r="J1755" i="1"/>
  <c r="R1755" i="1"/>
  <c r="Q1755" i="1"/>
  <c r="N1755" i="1"/>
  <c r="M1755" i="1"/>
  <c r="L1755" i="1"/>
  <c r="P1763" i="1"/>
  <c r="B1763" i="1"/>
  <c r="O1763" i="1"/>
  <c r="L1763" i="1"/>
  <c r="K1763" i="1"/>
  <c r="J1763" i="1"/>
  <c r="R1763" i="1"/>
  <c r="Q1763" i="1"/>
  <c r="A1763" i="1"/>
  <c r="N1763" i="1"/>
  <c r="M1771" i="1"/>
  <c r="P1771" i="1"/>
  <c r="B1771" i="1"/>
  <c r="O1771" i="1"/>
  <c r="L1771" i="1"/>
  <c r="K1771" i="1"/>
  <c r="J1771" i="1"/>
  <c r="A1771" i="1"/>
  <c r="R1771" i="1"/>
  <c r="Q1771" i="1"/>
  <c r="M1779" i="1"/>
  <c r="P1779" i="1"/>
  <c r="B1779" i="1"/>
  <c r="O1779" i="1"/>
  <c r="R1779" i="1"/>
  <c r="Q1779" i="1"/>
  <c r="A1779" i="1"/>
  <c r="N1779" i="1"/>
  <c r="L1779" i="1"/>
  <c r="K1779" i="1"/>
  <c r="J1779" i="1"/>
  <c r="M1787" i="1"/>
  <c r="P1787" i="1"/>
  <c r="B1787" i="1"/>
  <c r="O1787" i="1"/>
  <c r="A1787" i="1"/>
  <c r="J1787" i="1"/>
  <c r="R1787" i="1"/>
  <c r="Q1787" i="1"/>
  <c r="N1787" i="1"/>
  <c r="L1787" i="1"/>
  <c r="N1672" i="1"/>
  <c r="M1673" i="1"/>
  <c r="L1674" i="1"/>
  <c r="K1675" i="1"/>
  <c r="J1676" i="1"/>
  <c r="Q1677" i="1"/>
  <c r="P1678" i="1"/>
  <c r="O1679" i="1"/>
  <c r="N1680" i="1"/>
  <c r="M1681" i="1"/>
  <c r="L1682" i="1"/>
  <c r="K1683" i="1"/>
  <c r="J1684" i="1"/>
  <c r="Q1685" i="1"/>
  <c r="P1686" i="1"/>
  <c r="M1689" i="1"/>
  <c r="L1690" i="1"/>
  <c r="K1691" i="1"/>
  <c r="J1692" i="1"/>
  <c r="R1692" i="1"/>
  <c r="Q1693" i="1"/>
  <c r="P1694" i="1"/>
  <c r="N1696" i="1"/>
  <c r="M1697" i="1"/>
  <c r="L1698" i="1"/>
  <c r="K1699" i="1"/>
  <c r="J1700" i="1"/>
  <c r="R1700" i="1"/>
  <c r="Q1701" i="1"/>
  <c r="P1702" i="1"/>
  <c r="O1703" i="1"/>
  <c r="N1704" i="1"/>
  <c r="M1705" i="1"/>
  <c r="L1706" i="1"/>
  <c r="K1707" i="1"/>
  <c r="J1708" i="1"/>
  <c r="Q1709" i="1"/>
  <c r="P1710" i="1"/>
  <c r="O1711" i="1"/>
  <c r="N1712" i="1"/>
  <c r="M1713" i="1"/>
  <c r="L1714" i="1"/>
  <c r="K1715" i="1"/>
  <c r="K1716" i="1"/>
  <c r="R1717" i="1"/>
  <c r="J1722" i="1"/>
  <c r="Q1726" i="1"/>
  <c r="K1729" i="1"/>
  <c r="M1731" i="1"/>
  <c r="M1739" i="1"/>
  <c r="R1746" i="1"/>
  <c r="L1777" i="1"/>
  <c r="A1711" i="1"/>
  <c r="A1762" i="1"/>
  <c r="B1671" i="1"/>
  <c r="A1671" i="1"/>
  <c r="B1687" i="1"/>
  <c r="A1687" i="1"/>
  <c r="B1695" i="1"/>
  <c r="A1695" i="1"/>
  <c r="B1719" i="1"/>
  <c r="N1719" i="1"/>
  <c r="L1719" i="1"/>
  <c r="A1719" i="1"/>
  <c r="K1719" i="1"/>
  <c r="R1719" i="1"/>
  <c r="J1719" i="1"/>
  <c r="L1751" i="1"/>
  <c r="B1751" i="1"/>
  <c r="K1751" i="1"/>
  <c r="N1751" i="1"/>
  <c r="M1751" i="1"/>
  <c r="J1751" i="1"/>
  <c r="R1751" i="1"/>
  <c r="A1751" i="1"/>
  <c r="Q1751" i="1"/>
  <c r="P1751" i="1"/>
  <c r="K1711" i="1"/>
  <c r="Q1727" i="1"/>
  <c r="O1751" i="1"/>
  <c r="A1688" i="1"/>
  <c r="B1688" i="1"/>
  <c r="A1736" i="1"/>
  <c r="B1736" i="1"/>
  <c r="N1736" i="1"/>
  <c r="M1736" i="1"/>
  <c r="K1736" i="1"/>
  <c r="R1736" i="1"/>
  <c r="J1736" i="1"/>
  <c r="Q1736" i="1"/>
  <c r="L1695" i="1"/>
  <c r="L1703" i="1"/>
  <c r="K1704" i="1"/>
  <c r="A1676" i="1"/>
  <c r="B1676" i="1"/>
  <c r="A1684" i="1"/>
  <c r="B1684" i="1"/>
  <c r="A1708" i="1"/>
  <c r="B1708" i="1"/>
  <c r="A1724" i="1"/>
  <c r="R1724" i="1"/>
  <c r="J1724" i="1"/>
  <c r="Q1724" i="1"/>
  <c r="O1724" i="1"/>
  <c r="N1724" i="1"/>
  <c r="M1724" i="1"/>
  <c r="A1748" i="1"/>
  <c r="O1748" i="1"/>
  <c r="N1748" i="1"/>
  <c r="B1748" i="1"/>
  <c r="R1748" i="1"/>
  <c r="Q1748" i="1"/>
  <c r="P1748" i="1"/>
  <c r="M1748" i="1"/>
  <c r="L1748" i="1"/>
  <c r="K1748" i="1"/>
  <c r="L1780" i="1"/>
  <c r="A1780" i="1"/>
  <c r="O1780" i="1"/>
  <c r="N1780" i="1"/>
  <c r="B1780" i="1"/>
  <c r="R1780" i="1"/>
  <c r="Q1780" i="1"/>
  <c r="P1780" i="1"/>
  <c r="M1780" i="1"/>
  <c r="K1780" i="1"/>
  <c r="O1672" i="1"/>
  <c r="P1679" i="1"/>
  <c r="K1684" i="1"/>
  <c r="P1687" i="1"/>
  <c r="O1688" i="1"/>
  <c r="K1692" i="1"/>
  <c r="P1695" i="1"/>
  <c r="P1703" i="1"/>
  <c r="L1707" i="1"/>
  <c r="K1708" i="1"/>
  <c r="J1709" i="1"/>
  <c r="Q1710" i="1"/>
  <c r="P1711" i="1"/>
  <c r="O1712" i="1"/>
  <c r="N1713" i="1"/>
  <c r="M1714" i="1"/>
  <c r="L1715" i="1"/>
  <c r="L1716" i="1"/>
  <c r="J1718" i="1"/>
  <c r="Q1719" i="1"/>
  <c r="M1722" i="1"/>
  <c r="P1724" i="1"/>
  <c r="N1729" i="1"/>
  <c r="Q1731" i="1"/>
  <c r="J1734" i="1"/>
  <c r="O1736" i="1"/>
  <c r="K1740" i="1"/>
  <c r="J1748" i="1"/>
  <c r="M1767" i="1"/>
  <c r="O1778" i="1"/>
  <c r="A1769" i="1"/>
  <c r="K1695" i="1"/>
  <c r="A1680" i="1"/>
  <c r="B1680" i="1"/>
  <c r="A1696" i="1"/>
  <c r="B1696" i="1"/>
  <c r="A1728" i="1"/>
  <c r="N1728" i="1"/>
  <c r="B1728" i="1"/>
  <c r="M1728" i="1"/>
  <c r="K1728" i="1"/>
  <c r="R1728" i="1"/>
  <c r="J1728" i="1"/>
  <c r="Q1728" i="1"/>
  <c r="A1752" i="1"/>
  <c r="K1752" i="1"/>
  <c r="R1752" i="1"/>
  <c r="J1752" i="1"/>
  <c r="O1752" i="1"/>
  <c r="N1752" i="1"/>
  <c r="M1752" i="1"/>
  <c r="L1752" i="1"/>
  <c r="B1752" i="1"/>
  <c r="Q1752" i="1"/>
  <c r="B1709" i="1"/>
  <c r="A1709" i="1"/>
  <c r="Q1725" i="1"/>
  <c r="P1725" i="1"/>
  <c r="N1725" i="1"/>
  <c r="B1725" i="1"/>
  <c r="M1725" i="1"/>
  <c r="A1725" i="1"/>
  <c r="L1725" i="1"/>
  <c r="R1741" i="1"/>
  <c r="J1741" i="1"/>
  <c r="B1741" i="1"/>
  <c r="Q1741" i="1"/>
  <c r="A1741" i="1"/>
  <c r="P1741" i="1"/>
  <c r="O1741" i="1"/>
  <c r="N1741" i="1"/>
  <c r="M1741" i="1"/>
  <c r="L1741" i="1"/>
  <c r="N1749" i="1"/>
  <c r="M1749" i="1"/>
  <c r="A1749" i="1"/>
  <c r="J1749" i="1"/>
  <c r="R1749" i="1"/>
  <c r="Q1749" i="1"/>
  <c r="P1749" i="1"/>
  <c r="O1749" i="1"/>
  <c r="L1749" i="1"/>
  <c r="N1765" i="1"/>
  <c r="M1765" i="1"/>
  <c r="P1765" i="1"/>
  <c r="O1765" i="1"/>
  <c r="L1765" i="1"/>
  <c r="B1765" i="1"/>
  <c r="K1765" i="1"/>
  <c r="A1765" i="1"/>
  <c r="J1765" i="1"/>
  <c r="R1765" i="1"/>
  <c r="K1773" i="1"/>
  <c r="N1773" i="1"/>
  <c r="M1773" i="1"/>
  <c r="B1773" i="1"/>
  <c r="R1773" i="1"/>
  <c r="A1773" i="1"/>
  <c r="Q1773" i="1"/>
  <c r="P1773" i="1"/>
  <c r="O1773" i="1"/>
  <c r="L1773" i="1"/>
  <c r="J1773" i="1"/>
  <c r="K1781" i="1"/>
  <c r="N1781" i="1"/>
  <c r="M1781" i="1"/>
  <c r="A1781" i="1"/>
  <c r="L1781" i="1"/>
  <c r="J1781" i="1"/>
  <c r="R1781" i="1"/>
  <c r="Q1781" i="1"/>
  <c r="P1781" i="1"/>
  <c r="K1789" i="1"/>
  <c r="B1789" i="1"/>
  <c r="A1789" i="1"/>
  <c r="N1789" i="1"/>
  <c r="M1789" i="1"/>
  <c r="Q1789" i="1"/>
  <c r="P1789" i="1"/>
  <c r="O1789" i="1"/>
  <c r="L1789" i="1"/>
  <c r="J1789" i="1"/>
  <c r="P1672" i="1"/>
  <c r="O1673" i="1"/>
  <c r="N1674" i="1"/>
  <c r="M1675" i="1"/>
  <c r="L1676" i="1"/>
  <c r="J1678" i="1"/>
  <c r="Q1679" i="1"/>
  <c r="P1680" i="1"/>
  <c r="O1681" i="1"/>
  <c r="N1682" i="1"/>
  <c r="M1683" i="1"/>
  <c r="L1684" i="1"/>
  <c r="K1685" i="1"/>
  <c r="J1686" i="1"/>
  <c r="Q1687" i="1"/>
  <c r="P1688" i="1"/>
  <c r="O1689" i="1"/>
  <c r="N1690" i="1"/>
  <c r="M1691" i="1"/>
  <c r="L1692" i="1"/>
  <c r="J1694" i="1"/>
  <c r="Q1695" i="1"/>
  <c r="P1696" i="1"/>
  <c r="O1697" i="1"/>
  <c r="N1698" i="1"/>
  <c r="M1699" i="1"/>
  <c r="J1702" i="1"/>
  <c r="P1704" i="1"/>
  <c r="O1705" i="1"/>
  <c r="N1706" i="1"/>
  <c r="M1707" i="1"/>
  <c r="L1708" i="1"/>
  <c r="K1709" i="1"/>
  <c r="J1710" i="1"/>
  <c r="Q1711" i="1"/>
  <c r="O1713" i="1"/>
  <c r="N1714" i="1"/>
  <c r="M1715" i="1"/>
  <c r="L1720" i="1"/>
  <c r="N1722" i="1"/>
  <c r="J1725" i="1"/>
  <c r="M1727" i="1"/>
  <c r="O1729" i="1"/>
  <c r="P1736" i="1"/>
  <c r="K1749" i="1"/>
  <c r="O1768" i="1"/>
  <c r="J1780" i="1"/>
  <c r="A1673" i="1"/>
  <c r="B1724" i="1"/>
  <c r="A1775" i="1"/>
  <c r="B1703" i="1"/>
  <c r="A1703" i="1"/>
  <c r="K1703" i="1"/>
  <c r="A1712" i="1"/>
  <c r="B1712" i="1"/>
  <c r="L1679" i="1"/>
  <c r="A1700" i="1"/>
  <c r="B1700" i="1"/>
  <c r="A1716" i="1"/>
  <c r="B1716" i="1"/>
  <c r="Q1716" i="1"/>
  <c r="O1716" i="1"/>
  <c r="N1716" i="1"/>
  <c r="M1716" i="1"/>
  <c r="A1732" i="1"/>
  <c r="R1732" i="1"/>
  <c r="J1732" i="1"/>
  <c r="Q1732" i="1"/>
  <c r="O1732" i="1"/>
  <c r="B1732" i="1"/>
  <c r="N1732" i="1"/>
  <c r="M1732" i="1"/>
  <c r="A1740" i="1"/>
  <c r="R1740" i="1"/>
  <c r="J1740" i="1"/>
  <c r="Q1740" i="1"/>
  <c r="B1740" i="1"/>
  <c r="P1740" i="1"/>
  <c r="O1740" i="1"/>
  <c r="N1740" i="1"/>
  <c r="M1740" i="1"/>
  <c r="A1756" i="1"/>
  <c r="O1756" i="1"/>
  <c r="N1756" i="1"/>
  <c r="K1756" i="1"/>
  <c r="J1756" i="1"/>
  <c r="R1756" i="1"/>
  <c r="Q1756" i="1"/>
  <c r="P1756" i="1"/>
  <c r="M1756" i="1"/>
  <c r="A1764" i="1"/>
  <c r="O1764" i="1"/>
  <c r="N1764" i="1"/>
  <c r="M1764" i="1"/>
  <c r="L1764" i="1"/>
  <c r="K1764" i="1"/>
  <c r="J1764" i="1"/>
  <c r="B1764" i="1"/>
  <c r="R1764" i="1"/>
  <c r="Q1764" i="1"/>
  <c r="L1772" i="1"/>
  <c r="A1772" i="1"/>
  <c r="O1772" i="1"/>
  <c r="N1772" i="1"/>
  <c r="Q1772" i="1"/>
  <c r="P1772" i="1"/>
  <c r="M1772" i="1"/>
  <c r="B1772" i="1"/>
  <c r="K1772" i="1"/>
  <c r="J1772" i="1"/>
  <c r="L1788" i="1"/>
  <c r="B1788" i="1"/>
  <c r="A1788" i="1"/>
  <c r="O1788" i="1"/>
  <c r="N1788" i="1"/>
  <c r="M1788" i="1"/>
  <c r="K1788" i="1"/>
  <c r="J1788" i="1"/>
  <c r="R1788" i="1"/>
  <c r="Q1788" i="1"/>
  <c r="K1676" i="1"/>
  <c r="O1696" i="1"/>
  <c r="K1700" i="1"/>
  <c r="O1704" i="1"/>
  <c r="B1677" i="1"/>
  <c r="A1677" i="1"/>
  <c r="B1693" i="1"/>
  <c r="A1693" i="1"/>
  <c r="B1701" i="1"/>
  <c r="A1701" i="1"/>
  <c r="A1717" i="1"/>
  <c r="P1717" i="1"/>
  <c r="N1717" i="1"/>
  <c r="M1717" i="1"/>
  <c r="L1717" i="1"/>
  <c r="Q1733" i="1"/>
  <c r="P1733" i="1"/>
  <c r="B1733" i="1"/>
  <c r="A1733" i="1"/>
  <c r="N1733" i="1"/>
  <c r="M1733" i="1"/>
  <c r="L1733" i="1"/>
  <c r="N1757" i="1"/>
  <c r="M1757" i="1"/>
  <c r="L1757" i="1"/>
  <c r="K1757" i="1"/>
  <c r="J1757" i="1"/>
  <c r="R1757" i="1"/>
  <c r="B1757" i="1"/>
  <c r="Q1757" i="1"/>
  <c r="A1757" i="1"/>
  <c r="P1757" i="1"/>
  <c r="B1678" i="1"/>
  <c r="A1678" i="1"/>
  <c r="B1686" i="1"/>
  <c r="A1686" i="1"/>
  <c r="B1694" i="1"/>
  <c r="A1694" i="1"/>
  <c r="B1702" i="1"/>
  <c r="A1702" i="1"/>
  <c r="B1710" i="1"/>
  <c r="A1710" i="1"/>
  <c r="B1718" i="1"/>
  <c r="O1718" i="1"/>
  <c r="M1718" i="1"/>
  <c r="L1718" i="1"/>
  <c r="A1718" i="1"/>
  <c r="K1718" i="1"/>
  <c r="B1726" i="1"/>
  <c r="P1726" i="1"/>
  <c r="O1726" i="1"/>
  <c r="A1726" i="1"/>
  <c r="M1726" i="1"/>
  <c r="L1726" i="1"/>
  <c r="K1726" i="1"/>
  <c r="B1734" i="1"/>
  <c r="P1734" i="1"/>
  <c r="A1734" i="1"/>
  <c r="O1734" i="1"/>
  <c r="M1734" i="1"/>
  <c r="L1734" i="1"/>
  <c r="K1734" i="1"/>
  <c r="B1742" i="1"/>
  <c r="M1742" i="1"/>
  <c r="L1742" i="1"/>
  <c r="A1742" i="1"/>
  <c r="R1742" i="1"/>
  <c r="Q1742" i="1"/>
  <c r="P1742" i="1"/>
  <c r="O1742" i="1"/>
  <c r="N1742" i="1"/>
  <c r="K1742" i="1"/>
  <c r="B1750" i="1"/>
  <c r="M1750" i="1"/>
  <c r="L1750" i="1"/>
  <c r="K1750" i="1"/>
  <c r="J1750" i="1"/>
  <c r="R1750" i="1"/>
  <c r="Q1750" i="1"/>
  <c r="P1750" i="1"/>
  <c r="A1750" i="1"/>
  <c r="O1750" i="1"/>
  <c r="B1758" i="1"/>
  <c r="M1758" i="1"/>
  <c r="L1758" i="1"/>
  <c r="O1758" i="1"/>
  <c r="N1758" i="1"/>
  <c r="K1758" i="1"/>
  <c r="J1758" i="1"/>
  <c r="A1758" i="1"/>
  <c r="R1758" i="1"/>
  <c r="Q1758" i="1"/>
  <c r="B1766" i="1"/>
  <c r="R1766" i="1"/>
  <c r="J1766" i="1"/>
  <c r="M1766" i="1"/>
  <c r="L1766" i="1"/>
  <c r="Q1766" i="1"/>
  <c r="A1766" i="1"/>
  <c r="P1766" i="1"/>
  <c r="O1766" i="1"/>
  <c r="N1766" i="1"/>
  <c r="K1766" i="1"/>
  <c r="B1774" i="1"/>
  <c r="R1774" i="1"/>
  <c r="J1774" i="1"/>
  <c r="M1774" i="1"/>
  <c r="L1774" i="1"/>
  <c r="A1774" i="1"/>
  <c r="K1774" i="1"/>
  <c r="Q1774" i="1"/>
  <c r="P1774" i="1"/>
  <c r="O1774" i="1"/>
  <c r="B1782" i="1"/>
  <c r="R1782" i="1"/>
  <c r="J1782" i="1"/>
  <c r="M1782" i="1"/>
  <c r="L1782" i="1"/>
  <c r="P1782" i="1"/>
  <c r="O1782" i="1"/>
  <c r="N1782" i="1"/>
  <c r="K1782" i="1"/>
  <c r="A1782" i="1"/>
  <c r="B1790" i="1"/>
  <c r="R1790" i="1"/>
  <c r="J1790" i="1"/>
  <c r="A1790" i="1"/>
  <c r="M1790" i="1"/>
  <c r="L1790" i="1"/>
  <c r="Q1790" i="1"/>
  <c r="P1790" i="1"/>
  <c r="O1790" i="1"/>
  <c r="N1790" i="1"/>
  <c r="K1790" i="1"/>
  <c r="Q1672" i="1"/>
  <c r="P1673" i="1"/>
  <c r="O1674" i="1"/>
  <c r="N1675" i="1"/>
  <c r="M1676" i="1"/>
  <c r="L1677" i="1"/>
  <c r="K1678" i="1"/>
  <c r="J1679" i="1"/>
  <c r="R1679" i="1"/>
  <c r="Q1680" i="1"/>
  <c r="P1681" i="1"/>
  <c r="O1682" i="1"/>
  <c r="N1683" i="1"/>
  <c r="M1684" i="1"/>
  <c r="L1685" i="1"/>
  <c r="K1686" i="1"/>
  <c r="J1687" i="1"/>
  <c r="R1687" i="1"/>
  <c r="Q1688" i="1"/>
  <c r="P1689" i="1"/>
  <c r="O1690" i="1"/>
  <c r="N1691" i="1"/>
  <c r="M1692" i="1"/>
  <c r="L1693" i="1"/>
  <c r="K1694" i="1"/>
  <c r="J1695" i="1"/>
  <c r="R1695" i="1"/>
  <c r="Q1696" i="1"/>
  <c r="P1697" i="1"/>
  <c r="O1698" i="1"/>
  <c r="N1699" i="1"/>
  <c r="M1700" i="1"/>
  <c r="L1701" i="1"/>
  <c r="K1702" i="1"/>
  <c r="J1703" i="1"/>
  <c r="R1703" i="1"/>
  <c r="Q1704" i="1"/>
  <c r="P1705" i="1"/>
  <c r="O1706" i="1"/>
  <c r="N1707" i="1"/>
  <c r="M1708" i="1"/>
  <c r="L1709" i="1"/>
  <c r="K1710" i="1"/>
  <c r="J1711" i="1"/>
  <c r="R1711" i="1"/>
  <c r="Q1712" i="1"/>
  <c r="P1713" i="1"/>
  <c r="O1714" i="1"/>
  <c r="O1715" i="1"/>
  <c r="R1716" i="1"/>
  <c r="P1718" i="1"/>
  <c r="O1720" i="1"/>
  <c r="R1722" i="1"/>
  <c r="K1725" i="1"/>
  <c r="P1727" i="1"/>
  <c r="J1730" i="1"/>
  <c r="L1732" i="1"/>
  <c r="Q1734" i="1"/>
  <c r="N1737" i="1"/>
  <c r="K1741" i="1"/>
  <c r="N1750" i="1"/>
  <c r="Q1759" i="1"/>
  <c r="K1770" i="1"/>
  <c r="O1781" i="1"/>
  <c r="A1679" i="1"/>
  <c r="A1730" i="1"/>
  <c r="B1781" i="1"/>
  <c r="B1978" i="1"/>
  <c r="A1978" i="1"/>
  <c r="B1977" i="1"/>
  <c r="A1977" i="1"/>
  <c r="B1972" i="1"/>
  <c r="A1972" i="1"/>
  <c r="B1967" i="1"/>
  <c r="A1967" i="1"/>
  <c r="B1962" i="1"/>
  <c r="A1962" i="1"/>
  <c r="B1957" i="1"/>
  <c r="A1957" i="1"/>
  <c r="B1952" i="1"/>
  <c r="A1952" i="1"/>
  <c r="B1947" i="1"/>
  <c r="A1947" i="1"/>
  <c r="B1942" i="1"/>
  <c r="A1942" i="1"/>
  <c r="B1937" i="1"/>
  <c r="A1937" i="1"/>
  <c r="B1932" i="1"/>
  <c r="A1932" i="1"/>
  <c r="B1927" i="1"/>
  <c r="A1927" i="1"/>
  <c r="B1922" i="1"/>
  <c r="A1922" i="1"/>
  <c r="B1859" i="1"/>
  <c r="A1859" i="1"/>
  <c r="B1858" i="1"/>
  <c r="A1858" i="1"/>
  <c r="B1857" i="1"/>
  <c r="A1857" i="1"/>
  <c r="B1794" i="1"/>
  <c r="A1794" i="1"/>
  <c r="B1793" i="1"/>
  <c r="A1793" i="1"/>
  <c r="B1792" i="1"/>
  <c r="A1792" i="1"/>
  <c r="B1791" i="1"/>
  <c r="A1791" i="1"/>
  <c r="B1655" i="1"/>
  <c r="A1655" i="1"/>
  <c r="B1640" i="1"/>
  <c r="A1640" i="1"/>
  <c r="B1628" i="1"/>
  <c r="A1628" i="1"/>
  <c r="B1625" i="1"/>
  <c r="A1625" i="1"/>
  <c r="B1624" i="1"/>
  <c r="A1624" i="1"/>
  <c r="B1599" i="1"/>
  <c r="A1599" i="1"/>
  <c r="B1598" i="1"/>
  <c r="A1598" i="1"/>
  <c r="B1577" i="1"/>
  <c r="A1577" i="1"/>
  <c r="B1571" i="1"/>
  <c r="A1571" i="1"/>
  <c r="B1570" i="1"/>
  <c r="A1570" i="1"/>
  <c r="B1569" i="1"/>
  <c r="A1569" i="1"/>
  <c r="B1568" i="1"/>
  <c r="A1568" i="1"/>
  <c r="B1567" i="1"/>
  <c r="A1567" i="1"/>
  <c r="B1566" i="1"/>
  <c r="A1566" i="1"/>
  <c r="B1565" i="1"/>
  <c r="A1565" i="1"/>
  <c r="B1564" i="1"/>
  <c r="A1564" i="1"/>
  <c r="B1563" i="1"/>
  <c r="A1563" i="1"/>
  <c r="B1562" i="1"/>
  <c r="A1562" i="1"/>
  <c r="B1561" i="1"/>
  <c r="A1561" i="1"/>
  <c r="B1560" i="1"/>
  <c r="A1560" i="1"/>
  <c r="B1551" i="1"/>
  <c r="A1551" i="1"/>
  <c r="B1550" i="1"/>
  <c r="A1550" i="1"/>
  <c r="B1546" i="1"/>
  <c r="A1546" i="1"/>
  <c r="B1542" i="1"/>
  <c r="A1542" i="1"/>
  <c r="B1539" i="1"/>
  <c r="A1539" i="1"/>
  <c r="B1289" i="1"/>
  <c r="A1289" i="1"/>
  <c r="B1288" i="1"/>
  <c r="A1288" i="1"/>
  <c r="B1088" i="1"/>
  <c r="A1088" i="1"/>
  <c r="B837" i="1"/>
  <c r="A837" i="1"/>
  <c r="B836" i="1"/>
  <c r="A836" i="1"/>
  <c r="B835" i="1"/>
  <c r="A835" i="1"/>
  <c r="B834" i="1"/>
  <c r="A834" i="1"/>
  <c r="B833" i="1"/>
  <c r="A833" i="1"/>
  <c r="B633" i="1"/>
  <c r="A633" i="1"/>
  <c r="B632" i="1"/>
  <c r="A632" i="1"/>
  <c r="B631" i="1"/>
  <c r="A631" i="1"/>
  <c r="B630" i="1"/>
  <c r="A630" i="1"/>
  <c r="B580" i="1"/>
  <c r="A580" i="1"/>
  <c r="B555" i="1"/>
  <c r="A555" i="1"/>
  <c r="B531" i="1"/>
  <c r="A531" i="1"/>
  <c r="B530" i="1"/>
  <c r="A530" i="1"/>
  <c r="B529" i="1"/>
  <c r="A529" i="1"/>
  <c r="B528" i="1"/>
  <c r="A528" i="1"/>
  <c r="B504" i="1"/>
  <c r="A504" i="1"/>
  <c r="B480" i="1"/>
  <c r="A480" i="1"/>
  <c r="B479" i="1"/>
  <c r="A479" i="1"/>
  <c r="B476" i="1"/>
  <c r="A476" i="1"/>
  <c r="B452" i="1"/>
  <c r="A452" i="1"/>
  <c r="B451" i="1"/>
  <c r="A451" i="1"/>
  <c r="B427" i="1"/>
  <c r="A427" i="1"/>
  <c r="B403" i="1"/>
  <c r="A403" i="1"/>
  <c r="B379" i="1"/>
  <c r="A379" i="1"/>
  <c r="B356" i="1"/>
  <c r="A356" i="1"/>
  <c r="B355" i="1"/>
  <c r="A355" i="1"/>
  <c r="B354" i="1"/>
  <c r="A354" i="1"/>
  <c r="B330" i="1"/>
  <c r="A330" i="1"/>
  <c r="B329" i="1"/>
  <c r="A329" i="1"/>
  <c r="B305" i="1"/>
  <c r="A305" i="1"/>
  <c r="B304" i="1"/>
  <c r="A304" i="1"/>
  <c r="B303" i="1"/>
  <c r="A303" i="1"/>
  <c r="B302" i="1"/>
  <c r="A302" i="1"/>
  <c r="B301" i="1"/>
  <c r="A301" i="1"/>
  <c r="B253" i="1"/>
  <c r="A253" i="1"/>
  <c r="B252" i="1"/>
  <c r="A252" i="1"/>
  <c r="B251" i="1"/>
  <c r="A251" i="1"/>
  <c r="B245" i="1"/>
  <c r="A245" i="1"/>
  <c r="B242" i="1"/>
  <c r="A242" i="1"/>
  <c r="B241" i="1"/>
  <c r="A241" i="1"/>
  <c r="B235" i="1"/>
  <c r="A235" i="1"/>
  <c r="B234" i="1"/>
  <c r="A234" i="1"/>
  <c r="B233" i="1"/>
  <c r="A233" i="1"/>
  <c r="B215" i="1"/>
  <c r="A215" i="1"/>
  <c r="B200" i="1"/>
  <c r="A200" i="1"/>
  <c r="B187" i="1"/>
  <c r="A187" i="1"/>
  <c r="B186" i="1"/>
  <c r="A186" i="1"/>
  <c r="B174" i="1"/>
  <c r="A174" i="1"/>
  <c r="B162" i="1"/>
  <c r="A162" i="1"/>
  <c r="B161" i="1"/>
  <c r="A161" i="1"/>
  <c r="B160" i="1"/>
  <c r="A160" i="1"/>
  <c r="B148" i="1"/>
  <c r="A148" i="1"/>
  <c r="B147" i="1"/>
  <c r="A147" i="1"/>
  <c r="B105" i="1"/>
  <c r="A105" i="1"/>
  <c r="B63" i="1"/>
  <c r="A63" i="1"/>
  <c r="B62" i="1"/>
  <c r="A62" i="1"/>
  <c r="R1978" i="1"/>
  <c r="Q1978" i="1"/>
  <c r="P1978" i="1"/>
  <c r="O1978" i="1"/>
  <c r="N1978" i="1"/>
  <c r="M1978" i="1"/>
  <c r="L1978" i="1"/>
  <c r="K1978" i="1"/>
  <c r="J1978" i="1"/>
  <c r="R1977" i="1"/>
  <c r="Q1977" i="1"/>
  <c r="P1977" i="1"/>
  <c r="O1977" i="1"/>
  <c r="N1977" i="1"/>
  <c r="M1977" i="1"/>
  <c r="L1977" i="1"/>
  <c r="K1977" i="1"/>
  <c r="J1977" i="1"/>
  <c r="R1972" i="1"/>
  <c r="Q1972" i="1"/>
  <c r="P1972" i="1"/>
  <c r="O1972" i="1"/>
  <c r="N1972" i="1"/>
  <c r="M1972" i="1"/>
  <c r="L1972" i="1"/>
  <c r="K1972" i="1"/>
  <c r="J1972" i="1"/>
  <c r="R1967" i="1"/>
  <c r="Q1967" i="1"/>
  <c r="P1967" i="1"/>
  <c r="O1967" i="1"/>
  <c r="N1967" i="1"/>
  <c r="M1967" i="1"/>
  <c r="L1967" i="1"/>
  <c r="K1967" i="1"/>
  <c r="J1967" i="1"/>
  <c r="R1962" i="1"/>
  <c r="Q1962" i="1"/>
  <c r="P1962" i="1"/>
  <c r="O1962" i="1"/>
  <c r="N1962" i="1"/>
  <c r="M1962" i="1"/>
  <c r="L1962" i="1"/>
  <c r="K1962" i="1"/>
  <c r="J1962" i="1"/>
  <c r="R1957" i="1"/>
  <c r="Q1957" i="1"/>
  <c r="P1957" i="1"/>
  <c r="O1957" i="1"/>
  <c r="N1957" i="1"/>
  <c r="M1957" i="1"/>
  <c r="L1957" i="1"/>
  <c r="K1957" i="1"/>
  <c r="J1957" i="1"/>
  <c r="R1952" i="1"/>
  <c r="Q1952" i="1"/>
  <c r="P1952" i="1"/>
  <c r="O1952" i="1"/>
  <c r="N1952" i="1"/>
  <c r="M1952" i="1"/>
  <c r="L1952" i="1"/>
  <c r="K1952" i="1"/>
  <c r="J1952" i="1"/>
  <c r="R1947" i="1"/>
  <c r="Q1947" i="1"/>
  <c r="P1947" i="1"/>
  <c r="O1947" i="1"/>
  <c r="N1947" i="1"/>
  <c r="M1947" i="1"/>
  <c r="L1947" i="1"/>
  <c r="K1947" i="1"/>
  <c r="J1947" i="1"/>
  <c r="R1942" i="1"/>
  <c r="Q1942" i="1"/>
  <c r="P1942" i="1"/>
  <c r="O1942" i="1"/>
  <c r="N1942" i="1"/>
  <c r="M1942" i="1"/>
  <c r="L1942" i="1"/>
  <c r="K1942" i="1"/>
  <c r="J1942" i="1"/>
  <c r="R1937" i="1"/>
  <c r="Q1937" i="1"/>
  <c r="P1937" i="1"/>
  <c r="O1937" i="1"/>
  <c r="N1937" i="1"/>
  <c r="M1937" i="1"/>
  <c r="L1937" i="1"/>
  <c r="K1937" i="1"/>
  <c r="J1937" i="1"/>
  <c r="R1932" i="1"/>
  <c r="Q1932" i="1"/>
  <c r="P1932" i="1"/>
  <c r="O1932" i="1"/>
  <c r="N1932" i="1"/>
  <c r="M1932" i="1"/>
  <c r="L1932" i="1"/>
  <c r="K1932" i="1"/>
  <c r="J1932" i="1"/>
  <c r="R1927" i="1"/>
  <c r="Q1927" i="1"/>
  <c r="P1927" i="1"/>
  <c r="O1927" i="1"/>
  <c r="N1927" i="1"/>
  <c r="M1927" i="1"/>
  <c r="L1927" i="1"/>
  <c r="K1927" i="1"/>
  <c r="J1927" i="1"/>
  <c r="R1922" i="1"/>
  <c r="Q1922" i="1"/>
  <c r="P1922" i="1"/>
  <c r="O1922" i="1"/>
  <c r="N1922" i="1"/>
  <c r="M1922" i="1"/>
  <c r="L1922" i="1"/>
  <c r="K1922" i="1"/>
  <c r="J1922" i="1"/>
  <c r="K1915" i="1"/>
  <c r="K1890" i="1"/>
  <c r="K1866" i="1"/>
  <c r="K1865" i="1"/>
  <c r="R1859" i="1"/>
  <c r="Q1859" i="1"/>
  <c r="P1859" i="1"/>
  <c r="O1859" i="1"/>
  <c r="N1859" i="1"/>
  <c r="M1859" i="1"/>
  <c r="L1859" i="1"/>
  <c r="K1859" i="1"/>
  <c r="J1859" i="1"/>
  <c r="R1858" i="1"/>
  <c r="Q1858" i="1"/>
  <c r="P1858" i="1"/>
  <c r="O1858" i="1"/>
  <c r="N1858" i="1"/>
  <c r="M1858" i="1"/>
  <c r="L1858" i="1"/>
  <c r="K1858" i="1"/>
  <c r="J1858" i="1"/>
  <c r="R1857" i="1"/>
  <c r="Q1857" i="1"/>
  <c r="P1857" i="1"/>
  <c r="O1857" i="1"/>
  <c r="N1857" i="1"/>
  <c r="M1857" i="1"/>
  <c r="L1857" i="1"/>
  <c r="K1857" i="1"/>
  <c r="J1857" i="1"/>
  <c r="K1850" i="1"/>
  <c r="K1825" i="1"/>
  <c r="K1801" i="1"/>
  <c r="K1800" i="1"/>
  <c r="R1794" i="1"/>
  <c r="Q1794" i="1"/>
  <c r="P1794" i="1"/>
  <c r="O1794" i="1"/>
  <c r="N1794" i="1"/>
  <c r="M1794" i="1"/>
  <c r="L1794" i="1"/>
  <c r="K1794" i="1"/>
  <c r="J1794" i="1"/>
  <c r="R1793" i="1"/>
  <c r="Q1793" i="1"/>
  <c r="P1793" i="1"/>
  <c r="O1793" i="1"/>
  <c r="N1793" i="1"/>
  <c r="M1793" i="1"/>
  <c r="L1793" i="1"/>
  <c r="K1793" i="1"/>
  <c r="J1793" i="1"/>
  <c r="R1792" i="1"/>
  <c r="Q1792" i="1"/>
  <c r="P1792" i="1"/>
  <c r="O1792" i="1"/>
  <c r="N1792" i="1"/>
  <c r="M1792" i="1"/>
  <c r="L1792" i="1"/>
  <c r="K1792" i="1"/>
  <c r="J1792" i="1"/>
  <c r="R1791" i="1"/>
  <c r="Q1791" i="1"/>
  <c r="P1791" i="1"/>
  <c r="O1791" i="1"/>
  <c r="N1791" i="1"/>
  <c r="M1791" i="1"/>
  <c r="L1791" i="1"/>
  <c r="K1791" i="1"/>
  <c r="J1791" i="1"/>
  <c r="R1655" i="1"/>
  <c r="Q1655" i="1"/>
  <c r="P1655" i="1"/>
  <c r="O1655" i="1"/>
  <c r="N1655" i="1"/>
  <c r="M1655" i="1"/>
  <c r="L1655" i="1"/>
  <c r="K1655" i="1"/>
  <c r="J1655" i="1"/>
  <c r="R1640" i="1"/>
  <c r="Q1640" i="1"/>
  <c r="P1640" i="1"/>
  <c r="O1640" i="1"/>
  <c r="N1640" i="1"/>
  <c r="M1640" i="1"/>
  <c r="L1640" i="1"/>
  <c r="K1640" i="1"/>
  <c r="J1640" i="1"/>
  <c r="R1628" i="1"/>
  <c r="Q1628" i="1"/>
  <c r="P1628" i="1"/>
  <c r="O1628" i="1"/>
  <c r="N1628" i="1"/>
  <c r="M1628" i="1"/>
  <c r="L1628" i="1"/>
  <c r="K1628" i="1"/>
  <c r="J1628" i="1"/>
  <c r="R1625" i="1"/>
  <c r="Q1625" i="1"/>
  <c r="P1625" i="1"/>
  <c r="O1625" i="1"/>
  <c r="N1625" i="1"/>
  <c r="M1625" i="1"/>
  <c r="L1625" i="1"/>
  <c r="K1625" i="1"/>
  <c r="J1625" i="1"/>
  <c r="R1624" i="1"/>
  <c r="Q1624" i="1"/>
  <c r="P1624" i="1"/>
  <c r="O1624" i="1"/>
  <c r="N1624" i="1"/>
  <c r="M1624" i="1"/>
  <c r="L1624" i="1"/>
  <c r="K1624" i="1"/>
  <c r="J1624" i="1"/>
  <c r="R1599" i="1"/>
  <c r="Q1599" i="1"/>
  <c r="P1599" i="1"/>
  <c r="O1599" i="1"/>
  <c r="N1599" i="1"/>
  <c r="M1599" i="1"/>
  <c r="L1599" i="1"/>
  <c r="K1599" i="1"/>
  <c r="J1599" i="1"/>
  <c r="R1598" i="1"/>
  <c r="Q1598" i="1"/>
  <c r="P1598" i="1"/>
  <c r="O1598" i="1"/>
  <c r="N1598" i="1"/>
  <c r="M1598" i="1"/>
  <c r="L1598" i="1"/>
  <c r="K1598" i="1"/>
  <c r="J1598" i="1"/>
  <c r="R1577" i="1"/>
  <c r="Q1577" i="1"/>
  <c r="P1577" i="1"/>
  <c r="O1577" i="1"/>
  <c r="N1577" i="1"/>
  <c r="M1577" i="1"/>
  <c r="L1577" i="1"/>
  <c r="K1577" i="1"/>
  <c r="J1577" i="1"/>
  <c r="R1571" i="1"/>
  <c r="Q1571" i="1"/>
  <c r="P1571" i="1"/>
  <c r="O1571" i="1"/>
  <c r="N1571" i="1"/>
  <c r="M1571" i="1"/>
  <c r="L1571" i="1"/>
  <c r="K1571" i="1"/>
  <c r="J1571" i="1"/>
  <c r="R1570" i="1"/>
  <c r="Q1570" i="1"/>
  <c r="P1570" i="1"/>
  <c r="O1570" i="1"/>
  <c r="N1570" i="1"/>
  <c r="M1570" i="1"/>
  <c r="L1570" i="1"/>
  <c r="K1570" i="1"/>
  <c r="J1570" i="1"/>
  <c r="R1569" i="1"/>
  <c r="Q1569" i="1"/>
  <c r="P1569" i="1"/>
  <c r="O1569" i="1"/>
  <c r="N1569" i="1"/>
  <c r="M1569" i="1"/>
  <c r="L1569" i="1"/>
  <c r="K1569" i="1"/>
  <c r="J1569" i="1"/>
  <c r="R1568" i="1"/>
  <c r="Q1568" i="1"/>
  <c r="P1568" i="1"/>
  <c r="O1568" i="1"/>
  <c r="N1568" i="1"/>
  <c r="M1568" i="1"/>
  <c r="L1568" i="1"/>
  <c r="K1568" i="1"/>
  <c r="J1568" i="1"/>
  <c r="R1567" i="1"/>
  <c r="Q1567" i="1"/>
  <c r="P1567" i="1"/>
  <c r="O1567" i="1"/>
  <c r="N1567" i="1"/>
  <c r="M1567" i="1"/>
  <c r="L1567" i="1"/>
  <c r="K1567" i="1"/>
  <c r="J1567" i="1"/>
  <c r="R1566" i="1"/>
  <c r="Q1566" i="1"/>
  <c r="P1566" i="1"/>
  <c r="O1566" i="1"/>
  <c r="N1566" i="1"/>
  <c r="M1566" i="1"/>
  <c r="L1566" i="1"/>
  <c r="K1566" i="1"/>
  <c r="J1566" i="1"/>
  <c r="R1565" i="1"/>
  <c r="Q1565" i="1"/>
  <c r="P1565" i="1"/>
  <c r="O1565" i="1"/>
  <c r="N1565" i="1"/>
  <c r="M1565" i="1"/>
  <c r="L1565" i="1"/>
  <c r="K1565" i="1"/>
  <c r="J1565" i="1"/>
  <c r="R1564" i="1"/>
  <c r="Q1564" i="1"/>
  <c r="P1564" i="1"/>
  <c r="O1564" i="1"/>
  <c r="N1564" i="1"/>
  <c r="M1564" i="1"/>
  <c r="L1564" i="1"/>
  <c r="K1564" i="1"/>
  <c r="J1564" i="1"/>
  <c r="R1563" i="1"/>
  <c r="Q1563" i="1"/>
  <c r="P1563" i="1"/>
  <c r="O1563" i="1"/>
  <c r="N1563" i="1"/>
  <c r="M1563" i="1"/>
  <c r="L1563" i="1"/>
  <c r="K1563" i="1"/>
  <c r="J1563" i="1"/>
  <c r="R1562" i="1"/>
  <c r="Q1562" i="1"/>
  <c r="P1562" i="1"/>
  <c r="O1562" i="1"/>
  <c r="N1562" i="1"/>
  <c r="M1562" i="1"/>
  <c r="L1562" i="1"/>
  <c r="K1562" i="1"/>
  <c r="J1562" i="1"/>
  <c r="R1561" i="1"/>
  <c r="Q1561" i="1"/>
  <c r="P1561" i="1"/>
  <c r="O1561" i="1"/>
  <c r="N1561" i="1"/>
  <c r="M1561" i="1"/>
  <c r="L1561" i="1"/>
  <c r="K1561" i="1"/>
  <c r="J1561" i="1"/>
  <c r="R1560" i="1"/>
  <c r="Q1560" i="1"/>
  <c r="P1560" i="1"/>
  <c r="O1560" i="1"/>
  <c r="N1560" i="1"/>
  <c r="M1560" i="1"/>
  <c r="L1560" i="1"/>
  <c r="K1560" i="1"/>
  <c r="J1560" i="1"/>
  <c r="R1551" i="1"/>
  <c r="Q1551" i="1"/>
  <c r="P1551" i="1"/>
  <c r="O1551" i="1"/>
  <c r="N1551" i="1"/>
  <c r="M1551" i="1"/>
  <c r="L1551" i="1"/>
  <c r="K1551" i="1"/>
  <c r="J1551" i="1"/>
  <c r="R1550" i="1"/>
  <c r="Q1550" i="1"/>
  <c r="P1550" i="1"/>
  <c r="O1550" i="1"/>
  <c r="N1550" i="1"/>
  <c r="M1550" i="1"/>
  <c r="L1550" i="1"/>
  <c r="K1550" i="1"/>
  <c r="J1550" i="1"/>
  <c r="R1546" i="1"/>
  <c r="Q1546" i="1"/>
  <c r="P1546" i="1"/>
  <c r="O1546" i="1"/>
  <c r="N1546" i="1"/>
  <c r="M1546" i="1"/>
  <c r="L1546" i="1"/>
  <c r="K1546" i="1"/>
  <c r="J1546" i="1"/>
  <c r="R1542" i="1"/>
  <c r="Q1542" i="1"/>
  <c r="P1542" i="1"/>
  <c r="O1542" i="1"/>
  <c r="N1542" i="1"/>
  <c r="M1542" i="1"/>
  <c r="L1542" i="1"/>
  <c r="K1542" i="1"/>
  <c r="J1542" i="1"/>
  <c r="R1539" i="1"/>
  <c r="Q1539" i="1"/>
  <c r="P1539" i="1"/>
  <c r="O1539" i="1"/>
  <c r="N1539" i="1"/>
  <c r="M1539" i="1"/>
  <c r="L1539" i="1"/>
  <c r="K1539" i="1"/>
  <c r="J1539" i="1"/>
  <c r="R1289" i="1"/>
  <c r="Q1289" i="1"/>
  <c r="P1289" i="1"/>
  <c r="O1289" i="1"/>
  <c r="N1289" i="1"/>
  <c r="M1289" i="1"/>
  <c r="L1289" i="1"/>
  <c r="K1289" i="1"/>
  <c r="J1289" i="1"/>
  <c r="R1288" i="1"/>
  <c r="Q1288" i="1"/>
  <c r="P1288" i="1"/>
  <c r="O1288" i="1"/>
  <c r="N1288" i="1"/>
  <c r="M1288" i="1"/>
  <c r="L1288" i="1"/>
  <c r="K1288" i="1"/>
  <c r="J1288" i="1"/>
  <c r="R1088" i="1"/>
  <c r="Q1088" i="1"/>
  <c r="P1088" i="1"/>
  <c r="O1088" i="1"/>
  <c r="N1088" i="1"/>
  <c r="M1088" i="1"/>
  <c r="L1088" i="1"/>
  <c r="K1088" i="1"/>
  <c r="J1088" i="1"/>
  <c r="R837" i="1"/>
  <c r="Q837" i="1"/>
  <c r="P837" i="1"/>
  <c r="O837" i="1"/>
  <c r="N837" i="1"/>
  <c r="M837" i="1"/>
  <c r="L837" i="1"/>
  <c r="K837" i="1"/>
  <c r="J837" i="1"/>
  <c r="R836" i="1"/>
  <c r="Q836" i="1"/>
  <c r="P836" i="1"/>
  <c r="O836" i="1"/>
  <c r="N836" i="1"/>
  <c r="M836" i="1"/>
  <c r="L836" i="1"/>
  <c r="K836" i="1"/>
  <c r="J836" i="1"/>
  <c r="R835" i="1"/>
  <c r="Q835" i="1"/>
  <c r="P835" i="1"/>
  <c r="O835" i="1"/>
  <c r="N835" i="1"/>
  <c r="M835" i="1"/>
  <c r="L835" i="1"/>
  <c r="K835" i="1"/>
  <c r="J835" i="1"/>
  <c r="R834" i="1"/>
  <c r="Q834" i="1"/>
  <c r="P834" i="1"/>
  <c r="O834" i="1"/>
  <c r="N834" i="1"/>
  <c r="M834" i="1"/>
  <c r="L834" i="1"/>
  <c r="K834" i="1"/>
  <c r="J834" i="1"/>
  <c r="R833" i="1"/>
  <c r="Q833" i="1"/>
  <c r="P833" i="1"/>
  <c r="O833" i="1"/>
  <c r="N833" i="1"/>
  <c r="M833" i="1"/>
  <c r="L833" i="1"/>
  <c r="K833" i="1"/>
  <c r="J833" i="1"/>
  <c r="R633" i="1"/>
  <c r="Q633" i="1"/>
  <c r="P633" i="1"/>
  <c r="O633" i="1"/>
  <c r="N633" i="1"/>
  <c r="M633" i="1"/>
  <c r="L633" i="1"/>
  <c r="K633" i="1"/>
  <c r="J633" i="1"/>
  <c r="R632" i="1"/>
  <c r="Q632" i="1"/>
  <c r="P632" i="1"/>
  <c r="O632" i="1"/>
  <c r="N632" i="1"/>
  <c r="M632" i="1"/>
  <c r="L632" i="1"/>
  <c r="K632" i="1"/>
  <c r="J632" i="1"/>
  <c r="R631" i="1"/>
  <c r="Q631" i="1"/>
  <c r="P631" i="1"/>
  <c r="O631" i="1"/>
  <c r="N631" i="1"/>
  <c r="M631" i="1"/>
  <c r="L631" i="1"/>
  <c r="K631" i="1"/>
  <c r="J631" i="1"/>
  <c r="R630" i="1"/>
  <c r="Q630" i="1"/>
  <c r="P630" i="1"/>
  <c r="O630" i="1"/>
  <c r="N630" i="1"/>
  <c r="M630" i="1"/>
  <c r="L630" i="1"/>
  <c r="K630" i="1"/>
  <c r="J630" i="1"/>
  <c r="R580" i="1"/>
  <c r="Q580" i="1"/>
  <c r="P580" i="1"/>
  <c r="O580" i="1"/>
  <c r="N580" i="1"/>
  <c r="M580" i="1"/>
  <c r="L580" i="1"/>
  <c r="K580" i="1"/>
  <c r="J580" i="1"/>
  <c r="R555" i="1"/>
  <c r="Q555" i="1"/>
  <c r="P555" i="1"/>
  <c r="O555" i="1"/>
  <c r="N555" i="1"/>
  <c r="M555" i="1"/>
  <c r="L555" i="1"/>
  <c r="K555" i="1"/>
  <c r="J555" i="1"/>
  <c r="R531" i="1"/>
  <c r="Q531" i="1"/>
  <c r="P531" i="1"/>
  <c r="O531" i="1"/>
  <c r="N531" i="1"/>
  <c r="M531" i="1"/>
  <c r="L531" i="1"/>
  <c r="K531" i="1"/>
  <c r="J531" i="1"/>
  <c r="R530" i="1"/>
  <c r="Q530" i="1"/>
  <c r="P530" i="1"/>
  <c r="O530" i="1"/>
  <c r="N530" i="1"/>
  <c r="M530" i="1"/>
  <c r="L530" i="1"/>
  <c r="K530" i="1"/>
  <c r="J530" i="1"/>
  <c r="R529" i="1"/>
  <c r="Q529" i="1"/>
  <c r="P529" i="1"/>
  <c r="O529" i="1"/>
  <c r="N529" i="1"/>
  <c r="M529" i="1"/>
  <c r="L529" i="1"/>
  <c r="K529" i="1"/>
  <c r="J529" i="1"/>
  <c r="R528" i="1"/>
  <c r="Q528" i="1"/>
  <c r="P528" i="1"/>
  <c r="O528" i="1"/>
  <c r="N528" i="1"/>
  <c r="M528" i="1"/>
  <c r="L528" i="1"/>
  <c r="K528" i="1"/>
  <c r="J528" i="1"/>
  <c r="R504" i="1"/>
  <c r="Q504" i="1"/>
  <c r="P504" i="1"/>
  <c r="O504" i="1"/>
  <c r="N504" i="1"/>
  <c r="M504" i="1"/>
  <c r="L504" i="1"/>
  <c r="K504" i="1"/>
  <c r="J504" i="1"/>
  <c r="R480" i="1"/>
  <c r="Q480" i="1"/>
  <c r="P480" i="1"/>
  <c r="O480" i="1"/>
  <c r="N480" i="1"/>
  <c r="M480" i="1"/>
  <c r="L480" i="1"/>
  <c r="K480" i="1"/>
  <c r="J480" i="1"/>
  <c r="R479" i="1"/>
  <c r="Q479" i="1"/>
  <c r="P479" i="1"/>
  <c r="O479" i="1"/>
  <c r="N479" i="1"/>
  <c r="M479" i="1"/>
  <c r="L479" i="1"/>
  <c r="K479" i="1"/>
  <c r="J479" i="1"/>
  <c r="R476" i="1"/>
  <c r="Q476" i="1"/>
  <c r="P476" i="1"/>
  <c r="O476" i="1"/>
  <c r="N476" i="1"/>
  <c r="M476" i="1"/>
  <c r="L476" i="1"/>
  <c r="K476" i="1"/>
  <c r="J476" i="1"/>
  <c r="R452" i="1"/>
  <c r="Q452" i="1"/>
  <c r="P452" i="1"/>
  <c r="O452" i="1"/>
  <c r="N452" i="1"/>
  <c r="M452" i="1"/>
  <c r="L452" i="1"/>
  <c r="K452" i="1"/>
  <c r="J452" i="1"/>
  <c r="R451" i="1"/>
  <c r="Q451" i="1"/>
  <c r="P451" i="1"/>
  <c r="O451" i="1"/>
  <c r="N451" i="1"/>
  <c r="M451" i="1"/>
  <c r="L451" i="1"/>
  <c r="K451" i="1"/>
  <c r="J451" i="1"/>
  <c r="R427" i="1"/>
  <c r="Q427" i="1"/>
  <c r="P427" i="1"/>
  <c r="O427" i="1"/>
  <c r="N427" i="1"/>
  <c r="M427" i="1"/>
  <c r="L427" i="1"/>
  <c r="K427" i="1"/>
  <c r="J427" i="1"/>
  <c r="R403" i="1"/>
  <c r="Q403" i="1"/>
  <c r="P403" i="1"/>
  <c r="O403" i="1"/>
  <c r="N403" i="1"/>
  <c r="M403" i="1"/>
  <c r="L403" i="1"/>
  <c r="K403" i="1"/>
  <c r="J403" i="1"/>
  <c r="R379" i="1"/>
  <c r="Q379" i="1"/>
  <c r="P379" i="1"/>
  <c r="O379" i="1"/>
  <c r="N379" i="1"/>
  <c r="M379" i="1"/>
  <c r="L379" i="1"/>
  <c r="K379" i="1"/>
  <c r="J379" i="1"/>
  <c r="R356" i="1"/>
  <c r="Q356" i="1"/>
  <c r="P356" i="1"/>
  <c r="O356" i="1"/>
  <c r="N356" i="1"/>
  <c r="M356" i="1"/>
  <c r="L356" i="1"/>
  <c r="K356" i="1"/>
  <c r="J356" i="1"/>
  <c r="R355" i="1"/>
  <c r="Q355" i="1"/>
  <c r="P355" i="1"/>
  <c r="O355" i="1"/>
  <c r="N355" i="1"/>
  <c r="M355" i="1"/>
  <c r="L355" i="1"/>
  <c r="K355" i="1"/>
  <c r="J355" i="1"/>
  <c r="R354" i="1"/>
  <c r="Q354" i="1"/>
  <c r="P354" i="1"/>
  <c r="O354" i="1"/>
  <c r="N354" i="1"/>
  <c r="M354" i="1"/>
  <c r="L354" i="1"/>
  <c r="K354" i="1"/>
  <c r="J354" i="1"/>
  <c r="R330" i="1"/>
  <c r="Q330" i="1"/>
  <c r="P330" i="1"/>
  <c r="O330" i="1"/>
  <c r="N330" i="1"/>
  <c r="M330" i="1"/>
  <c r="L330" i="1"/>
  <c r="K330" i="1"/>
  <c r="J330" i="1"/>
  <c r="R329" i="1"/>
  <c r="Q329" i="1"/>
  <c r="P329" i="1"/>
  <c r="O329" i="1"/>
  <c r="N329" i="1"/>
  <c r="M329" i="1"/>
  <c r="L329" i="1"/>
  <c r="K329" i="1"/>
  <c r="J329" i="1"/>
  <c r="R305" i="1"/>
  <c r="Q305" i="1"/>
  <c r="P305" i="1"/>
  <c r="O305" i="1"/>
  <c r="N305" i="1"/>
  <c r="M305" i="1"/>
  <c r="L305" i="1"/>
  <c r="K305" i="1"/>
  <c r="J305" i="1"/>
  <c r="R304" i="1"/>
  <c r="Q304" i="1"/>
  <c r="P304" i="1"/>
  <c r="O304" i="1"/>
  <c r="N304" i="1"/>
  <c r="M304" i="1"/>
  <c r="L304" i="1"/>
  <c r="K304" i="1"/>
  <c r="J304" i="1"/>
  <c r="R303" i="1"/>
  <c r="Q303" i="1"/>
  <c r="P303" i="1"/>
  <c r="N303" i="1"/>
  <c r="M303" i="1"/>
  <c r="L303" i="1"/>
  <c r="K303" i="1"/>
  <c r="J303" i="1"/>
  <c r="R302" i="1"/>
  <c r="Q302" i="1"/>
  <c r="P302" i="1"/>
  <c r="O302" i="1"/>
  <c r="N302" i="1"/>
  <c r="M302" i="1"/>
  <c r="L302" i="1"/>
  <c r="K302" i="1"/>
  <c r="J302" i="1"/>
  <c r="R301" i="1"/>
  <c r="Q301" i="1"/>
  <c r="P301" i="1"/>
  <c r="O301" i="1"/>
  <c r="N301" i="1"/>
  <c r="M301" i="1"/>
  <c r="L301" i="1"/>
  <c r="K301" i="1"/>
  <c r="J301" i="1"/>
  <c r="R253" i="1"/>
  <c r="Q253" i="1"/>
  <c r="P253" i="1"/>
  <c r="O253" i="1"/>
  <c r="N253" i="1"/>
  <c r="M253" i="1"/>
  <c r="L253" i="1"/>
  <c r="K253" i="1"/>
  <c r="J253" i="1"/>
  <c r="R252" i="1"/>
  <c r="Q252" i="1"/>
  <c r="P252" i="1"/>
  <c r="O252" i="1"/>
  <c r="N252" i="1"/>
  <c r="M252" i="1"/>
  <c r="L252" i="1"/>
  <c r="K252" i="1"/>
  <c r="J252" i="1"/>
  <c r="R251" i="1"/>
  <c r="Q251" i="1"/>
  <c r="P251" i="1"/>
  <c r="O251" i="1"/>
  <c r="N251" i="1"/>
  <c r="M251" i="1"/>
  <c r="L251" i="1"/>
  <c r="K251" i="1"/>
  <c r="J251" i="1"/>
  <c r="R245" i="1"/>
  <c r="Q245" i="1"/>
  <c r="P245" i="1"/>
  <c r="O245" i="1"/>
  <c r="N245" i="1"/>
  <c r="M245" i="1"/>
  <c r="L245" i="1"/>
  <c r="K245" i="1"/>
  <c r="J245" i="1"/>
  <c r="R242" i="1"/>
  <c r="Q242" i="1"/>
  <c r="P242" i="1"/>
  <c r="O242" i="1"/>
  <c r="N242" i="1"/>
  <c r="M242" i="1"/>
  <c r="L242" i="1"/>
  <c r="K242" i="1"/>
  <c r="J242" i="1"/>
  <c r="R241" i="1"/>
  <c r="Q241" i="1"/>
  <c r="P241" i="1"/>
  <c r="O241" i="1"/>
  <c r="N241" i="1"/>
  <c r="M241" i="1"/>
  <c r="L241" i="1"/>
  <c r="K241" i="1"/>
  <c r="J241" i="1"/>
  <c r="R235" i="1"/>
  <c r="Q235" i="1"/>
  <c r="P235" i="1"/>
  <c r="O235" i="1"/>
  <c r="N235" i="1"/>
  <c r="M235" i="1"/>
  <c r="L235" i="1"/>
  <c r="K235" i="1"/>
  <c r="J235" i="1"/>
  <c r="R234" i="1"/>
  <c r="Q234" i="1"/>
  <c r="P234" i="1"/>
  <c r="O234" i="1"/>
  <c r="N234" i="1"/>
  <c r="M234" i="1"/>
  <c r="L234" i="1"/>
  <c r="K234" i="1"/>
  <c r="J234" i="1"/>
  <c r="R233" i="1"/>
  <c r="Q233" i="1"/>
  <c r="P233" i="1"/>
  <c r="O233" i="1"/>
  <c r="N233" i="1"/>
  <c r="M233" i="1"/>
  <c r="L233" i="1"/>
  <c r="K233" i="1"/>
  <c r="J233" i="1"/>
  <c r="R215" i="1"/>
  <c r="Q215" i="1"/>
  <c r="P215" i="1"/>
  <c r="O215" i="1"/>
  <c r="N215" i="1"/>
  <c r="M215" i="1"/>
  <c r="L215" i="1"/>
  <c r="K215" i="1"/>
  <c r="J215" i="1"/>
  <c r="R200" i="1"/>
  <c r="Q200" i="1"/>
  <c r="P200" i="1"/>
  <c r="O200" i="1"/>
  <c r="N200" i="1"/>
  <c r="M200" i="1"/>
  <c r="L200" i="1"/>
  <c r="K200" i="1"/>
  <c r="J200" i="1"/>
  <c r="R187" i="1"/>
  <c r="Q187" i="1"/>
  <c r="P187" i="1"/>
  <c r="O187" i="1"/>
  <c r="N187" i="1"/>
  <c r="M187" i="1"/>
  <c r="L187" i="1"/>
  <c r="K187" i="1"/>
  <c r="J187" i="1"/>
  <c r="R186" i="1"/>
  <c r="Q186" i="1"/>
  <c r="P186" i="1"/>
  <c r="O186" i="1"/>
  <c r="N186" i="1"/>
  <c r="M186" i="1"/>
  <c r="L186" i="1"/>
  <c r="K186" i="1"/>
  <c r="J186" i="1"/>
  <c r="R174" i="1"/>
  <c r="Q174" i="1"/>
  <c r="P174" i="1"/>
  <c r="O174" i="1"/>
  <c r="N174" i="1"/>
  <c r="M174" i="1"/>
  <c r="L174" i="1"/>
  <c r="K174" i="1"/>
  <c r="J174" i="1"/>
  <c r="R162" i="1"/>
  <c r="Q162" i="1"/>
  <c r="P162" i="1"/>
  <c r="O162" i="1"/>
  <c r="N162" i="1"/>
  <c r="M162" i="1"/>
  <c r="L162" i="1"/>
  <c r="K162" i="1"/>
  <c r="J162" i="1"/>
  <c r="R161" i="1"/>
  <c r="Q161" i="1"/>
  <c r="P161" i="1"/>
  <c r="O161" i="1"/>
  <c r="N161" i="1"/>
  <c r="M161" i="1"/>
  <c r="L161" i="1"/>
  <c r="K161" i="1"/>
  <c r="J161" i="1"/>
  <c r="R160" i="1"/>
  <c r="Q160" i="1"/>
  <c r="P160" i="1"/>
  <c r="O160" i="1"/>
  <c r="N160" i="1"/>
  <c r="M160" i="1"/>
  <c r="L160" i="1"/>
  <c r="K160" i="1"/>
  <c r="J160" i="1"/>
  <c r="R148" i="1"/>
  <c r="Q148" i="1"/>
  <c r="P148" i="1"/>
  <c r="O148" i="1"/>
  <c r="N148" i="1"/>
  <c r="M148" i="1"/>
  <c r="L148" i="1"/>
  <c r="K148" i="1"/>
  <c r="J148" i="1"/>
  <c r="R147" i="1"/>
  <c r="Q147" i="1"/>
  <c r="P147" i="1"/>
  <c r="O147" i="1"/>
  <c r="N147" i="1"/>
  <c r="M147" i="1"/>
  <c r="L147" i="1"/>
  <c r="K147" i="1"/>
  <c r="J147" i="1"/>
  <c r="R105" i="1"/>
  <c r="Q105" i="1"/>
  <c r="P105" i="1"/>
  <c r="O105" i="1"/>
  <c r="N105" i="1"/>
  <c r="M105" i="1"/>
  <c r="L105" i="1"/>
  <c r="K105" i="1"/>
  <c r="J105" i="1"/>
  <c r="R63" i="1"/>
  <c r="Q63" i="1"/>
  <c r="P63" i="1"/>
  <c r="O63" i="1"/>
  <c r="N63" i="1"/>
  <c r="M63" i="1"/>
  <c r="L63" i="1"/>
  <c r="K63" i="1"/>
  <c r="J63" i="1"/>
  <c r="R62" i="1"/>
  <c r="Q62" i="1"/>
  <c r="P62" i="1"/>
  <c r="O62" i="1"/>
  <c r="N62" i="1"/>
  <c r="M62" i="1"/>
  <c r="L62" i="1"/>
  <c r="K62" i="1"/>
  <c r="J62" i="1"/>
  <c r="I33" i="19" l="1"/>
  <c r="O303" i="1" s="1"/>
  <c r="I1976" i="1"/>
  <c r="I1975" i="1"/>
  <c r="I1974" i="1"/>
  <c r="I1973" i="1"/>
  <c r="I1971" i="1"/>
  <c r="I1970" i="1"/>
  <c r="I1969" i="1"/>
  <c r="I1968" i="1"/>
  <c r="I1966" i="1"/>
  <c r="I1965" i="1"/>
  <c r="I1964" i="1"/>
  <c r="I1963" i="1"/>
  <c r="I1961" i="1"/>
  <c r="I1960" i="1"/>
  <c r="I1959" i="1"/>
  <c r="I1958" i="1"/>
  <c r="I1956" i="1"/>
  <c r="I1955" i="1"/>
  <c r="I1954" i="1"/>
  <c r="I1953" i="1"/>
  <c r="I1951" i="1"/>
  <c r="I1950" i="1"/>
  <c r="I1949" i="1"/>
  <c r="I1948" i="1"/>
  <c r="I1946" i="1"/>
  <c r="I1945" i="1"/>
  <c r="I1944" i="1"/>
  <c r="I1943" i="1"/>
  <c r="I1941" i="1"/>
  <c r="I1940" i="1"/>
  <c r="I1939" i="1"/>
  <c r="I1938" i="1"/>
  <c r="I1936" i="1"/>
  <c r="I1935" i="1"/>
  <c r="I1934" i="1"/>
  <c r="I1933" i="1"/>
  <c r="I1931" i="1"/>
  <c r="I1930" i="1"/>
  <c r="I1929" i="1"/>
  <c r="I1928" i="1"/>
  <c r="I1926" i="1"/>
  <c r="I1925" i="1"/>
  <c r="I1924" i="1"/>
  <c r="I1923" i="1"/>
  <c r="P12" i="15"/>
  <c r="E7" i="20"/>
  <c r="D7" i="20"/>
  <c r="D6" i="20"/>
  <c r="E6" i="20"/>
  <c r="P16" i="15"/>
  <c r="T11" i="15"/>
  <c r="P4" i="15"/>
  <c r="P5" i="15"/>
  <c r="P2" i="1" l="1"/>
  <c r="O2" i="1"/>
  <c r="N2" i="1"/>
  <c r="M2" i="1"/>
  <c r="L2" i="1"/>
  <c r="K2" i="1"/>
  <c r="J2" i="1"/>
  <c r="C450" i="1"/>
  <c r="C449" i="1"/>
  <c r="C448" i="1"/>
  <c r="C447" i="1"/>
  <c r="C446" i="1"/>
  <c r="C445" i="1"/>
  <c r="C444" i="1"/>
  <c r="C443" i="1"/>
  <c r="C442" i="1"/>
  <c r="C441" i="1"/>
  <c r="C440" i="1"/>
  <c r="C439" i="1"/>
  <c r="C438" i="1"/>
  <c r="C437" i="1"/>
  <c r="C436" i="1"/>
  <c r="C435" i="1"/>
  <c r="C434" i="1"/>
  <c r="C433" i="1"/>
  <c r="C432" i="1"/>
  <c r="C431" i="1"/>
  <c r="C430" i="1"/>
  <c r="C429" i="1"/>
  <c r="C428" i="1"/>
  <c r="B431" i="1" l="1"/>
  <c r="A431" i="1"/>
  <c r="O431" i="1"/>
  <c r="N431" i="1"/>
  <c r="M431" i="1"/>
  <c r="L431" i="1"/>
  <c r="P431" i="1"/>
  <c r="K431" i="1"/>
  <c r="J431" i="1"/>
  <c r="R431" i="1"/>
  <c r="Q431" i="1"/>
  <c r="B439" i="1"/>
  <c r="A439" i="1"/>
  <c r="O439" i="1"/>
  <c r="N439" i="1"/>
  <c r="M439" i="1"/>
  <c r="L439" i="1"/>
  <c r="R439" i="1"/>
  <c r="Q439" i="1"/>
  <c r="P439" i="1"/>
  <c r="J439" i="1"/>
  <c r="K439" i="1"/>
  <c r="B447" i="1"/>
  <c r="A447" i="1"/>
  <c r="O447" i="1"/>
  <c r="N447" i="1"/>
  <c r="M447" i="1"/>
  <c r="L447" i="1"/>
  <c r="P447" i="1"/>
  <c r="K447" i="1"/>
  <c r="J447" i="1"/>
  <c r="R447" i="1"/>
  <c r="Q447" i="1"/>
  <c r="B433" i="1"/>
  <c r="A433" i="1"/>
  <c r="M433" i="1"/>
  <c r="L433" i="1"/>
  <c r="K433" i="1"/>
  <c r="R433" i="1"/>
  <c r="J433" i="1"/>
  <c r="N433" i="1"/>
  <c r="P433" i="1"/>
  <c r="Q433" i="1"/>
  <c r="O433" i="1"/>
  <c r="B441" i="1"/>
  <c r="A441" i="1"/>
  <c r="M441" i="1"/>
  <c r="L441" i="1"/>
  <c r="K441" i="1"/>
  <c r="R441" i="1"/>
  <c r="J441" i="1"/>
  <c r="Q441" i="1"/>
  <c r="P441" i="1"/>
  <c r="O441" i="1"/>
  <c r="N441" i="1"/>
  <c r="B449" i="1"/>
  <c r="A449" i="1"/>
  <c r="M449" i="1"/>
  <c r="L449" i="1"/>
  <c r="K449" i="1"/>
  <c r="R449" i="1"/>
  <c r="J449" i="1"/>
  <c r="N449" i="1"/>
  <c r="P449" i="1"/>
  <c r="O449" i="1"/>
  <c r="Q449" i="1"/>
  <c r="B434" i="1"/>
  <c r="A434" i="1"/>
  <c r="L434" i="1"/>
  <c r="K434" i="1"/>
  <c r="R434" i="1"/>
  <c r="J434" i="1"/>
  <c r="Q434" i="1"/>
  <c r="P434" i="1"/>
  <c r="O434" i="1"/>
  <c r="N434" i="1"/>
  <c r="M434" i="1"/>
  <c r="B442" i="1"/>
  <c r="A442" i="1"/>
  <c r="L442" i="1"/>
  <c r="K442" i="1"/>
  <c r="R442" i="1"/>
  <c r="J442" i="1"/>
  <c r="Q442" i="1"/>
  <c r="M442" i="1"/>
  <c r="O442" i="1"/>
  <c r="N442" i="1"/>
  <c r="P442" i="1"/>
  <c r="B450" i="1"/>
  <c r="A450" i="1"/>
  <c r="L450" i="1"/>
  <c r="K450" i="1"/>
  <c r="R450" i="1"/>
  <c r="J450" i="1"/>
  <c r="Q450" i="1"/>
  <c r="P450" i="1"/>
  <c r="O450" i="1"/>
  <c r="N450" i="1"/>
  <c r="M450" i="1"/>
  <c r="B435" i="1"/>
  <c r="A435" i="1"/>
  <c r="K435" i="1"/>
  <c r="R435" i="1"/>
  <c r="J435" i="1"/>
  <c r="Q435" i="1"/>
  <c r="P435" i="1"/>
  <c r="L435" i="1"/>
  <c r="N435" i="1"/>
  <c r="M435" i="1"/>
  <c r="O435" i="1"/>
  <c r="B443" i="1"/>
  <c r="A443" i="1"/>
  <c r="K443" i="1"/>
  <c r="R443" i="1"/>
  <c r="J443" i="1"/>
  <c r="Q443" i="1"/>
  <c r="P443" i="1"/>
  <c r="O443" i="1"/>
  <c r="N443" i="1"/>
  <c r="M443" i="1"/>
  <c r="L443" i="1"/>
  <c r="B432" i="1"/>
  <c r="A432" i="1"/>
  <c r="N432" i="1"/>
  <c r="M432" i="1"/>
  <c r="L432" i="1"/>
  <c r="K432" i="1"/>
  <c r="R432" i="1"/>
  <c r="Q432" i="1"/>
  <c r="P432" i="1"/>
  <c r="O432" i="1"/>
  <c r="J432" i="1"/>
  <c r="B440" i="1"/>
  <c r="A440" i="1"/>
  <c r="N440" i="1"/>
  <c r="M440" i="1"/>
  <c r="L440" i="1"/>
  <c r="K440" i="1"/>
  <c r="O440" i="1"/>
  <c r="J440" i="1"/>
  <c r="Q440" i="1"/>
  <c r="R440" i="1"/>
  <c r="P440" i="1"/>
  <c r="B448" i="1"/>
  <c r="A448" i="1"/>
  <c r="N448" i="1"/>
  <c r="M448" i="1"/>
  <c r="L448" i="1"/>
  <c r="K448" i="1"/>
  <c r="R448" i="1"/>
  <c r="Q448" i="1"/>
  <c r="P448" i="1"/>
  <c r="O448" i="1"/>
  <c r="J448" i="1"/>
  <c r="B428" i="1"/>
  <c r="A428" i="1"/>
  <c r="R428" i="1"/>
  <c r="J428" i="1"/>
  <c r="Q428" i="1"/>
  <c r="P428" i="1"/>
  <c r="O428" i="1"/>
  <c r="K428" i="1"/>
  <c r="M428" i="1"/>
  <c r="L428" i="1"/>
  <c r="N428" i="1"/>
  <c r="B436" i="1"/>
  <c r="A436" i="1"/>
  <c r="R436" i="1"/>
  <c r="J436" i="1"/>
  <c r="Q436" i="1"/>
  <c r="P436" i="1"/>
  <c r="O436" i="1"/>
  <c r="N436" i="1"/>
  <c r="M436" i="1"/>
  <c r="L436" i="1"/>
  <c r="K436" i="1"/>
  <c r="B444" i="1"/>
  <c r="A444" i="1"/>
  <c r="R444" i="1"/>
  <c r="J444" i="1"/>
  <c r="Q444" i="1"/>
  <c r="P444" i="1"/>
  <c r="O444" i="1"/>
  <c r="K444" i="1"/>
  <c r="M444" i="1"/>
  <c r="L444" i="1"/>
  <c r="N444" i="1"/>
  <c r="B429" i="1"/>
  <c r="A429" i="1"/>
  <c r="Q429" i="1"/>
  <c r="P429" i="1"/>
  <c r="O429" i="1"/>
  <c r="N429" i="1"/>
  <c r="R429" i="1"/>
  <c r="M429" i="1"/>
  <c r="L429" i="1"/>
  <c r="K429" i="1"/>
  <c r="J429" i="1"/>
  <c r="B437" i="1"/>
  <c r="A437" i="1"/>
  <c r="Q437" i="1"/>
  <c r="P437" i="1"/>
  <c r="O437" i="1"/>
  <c r="N437" i="1"/>
  <c r="J437" i="1"/>
  <c r="R437" i="1"/>
  <c r="L437" i="1"/>
  <c r="K437" i="1"/>
  <c r="M437" i="1"/>
  <c r="B445" i="1"/>
  <c r="A445" i="1"/>
  <c r="Q445" i="1"/>
  <c r="P445" i="1"/>
  <c r="O445" i="1"/>
  <c r="N445" i="1"/>
  <c r="R445" i="1"/>
  <c r="M445" i="1"/>
  <c r="L445" i="1"/>
  <c r="K445" i="1"/>
  <c r="J445" i="1"/>
  <c r="B430" i="1"/>
  <c r="A430" i="1"/>
  <c r="P430" i="1"/>
  <c r="O430" i="1"/>
  <c r="N430" i="1"/>
  <c r="M430" i="1"/>
  <c r="R430" i="1"/>
  <c r="Q430" i="1"/>
  <c r="K430" i="1"/>
  <c r="J430" i="1"/>
  <c r="L430" i="1"/>
  <c r="B438" i="1"/>
  <c r="A438" i="1"/>
  <c r="P438" i="1"/>
  <c r="O438" i="1"/>
  <c r="N438" i="1"/>
  <c r="M438" i="1"/>
  <c r="Q438" i="1"/>
  <c r="L438" i="1"/>
  <c r="K438" i="1"/>
  <c r="J438" i="1"/>
  <c r="R438" i="1"/>
  <c r="B446" i="1"/>
  <c r="A446" i="1"/>
  <c r="P446" i="1"/>
  <c r="O446" i="1"/>
  <c r="N446" i="1"/>
  <c r="M446" i="1"/>
  <c r="R446" i="1"/>
  <c r="Q446" i="1"/>
  <c r="K446" i="1"/>
  <c r="L446" i="1"/>
  <c r="J446" i="1"/>
  <c r="C533" i="1"/>
  <c r="C534" i="1"/>
  <c r="C535" i="1"/>
  <c r="C536" i="1"/>
  <c r="C537" i="1"/>
  <c r="C538" i="1"/>
  <c r="C539" i="1"/>
  <c r="C540" i="1"/>
  <c r="C541" i="1"/>
  <c r="C542" i="1"/>
  <c r="C543" i="1"/>
  <c r="C544" i="1"/>
  <c r="C545" i="1"/>
  <c r="C546" i="1"/>
  <c r="C547" i="1"/>
  <c r="C548" i="1"/>
  <c r="C549" i="1"/>
  <c r="C550" i="1"/>
  <c r="C551" i="1"/>
  <c r="C552" i="1"/>
  <c r="C553" i="1"/>
  <c r="C554" i="1"/>
  <c r="C532" i="1"/>
  <c r="B551" i="1" l="1"/>
  <c r="A551" i="1"/>
  <c r="L551" i="1"/>
  <c r="Q551" i="1"/>
  <c r="P551" i="1"/>
  <c r="O551" i="1"/>
  <c r="N551" i="1"/>
  <c r="M551" i="1"/>
  <c r="J551" i="1"/>
  <c r="R551" i="1"/>
  <c r="K551" i="1"/>
  <c r="B543" i="1"/>
  <c r="A543" i="1"/>
  <c r="O543" i="1"/>
  <c r="N543" i="1"/>
  <c r="M543" i="1"/>
  <c r="L543" i="1"/>
  <c r="K543" i="1"/>
  <c r="Q543" i="1"/>
  <c r="P543" i="1"/>
  <c r="J543" i="1"/>
  <c r="R543" i="1"/>
  <c r="B535" i="1"/>
  <c r="A535" i="1"/>
  <c r="O535" i="1"/>
  <c r="N535" i="1"/>
  <c r="M535" i="1"/>
  <c r="L535" i="1"/>
  <c r="K535" i="1"/>
  <c r="R535" i="1"/>
  <c r="Q535" i="1"/>
  <c r="P535" i="1"/>
  <c r="J535" i="1"/>
  <c r="B550" i="1"/>
  <c r="A550" i="1"/>
  <c r="M550" i="1"/>
  <c r="Q550" i="1"/>
  <c r="P550" i="1"/>
  <c r="O550" i="1"/>
  <c r="N550" i="1"/>
  <c r="L550" i="1"/>
  <c r="R550" i="1"/>
  <c r="K550" i="1"/>
  <c r="J550" i="1"/>
  <c r="B534" i="1"/>
  <c r="A534" i="1"/>
  <c r="P534" i="1"/>
  <c r="O534" i="1"/>
  <c r="N534" i="1"/>
  <c r="M534" i="1"/>
  <c r="L534" i="1"/>
  <c r="K534" i="1"/>
  <c r="J534" i="1"/>
  <c r="R534" i="1"/>
  <c r="Q534" i="1"/>
  <c r="B542" i="1"/>
  <c r="A542" i="1"/>
  <c r="P542" i="1"/>
  <c r="O542" i="1"/>
  <c r="N542" i="1"/>
  <c r="M542" i="1"/>
  <c r="L542" i="1"/>
  <c r="R542" i="1"/>
  <c r="Q542" i="1"/>
  <c r="J542" i="1"/>
  <c r="K542" i="1"/>
  <c r="B549" i="1"/>
  <c r="A549" i="1"/>
  <c r="Q549" i="1"/>
  <c r="P549" i="1"/>
  <c r="O549" i="1"/>
  <c r="N549" i="1"/>
  <c r="M549" i="1"/>
  <c r="R549" i="1"/>
  <c r="K549" i="1"/>
  <c r="L549" i="1"/>
  <c r="J549" i="1"/>
  <c r="B541" i="1"/>
  <c r="A541" i="1"/>
  <c r="Q541" i="1"/>
  <c r="P541" i="1"/>
  <c r="O541" i="1"/>
  <c r="N541" i="1"/>
  <c r="M541" i="1"/>
  <c r="L541" i="1"/>
  <c r="K541" i="1"/>
  <c r="J541" i="1"/>
  <c r="R541" i="1"/>
  <c r="B533" i="1"/>
  <c r="A533" i="1"/>
  <c r="Q533" i="1"/>
  <c r="P533" i="1"/>
  <c r="O533" i="1"/>
  <c r="N533" i="1"/>
  <c r="M533" i="1"/>
  <c r="R533" i="1"/>
  <c r="L533" i="1"/>
  <c r="K533" i="1"/>
  <c r="J533" i="1"/>
  <c r="B548" i="1"/>
  <c r="A548" i="1"/>
  <c r="R548" i="1"/>
  <c r="J548" i="1"/>
  <c r="Q548" i="1"/>
  <c r="P548" i="1"/>
  <c r="O548" i="1"/>
  <c r="N548" i="1"/>
  <c r="M548" i="1"/>
  <c r="L548" i="1"/>
  <c r="K548" i="1"/>
  <c r="B540" i="1"/>
  <c r="A540" i="1"/>
  <c r="R540" i="1"/>
  <c r="J540" i="1"/>
  <c r="Q540" i="1"/>
  <c r="P540" i="1"/>
  <c r="O540" i="1"/>
  <c r="N540" i="1"/>
  <c r="M540" i="1"/>
  <c r="L540" i="1"/>
  <c r="K540" i="1"/>
  <c r="B532" i="1"/>
  <c r="A532" i="1"/>
  <c r="R532" i="1"/>
  <c r="J532" i="1"/>
  <c r="Q532" i="1"/>
  <c r="P532" i="1"/>
  <c r="O532" i="1"/>
  <c r="N532" i="1"/>
  <c r="K532" i="1"/>
  <c r="M532" i="1"/>
  <c r="L532" i="1"/>
  <c r="B547" i="1"/>
  <c r="A547" i="1"/>
  <c r="K547" i="1"/>
  <c r="R547" i="1"/>
  <c r="J547" i="1"/>
  <c r="Q547" i="1"/>
  <c r="P547" i="1"/>
  <c r="O547" i="1"/>
  <c r="N547" i="1"/>
  <c r="M547" i="1"/>
  <c r="L547" i="1"/>
  <c r="B539" i="1"/>
  <c r="A539" i="1"/>
  <c r="K539" i="1"/>
  <c r="R539" i="1"/>
  <c r="J539" i="1"/>
  <c r="Q539" i="1"/>
  <c r="P539" i="1"/>
  <c r="O539" i="1"/>
  <c r="L539" i="1"/>
  <c r="N539" i="1"/>
  <c r="M539" i="1"/>
  <c r="B554" i="1"/>
  <c r="A554" i="1"/>
  <c r="Q554" i="1"/>
  <c r="R554" i="1"/>
  <c r="P554" i="1"/>
  <c r="O554" i="1"/>
  <c r="N554" i="1"/>
  <c r="M554" i="1"/>
  <c r="J554" i="1"/>
  <c r="L554" i="1"/>
  <c r="K554" i="1"/>
  <c r="B546" i="1"/>
  <c r="A546" i="1"/>
  <c r="L546" i="1"/>
  <c r="K546" i="1"/>
  <c r="R546" i="1"/>
  <c r="J546" i="1"/>
  <c r="Q546" i="1"/>
  <c r="P546" i="1"/>
  <c r="M546" i="1"/>
  <c r="O546" i="1"/>
  <c r="N546" i="1"/>
  <c r="B538" i="1"/>
  <c r="A538" i="1"/>
  <c r="L538" i="1"/>
  <c r="K538" i="1"/>
  <c r="R538" i="1"/>
  <c r="J538" i="1"/>
  <c r="Q538" i="1"/>
  <c r="P538" i="1"/>
  <c r="O538" i="1"/>
  <c r="N538" i="1"/>
  <c r="M538" i="1"/>
  <c r="B553" i="1"/>
  <c r="A553" i="1"/>
  <c r="R553" i="1"/>
  <c r="J553" i="1"/>
  <c r="Q553" i="1"/>
  <c r="P553" i="1"/>
  <c r="O553" i="1"/>
  <c r="N553" i="1"/>
  <c r="M553" i="1"/>
  <c r="L553" i="1"/>
  <c r="K553" i="1"/>
  <c r="B545" i="1"/>
  <c r="A545" i="1"/>
  <c r="M545" i="1"/>
  <c r="L545" i="1"/>
  <c r="K545" i="1"/>
  <c r="R545" i="1"/>
  <c r="J545" i="1"/>
  <c r="Q545" i="1"/>
  <c r="P545" i="1"/>
  <c r="O545" i="1"/>
  <c r="N545" i="1"/>
  <c r="B537" i="1"/>
  <c r="A537" i="1"/>
  <c r="M537" i="1"/>
  <c r="L537" i="1"/>
  <c r="K537" i="1"/>
  <c r="R537" i="1"/>
  <c r="J537" i="1"/>
  <c r="Q537" i="1"/>
  <c r="P537" i="1"/>
  <c r="N537" i="1"/>
  <c r="O537" i="1"/>
  <c r="B552" i="1"/>
  <c r="A552" i="1"/>
  <c r="K552" i="1"/>
  <c r="Q552" i="1"/>
  <c r="P552" i="1"/>
  <c r="O552" i="1"/>
  <c r="N552" i="1"/>
  <c r="M552" i="1"/>
  <c r="R552" i="1"/>
  <c r="L552" i="1"/>
  <c r="J552" i="1"/>
  <c r="B544" i="1"/>
  <c r="A544" i="1"/>
  <c r="N544" i="1"/>
  <c r="M544" i="1"/>
  <c r="L544" i="1"/>
  <c r="K544" i="1"/>
  <c r="R544" i="1"/>
  <c r="J544" i="1"/>
  <c r="Q544" i="1"/>
  <c r="O544" i="1"/>
  <c r="P544" i="1"/>
  <c r="B536" i="1"/>
  <c r="A536" i="1"/>
  <c r="N536" i="1"/>
  <c r="M536" i="1"/>
  <c r="L536" i="1"/>
  <c r="K536" i="1"/>
  <c r="R536" i="1"/>
  <c r="J536" i="1"/>
  <c r="P536" i="1"/>
  <c r="O536" i="1"/>
  <c r="Q536" i="1"/>
  <c r="C1964" i="1"/>
  <c r="C1965" i="1"/>
  <c r="C1966" i="1"/>
  <c r="C1963" i="1"/>
  <c r="C1939" i="1"/>
  <c r="C1940" i="1"/>
  <c r="C1941" i="1"/>
  <c r="C1938" i="1"/>
  <c r="B1965" i="1" l="1"/>
  <c r="A1965" i="1"/>
  <c r="L1965" i="1"/>
  <c r="K1965" i="1"/>
  <c r="R1965" i="1"/>
  <c r="J1965" i="1"/>
  <c r="Q1965" i="1"/>
  <c r="P1965" i="1"/>
  <c r="O1965" i="1"/>
  <c r="N1965" i="1"/>
  <c r="M1965" i="1"/>
  <c r="B1964" i="1"/>
  <c r="A1964" i="1"/>
  <c r="M1964" i="1"/>
  <c r="L1964" i="1"/>
  <c r="K1964" i="1"/>
  <c r="R1964" i="1"/>
  <c r="J1964" i="1"/>
  <c r="Q1964" i="1"/>
  <c r="P1964" i="1"/>
  <c r="O1964" i="1"/>
  <c r="N1964" i="1"/>
  <c r="B1938" i="1"/>
  <c r="A1938" i="1"/>
  <c r="O1938" i="1"/>
  <c r="N1938" i="1"/>
  <c r="M1938" i="1"/>
  <c r="L1938" i="1"/>
  <c r="K1938" i="1"/>
  <c r="R1938" i="1"/>
  <c r="J1938" i="1"/>
  <c r="Q1938" i="1"/>
  <c r="P1938" i="1"/>
  <c r="B1939" i="1"/>
  <c r="A1939" i="1"/>
  <c r="N1939" i="1"/>
  <c r="M1939" i="1"/>
  <c r="L1939" i="1"/>
  <c r="K1939" i="1"/>
  <c r="R1939" i="1"/>
  <c r="J1939" i="1"/>
  <c r="Q1939" i="1"/>
  <c r="P1939" i="1"/>
  <c r="O1939" i="1"/>
  <c r="B1966" i="1"/>
  <c r="A1966" i="1"/>
  <c r="K1966" i="1"/>
  <c r="R1966" i="1"/>
  <c r="J1966" i="1"/>
  <c r="Q1966" i="1"/>
  <c r="P1966" i="1"/>
  <c r="O1966" i="1"/>
  <c r="N1966" i="1"/>
  <c r="M1966" i="1"/>
  <c r="L1966" i="1"/>
  <c r="B1941" i="1"/>
  <c r="A1941" i="1"/>
  <c r="L1941" i="1"/>
  <c r="K1941" i="1"/>
  <c r="R1941" i="1"/>
  <c r="J1941" i="1"/>
  <c r="Q1941" i="1"/>
  <c r="P1941" i="1"/>
  <c r="O1941" i="1"/>
  <c r="N1941" i="1"/>
  <c r="M1941" i="1"/>
  <c r="B1940" i="1"/>
  <c r="A1940" i="1"/>
  <c r="M1940" i="1"/>
  <c r="L1940" i="1"/>
  <c r="K1940" i="1"/>
  <c r="R1940" i="1"/>
  <c r="J1940" i="1"/>
  <c r="Q1940" i="1"/>
  <c r="P1940" i="1"/>
  <c r="O1940" i="1"/>
  <c r="N1940" i="1"/>
  <c r="B1963" i="1"/>
  <c r="A1963" i="1"/>
  <c r="N1963" i="1"/>
  <c r="M1963" i="1"/>
  <c r="L1963" i="1"/>
  <c r="K1963" i="1"/>
  <c r="R1963" i="1"/>
  <c r="J1963" i="1"/>
  <c r="Q1963" i="1"/>
  <c r="P1963" i="1"/>
  <c r="O1963" i="1"/>
  <c r="H111" i="8"/>
  <c r="H117" i="8" s="1"/>
  <c r="I111" i="8"/>
  <c r="I117" i="8" s="1"/>
  <c r="H112" i="8"/>
  <c r="H118" i="8" s="1"/>
  <c r="I112" i="8"/>
  <c r="I118" i="8" s="1"/>
  <c r="H113" i="8"/>
  <c r="H119" i="8" s="1"/>
  <c r="I113" i="8"/>
  <c r="I119" i="8" s="1"/>
  <c r="H114" i="8"/>
  <c r="H120" i="8" s="1"/>
  <c r="I114" i="8"/>
  <c r="I120" i="8" s="1"/>
  <c r="I110" i="8"/>
  <c r="I116" i="8" s="1"/>
  <c r="H110" i="8"/>
  <c r="H116" i="8" s="1"/>
  <c r="C1889" i="1"/>
  <c r="C1824" i="1"/>
  <c r="C527" i="1"/>
  <c r="C503" i="1"/>
  <c r="C475" i="1"/>
  <c r="C426" i="1"/>
  <c r="C402" i="1"/>
  <c r="C378" i="1"/>
  <c r="C353" i="1"/>
  <c r="C328" i="1"/>
  <c r="C276" i="1"/>
  <c r="G116" i="8"/>
  <c r="G117" i="8"/>
  <c r="G118" i="8"/>
  <c r="G119" i="8"/>
  <c r="G120" i="8"/>
  <c r="H115" i="8"/>
  <c r="I115" i="8"/>
  <c r="G115" i="8"/>
  <c r="F115" i="8"/>
  <c r="F113" i="8"/>
  <c r="F120" i="8"/>
  <c r="C1090" i="1"/>
  <c r="C1091" i="1"/>
  <c r="C1092" i="1"/>
  <c r="C1093" i="1"/>
  <c r="C1094" i="1"/>
  <c r="C1095" i="1"/>
  <c r="C1096" i="1"/>
  <c r="C1097" i="1"/>
  <c r="C1098" i="1"/>
  <c r="C1099" i="1"/>
  <c r="C1100" i="1"/>
  <c r="C1101" i="1"/>
  <c r="C1102" i="1"/>
  <c r="C1103" i="1"/>
  <c r="C1104" i="1"/>
  <c r="C1105" i="1"/>
  <c r="C1106" i="1"/>
  <c r="C1107" i="1"/>
  <c r="C1108" i="1"/>
  <c r="C1109" i="1"/>
  <c r="C1110" i="1"/>
  <c r="C1111" i="1"/>
  <c r="C1112" i="1"/>
  <c r="C1113" i="1"/>
  <c r="C1114" i="1"/>
  <c r="C1115" i="1"/>
  <c r="C1116" i="1"/>
  <c r="C1117" i="1"/>
  <c r="C1118" i="1"/>
  <c r="C1119" i="1"/>
  <c r="C1120" i="1"/>
  <c r="C1121" i="1"/>
  <c r="C1122" i="1"/>
  <c r="C1123" i="1"/>
  <c r="C1124" i="1"/>
  <c r="C1125" i="1"/>
  <c r="C1126" i="1"/>
  <c r="C1127" i="1"/>
  <c r="C1128" i="1"/>
  <c r="C1129" i="1"/>
  <c r="C1130" i="1"/>
  <c r="C1131" i="1"/>
  <c r="C1132" i="1"/>
  <c r="C1133" i="1"/>
  <c r="C1134" i="1"/>
  <c r="C1135" i="1"/>
  <c r="C1136" i="1"/>
  <c r="C1137" i="1"/>
  <c r="C1138" i="1"/>
  <c r="C1139" i="1"/>
  <c r="C1140" i="1"/>
  <c r="C1141" i="1"/>
  <c r="C1142" i="1"/>
  <c r="C1143" i="1"/>
  <c r="C1144" i="1"/>
  <c r="C1145" i="1"/>
  <c r="C1146" i="1"/>
  <c r="C1147" i="1"/>
  <c r="C1148" i="1"/>
  <c r="C1149" i="1"/>
  <c r="C1150" i="1"/>
  <c r="C1151" i="1"/>
  <c r="C1152" i="1"/>
  <c r="C1153" i="1"/>
  <c r="C1154" i="1"/>
  <c r="C1155" i="1"/>
  <c r="C1156" i="1"/>
  <c r="C1157" i="1"/>
  <c r="C1158" i="1"/>
  <c r="C1159" i="1"/>
  <c r="C1160" i="1"/>
  <c r="C1161" i="1"/>
  <c r="C1162" i="1"/>
  <c r="C1163" i="1"/>
  <c r="C1164" i="1"/>
  <c r="C1165" i="1"/>
  <c r="C1166" i="1"/>
  <c r="C1167" i="1"/>
  <c r="C1168" i="1"/>
  <c r="C1169" i="1"/>
  <c r="C1170" i="1"/>
  <c r="C1171" i="1"/>
  <c r="C1172" i="1"/>
  <c r="C1173" i="1"/>
  <c r="C1174" i="1"/>
  <c r="C1175" i="1"/>
  <c r="C1176" i="1"/>
  <c r="C1177" i="1"/>
  <c r="C1178" i="1"/>
  <c r="C1179" i="1"/>
  <c r="C1180" i="1"/>
  <c r="C1181" i="1"/>
  <c r="C1182" i="1"/>
  <c r="C1183" i="1"/>
  <c r="C1184" i="1"/>
  <c r="C1185" i="1"/>
  <c r="C1186" i="1"/>
  <c r="C1187" i="1"/>
  <c r="C1188" i="1"/>
  <c r="C1189" i="1"/>
  <c r="C1190" i="1"/>
  <c r="C1191" i="1"/>
  <c r="C1192" i="1"/>
  <c r="C1193" i="1"/>
  <c r="C1194" i="1"/>
  <c r="C1195" i="1"/>
  <c r="C1196" i="1"/>
  <c r="C1197" i="1"/>
  <c r="C1198" i="1"/>
  <c r="C1199" i="1"/>
  <c r="C1200" i="1"/>
  <c r="C1201" i="1"/>
  <c r="C1202" i="1"/>
  <c r="C1203" i="1"/>
  <c r="C1204" i="1"/>
  <c r="C1205" i="1"/>
  <c r="C1206" i="1"/>
  <c r="C1207" i="1"/>
  <c r="C1208" i="1"/>
  <c r="C1209" i="1"/>
  <c r="C1210" i="1"/>
  <c r="C1211" i="1"/>
  <c r="C1212" i="1"/>
  <c r="C1213" i="1"/>
  <c r="C1214" i="1"/>
  <c r="C1215" i="1"/>
  <c r="C1216" i="1"/>
  <c r="C1217" i="1"/>
  <c r="C1218" i="1"/>
  <c r="C1219" i="1"/>
  <c r="C1220" i="1"/>
  <c r="C1221" i="1"/>
  <c r="C1222" i="1"/>
  <c r="C1223" i="1"/>
  <c r="C1224" i="1"/>
  <c r="C1225" i="1"/>
  <c r="C1226" i="1"/>
  <c r="C1227" i="1"/>
  <c r="C1228" i="1"/>
  <c r="C1229" i="1"/>
  <c r="C1230" i="1"/>
  <c r="C1231" i="1"/>
  <c r="C1232" i="1"/>
  <c r="C1233" i="1"/>
  <c r="C1234" i="1"/>
  <c r="C1235" i="1"/>
  <c r="C1236" i="1"/>
  <c r="C1237" i="1"/>
  <c r="C1238" i="1"/>
  <c r="C1239" i="1"/>
  <c r="C1240" i="1"/>
  <c r="C1241" i="1"/>
  <c r="C1242" i="1"/>
  <c r="C1243" i="1"/>
  <c r="C1244" i="1"/>
  <c r="C1245" i="1"/>
  <c r="C1246" i="1"/>
  <c r="C1247" i="1"/>
  <c r="C1248" i="1"/>
  <c r="C1249" i="1"/>
  <c r="C1250" i="1"/>
  <c r="C1251" i="1"/>
  <c r="C1252" i="1"/>
  <c r="C1253" i="1"/>
  <c r="C1254" i="1"/>
  <c r="C1255" i="1"/>
  <c r="C1256" i="1"/>
  <c r="C1257" i="1"/>
  <c r="C1258" i="1"/>
  <c r="C1259" i="1"/>
  <c r="C1260" i="1"/>
  <c r="C1261" i="1"/>
  <c r="C1262" i="1"/>
  <c r="C1263" i="1"/>
  <c r="C1264" i="1"/>
  <c r="C1265" i="1"/>
  <c r="C1266" i="1"/>
  <c r="C1267" i="1"/>
  <c r="C1268" i="1"/>
  <c r="C1269" i="1"/>
  <c r="C1270" i="1"/>
  <c r="C1271" i="1"/>
  <c r="C1272" i="1"/>
  <c r="C1273" i="1"/>
  <c r="C1274" i="1"/>
  <c r="C1275" i="1"/>
  <c r="C1276" i="1"/>
  <c r="C1277" i="1"/>
  <c r="C1278" i="1"/>
  <c r="C1279" i="1"/>
  <c r="C1280" i="1"/>
  <c r="C1281" i="1"/>
  <c r="C1282" i="1"/>
  <c r="C1283" i="1"/>
  <c r="C1284" i="1"/>
  <c r="C1285" i="1"/>
  <c r="C1286" i="1"/>
  <c r="C1287" i="1"/>
  <c r="C1089" i="1"/>
  <c r="B1257" i="1" l="1"/>
  <c r="A1257" i="1"/>
  <c r="K1257" i="1"/>
  <c r="R1257" i="1"/>
  <c r="J1257" i="1"/>
  <c r="Q1257" i="1"/>
  <c r="P1257" i="1"/>
  <c r="O1257" i="1"/>
  <c r="L1257" i="1"/>
  <c r="M1257" i="1"/>
  <c r="N1257" i="1"/>
  <c r="B1217" i="1"/>
  <c r="A1217" i="1"/>
  <c r="K1217" i="1"/>
  <c r="O1217" i="1"/>
  <c r="M1217" i="1"/>
  <c r="L1217" i="1"/>
  <c r="J1217" i="1"/>
  <c r="R1217" i="1"/>
  <c r="N1217" i="1"/>
  <c r="Q1217" i="1"/>
  <c r="P1217" i="1"/>
  <c r="B1185" i="1"/>
  <c r="A1185" i="1"/>
  <c r="N1185" i="1"/>
  <c r="M1185" i="1"/>
  <c r="L1185" i="1"/>
  <c r="K1185" i="1"/>
  <c r="R1185" i="1"/>
  <c r="J1185" i="1"/>
  <c r="Q1185" i="1"/>
  <c r="P1185" i="1"/>
  <c r="O1185" i="1"/>
  <c r="B1145" i="1"/>
  <c r="A1145" i="1"/>
  <c r="N1145" i="1"/>
  <c r="M1145" i="1"/>
  <c r="L1145" i="1"/>
  <c r="K1145" i="1"/>
  <c r="R1145" i="1"/>
  <c r="J1145" i="1"/>
  <c r="Q1145" i="1"/>
  <c r="P1145" i="1"/>
  <c r="O1145" i="1"/>
  <c r="B1113" i="1"/>
  <c r="A1113" i="1"/>
  <c r="N1113" i="1"/>
  <c r="M1113" i="1"/>
  <c r="L1113" i="1"/>
  <c r="K1113" i="1"/>
  <c r="R1113" i="1"/>
  <c r="J1113" i="1"/>
  <c r="P1113" i="1"/>
  <c r="O1113" i="1"/>
  <c r="Q1113" i="1"/>
  <c r="B426" i="1"/>
  <c r="A426" i="1"/>
  <c r="L426" i="1"/>
  <c r="K426" i="1"/>
  <c r="R426" i="1"/>
  <c r="J426" i="1"/>
  <c r="Q426" i="1"/>
  <c r="P426" i="1"/>
  <c r="O426" i="1"/>
  <c r="N426" i="1"/>
  <c r="M426" i="1"/>
  <c r="B1089" i="1"/>
  <c r="A1089" i="1"/>
  <c r="N1089" i="1"/>
  <c r="M1089" i="1"/>
  <c r="L1089" i="1"/>
  <c r="K1089" i="1"/>
  <c r="R1089" i="1"/>
  <c r="J1089" i="1"/>
  <c r="O1089" i="1"/>
  <c r="Q1089" i="1"/>
  <c r="P1089" i="1"/>
  <c r="B1280" i="1"/>
  <c r="A1280" i="1"/>
  <c r="L1280" i="1"/>
  <c r="K1280" i="1"/>
  <c r="R1280" i="1"/>
  <c r="J1280" i="1"/>
  <c r="Q1280" i="1"/>
  <c r="P1280" i="1"/>
  <c r="O1280" i="1"/>
  <c r="N1280" i="1"/>
  <c r="M1280" i="1"/>
  <c r="B1272" i="1"/>
  <c r="A1272" i="1"/>
  <c r="L1272" i="1"/>
  <c r="K1272" i="1"/>
  <c r="R1272" i="1"/>
  <c r="J1272" i="1"/>
  <c r="Q1272" i="1"/>
  <c r="P1272" i="1"/>
  <c r="O1272" i="1"/>
  <c r="N1272" i="1"/>
  <c r="M1272" i="1"/>
  <c r="B1264" i="1"/>
  <c r="A1264" i="1"/>
  <c r="L1264" i="1"/>
  <c r="K1264" i="1"/>
  <c r="R1264" i="1"/>
  <c r="J1264" i="1"/>
  <c r="Q1264" i="1"/>
  <c r="P1264" i="1"/>
  <c r="M1264" i="1"/>
  <c r="O1264" i="1"/>
  <c r="N1264" i="1"/>
  <c r="B1256" i="1"/>
  <c r="A1256" i="1"/>
  <c r="L1256" i="1"/>
  <c r="K1256" i="1"/>
  <c r="R1256" i="1"/>
  <c r="J1256" i="1"/>
  <c r="Q1256" i="1"/>
  <c r="P1256" i="1"/>
  <c r="O1256" i="1"/>
  <c r="N1256" i="1"/>
  <c r="M1256" i="1"/>
  <c r="B1248" i="1"/>
  <c r="A1248" i="1"/>
  <c r="L1248" i="1"/>
  <c r="R1248" i="1"/>
  <c r="J1248" i="1"/>
  <c r="Q1248" i="1"/>
  <c r="P1248" i="1"/>
  <c r="M1248" i="1"/>
  <c r="K1248" i="1"/>
  <c r="O1248" i="1"/>
  <c r="N1248" i="1"/>
  <c r="B1240" i="1"/>
  <c r="A1240" i="1"/>
  <c r="L1240" i="1"/>
  <c r="P1240" i="1"/>
  <c r="R1240" i="1"/>
  <c r="Q1240" i="1"/>
  <c r="O1240" i="1"/>
  <c r="N1240" i="1"/>
  <c r="K1240" i="1"/>
  <c r="J1240" i="1"/>
  <c r="M1240" i="1"/>
  <c r="B1232" i="1"/>
  <c r="A1232" i="1"/>
  <c r="L1232" i="1"/>
  <c r="P1232" i="1"/>
  <c r="Q1232" i="1"/>
  <c r="O1232" i="1"/>
  <c r="N1232" i="1"/>
  <c r="M1232" i="1"/>
  <c r="K1232" i="1"/>
  <c r="R1232" i="1"/>
  <c r="J1232" i="1"/>
  <c r="B1224" i="1"/>
  <c r="A1224" i="1"/>
  <c r="L1224" i="1"/>
  <c r="P1224" i="1"/>
  <c r="N1224" i="1"/>
  <c r="M1224" i="1"/>
  <c r="K1224" i="1"/>
  <c r="J1224" i="1"/>
  <c r="R1224" i="1"/>
  <c r="O1224" i="1"/>
  <c r="Q1224" i="1"/>
  <c r="B1216" i="1"/>
  <c r="A1216" i="1"/>
  <c r="L1216" i="1"/>
  <c r="P1216" i="1"/>
  <c r="K1216" i="1"/>
  <c r="J1216" i="1"/>
  <c r="R1216" i="1"/>
  <c r="Q1216" i="1"/>
  <c r="O1216" i="1"/>
  <c r="N1216" i="1"/>
  <c r="M1216" i="1"/>
  <c r="A1208" i="1"/>
  <c r="B1208" i="1"/>
  <c r="L1208" i="1"/>
  <c r="P1208" i="1"/>
  <c r="R1208" i="1"/>
  <c r="Q1208" i="1"/>
  <c r="O1208" i="1"/>
  <c r="N1208" i="1"/>
  <c r="J1208" i="1"/>
  <c r="M1208" i="1"/>
  <c r="K1208" i="1"/>
  <c r="B1200" i="1"/>
  <c r="A1200" i="1"/>
  <c r="L1200" i="1"/>
  <c r="P1200" i="1"/>
  <c r="Q1200" i="1"/>
  <c r="O1200" i="1"/>
  <c r="N1200" i="1"/>
  <c r="M1200" i="1"/>
  <c r="K1200" i="1"/>
  <c r="R1200" i="1"/>
  <c r="J1200" i="1"/>
  <c r="B1192" i="1"/>
  <c r="A1192" i="1"/>
  <c r="L1192" i="1"/>
  <c r="P1192" i="1"/>
  <c r="N1192" i="1"/>
  <c r="M1192" i="1"/>
  <c r="K1192" i="1"/>
  <c r="J1192" i="1"/>
  <c r="Q1192" i="1"/>
  <c r="R1192" i="1"/>
  <c r="O1192" i="1"/>
  <c r="B1184" i="1"/>
  <c r="A1184" i="1"/>
  <c r="O1184" i="1"/>
  <c r="N1184" i="1"/>
  <c r="M1184" i="1"/>
  <c r="L1184" i="1"/>
  <c r="K1184" i="1"/>
  <c r="J1184" i="1"/>
  <c r="Q1184" i="1"/>
  <c r="R1184" i="1"/>
  <c r="P1184" i="1"/>
  <c r="B1176" i="1"/>
  <c r="A1176" i="1"/>
  <c r="O1176" i="1"/>
  <c r="N1176" i="1"/>
  <c r="M1176" i="1"/>
  <c r="L1176" i="1"/>
  <c r="K1176" i="1"/>
  <c r="R1176" i="1"/>
  <c r="Q1176" i="1"/>
  <c r="P1176" i="1"/>
  <c r="J1176" i="1"/>
  <c r="B1168" i="1"/>
  <c r="A1168" i="1"/>
  <c r="O1168" i="1"/>
  <c r="N1168" i="1"/>
  <c r="M1168" i="1"/>
  <c r="L1168" i="1"/>
  <c r="K1168" i="1"/>
  <c r="R1168" i="1"/>
  <c r="Q1168" i="1"/>
  <c r="J1168" i="1"/>
  <c r="P1168" i="1"/>
  <c r="B1160" i="1"/>
  <c r="A1160" i="1"/>
  <c r="O1160" i="1"/>
  <c r="N1160" i="1"/>
  <c r="M1160" i="1"/>
  <c r="L1160" i="1"/>
  <c r="K1160" i="1"/>
  <c r="P1160" i="1"/>
  <c r="J1160" i="1"/>
  <c r="R1160" i="1"/>
  <c r="Q1160" i="1"/>
  <c r="B1152" i="1"/>
  <c r="A1152" i="1"/>
  <c r="O1152" i="1"/>
  <c r="N1152" i="1"/>
  <c r="M1152" i="1"/>
  <c r="L1152" i="1"/>
  <c r="K1152" i="1"/>
  <c r="R1152" i="1"/>
  <c r="Q1152" i="1"/>
  <c r="P1152" i="1"/>
  <c r="J1152" i="1"/>
  <c r="B1144" i="1"/>
  <c r="A1144" i="1"/>
  <c r="O1144" i="1"/>
  <c r="N1144" i="1"/>
  <c r="M1144" i="1"/>
  <c r="L1144" i="1"/>
  <c r="K1144" i="1"/>
  <c r="R1144" i="1"/>
  <c r="P1144" i="1"/>
  <c r="J1144" i="1"/>
  <c r="Q1144" i="1"/>
  <c r="B1136" i="1"/>
  <c r="A1136" i="1"/>
  <c r="O1136" i="1"/>
  <c r="N1136" i="1"/>
  <c r="M1136" i="1"/>
  <c r="L1136" i="1"/>
  <c r="K1136" i="1"/>
  <c r="Q1136" i="1"/>
  <c r="P1136" i="1"/>
  <c r="J1136" i="1"/>
  <c r="R1136" i="1"/>
  <c r="B1128" i="1"/>
  <c r="A1128" i="1"/>
  <c r="O1128" i="1"/>
  <c r="N1128" i="1"/>
  <c r="M1128" i="1"/>
  <c r="L1128" i="1"/>
  <c r="K1128" i="1"/>
  <c r="R1128" i="1"/>
  <c r="Q1128" i="1"/>
  <c r="P1128" i="1"/>
  <c r="J1128" i="1"/>
  <c r="B1120" i="1"/>
  <c r="A1120" i="1"/>
  <c r="O1120" i="1"/>
  <c r="N1120" i="1"/>
  <c r="M1120" i="1"/>
  <c r="L1120" i="1"/>
  <c r="K1120" i="1"/>
  <c r="J1120" i="1"/>
  <c r="Q1120" i="1"/>
  <c r="R1120" i="1"/>
  <c r="P1120" i="1"/>
  <c r="B1112" i="1"/>
  <c r="A1112" i="1"/>
  <c r="O1112" i="1"/>
  <c r="N1112" i="1"/>
  <c r="M1112" i="1"/>
  <c r="L1112" i="1"/>
  <c r="K1112" i="1"/>
  <c r="R1112" i="1"/>
  <c r="Q1112" i="1"/>
  <c r="P1112" i="1"/>
  <c r="J1112" i="1"/>
  <c r="B1104" i="1"/>
  <c r="A1104" i="1"/>
  <c r="O1104" i="1"/>
  <c r="N1104" i="1"/>
  <c r="M1104" i="1"/>
  <c r="L1104" i="1"/>
  <c r="K1104" i="1"/>
  <c r="R1104" i="1"/>
  <c r="Q1104" i="1"/>
  <c r="J1104" i="1"/>
  <c r="P1104" i="1"/>
  <c r="B1096" i="1"/>
  <c r="A1096" i="1"/>
  <c r="O1096" i="1"/>
  <c r="N1096" i="1"/>
  <c r="M1096" i="1"/>
  <c r="L1096" i="1"/>
  <c r="K1096" i="1"/>
  <c r="P1096" i="1"/>
  <c r="J1096" i="1"/>
  <c r="R1096" i="1"/>
  <c r="Q1096" i="1"/>
  <c r="B475" i="1"/>
  <c r="A475" i="1"/>
  <c r="K475" i="1"/>
  <c r="R475" i="1"/>
  <c r="J475" i="1"/>
  <c r="Q475" i="1"/>
  <c r="P475" i="1"/>
  <c r="N475" i="1"/>
  <c r="M475" i="1"/>
  <c r="L475" i="1"/>
  <c r="O475" i="1"/>
  <c r="B1279" i="1"/>
  <c r="A1279" i="1"/>
  <c r="M1279" i="1"/>
  <c r="L1279" i="1"/>
  <c r="K1279" i="1"/>
  <c r="R1279" i="1"/>
  <c r="J1279" i="1"/>
  <c r="Q1279" i="1"/>
  <c r="P1279" i="1"/>
  <c r="O1279" i="1"/>
  <c r="N1279" i="1"/>
  <c r="B1255" i="1"/>
  <c r="A1255" i="1"/>
  <c r="M1255" i="1"/>
  <c r="L1255" i="1"/>
  <c r="K1255" i="1"/>
  <c r="R1255" i="1"/>
  <c r="J1255" i="1"/>
  <c r="Q1255" i="1"/>
  <c r="P1255" i="1"/>
  <c r="N1255" i="1"/>
  <c r="O1255" i="1"/>
  <c r="B1231" i="1"/>
  <c r="A1231" i="1"/>
  <c r="M1231" i="1"/>
  <c r="Q1231" i="1"/>
  <c r="O1231" i="1"/>
  <c r="N1231" i="1"/>
  <c r="L1231" i="1"/>
  <c r="K1231" i="1"/>
  <c r="J1231" i="1"/>
  <c r="R1231" i="1"/>
  <c r="P1231" i="1"/>
  <c r="B1199" i="1"/>
  <c r="A1199" i="1"/>
  <c r="M1199" i="1"/>
  <c r="Q1199" i="1"/>
  <c r="O1199" i="1"/>
  <c r="N1199" i="1"/>
  <c r="L1199" i="1"/>
  <c r="K1199" i="1"/>
  <c r="J1199" i="1"/>
  <c r="R1199" i="1"/>
  <c r="P1199" i="1"/>
  <c r="B1175" i="1"/>
  <c r="A1175" i="1"/>
  <c r="P1175" i="1"/>
  <c r="O1175" i="1"/>
  <c r="N1175" i="1"/>
  <c r="M1175" i="1"/>
  <c r="L1175" i="1"/>
  <c r="R1175" i="1"/>
  <c r="K1175" i="1"/>
  <c r="Q1175" i="1"/>
  <c r="J1175" i="1"/>
  <c r="B1151" i="1"/>
  <c r="A1151" i="1"/>
  <c r="P1151" i="1"/>
  <c r="O1151" i="1"/>
  <c r="N1151" i="1"/>
  <c r="M1151" i="1"/>
  <c r="L1151" i="1"/>
  <c r="J1151" i="1"/>
  <c r="Q1151" i="1"/>
  <c r="K1151" i="1"/>
  <c r="R1151" i="1"/>
  <c r="B1135" i="1"/>
  <c r="A1135" i="1"/>
  <c r="P1135" i="1"/>
  <c r="O1135" i="1"/>
  <c r="N1135" i="1"/>
  <c r="M1135" i="1"/>
  <c r="L1135" i="1"/>
  <c r="R1135" i="1"/>
  <c r="Q1135" i="1"/>
  <c r="J1135" i="1"/>
  <c r="K1135" i="1"/>
  <c r="B1111" i="1"/>
  <c r="A1111" i="1"/>
  <c r="P1111" i="1"/>
  <c r="O1111" i="1"/>
  <c r="N1111" i="1"/>
  <c r="M1111" i="1"/>
  <c r="L1111" i="1"/>
  <c r="R1111" i="1"/>
  <c r="K1111" i="1"/>
  <c r="Q1111" i="1"/>
  <c r="J1111" i="1"/>
  <c r="A1286" i="1"/>
  <c r="B1286" i="1"/>
  <c r="N1286" i="1"/>
  <c r="M1286" i="1"/>
  <c r="L1286" i="1"/>
  <c r="K1286" i="1"/>
  <c r="R1286" i="1"/>
  <c r="J1286" i="1"/>
  <c r="Q1286" i="1"/>
  <c r="P1286" i="1"/>
  <c r="O1286" i="1"/>
  <c r="A1278" i="1"/>
  <c r="B1278" i="1"/>
  <c r="N1278" i="1"/>
  <c r="M1278" i="1"/>
  <c r="L1278" i="1"/>
  <c r="K1278" i="1"/>
  <c r="R1278" i="1"/>
  <c r="J1278" i="1"/>
  <c r="O1278" i="1"/>
  <c r="Q1278" i="1"/>
  <c r="P1278" i="1"/>
  <c r="A1270" i="1"/>
  <c r="B1270" i="1"/>
  <c r="N1270" i="1"/>
  <c r="M1270" i="1"/>
  <c r="L1270" i="1"/>
  <c r="K1270" i="1"/>
  <c r="R1270" i="1"/>
  <c r="J1270" i="1"/>
  <c r="Q1270" i="1"/>
  <c r="P1270" i="1"/>
  <c r="O1270" i="1"/>
  <c r="A1262" i="1"/>
  <c r="B1262" i="1"/>
  <c r="N1262" i="1"/>
  <c r="M1262" i="1"/>
  <c r="L1262" i="1"/>
  <c r="K1262" i="1"/>
  <c r="R1262" i="1"/>
  <c r="J1262" i="1"/>
  <c r="Q1262" i="1"/>
  <c r="P1262" i="1"/>
  <c r="O1262" i="1"/>
  <c r="A1254" i="1"/>
  <c r="B1254" i="1"/>
  <c r="N1254" i="1"/>
  <c r="M1254" i="1"/>
  <c r="L1254" i="1"/>
  <c r="K1254" i="1"/>
  <c r="R1254" i="1"/>
  <c r="J1254" i="1"/>
  <c r="P1254" i="1"/>
  <c r="O1254" i="1"/>
  <c r="Q1254" i="1"/>
  <c r="A1246" i="1"/>
  <c r="B1246" i="1"/>
  <c r="N1246" i="1"/>
  <c r="R1246" i="1"/>
  <c r="J1246" i="1"/>
  <c r="Q1246" i="1"/>
  <c r="P1246" i="1"/>
  <c r="O1246" i="1"/>
  <c r="M1246" i="1"/>
  <c r="L1246" i="1"/>
  <c r="K1246" i="1"/>
  <c r="A1238" i="1"/>
  <c r="B1238" i="1"/>
  <c r="N1238" i="1"/>
  <c r="R1238" i="1"/>
  <c r="J1238" i="1"/>
  <c r="P1238" i="1"/>
  <c r="O1238" i="1"/>
  <c r="M1238" i="1"/>
  <c r="L1238" i="1"/>
  <c r="K1238" i="1"/>
  <c r="Q1238" i="1"/>
  <c r="A1230" i="1"/>
  <c r="B1230" i="1"/>
  <c r="N1230" i="1"/>
  <c r="R1230" i="1"/>
  <c r="J1230" i="1"/>
  <c r="M1230" i="1"/>
  <c r="L1230" i="1"/>
  <c r="K1230" i="1"/>
  <c r="P1230" i="1"/>
  <c r="O1230" i="1"/>
  <c r="Q1230" i="1"/>
  <c r="A1222" i="1"/>
  <c r="B1222" i="1"/>
  <c r="N1222" i="1"/>
  <c r="R1222" i="1"/>
  <c r="J1222" i="1"/>
  <c r="K1222" i="1"/>
  <c r="Q1222" i="1"/>
  <c r="P1222" i="1"/>
  <c r="O1222" i="1"/>
  <c r="M1222" i="1"/>
  <c r="L1222" i="1"/>
  <c r="A1214" i="1"/>
  <c r="B1214" i="1"/>
  <c r="N1214" i="1"/>
  <c r="R1214" i="1"/>
  <c r="J1214" i="1"/>
  <c r="Q1214" i="1"/>
  <c r="P1214" i="1"/>
  <c r="O1214" i="1"/>
  <c r="M1214" i="1"/>
  <c r="K1214" i="1"/>
  <c r="L1214" i="1"/>
  <c r="A1206" i="1"/>
  <c r="B1206" i="1"/>
  <c r="N1206" i="1"/>
  <c r="R1206" i="1"/>
  <c r="J1206" i="1"/>
  <c r="P1206" i="1"/>
  <c r="O1206" i="1"/>
  <c r="M1206" i="1"/>
  <c r="L1206" i="1"/>
  <c r="K1206" i="1"/>
  <c r="Q1206" i="1"/>
  <c r="B1198" i="1"/>
  <c r="A1198" i="1"/>
  <c r="N1198" i="1"/>
  <c r="R1198" i="1"/>
  <c r="J1198" i="1"/>
  <c r="M1198" i="1"/>
  <c r="L1198" i="1"/>
  <c r="K1198" i="1"/>
  <c r="O1198" i="1"/>
  <c r="Q1198" i="1"/>
  <c r="P1198" i="1"/>
  <c r="B1190" i="1"/>
  <c r="A1190" i="1"/>
  <c r="N1190" i="1"/>
  <c r="R1190" i="1"/>
  <c r="J1190" i="1"/>
  <c r="K1190" i="1"/>
  <c r="Q1190" i="1"/>
  <c r="P1190" i="1"/>
  <c r="O1190" i="1"/>
  <c r="M1190" i="1"/>
  <c r="L1190" i="1"/>
  <c r="B1182" i="1"/>
  <c r="A1182" i="1"/>
  <c r="Q1182" i="1"/>
  <c r="P1182" i="1"/>
  <c r="O1182" i="1"/>
  <c r="N1182" i="1"/>
  <c r="M1182" i="1"/>
  <c r="J1182" i="1"/>
  <c r="L1182" i="1"/>
  <c r="R1182" i="1"/>
  <c r="K1182" i="1"/>
  <c r="B1174" i="1"/>
  <c r="A1174" i="1"/>
  <c r="Q1174" i="1"/>
  <c r="P1174" i="1"/>
  <c r="O1174" i="1"/>
  <c r="N1174" i="1"/>
  <c r="M1174" i="1"/>
  <c r="R1174" i="1"/>
  <c r="L1174" i="1"/>
  <c r="K1174" i="1"/>
  <c r="J1174" i="1"/>
  <c r="B1166" i="1"/>
  <c r="A1166" i="1"/>
  <c r="Q1166" i="1"/>
  <c r="P1166" i="1"/>
  <c r="O1166" i="1"/>
  <c r="N1166" i="1"/>
  <c r="M1166" i="1"/>
  <c r="R1166" i="1"/>
  <c r="L1166" i="1"/>
  <c r="J1166" i="1"/>
  <c r="K1166" i="1"/>
  <c r="B1158" i="1"/>
  <c r="A1158" i="1"/>
  <c r="Q1158" i="1"/>
  <c r="P1158" i="1"/>
  <c r="O1158" i="1"/>
  <c r="N1158" i="1"/>
  <c r="M1158" i="1"/>
  <c r="K1158" i="1"/>
  <c r="J1158" i="1"/>
  <c r="R1158" i="1"/>
  <c r="L1158" i="1"/>
  <c r="B1150" i="1"/>
  <c r="A1150" i="1"/>
  <c r="Q1150" i="1"/>
  <c r="P1150" i="1"/>
  <c r="O1150" i="1"/>
  <c r="N1150" i="1"/>
  <c r="M1150" i="1"/>
  <c r="R1150" i="1"/>
  <c r="L1150" i="1"/>
  <c r="K1150" i="1"/>
  <c r="J1150" i="1"/>
  <c r="B1142" i="1"/>
  <c r="A1142" i="1"/>
  <c r="Q1142" i="1"/>
  <c r="P1142" i="1"/>
  <c r="O1142" i="1"/>
  <c r="N1142" i="1"/>
  <c r="M1142" i="1"/>
  <c r="R1142" i="1"/>
  <c r="K1142" i="1"/>
  <c r="J1142" i="1"/>
  <c r="L1142" i="1"/>
  <c r="B1134" i="1"/>
  <c r="A1134" i="1"/>
  <c r="Q1134" i="1"/>
  <c r="P1134" i="1"/>
  <c r="O1134" i="1"/>
  <c r="N1134" i="1"/>
  <c r="M1134" i="1"/>
  <c r="L1134" i="1"/>
  <c r="K1134" i="1"/>
  <c r="J1134" i="1"/>
  <c r="R1134" i="1"/>
  <c r="B1126" i="1"/>
  <c r="A1126" i="1"/>
  <c r="Q1126" i="1"/>
  <c r="P1126" i="1"/>
  <c r="O1126" i="1"/>
  <c r="N1126" i="1"/>
  <c r="M1126" i="1"/>
  <c r="R1126" i="1"/>
  <c r="L1126" i="1"/>
  <c r="K1126" i="1"/>
  <c r="J1126" i="1"/>
  <c r="B1118" i="1"/>
  <c r="A1118" i="1"/>
  <c r="Q1118" i="1"/>
  <c r="P1118" i="1"/>
  <c r="O1118" i="1"/>
  <c r="N1118" i="1"/>
  <c r="M1118" i="1"/>
  <c r="J1118" i="1"/>
  <c r="L1118" i="1"/>
  <c r="R1118" i="1"/>
  <c r="K1118" i="1"/>
  <c r="B1110" i="1"/>
  <c r="A1110" i="1"/>
  <c r="Q1110" i="1"/>
  <c r="P1110" i="1"/>
  <c r="O1110" i="1"/>
  <c r="N1110" i="1"/>
  <c r="M1110" i="1"/>
  <c r="R1110" i="1"/>
  <c r="L1110" i="1"/>
  <c r="K1110" i="1"/>
  <c r="J1110" i="1"/>
  <c r="B1102" i="1"/>
  <c r="A1102" i="1"/>
  <c r="Q1102" i="1"/>
  <c r="P1102" i="1"/>
  <c r="O1102" i="1"/>
  <c r="N1102" i="1"/>
  <c r="M1102" i="1"/>
  <c r="R1102" i="1"/>
  <c r="L1102" i="1"/>
  <c r="J1102" i="1"/>
  <c r="K1102" i="1"/>
  <c r="B1094" i="1"/>
  <c r="A1094" i="1"/>
  <c r="Q1094" i="1"/>
  <c r="P1094" i="1"/>
  <c r="O1094" i="1"/>
  <c r="N1094" i="1"/>
  <c r="M1094" i="1"/>
  <c r="K1094" i="1"/>
  <c r="J1094" i="1"/>
  <c r="R1094" i="1"/>
  <c r="L1094" i="1"/>
  <c r="B276" i="1"/>
  <c r="A276" i="1"/>
  <c r="L276" i="1"/>
  <c r="K276" i="1"/>
  <c r="R276" i="1"/>
  <c r="J276" i="1"/>
  <c r="Q276" i="1"/>
  <c r="P276" i="1"/>
  <c r="N276" i="1"/>
  <c r="O276" i="1"/>
  <c r="M276" i="1"/>
  <c r="B527" i="1"/>
  <c r="A527" i="1"/>
  <c r="O527" i="1"/>
  <c r="N527" i="1"/>
  <c r="M527" i="1"/>
  <c r="L527" i="1"/>
  <c r="K527" i="1"/>
  <c r="J527" i="1"/>
  <c r="Q527" i="1"/>
  <c r="P527" i="1"/>
  <c r="R527" i="1"/>
  <c r="B1287" i="1"/>
  <c r="A1287" i="1"/>
  <c r="M1287" i="1"/>
  <c r="L1287" i="1"/>
  <c r="K1287" i="1"/>
  <c r="R1287" i="1"/>
  <c r="J1287" i="1"/>
  <c r="Q1287" i="1"/>
  <c r="P1287" i="1"/>
  <c r="O1287" i="1"/>
  <c r="N1287" i="1"/>
  <c r="B1263" i="1"/>
  <c r="A1263" i="1"/>
  <c r="M1263" i="1"/>
  <c r="L1263" i="1"/>
  <c r="K1263" i="1"/>
  <c r="R1263" i="1"/>
  <c r="J1263" i="1"/>
  <c r="Q1263" i="1"/>
  <c r="P1263" i="1"/>
  <c r="O1263" i="1"/>
  <c r="N1263" i="1"/>
  <c r="B1239" i="1"/>
  <c r="A1239" i="1"/>
  <c r="M1239" i="1"/>
  <c r="Q1239" i="1"/>
  <c r="R1239" i="1"/>
  <c r="P1239" i="1"/>
  <c r="O1239" i="1"/>
  <c r="N1239" i="1"/>
  <c r="L1239" i="1"/>
  <c r="K1239" i="1"/>
  <c r="J1239" i="1"/>
  <c r="B1215" i="1"/>
  <c r="A1215" i="1"/>
  <c r="M1215" i="1"/>
  <c r="Q1215" i="1"/>
  <c r="J1215" i="1"/>
  <c r="R1215" i="1"/>
  <c r="P1215" i="1"/>
  <c r="O1215" i="1"/>
  <c r="N1215" i="1"/>
  <c r="K1215" i="1"/>
  <c r="L1215" i="1"/>
  <c r="B1183" i="1"/>
  <c r="A1183" i="1"/>
  <c r="P1183" i="1"/>
  <c r="O1183" i="1"/>
  <c r="N1183" i="1"/>
  <c r="M1183" i="1"/>
  <c r="L1183" i="1"/>
  <c r="R1183" i="1"/>
  <c r="Q1183" i="1"/>
  <c r="K1183" i="1"/>
  <c r="J1183" i="1"/>
  <c r="B1159" i="1"/>
  <c r="A1159" i="1"/>
  <c r="P1159" i="1"/>
  <c r="O1159" i="1"/>
  <c r="N1159" i="1"/>
  <c r="M1159" i="1"/>
  <c r="L1159" i="1"/>
  <c r="R1159" i="1"/>
  <c r="Q1159" i="1"/>
  <c r="K1159" i="1"/>
  <c r="J1159" i="1"/>
  <c r="B1127" i="1"/>
  <c r="A1127" i="1"/>
  <c r="P1127" i="1"/>
  <c r="O1127" i="1"/>
  <c r="N1127" i="1"/>
  <c r="M1127" i="1"/>
  <c r="L1127" i="1"/>
  <c r="K1127" i="1"/>
  <c r="J1127" i="1"/>
  <c r="R1127" i="1"/>
  <c r="Q1127" i="1"/>
  <c r="B1095" i="1"/>
  <c r="A1095" i="1"/>
  <c r="P1095" i="1"/>
  <c r="O1095" i="1"/>
  <c r="N1095" i="1"/>
  <c r="M1095" i="1"/>
  <c r="L1095" i="1"/>
  <c r="R1095" i="1"/>
  <c r="Q1095" i="1"/>
  <c r="K1095" i="1"/>
  <c r="J1095" i="1"/>
  <c r="B1285" i="1"/>
  <c r="A1285" i="1"/>
  <c r="O1285" i="1"/>
  <c r="N1285" i="1"/>
  <c r="M1285" i="1"/>
  <c r="L1285" i="1"/>
  <c r="K1285" i="1"/>
  <c r="P1285" i="1"/>
  <c r="J1285" i="1"/>
  <c r="R1285" i="1"/>
  <c r="Q1285" i="1"/>
  <c r="B1277" i="1"/>
  <c r="A1277" i="1"/>
  <c r="O1277" i="1"/>
  <c r="N1277" i="1"/>
  <c r="M1277" i="1"/>
  <c r="L1277" i="1"/>
  <c r="K1277" i="1"/>
  <c r="R1277" i="1"/>
  <c r="Q1277" i="1"/>
  <c r="P1277" i="1"/>
  <c r="J1277" i="1"/>
  <c r="B1269" i="1"/>
  <c r="A1269" i="1"/>
  <c r="O1269" i="1"/>
  <c r="N1269" i="1"/>
  <c r="M1269" i="1"/>
  <c r="L1269" i="1"/>
  <c r="K1269" i="1"/>
  <c r="R1269" i="1"/>
  <c r="P1269" i="1"/>
  <c r="Q1269" i="1"/>
  <c r="J1269" i="1"/>
  <c r="B1261" i="1"/>
  <c r="A1261" i="1"/>
  <c r="O1261" i="1"/>
  <c r="N1261" i="1"/>
  <c r="M1261" i="1"/>
  <c r="L1261" i="1"/>
  <c r="K1261" i="1"/>
  <c r="Q1261" i="1"/>
  <c r="P1261" i="1"/>
  <c r="J1261" i="1"/>
  <c r="R1261" i="1"/>
  <c r="B1253" i="1"/>
  <c r="A1253" i="1"/>
  <c r="O1253" i="1"/>
  <c r="N1253" i="1"/>
  <c r="M1253" i="1"/>
  <c r="L1253" i="1"/>
  <c r="K1253" i="1"/>
  <c r="R1253" i="1"/>
  <c r="Q1253" i="1"/>
  <c r="P1253" i="1"/>
  <c r="J1253" i="1"/>
  <c r="B1245" i="1"/>
  <c r="A1245" i="1"/>
  <c r="O1245" i="1"/>
  <c r="K1245" i="1"/>
  <c r="Q1245" i="1"/>
  <c r="P1245" i="1"/>
  <c r="N1245" i="1"/>
  <c r="M1245" i="1"/>
  <c r="L1245" i="1"/>
  <c r="R1245" i="1"/>
  <c r="J1245" i="1"/>
  <c r="B1237" i="1"/>
  <c r="A1237" i="1"/>
  <c r="O1237" i="1"/>
  <c r="K1237" i="1"/>
  <c r="N1237" i="1"/>
  <c r="M1237" i="1"/>
  <c r="L1237" i="1"/>
  <c r="J1237" i="1"/>
  <c r="R1237" i="1"/>
  <c r="Q1237" i="1"/>
  <c r="P1237" i="1"/>
  <c r="B1229" i="1"/>
  <c r="A1229" i="1"/>
  <c r="O1229" i="1"/>
  <c r="K1229" i="1"/>
  <c r="L1229" i="1"/>
  <c r="J1229" i="1"/>
  <c r="R1229" i="1"/>
  <c r="Q1229" i="1"/>
  <c r="P1229" i="1"/>
  <c r="N1229" i="1"/>
  <c r="M1229" i="1"/>
  <c r="B1221" i="1"/>
  <c r="A1221" i="1"/>
  <c r="O1221" i="1"/>
  <c r="K1221" i="1"/>
  <c r="R1221" i="1"/>
  <c r="Q1221" i="1"/>
  <c r="P1221" i="1"/>
  <c r="N1221" i="1"/>
  <c r="L1221" i="1"/>
  <c r="M1221" i="1"/>
  <c r="J1221" i="1"/>
  <c r="B1213" i="1"/>
  <c r="A1213" i="1"/>
  <c r="O1213" i="1"/>
  <c r="K1213" i="1"/>
  <c r="Q1213" i="1"/>
  <c r="P1213" i="1"/>
  <c r="N1213" i="1"/>
  <c r="M1213" i="1"/>
  <c r="L1213" i="1"/>
  <c r="R1213" i="1"/>
  <c r="J1213" i="1"/>
  <c r="B1205" i="1"/>
  <c r="A1205" i="1"/>
  <c r="O1205" i="1"/>
  <c r="K1205" i="1"/>
  <c r="N1205" i="1"/>
  <c r="M1205" i="1"/>
  <c r="L1205" i="1"/>
  <c r="J1205" i="1"/>
  <c r="R1205" i="1"/>
  <c r="P1205" i="1"/>
  <c r="Q1205" i="1"/>
  <c r="B1197" i="1"/>
  <c r="A1197" i="1"/>
  <c r="O1197" i="1"/>
  <c r="K1197" i="1"/>
  <c r="L1197" i="1"/>
  <c r="J1197" i="1"/>
  <c r="R1197" i="1"/>
  <c r="Q1197" i="1"/>
  <c r="P1197" i="1"/>
  <c r="N1197" i="1"/>
  <c r="M1197" i="1"/>
  <c r="B1189" i="1"/>
  <c r="A1189" i="1"/>
  <c r="O1189" i="1"/>
  <c r="J1189" i="1"/>
  <c r="R1189" i="1"/>
  <c r="Q1189" i="1"/>
  <c r="P1189" i="1"/>
  <c r="N1189" i="1"/>
  <c r="K1189" i="1"/>
  <c r="M1189" i="1"/>
  <c r="L1189" i="1"/>
  <c r="B1181" i="1"/>
  <c r="A1181" i="1"/>
  <c r="R1181" i="1"/>
  <c r="J1181" i="1"/>
  <c r="Q1181" i="1"/>
  <c r="P1181" i="1"/>
  <c r="O1181" i="1"/>
  <c r="N1181" i="1"/>
  <c r="M1181" i="1"/>
  <c r="L1181" i="1"/>
  <c r="K1181" i="1"/>
  <c r="B1173" i="1"/>
  <c r="A1173" i="1"/>
  <c r="R1173" i="1"/>
  <c r="J1173" i="1"/>
  <c r="Q1173" i="1"/>
  <c r="P1173" i="1"/>
  <c r="O1173" i="1"/>
  <c r="N1173" i="1"/>
  <c r="M1173" i="1"/>
  <c r="K1173" i="1"/>
  <c r="L1173" i="1"/>
  <c r="B1165" i="1"/>
  <c r="A1165" i="1"/>
  <c r="R1165" i="1"/>
  <c r="J1165" i="1"/>
  <c r="Q1165" i="1"/>
  <c r="P1165" i="1"/>
  <c r="O1165" i="1"/>
  <c r="N1165" i="1"/>
  <c r="L1165" i="1"/>
  <c r="K1165" i="1"/>
  <c r="M1165" i="1"/>
  <c r="B1157" i="1"/>
  <c r="A1157" i="1"/>
  <c r="R1157" i="1"/>
  <c r="J1157" i="1"/>
  <c r="Q1157" i="1"/>
  <c r="P1157" i="1"/>
  <c r="O1157" i="1"/>
  <c r="N1157" i="1"/>
  <c r="M1157" i="1"/>
  <c r="L1157" i="1"/>
  <c r="K1157" i="1"/>
  <c r="B1149" i="1"/>
  <c r="A1149" i="1"/>
  <c r="R1149" i="1"/>
  <c r="J1149" i="1"/>
  <c r="Q1149" i="1"/>
  <c r="P1149" i="1"/>
  <c r="O1149" i="1"/>
  <c r="N1149" i="1"/>
  <c r="L1149" i="1"/>
  <c r="M1149" i="1"/>
  <c r="K1149" i="1"/>
  <c r="B1141" i="1"/>
  <c r="A1141" i="1"/>
  <c r="R1141" i="1"/>
  <c r="J1141" i="1"/>
  <c r="Q1141" i="1"/>
  <c r="P1141" i="1"/>
  <c r="O1141" i="1"/>
  <c r="N1141" i="1"/>
  <c r="M1141" i="1"/>
  <c r="L1141" i="1"/>
  <c r="K1141" i="1"/>
  <c r="B1133" i="1"/>
  <c r="A1133" i="1"/>
  <c r="R1133" i="1"/>
  <c r="J1133" i="1"/>
  <c r="Q1133" i="1"/>
  <c r="P1133" i="1"/>
  <c r="O1133" i="1"/>
  <c r="N1133" i="1"/>
  <c r="M1133" i="1"/>
  <c r="L1133" i="1"/>
  <c r="K1133" i="1"/>
  <c r="B1125" i="1"/>
  <c r="A1125" i="1"/>
  <c r="R1125" i="1"/>
  <c r="J1125" i="1"/>
  <c r="Q1125" i="1"/>
  <c r="P1125" i="1"/>
  <c r="O1125" i="1"/>
  <c r="N1125" i="1"/>
  <c r="K1125" i="1"/>
  <c r="M1125" i="1"/>
  <c r="L1125" i="1"/>
  <c r="B1117" i="1"/>
  <c r="A1117" i="1"/>
  <c r="R1117" i="1"/>
  <c r="J1117" i="1"/>
  <c r="Q1117" i="1"/>
  <c r="P1117" i="1"/>
  <c r="O1117" i="1"/>
  <c r="N1117" i="1"/>
  <c r="M1117" i="1"/>
  <c r="L1117" i="1"/>
  <c r="K1117" i="1"/>
  <c r="B1109" i="1"/>
  <c r="A1109" i="1"/>
  <c r="R1109" i="1"/>
  <c r="J1109" i="1"/>
  <c r="Q1109" i="1"/>
  <c r="P1109" i="1"/>
  <c r="O1109" i="1"/>
  <c r="N1109" i="1"/>
  <c r="M1109" i="1"/>
  <c r="K1109" i="1"/>
  <c r="L1109" i="1"/>
  <c r="B1101" i="1"/>
  <c r="A1101" i="1"/>
  <c r="R1101" i="1"/>
  <c r="J1101" i="1"/>
  <c r="Q1101" i="1"/>
  <c r="P1101" i="1"/>
  <c r="O1101" i="1"/>
  <c r="N1101" i="1"/>
  <c r="L1101" i="1"/>
  <c r="K1101" i="1"/>
  <c r="M1101" i="1"/>
  <c r="B1093" i="1"/>
  <c r="A1093" i="1"/>
  <c r="R1093" i="1"/>
  <c r="J1093" i="1"/>
  <c r="Q1093" i="1"/>
  <c r="P1093" i="1"/>
  <c r="O1093" i="1"/>
  <c r="N1093" i="1"/>
  <c r="M1093" i="1"/>
  <c r="L1093" i="1"/>
  <c r="K1093" i="1"/>
  <c r="B328" i="1"/>
  <c r="A328" i="1"/>
  <c r="P328" i="1"/>
  <c r="O328" i="1"/>
  <c r="N328" i="1"/>
  <c r="M328" i="1"/>
  <c r="L328" i="1"/>
  <c r="R328" i="1"/>
  <c r="J328" i="1"/>
  <c r="K328" i="1"/>
  <c r="Q328" i="1"/>
  <c r="K1824" i="1"/>
  <c r="B1281" i="1"/>
  <c r="A1281" i="1"/>
  <c r="K1281" i="1"/>
  <c r="R1281" i="1"/>
  <c r="J1281" i="1"/>
  <c r="Q1281" i="1"/>
  <c r="P1281" i="1"/>
  <c r="O1281" i="1"/>
  <c r="L1281" i="1"/>
  <c r="N1281" i="1"/>
  <c r="M1281" i="1"/>
  <c r="B1265" i="1"/>
  <c r="A1265" i="1"/>
  <c r="K1265" i="1"/>
  <c r="R1265" i="1"/>
  <c r="J1265" i="1"/>
  <c r="Q1265" i="1"/>
  <c r="P1265" i="1"/>
  <c r="O1265" i="1"/>
  <c r="N1265" i="1"/>
  <c r="M1265" i="1"/>
  <c r="L1265" i="1"/>
  <c r="B1233" i="1"/>
  <c r="A1233" i="1"/>
  <c r="K1233" i="1"/>
  <c r="O1233" i="1"/>
  <c r="R1233" i="1"/>
  <c r="Q1233" i="1"/>
  <c r="P1233" i="1"/>
  <c r="N1233" i="1"/>
  <c r="M1233" i="1"/>
  <c r="J1233" i="1"/>
  <c r="L1233" i="1"/>
  <c r="B1201" i="1"/>
  <c r="A1201" i="1"/>
  <c r="K1201" i="1"/>
  <c r="O1201" i="1"/>
  <c r="R1201" i="1"/>
  <c r="Q1201" i="1"/>
  <c r="P1201" i="1"/>
  <c r="N1201" i="1"/>
  <c r="M1201" i="1"/>
  <c r="L1201" i="1"/>
  <c r="J1201" i="1"/>
  <c r="B1161" i="1"/>
  <c r="A1161" i="1"/>
  <c r="N1161" i="1"/>
  <c r="M1161" i="1"/>
  <c r="L1161" i="1"/>
  <c r="K1161" i="1"/>
  <c r="R1161" i="1"/>
  <c r="J1161" i="1"/>
  <c r="Q1161" i="1"/>
  <c r="P1161" i="1"/>
  <c r="O1161" i="1"/>
  <c r="B1129" i="1"/>
  <c r="A1129" i="1"/>
  <c r="N1129" i="1"/>
  <c r="M1129" i="1"/>
  <c r="L1129" i="1"/>
  <c r="K1129" i="1"/>
  <c r="R1129" i="1"/>
  <c r="J1129" i="1"/>
  <c r="P1129" i="1"/>
  <c r="O1129" i="1"/>
  <c r="Q1129" i="1"/>
  <c r="B1276" i="1"/>
  <c r="A1276" i="1"/>
  <c r="P1276" i="1"/>
  <c r="O1276" i="1"/>
  <c r="N1276" i="1"/>
  <c r="M1276" i="1"/>
  <c r="L1276" i="1"/>
  <c r="J1276" i="1"/>
  <c r="R1276" i="1"/>
  <c r="K1276" i="1"/>
  <c r="Q1276" i="1"/>
  <c r="B1252" i="1"/>
  <c r="A1252" i="1"/>
  <c r="P1252" i="1"/>
  <c r="O1252" i="1"/>
  <c r="N1252" i="1"/>
  <c r="M1252" i="1"/>
  <c r="L1252" i="1"/>
  <c r="K1252" i="1"/>
  <c r="J1252" i="1"/>
  <c r="R1252" i="1"/>
  <c r="Q1252" i="1"/>
  <c r="B1228" i="1"/>
  <c r="A1228" i="1"/>
  <c r="P1228" i="1"/>
  <c r="L1228" i="1"/>
  <c r="J1228" i="1"/>
  <c r="R1228" i="1"/>
  <c r="Q1228" i="1"/>
  <c r="O1228" i="1"/>
  <c r="N1228" i="1"/>
  <c r="M1228" i="1"/>
  <c r="K1228" i="1"/>
  <c r="B1204" i="1"/>
  <c r="A1204" i="1"/>
  <c r="P1204" i="1"/>
  <c r="L1204" i="1"/>
  <c r="M1204" i="1"/>
  <c r="K1204" i="1"/>
  <c r="J1204" i="1"/>
  <c r="R1204" i="1"/>
  <c r="O1204" i="1"/>
  <c r="N1204" i="1"/>
  <c r="Q1204" i="1"/>
  <c r="B1180" i="1"/>
  <c r="A1180" i="1"/>
  <c r="K1180" i="1"/>
  <c r="R1180" i="1"/>
  <c r="J1180" i="1"/>
  <c r="Q1180" i="1"/>
  <c r="P1180" i="1"/>
  <c r="O1180" i="1"/>
  <c r="N1180" i="1"/>
  <c r="L1180" i="1"/>
  <c r="M1180" i="1"/>
  <c r="B1156" i="1"/>
  <c r="A1156" i="1"/>
  <c r="K1156" i="1"/>
  <c r="R1156" i="1"/>
  <c r="J1156" i="1"/>
  <c r="Q1156" i="1"/>
  <c r="P1156" i="1"/>
  <c r="O1156" i="1"/>
  <c r="M1156" i="1"/>
  <c r="N1156" i="1"/>
  <c r="L1156" i="1"/>
  <c r="B1124" i="1"/>
  <c r="A1124" i="1"/>
  <c r="K1124" i="1"/>
  <c r="R1124" i="1"/>
  <c r="J1124" i="1"/>
  <c r="Q1124" i="1"/>
  <c r="P1124" i="1"/>
  <c r="O1124" i="1"/>
  <c r="N1124" i="1"/>
  <c r="M1124" i="1"/>
  <c r="L1124" i="1"/>
  <c r="B1108" i="1"/>
  <c r="A1108" i="1"/>
  <c r="K1108" i="1"/>
  <c r="R1108" i="1"/>
  <c r="J1108" i="1"/>
  <c r="Q1108" i="1"/>
  <c r="P1108" i="1"/>
  <c r="O1108" i="1"/>
  <c r="M1108" i="1"/>
  <c r="L1108" i="1"/>
  <c r="N1108" i="1"/>
  <c r="B1092" i="1"/>
  <c r="A1092" i="1"/>
  <c r="K1092" i="1"/>
  <c r="R1092" i="1"/>
  <c r="J1092" i="1"/>
  <c r="Q1092" i="1"/>
  <c r="P1092" i="1"/>
  <c r="O1092" i="1"/>
  <c r="M1092" i="1"/>
  <c r="N1092" i="1"/>
  <c r="L1092" i="1"/>
  <c r="B353" i="1"/>
  <c r="A353" i="1"/>
  <c r="K353" i="1"/>
  <c r="R353" i="1"/>
  <c r="J353" i="1"/>
  <c r="Q353" i="1"/>
  <c r="P353" i="1"/>
  <c r="O353" i="1"/>
  <c r="N353" i="1"/>
  <c r="M353" i="1"/>
  <c r="L353" i="1"/>
  <c r="K1889" i="1"/>
  <c r="B1273" i="1"/>
  <c r="A1273" i="1"/>
  <c r="K1273" i="1"/>
  <c r="R1273" i="1"/>
  <c r="J1273" i="1"/>
  <c r="Q1273" i="1"/>
  <c r="P1273" i="1"/>
  <c r="O1273" i="1"/>
  <c r="N1273" i="1"/>
  <c r="M1273" i="1"/>
  <c r="L1273" i="1"/>
  <c r="B1249" i="1"/>
  <c r="A1249" i="1"/>
  <c r="K1249" i="1"/>
  <c r="Q1249" i="1"/>
  <c r="P1249" i="1"/>
  <c r="O1249" i="1"/>
  <c r="R1249" i="1"/>
  <c r="N1249" i="1"/>
  <c r="M1249" i="1"/>
  <c r="L1249" i="1"/>
  <c r="J1249" i="1"/>
  <c r="B1225" i="1"/>
  <c r="A1225" i="1"/>
  <c r="K1225" i="1"/>
  <c r="O1225" i="1"/>
  <c r="P1225" i="1"/>
  <c r="N1225" i="1"/>
  <c r="M1225" i="1"/>
  <c r="L1225" i="1"/>
  <c r="J1225" i="1"/>
  <c r="R1225" i="1"/>
  <c r="Q1225" i="1"/>
  <c r="B1193" i="1"/>
  <c r="A1193" i="1"/>
  <c r="K1193" i="1"/>
  <c r="O1193" i="1"/>
  <c r="P1193" i="1"/>
  <c r="N1193" i="1"/>
  <c r="M1193" i="1"/>
  <c r="L1193" i="1"/>
  <c r="J1193" i="1"/>
  <c r="R1193" i="1"/>
  <c r="Q1193" i="1"/>
  <c r="B1169" i="1"/>
  <c r="A1169" i="1"/>
  <c r="N1169" i="1"/>
  <c r="M1169" i="1"/>
  <c r="L1169" i="1"/>
  <c r="K1169" i="1"/>
  <c r="R1169" i="1"/>
  <c r="J1169" i="1"/>
  <c r="Q1169" i="1"/>
  <c r="P1169" i="1"/>
  <c r="O1169" i="1"/>
  <c r="B1137" i="1"/>
  <c r="A1137" i="1"/>
  <c r="N1137" i="1"/>
  <c r="M1137" i="1"/>
  <c r="L1137" i="1"/>
  <c r="K1137" i="1"/>
  <c r="R1137" i="1"/>
  <c r="J1137" i="1"/>
  <c r="Q1137" i="1"/>
  <c r="O1137" i="1"/>
  <c r="P1137" i="1"/>
  <c r="B1284" i="1"/>
  <c r="A1284" i="1"/>
  <c r="P1284" i="1"/>
  <c r="O1284" i="1"/>
  <c r="N1284" i="1"/>
  <c r="M1284" i="1"/>
  <c r="L1284" i="1"/>
  <c r="R1284" i="1"/>
  <c r="Q1284" i="1"/>
  <c r="K1284" i="1"/>
  <c r="J1284" i="1"/>
  <c r="B1268" i="1"/>
  <c r="A1268" i="1"/>
  <c r="P1268" i="1"/>
  <c r="O1268" i="1"/>
  <c r="N1268" i="1"/>
  <c r="M1268" i="1"/>
  <c r="L1268" i="1"/>
  <c r="R1268" i="1"/>
  <c r="Q1268" i="1"/>
  <c r="K1268" i="1"/>
  <c r="J1268" i="1"/>
  <c r="B1244" i="1"/>
  <c r="A1244" i="1"/>
  <c r="P1244" i="1"/>
  <c r="L1244" i="1"/>
  <c r="O1244" i="1"/>
  <c r="N1244" i="1"/>
  <c r="M1244" i="1"/>
  <c r="K1244" i="1"/>
  <c r="J1244" i="1"/>
  <c r="R1244" i="1"/>
  <c r="Q1244" i="1"/>
  <c r="B1220" i="1"/>
  <c r="A1220" i="1"/>
  <c r="P1220" i="1"/>
  <c r="L1220" i="1"/>
  <c r="R1220" i="1"/>
  <c r="Q1220" i="1"/>
  <c r="O1220" i="1"/>
  <c r="N1220" i="1"/>
  <c r="M1220" i="1"/>
  <c r="K1220" i="1"/>
  <c r="J1220" i="1"/>
  <c r="B1196" i="1"/>
  <c r="A1196" i="1"/>
  <c r="P1196" i="1"/>
  <c r="L1196" i="1"/>
  <c r="J1196" i="1"/>
  <c r="R1196" i="1"/>
  <c r="Q1196" i="1"/>
  <c r="O1196" i="1"/>
  <c r="N1196" i="1"/>
  <c r="K1196" i="1"/>
  <c r="M1196" i="1"/>
  <c r="B1172" i="1"/>
  <c r="A1172" i="1"/>
  <c r="K1172" i="1"/>
  <c r="R1172" i="1"/>
  <c r="J1172" i="1"/>
  <c r="Q1172" i="1"/>
  <c r="P1172" i="1"/>
  <c r="O1172" i="1"/>
  <c r="M1172" i="1"/>
  <c r="L1172" i="1"/>
  <c r="N1172" i="1"/>
  <c r="B1148" i="1"/>
  <c r="A1148" i="1"/>
  <c r="K1148" i="1"/>
  <c r="R1148" i="1"/>
  <c r="J1148" i="1"/>
  <c r="Q1148" i="1"/>
  <c r="P1148" i="1"/>
  <c r="O1148" i="1"/>
  <c r="N1148" i="1"/>
  <c r="M1148" i="1"/>
  <c r="L1148" i="1"/>
  <c r="B1132" i="1"/>
  <c r="A1132" i="1"/>
  <c r="K1132" i="1"/>
  <c r="R1132" i="1"/>
  <c r="J1132" i="1"/>
  <c r="Q1132" i="1"/>
  <c r="P1132" i="1"/>
  <c r="O1132" i="1"/>
  <c r="L1132" i="1"/>
  <c r="N1132" i="1"/>
  <c r="M1132" i="1"/>
  <c r="B1100" i="1"/>
  <c r="A1100" i="1"/>
  <c r="K1100" i="1"/>
  <c r="R1100" i="1"/>
  <c r="J1100" i="1"/>
  <c r="Q1100" i="1"/>
  <c r="P1100" i="1"/>
  <c r="O1100" i="1"/>
  <c r="N1100" i="1"/>
  <c r="M1100" i="1"/>
  <c r="L1100" i="1"/>
  <c r="B1275" i="1"/>
  <c r="A1275" i="1"/>
  <c r="Q1275" i="1"/>
  <c r="P1275" i="1"/>
  <c r="O1275" i="1"/>
  <c r="N1275" i="1"/>
  <c r="M1275" i="1"/>
  <c r="R1275" i="1"/>
  <c r="L1275" i="1"/>
  <c r="K1275" i="1"/>
  <c r="J1275" i="1"/>
  <c r="B1259" i="1"/>
  <c r="A1259" i="1"/>
  <c r="Q1259" i="1"/>
  <c r="P1259" i="1"/>
  <c r="O1259" i="1"/>
  <c r="N1259" i="1"/>
  <c r="M1259" i="1"/>
  <c r="L1259" i="1"/>
  <c r="K1259" i="1"/>
  <c r="J1259" i="1"/>
  <c r="R1259" i="1"/>
  <c r="B1235" i="1"/>
  <c r="A1235" i="1"/>
  <c r="Q1235" i="1"/>
  <c r="M1235" i="1"/>
  <c r="K1235" i="1"/>
  <c r="J1235" i="1"/>
  <c r="R1235" i="1"/>
  <c r="P1235" i="1"/>
  <c r="O1235" i="1"/>
  <c r="N1235" i="1"/>
  <c r="L1235" i="1"/>
  <c r="B1219" i="1"/>
  <c r="A1219" i="1"/>
  <c r="Q1219" i="1"/>
  <c r="M1219" i="1"/>
  <c r="P1219" i="1"/>
  <c r="O1219" i="1"/>
  <c r="N1219" i="1"/>
  <c r="L1219" i="1"/>
  <c r="K1219" i="1"/>
  <c r="R1219" i="1"/>
  <c r="J1219" i="1"/>
  <c r="A1203" i="1"/>
  <c r="B1203" i="1"/>
  <c r="Q1203" i="1"/>
  <c r="M1203" i="1"/>
  <c r="K1203" i="1"/>
  <c r="J1203" i="1"/>
  <c r="R1203" i="1"/>
  <c r="P1203" i="1"/>
  <c r="O1203" i="1"/>
  <c r="N1203" i="1"/>
  <c r="L1203" i="1"/>
  <c r="B1187" i="1"/>
  <c r="A1187" i="1"/>
  <c r="L1187" i="1"/>
  <c r="K1187" i="1"/>
  <c r="R1187" i="1"/>
  <c r="J1187" i="1"/>
  <c r="Q1187" i="1"/>
  <c r="P1187" i="1"/>
  <c r="O1187" i="1"/>
  <c r="M1187" i="1"/>
  <c r="N1187" i="1"/>
  <c r="B1163" i="1"/>
  <c r="A1163" i="1"/>
  <c r="L1163" i="1"/>
  <c r="K1163" i="1"/>
  <c r="R1163" i="1"/>
  <c r="J1163" i="1"/>
  <c r="Q1163" i="1"/>
  <c r="P1163" i="1"/>
  <c r="N1163" i="1"/>
  <c r="O1163" i="1"/>
  <c r="M1163" i="1"/>
  <c r="B1147" i="1"/>
  <c r="A1147" i="1"/>
  <c r="L1147" i="1"/>
  <c r="K1147" i="1"/>
  <c r="R1147" i="1"/>
  <c r="J1147" i="1"/>
  <c r="Q1147" i="1"/>
  <c r="P1147" i="1"/>
  <c r="O1147" i="1"/>
  <c r="N1147" i="1"/>
  <c r="M1147" i="1"/>
  <c r="B1139" i="1"/>
  <c r="A1139" i="1"/>
  <c r="L1139" i="1"/>
  <c r="K1139" i="1"/>
  <c r="R1139" i="1"/>
  <c r="J1139" i="1"/>
  <c r="Q1139" i="1"/>
  <c r="P1139" i="1"/>
  <c r="M1139" i="1"/>
  <c r="O1139" i="1"/>
  <c r="N1139" i="1"/>
  <c r="B1131" i="1"/>
  <c r="A1131" i="1"/>
  <c r="L1131" i="1"/>
  <c r="K1131" i="1"/>
  <c r="R1131" i="1"/>
  <c r="J1131" i="1"/>
  <c r="Q1131" i="1"/>
  <c r="P1131" i="1"/>
  <c r="O1131" i="1"/>
  <c r="N1131" i="1"/>
  <c r="M1131" i="1"/>
  <c r="B1123" i="1"/>
  <c r="A1123" i="1"/>
  <c r="L1123" i="1"/>
  <c r="K1123" i="1"/>
  <c r="R1123" i="1"/>
  <c r="J1123" i="1"/>
  <c r="Q1123" i="1"/>
  <c r="P1123" i="1"/>
  <c r="O1123" i="1"/>
  <c r="M1123" i="1"/>
  <c r="N1123" i="1"/>
  <c r="B1107" i="1"/>
  <c r="A1107" i="1"/>
  <c r="L1107" i="1"/>
  <c r="K1107" i="1"/>
  <c r="R1107" i="1"/>
  <c r="J1107" i="1"/>
  <c r="Q1107" i="1"/>
  <c r="P1107" i="1"/>
  <c r="O1107" i="1"/>
  <c r="N1107" i="1"/>
  <c r="M1107" i="1"/>
  <c r="B1099" i="1"/>
  <c r="A1099" i="1"/>
  <c r="L1099" i="1"/>
  <c r="K1099" i="1"/>
  <c r="R1099" i="1"/>
  <c r="J1099" i="1"/>
  <c r="Q1099" i="1"/>
  <c r="P1099" i="1"/>
  <c r="N1099" i="1"/>
  <c r="O1099" i="1"/>
  <c r="M1099" i="1"/>
  <c r="B1091" i="1"/>
  <c r="A1091" i="1"/>
  <c r="L1091" i="1"/>
  <c r="K1091" i="1"/>
  <c r="R1091" i="1"/>
  <c r="J1091" i="1"/>
  <c r="Q1091" i="1"/>
  <c r="P1091" i="1"/>
  <c r="O1091" i="1"/>
  <c r="N1091" i="1"/>
  <c r="M1091" i="1"/>
  <c r="A378" i="1"/>
  <c r="B378" i="1"/>
  <c r="R378" i="1"/>
  <c r="J378" i="1"/>
  <c r="Q378" i="1"/>
  <c r="P378" i="1"/>
  <c r="O378" i="1"/>
  <c r="N378" i="1"/>
  <c r="M378" i="1"/>
  <c r="K378" i="1"/>
  <c r="L378" i="1"/>
  <c r="B1241" i="1"/>
  <c r="A1241" i="1"/>
  <c r="K1241" i="1"/>
  <c r="O1241" i="1"/>
  <c r="J1241" i="1"/>
  <c r="R1241" i="1"/>
  <c r="Q1241" i="1"/>
  <c r="P1241" i="1"/>
  <c r="N1241" i="1"/>
  <c r="M1241" i="1"/>
  <c r="L1241" i="1"/>
  <c r="B1209" i="1"/>
  <c r="A1209" i="1"/>
  <c r="K1209" i="1"/>
  <c r="O1209" i="1"/>
  <c r="J1209" i="1"/>
  <c r="R1209" i="1"/>
  <c r="Q1209" i="1"/>
  <c r="P1209" i="1"/>
  <c r="N1209" i="1"/>
  <c r="M1209" i="1"/>
  <c r="L1209" i="1"/>
  <c r="B1177" i="1"/>
  <c r="A1177" i="1"/>
  <c r="N1177" i="1"/>
  <c r="M1177" i="1"/>
  <c r="L1177" i="1"/>
  <c r="K1177" i="1"/>
  <c r="R1177" i="1"/>
  <c r="J1177" i="1"/>
  <c r="P1177" i="1"/>
  <c r="Q1177" i="1"/>
  <c r="O1177" i="1"/>
  <c r="B1153" i="1"/>
  <c r="A1153" i="1"/>
  <c r="N1153" i="1"/>
  <c r="M1153" i="1"/>
  <c r="L1153" i="1"/>
  <c r="K1153" i="1"/>
  <c r="R1153" i="1"/>
  <c r="J1153" i="1"/>
  <c r="O1153" i="1"/>
  <c r="Q1153" i="1"/>
  <c r="P1153" i="1"/>
  <c r="B1121" i="1"/>
  <c r="A1121" i="1"/>
  <c r="N1121" i="1"/>
  <c r="M1121" i="1"/>
  <c r="L1121" i="1"/>
  <c r="K1121" i="1"/>
  <c r="R1121" i="1"/>
  <c r="J1121" i="1"/>
  <c r="Q1121" i="1"/>
  <c r="P1121" i="1"/>
  <c r="O1121" i="1"/>
  <c r="B1105" i="1"/>
  <c r="A1105" i="1"/>
  <c r="N1105" i="1"/>
  <c r="M1105" i="1"/>
  <c r="L1105" i="1"/>
  <c r="K1105" i="1"/>
  <c r="R1105" i="1"/>
  <c r="J1105" i="1"/>
  <c r="Q1105" i="1"/>
  <c r="P1105" i="1"/>
  <c r="O1105" i="1"/>
  <c r="B1097" i="1"/>
  <c r="A1097" i="1"/>
  <c r="N1097" i="1"/>
  <c r="M1097" i="1"/>
  <c r="L1097" i="1"/>
  <c r="K1097" i="1"/>
  <c r="R1097" i="1"/>
  <c r="J1097" i="1"/>
  <c r="Q1097" i="1"/>
  <c r="P1097" i="1"/>
  <c r="O1097" i="1"/>
  <c r="B1271" i="1"/>
  <c r="A1271" i="1"/>
  <c r="M1271" i="1"/>
  <c r="L1271" i="1"/>
  <c r="K1271" i="1"/>
  <c r="R1271" i="1"/>
  <c r="J1271" i="1"/>
  <c r="Q1271" i="1"/>
  <c r="N1271" i="1"/>
  <c r="P1271" i="1"/>
  <c r="O1271" i="1"/>
  <c r="B1247" i="1"/>
  <c r="A1247" i="1"/>
  <c r="M1247" i="1"/>
  <c r="Q1247" i="1"/>
  <c r="J1247" i="1"/>
  <c r="R1247" i="1"/>
  <c r="P1247" i="1"/>
  <c r="O1247" i="1"/>
  <c r="N1247" i="1"/>
  <c r="L1247" i="1"/>
  <c r="K1247" i="1"/>
  <c r="B1223" i="1"/>
  <c r="A1223" i="1"/>
  <c r="M1223" i="1"/>
  <c r="Q1223" i="1"/>
  <c r="L1223" i="1"/>
  <c r="K1223" i="1"/>
  <c r="J1223" i="1"/>
  <c r="R1223" i="1"/>
  <c r="O1223" i="1"/>
  <c r="N1223" i="1"/>
  <c r="P1223" i="1"/>
  <c r="B1207" i="1"/>
  <c r="A1207" i="1"/>
  <c r="M1207" i="1"/>
  <c r="Q1207" i="1"/>
  <c r="R1207" i="1"/>
  <c r="P1207" i="1"/>
  <c r="O1207" i="1"/>
  <c r="N1207" i="1"/>
  <c r="L1207" i="1"/>
  <c r="K1207" i="1"/>
  <c r="J1207" i="1"/>
  <c r="B1191" i="1"/>
  <c r="A1191" i="1"/>
  <c r="M1191" i="1"/>
  <c r="Q1191" i="1"/>
  <c r="L1191" i="1"/>
  <c r="K1191" i="1"/>
  <c r="J1191" i="1"/>
  <c r="R1191" i="1"/>
  <c r="P1191" i="1"/>
  <c r="O1191" i="1"/>
  <c r="N1191" i="1"/>
  <c r="B1167" i="1"/>
  <c r="A1167" i="1"/>
  <c r="P1167" i="1"/>
  <c r="O1167" i="1"/>
  <c r="N1167" i="1"/>
  <c r="M1167" i="1"/>
  <c r="L1167" i="1"/>
  <c r="Q1167" i="1"/>
  <c r="K1167" i="1"/>
  <c r="J1167" i="1"/>
  <c r="R1167" i="1"/>
  <c r="B1143" i="1"/>
  <c r="A1143" i="1"/>
  <c r="P1143" i="1"/>
  <c r="O1143" i="1"/>
  <c r="N1143" i="1"/>
  <c r="M1143" i="1"/>
  <c r="L1143" i="1"/>
  <c r="R1143" i="1"/>
  <c r="Q1143" i="1"/>
  <c r="K1143" i="1"/>
  <c r="J1143" i="1"/>
  <c r="B1119" i="1"/>
  <c r="A1119" i="1"/>
  <c r="P1119" i="1"/>
  <c r="O1119" i="1"/>
  <c r="N1119" i="1"/>
  <c r="M1119" i="1"/>
  <c r="L1119" i="1"/>
  <c r="R1119" i="1"/>
  <c r="Q1119" i="1"/>
  <c r="K1119" i="1"/>
  <c r="J1119" i="1"/>
  <c r="B1103" i="1"/>
  <c r="A1103" i="1"/>
  <c r="P1103" i="1"/>
  <c r="O1103" i="1"/>
  <c r="N1103" i="1"/>
  <c r="M1103" i="1"/>
  <c r="L1103" i="1"/>
  <c r="Q1103" i="1"/>
  <c r="K1103" i="1"/>
  <c r="J1103" i="1"/>
  <c r="R1103" i="1"/>
  <c r="B503" i="1"/>
  <c r="A503" i="1"/>
  <c r="O503" i="1"/>
  <c r="N503" i="1"/>
  <c r="M503" i="1"/>
  <c r="L503" i="1"/>
  <c r="K503" i="1"/>
  <c r="R503" i="1"/>
  <c r="P503" i="1"/>
  <c r="J503" i="1"/>
  <c r="Q503" i="1"/>
  <c r="B1260" i="1"/>
  <c r="A1260" i="1"/>
  <c r="P1260" i="1"/>
  <c r="O1260" i="1"/>
  <c r="N1260" i="1"/>
  <c r="M1260" i="1"/>
  <c r="L1260" i="1"/>
  <c r="R1260" i="1"/>
  <c r="Q1260" i="1"/>
  <c r="K1260" i="1"/>
  <c r="J1260" i="1"/>
  <c r="B1236" i="1"/>
  <c r="A1236" i="1"/>
  <c r="P1236" i="1"/>
  <c r="L1236" i="1"/>
  <c r="M1236" i="1"/>
  <c r="K1236" i="1"/>
  <c r="J1236" i="1"/>
  <c r="R1236" i="1"/>
  <c r="N1236" i="1"/>
  <c r="Q1236" i="1"/>
  <c r="O1236" i="1"/>
  <c r="B1212" i="1"/>
  <c r="A1212" i="1"/>
  <c r="P1212" i="1"/>
  <c r="L1212" i="1"/>
  <c r="O1212" i="1"/>
  <c r="N1212" i="1"/>
  <c r="M1212" i="1"/>
  <c r="K1212" i="1"/>
  <c r="J1212" i="1"/>
  <c r="R1212" i="1"/>
  <c r="Q1212" i="1"/>
  <c r="B1188" i="1"/>
  <c r="A1188" i="1"/>
  <c r="K1188" i="1"/>
  <c r="R1188" i="1"/>
  <c r="J1188" i="1"/>
  <c r="Q1188" i="1"/>
  <c r="P1188" i="1"/>
  <c r="O1188" i="1"/>
  <c r="N1188" i="1"/>
  <c r="M1188" i="1"/>
  <c r="L1188" i="1"/>
  <c r="B1164" i="1"/>
  <c r="A1164" i="1"/>
  <c r="K1164" i="1"/>
  <c r="R1164" i="1"/>
  <c r="J1164" i="1"/>
  <c r="Q1164" i="1"/>
  <c r="P1164" i="1"/>
  <c r="O1164" i="1"/>
  <c r="N1164" i="1"/>
  <c r="M1164" i="1"/>
  <c r="L1164" i="1"/>
  <c r="B1140" i="1"/>
  <c r="A1140" i="1"/>
  <c r="K1140" i="1"/>
  <c r="R1140" i="1"/>
  <c r="J1140" i="1"/>
  <c r="Q1140" i="1"/>
  <c r="P1140" i="1"/>
  <c r="O1140" i="1"/>
  <c r="N1140" i="1"/>
  <c r="M1140" i="1"/>
  <c r="L1140" i="1"/>
  <c r="B1116" i="1"/>
  <c r="A1116" i="1"/>
  <c r="K1116" i="1"/>
  <c r="R1116" i="1"/>
  <c r="J1116" i="1"/>
  <c r="Q1116" i="1"/>
  <c r="P1116" i="1"/>
  <c r="O1116" i="1"/>
  <c r="N1116" i="1"/>
  <c r="L1116" i="1"/>
  <c r="M1116" i="1"/>
  <c r="B1283" i="1"/>
  <c r="A1283" i="1"/>
  <c r="Q1283" i="1"/>
  <c r="P1283" i="1"/>
  <c r="O1283" i="1"/>
  <c r="N1283" i="1"/>
  <c r="M1283" i="1"/>
  <c r="K1283" i="1"/>
  <c r="J1283" i="1"/>
  <c r="R1283" i="1"/>
  <c r="L1283" i="1"/>
  <c r="B1267" i="1"/>
  <c r="A1267" i="1"/>
  <c r="Q1267" i="1"/>
  <c r="P1267" i="1"/>
  <c r="O1267" i="1"/>
  <c r="N1267" i="1"/>
  <c r="M1267" i="1"/>
  <c r="R1267" i="1"/>
  <c r="L1267" i="1"/>
  <c r="K1267" i="1"/>
  <c r="J1267" i="1"/>
  <c r="B1251" i="1"/>
  <c r="A1251" i="1"/>
  <c r="Q1251" i="1"/>
  <c r="P1251" i="1"/>
  <c r="O1251" i="1"/>
  <c r="N1251" i="1"/>
  <c r="M1251" i="1"/>
  <c r="R1251" i="1"/>
  <c r="L1251" i="1"/>
  <c r="K1251" i="1"/>
  <c r="J1251" i="1"/>
  <c r="B1243" i="1"/>
  <c r="A1243" i="1"/>
  <c r="Q1243" i="1"/>
  <c r="M1243" i="1"/>
  <c r="N1243" i="1"/>
  <c r="L1243" i="1"/>
  <c r="K1243" i="1"/>
  <c r="J1243" i="1"/>
  <c r="R1243" i="1"/>
  <c r="O1243" i="1"/>
  <c r="P1243" i="1"/>
  <c r="B1227" i="1"/>
  <c r="A1227" i="1"/>
  <c r="Q1227" i="1"/>
  <c r="M1227" i="1"/>
  <c r="R1227" i="1"/>
  <c r="P1227" i="1"/>
  <c r="O1227" i="1"/>
  <c r="N1227" i="1"/>
  <c r="J1227" i="1"/>
  <c r="L1227" i="1"/>
  <c r="K1227" i="1"/>
  <c r="B1211" i="1"/>
  <c r="A1211" i="1"/>
  <c r="Q1211" i="1"/>
  <c r="M1211" i="1"/>
  <c r="N1211" i="1"/>
  <c r="L1211" i="1"/>
  <c r="K1211" i="1"/>
  <c r="J1211" i="1"/>
  <c r="P1211" i="1"/>
  <c r="R1211" i="1"/>
  <c r="O1211" i="1"/>
  <c r="B1195" i="1"/>
  <c r="A1195" i="1"/>
  <c r="Q1195" i="1"/>
  <c r="M1195" i="1"/>
  <c r="R1195" i="1"/>
  <c r="P1195" i="1"/>
  <c r="O1195" i="1"/>
  <c r="N1195" i="1"/>
  <c r="K1195" i="1"/>
  <c r="J1195" i="1"/>
  <c r="L1195" i="1"/>
  <c r="B1179" i="1"/>
  <c r="A1179" i="1"/>
  <c r="L1179" i="1"/>
  <c r="K1179" i="1"/>
  <c r="R1179" i="1"/>
  <c r="J1179" i="1"/>
  <c r="Q1179" i="1"/>
  <c r="P1179" i="1"/>
  <c r="N1179" i="1"/>
  <c r="M1179" i="1"/>
  <c r="O1179" i="1"/>
  <c r="B1171" i="1"/>
  <c r="A1171" i="1"/>
  <c r="L1171" i="1"/>
  <c r="K1171" i="1"/>
  <c r="R1171" i="1"/>
  <c r="J1171" i="1"/>
  <c r="Q1171" i="1"/>
  <c r="P1171" i="1"/>
  <c r="O1171" i="1"/>
  <c r="N1171" i="1"/>
  <c r="M1171" i="1"/>
  <c r="B1155" i="1"/>
  <c r="A1155" i="1"/>
  <c r="L1155" i="1"/>
  <c r="K1155" i="1"/>
  <c r="R1155" i="1"/>
  <c r="J1155" i="1"/>
  <c r="Q1155" i="1"/>
  <c r="P1155" i="1"/>
  <c r="O1155" i="1"/>
  <c r="N1155" i="1"/>
  <c r="M1155" i="1"/>
  <c r="B1115" i="1"/>
  <c r="A1115" i="1"/>
  <c r="L1115" i="1"/>
  <c r="K1115" i="1"/>
  <c r="R1115" i="1"/>
  <c r="J1115" i="1"/>
  <c r="Q1115" i="1"/>
  <c r="P1115" i="1"/>
  <c r="N1115" i="1"/>
  <c r="M1115" i="1"/>
  <c r="O1115" i="1"/>
  <c r="A1282" i="1"/>
  <c r="B1282" i="1"/>
  <c r="R1282" i="1"/>
  <c r="J1282" i="1"/>
  <c r="Q1282" i="1"/>
  <c r="P1282" i="1"/>
  <c r="O1282" i="1"/>
  <c r="N1282" i="1"/>
  <c r="M1282" i="1"/>
  <c r="L1282" i="1"/>
  <c r="K1282" i="1"/>
  <c r="A1274" i="1"/>
  <c r="B1274" i="1"/>
  <c r="R1274" i="1"/>
  <c r="J1274" i="1"/>
  <c r="Q1274" i="1"/>
  <c r="P1274" i="1"/>
  <c r="O1274" i="1"/>
  <c r="N1274" i="1"/>
  <c r="L1274" i="1"/>
  <c r="K1274" i="1"/>
  <c r="M1274" i="1"/>
  <c r="A1266" i="1"/>
  <c r="B1266" i="1"/>
  <c r="R1266" i="1"/>
  <c r="J1266" i="1"/>
  <c r="Q1266" i="1"/>
  <c r="P1266" i="1"/>
  <c r="O1266" i="1"/>
  <c r="N1266" i="1"/>
  <c r="M1266" i="1"/>
  <c r="L1266" i="1"/>
  <c r="K1266" i="1"/>
  <c r="A1258" i="1"/>
  <c r="B1258" i="1"/>
  <c r="R1258" i="1"/>
  <c r="J1258" i="1"/>
  <c r="Q1258" i="1"/>
  <c r="P1258" i="1"/>
  <c r="O1258" i="1"/>
  <c r="N1258" i="1"/>
  <c r="M1258" i="1"/>
  <c r="L1258" i="1"/>
  <c r="K1258" i="1"/>
  <c r="A1250" i="1"/>
  <c r="B1250" i="1"/>
  <c r="R1250" i="1"/>
  <c r="J1250" i="1"/>
  <c r="Q1250" i="1"/>
  <c r="P1250" i="1"/>
  <c r="O1250" i="1"/>
  <c r="N1250" i="1"/>
  <c r="K1250" i="1"/>
  <c r="M1250" i="1"/>
  <c r="L1250" i="1"/>
  <c r="A1242" i="1"/>
  <c r="B1242" i="1"/>
  <c r="R1242" i="1"/>
  <c r="J1242" i="1"/>
  <c r="N1242" i="1"/>
  <c r="L1242" i="1"/>
  <c r="K1242" i="1"/>
  <c r="Q1242" i="1"/>
  <c r="O1242" i="1"/>
  <c r="M1242" i="1"/>
  <c r="P1242" i="1"/>
  <c r="A1234" i="1"/>
  <c r="B1234" i="1"/>
  <c r="R1234" i="1"/>
  <c r="J1234" i="1"/>
  <c r="N1234" i="1"/>
  <c r="Q1234" i="1"/>
  <c r="P1234" i="1"/>
  <c r="O1234" i="1"/>
  <c r="M1234" i="1"/>
  <c r="K1234" i="1"/>
  <c r="L1234" i="1"/>
  <c r="A1226" i="1"/>
  <c r="B1226" i="1"/>
  <c r="R1226" i="1"/>
  <c r="J1226" i="1"/>
  <c r="N1226" i="1"/>
  <c r="Q1226" i="1"/>
  <c r="P1226" i="1"/>
  <c r="O1226" i="1"/>
  <c r="M1226" i="1"/>
  <c r="L1226" i="1"/>
  <c r="K1226" i="1"/>
  <c r="A1218" i="1"/>
  <c r="B1218" i="1"/>
  <c r="R1218" i="1"/>
  <c r="J1218" i="1"/>
  <c r="N1218" i="1"/>
  <c r="O1218" i="1"/>
  <c r="M1218" i="1"/>
  <c r="L1218" i="1"/>
  <c r="K1218" i="1"/>
  <c r="Q1218" i="1"/>
  <c r="P1218" i="1"/>
  <c r="A1210" i="1"/>
  <c r="B1210" i="1"/>
  <c r="R1210" i="1"/>
  <c r="J1210" i="1"/>
  <c r="N1210" i="1"/>
  <c r="L1210" i="1"/>
  <c r="K1210" i="1"/>
  <c r="Q1210" i="1"/>
  <c r="P1210" i="1"/>
  <c r="O1210" i="1"/>
  <c r="M1210" i="1"/>
  <c r="A1202" i="1"/>
  <c r="B1202" i="1"/>
  <c r="R1202" i="1"/>
  <c r="J1202" i="1"/>
  <c r="N1202" i="1"/>
  <c r="Q1202" i="1"/>
  <c r="P1202" i="1"/>
  <c r="O1202" i="1"/>
  <c r="L1202" i="1"/>
  <c r="K1202" i="1"/>
  <c r="M1202" i="1"/>
  <c r="B1194" i="1"/>
  <c r="A1194" i="1"/>
  <c r="R1194" i="1"/>
  <c r="J1194" i="1"/>
  <c r="N1194" i="1"/>
  <c r="Q1194" i="1"/>
  <c r="P1194" i="1"/>
  <c r="O1194" i="1"/>
  <c r="M1194" i="1"/>
  <c r="L1194" i="1"/>
  <c r="K1194" i="1"/>
  <c r="B1186" i="1"/>
  <c r="A1186" i="1"/>
  <c r="M1186" i="1"/>
  <c r="L1186" i="1"/>
  <c r="K1186" i="1"/>
  <c r="R1186" i="1"/>
  <c r="J1186" i="1"/>
  <c r="Q1186" i="1"/>
  <c r="O1186" i="1"/>
  <c r="N1186" i="1"/>
  <c r="P1186" i="1"/>
  <c r="B1178" i="1"/>
  <c r="A1178" i="1"/>
  <c r="M1178" i="1"/>
  <c r="L1178" i="1"/>
  <c r="K1178" i="1"/>
  <c r="R1178" i="1"/>
  <c r="J1178" i="1"/>
  <c r="Q1178" i="1"/>
  <c r="P1178" i="1"/>
  <c r="O1178" i="1"/>
  <c r="N1178" i="1"/>
  <c r="B1170" i="1"/>
  <c r="A1170" i="1"/>
  <c r="M1170" i="1"/>
  <c r="L1170" i="1"/>
  <c r="K1170" i="1"/>
  <c r="R1170" i="1"/>
  <c r="J1170" i="1"/>
  <c r="Q1170" i="1"/>
  <c r="O1170" i="1"/>
  <c r="N1170" i="1"/>
  <c r="P1170" i="1"/>
  <c r="B1162" i="1"/>
  <c r="A1162" i="1"/>
  <c r="M1162" i="1"/>
  <c r="L1162" i="1"/>
  <c r="K1162" i="1"/>
  <c r="R1162" i="1"/>
  <c r="J1162" i="1"/>
  <c r="Q1162" i="1"/>
  <c r="P1162" i="1"/>
  <c r="O1162" i="1"/>
  <c r="N1162" i="1"/>
  <c r="B1154" i="1"/>
  <c r="A1154" i="1"/>
  <c r="M1154" i="1"/>
  <c r="L1154" i="1"/>
  <c r="K1154" i="1"/>
  <c r="R1154" i="1"/>
  <c r="J1154" i="1"/>
  <c r="Q1154" i="1"/>
  <c r="P1154" i="1"/>
  <c r="O1154" i="1"/>
  <c r="N1154" i="1"/>
  <c r="B1146" i="1"/>
  <c r="A1146" i="1"/>
  <c r="M1146" i="1"/>
  <c r="L1146" i="1"/>
  <c r="K1146" i="1"/>
  <c r="R1146" i="1"/>
  <c r="J1146" i="1"/>
  <c r="Q1146" i="1"/>
  <c r="N1146" i="1"/>
  <c r="P1146" i="1"/>
  <c r="O1146" i="1"/>
  <c r="B1138" i="1"/>
  <c r="A1138" i="1"/>
  <c r="M1138" i="1"/>
  <c r="L1138" i="1"/>
  <c r="K1138" i="1"/>
  <c r="R1138" i="1"/>
  <c r="J1138" i="1"/>
  <c r="Q1138" i="1"/>
  <c r="P1138" i="1"/>
  <c r="O1138" i="1"/>
  <c r="N1138" i="1"/>
  <c r="B1130" i="1"/>
  <c r="A1130" i="1"/>
  <c r="M1130" i="1"/>
  <c r="L1130" i="1"/>
  <c r="K1130" i="1"/>
  <c r="R1130" i="1"/>
  <c r="J1130" i="1"/>
  <c r="Q1130" i="1"/>
  <c r="P1130" i="1"/>
  <c r="N1130" i="1"/>
  <c r="O1130" i="1"/>
  <c r="B1122" i="1"/>
  <c r="A1122" i="1"/>
  <c r="M1122" i="1"/>
  <c r="L1122" i="1"/>
  <c r="K1122" i="1"/>
  <c r="R1122" i="1"/>
  <c r="J1122" i="1"/>
  <c r="Q1122" i="1"/>
  <c r="O1122" i="1"/>
  <c r="N1122" i="1"/>
  <c r="P1122" i="1"/>
  <c r="B1114" i="1"/>
  <c r="A1114" i="1"/>
  <c r="M1114" i="1"/>
  <c r="L1114" i="1"/>
  <c r="K1114" i="1"/>
  <c r="R1114" i="1"/>
  <c r="J1114" i="1"/>
  <c r="Q1114" i="1"/>
  <c r="P1114" i="1"/>
  <c r="O1114" i="1"/>
  <c r="N1114" i="1"/>
  <c r="B1106" i="1"/>
  <c r="A1106" i="1"/>
  <c r="M1106" i="1"/>
  <c r="L1106" i="1"/>
  <c r="K1106" i="1"/>
  <c r="R1106" i="1"/>
  <c r="J1106" i="1"/>
  <c r="Q1106" i="1"/>
  <c r="O1106" i="1"/>
  <c r="P1106" i="1"/>
  <c r="N1106" i="1"/>
  <c r="B1098" i="1"/>
  <c r="A1098" i="1"/>
  <c r="M1098" i="1"/>
  <c r="L1098" i="1"/>
  <c r="K1098" i="1"/>
  <c r="R1098" i="1"/>
  <c r="J1098" i="1"/>
  <c r="Q1098" i="1"/>
  <c r="P1098" i="1"/>
  <c r="O1098" i="1"/>
  <c r="N1098" i="1"/>
  <c r="B1090" i="1"/>
  <c r="A1090" i="1"/>
  <c r="M1090" i="1"/>
  <c r="L1090" i="1"/>
  <c r="K1090" i="1"/>
  <c r="R1090" i="1"/>
  <c r="J1090" i="1"/>
  <c r="Q1090" i="1"/>
  <c r="P1090" i="1"/>
  <c r="O1090" i="1"/>
  <c r="N1090" i="1"/>
  <c r="B402" i="1"/>
  <c r="A402" i="1"/>
  <c r="L402" i="1"/>
  <c r="R402" i="1"/>
  <c r="J402" i="1"/>
  <c r="Q402" i="1"/>
  <c r="P402" i="1"/>
  <c r="O402" i="1"/>
  <c r="M402" i="1"/>
  <c r="K402" i="1"/>
  <c r="N402" i="1"/>
  <c r="F114" i="8"/>
  <c r="F116" i="8"/>
  <c r="F109" i="8"/>
  <c r="F117" i="8"/>
  <c r="F110" i="8"/>
  <c r="F118" i="8"/>
  <c r="F111" i="8"/>
  <c r="F119" i="8"/>
  <c r="F112" i="8"/>
  <c r="C1877" i="1"/>
  <c r="C1878" i="1"/>
  <c r="C1879" i="1"/>
  <c r="C1880" i="1"/>
  <c r="C1881" i="1"/>
  <c r="C1882" i="1"/>
  <c r="C1883" i="1"/>
  <c r="C1884" i="1"/>
  <c r="C1885" i="1"/>
  <c r="C1886" i="1"/>
  <c r="C1887" i="1"/>
  <c r="C1888" i="1"/>
  <c r="C1808" i="1"/>
  <c r="C1809" i="1"/>
  <c r="C1810" i="1"/>
  <c r="C1811" i="1"/>
  <c r="C1812" i="1"/>
  <c r="C1813" i="1"/>
  <c r="C1814" i="1"/>
  <c r="C1815" i="1"/>
  <c r="C1816" i="1"/>
  <c r="C1817" i="1"/>
  <c r="C1818" i="1"/>
  <c r="C1819" i="1"/>
  <c r="C1820" i="1"/>
  <c r="C1821" i="1"/>
  <c r="C1822" i="1"/>
  <c r="C1823" i="1"/>
  <c r="C332" i="1"/>
  <c r="C333" i="1"/>
  <c r="C334" i="1"/>
  <c r="C335" i="1"/>
  <c r="C336" i="1"/>
  <c r="C337" i="1"/>
  <c r="C338" i="1"/>
  <c r="C339" i="1"/>
  <c r="C340" i="1"/>
  <c r="C341" i="1"/>
  <c r="C342" i="1"/>
  <c r="C343" i="1"/>
  <c r="C344" i="1"/>
  <c r="C345" i="1"/>
  <c r="C346" i="1"/>
  <c r="C347" i="1"/>
  <c r="C348" i="1"/>
  <c r="C349" i="1"/>
  <c r="C350" i="1"/>
  <c r="C351" i="1"/>
  <c r="C352" i="1"/>
  <c r="C506" i="1"/>
  <c r="C507" i="1"/>
  <c r="C508" i="1"/>
  <c r="C509" i="1"/>
  <c r="C510" i="1"/>
  <c r="C511" i="1"/>
  <c r="C512" i="1"/>
  <c r="C513" i="1"/>
  <c r="C514" i="1"/>
  <c r="C515" i="1"/>
  <c r="C516" i="1"/>
  <c r="C517" i="1"/>
  <c r="C518" i="1"/>
  <c r="C519" i="1"/>
  <c r="C520" i="1"/>
  <c r="C521" i="1"/>
  <c r="C522" i="1"/>
  <c r="C523" i="1"/>
  <c r="C524" i="1"/>
  <c r="C525" i="1"/>
  <c r="C526" i="1"/>
  <c r="C505" i="1"/>
  <c r="C482" i="1"/>
  <c r="C483" i="1"/>
  <c r="C484" i="1"/>
  <c r="C485" i="1"/>
  <c r="C486" i="1"/>
  <c r="C487" i="1"/>
  <c r="C488" i="1"/>
  <c r="C489" i="1"/>
  <c r="C490" i="1"/>
  <c r="C491" i="1"/>
  <c r="C492" i="1"/>
  <c r="C493" i="1"/>
  <c r="C494" i="1"/>
  <c r="C495" i="1"/>
  <c r="C496" i="1"/>
  <c r="C497" i="1"/>
  <c r="C498" i="1"/>
  <c r="C499" i="1"/>
  <c r="C500" i="1"/>
  <c r="C501" i="1"/>
  <c r="C502" i="1"/>
  <c r="C474" i="1"/>
  <c r="B501" i="1" l="1"/>
  <c r="A501" i="1"/>
  <c r="Q501" i="1"/>
  <c r="P501" i="1"/>
  <c r="O501" i="1"/>
  <c r="N501" i="1"/>
  <c r="M501" i="1"/>
  <c r="R501" i="1"/>
  <c r="K501" i="1"/>
  <c r="J501" i="1"/>
  <c r="L501" i="1"/>
  <c r="B493" i="1"/>
  <c r="A493" i="1"/>
  <c r="Q493" i="1"/>
  <c r="P493" i="1"/>
  <c r="O493" i="1"/>
  <c r="N493" i="1"/>
  <c r="R493" i="1"/>
  <c r="M493" i="1"/>
  <c r="L493" i="1"/>
  <c r="K493" i="1"/>
  <c r="J493" i="1"/>
  <c r="B485" i="1"/>
  <c r="A485" i="1"/>
  <c r="Q485" i="1"/>
  <c r="P485" i="1"/>
  <c r="O485" i="1"/>
  <c r="N485" i="1"/>
  <c r="K485" i="1"/>
  <c r="J485" i="1"/>
  <c r="M485" i="1"/>
  <c r="R485" i="1"/>
  <c r="L485" i="1"/>
  <c r="B523" i="1"/>
  <c r="A523" i="1"/>
  <c r="K523" i="1"/>
  <c r="R523" i="1"/>
  <c r="J523" i="1"/>
  <c r="Q523" i="1"/>
  <c r="P523" i="1"/>
  <c r="O523" i="1"/>
  <c r="N523" i="1"/>
  <c r="L523" i="1"/>
  <c r="M523" i="1"/>
  <c r="B515" i="1"/>
  <c r="A515" i="1"/>
  <c r="K515" i="1"/>
  <c r="R515" i="1"/>
  <c r="J515" i="1"/>
  <c r="Q515" i="1"/>
  <c r="P515" i="1"/>
  <c r="O515" i="1"/>
  <c r="M515" i="1"/>
  <c r="L515" i="1"/>
  <c r="N515" i="1"/>
  <c r="B507" i="1"/>
  <c r="A507" i="1"/>
  <c r="K507" i="1"/>
  <c r="R507" i="1"/>
  <c r="J507" i="1"/>
  <c r="Q507" i="1"/>
  <c r="P507" i="1"/>
  <c r="O507" i="1"/>
  <c r="N507" i="1"/>
  <c r="M507" i="1"/>
  <c r="L507" i="1"/>
  <c r="A346" i="1"/>
  <c r="B346" i="1"/>
  <c r="R346" i="1"/>
  <c r="J346" i="1"/>
  <c r="Q346" i="1"/>
  <c r="P346" i="1"/>
  <c r="O346" i="1"/>
  <c r="N346" i="1"/>
  <c r="M346" i="1"/>
  <c r="L346" i="1"/>
  <c r="K346" i="1"/>
  <c r="A338" i="1"/>
  <c r="B338" i="1"/>
  <c r="Q338" i="1"/>
  <c r="N338" i="1"/>
  <c r="M338" i="1"/>
  <c r="L338" i="1"/>
  <c r="K338" i="1"/>
  <c r="J338" i="1"/>
  <c r="P338" i="1"/>
  <c r="R338" i="1"/>
  <c r="O338" i="1"/>
  <c r="K1822" i="1"/>
  <c r="K1814" i="1"/>
  <c r="K1806" i="1"/>
  <c r="K1884" i="1"/>
  <c r="B524" i="1"/>
  <c r="A524" i="1"/>
  <c r="R524" i="1"/>
  <c r="J524" i="1"/>
  <c r="Q524" i="1"/>
  <c r="P524" i="1"/>
  <c r="O524" i="1"/>
  <c r="N524" i="1"/>
  <c r="M524" i="1"/>
  <c r="L524" i="1"/>
  <c r="K524" i="1"/>
  <c r="B491" i="1"/>
  <c r="A491" i="1"/>
  <c r="K491" i="1"/>
  <c r="R491" i="1"/>
  <c r="J491" i="1"/>
  <c r="Q491" i="1"/>
  <c r="P491" i="1"/>
  <c r="O491" i="1"/>
  <c r="N491" i="1"/>
  <c r="M491" i="1"/>
  <c r="L491" i="1"/>
  <c r="B344" i="1"/>
  <c r="A344" i="1"/>
  <c r="K344" i="1"/>
  <c r="O344" i="1"/>
  <c r="N344" i="1"/>
  <c r="M344" i="1"/>
  <c r="L344" i="1"/>
  <c r="J344" i="1"/>
  <c r="Q344" i="1"/>
  <c r="P344" i="1"/>
  <c r="R344" i="1"/>
  <c r="K1812" i="1"/>
  <c r="K1882" i="1"/>
  <c r="B502" i="1"/>
  <c r="A502" i="1"/>
  <c r="P502" i="1"/>
  <c r="O502" i="1"/>
  <c r="N502" i="1"/>
  <c r="M502" i="1"/>
  <c r="L502" i="1"/>
  <c r="R502" i="1"/>
  <c r="Q502" i="1"/>
  <c r="K502" i="1"/>
  <c r="J502" i="1"/>
  <c r="B516" i="1"/>
  <c r="A516" i="1"/>
  <c r="R516" i="1"/>
  <c r="J516" i="1"/>
  <c r="Q516" i="1"/>
  <c r="P516" i="1"/>
  <c r="O516" i="1"/>
  <c r="N516" i="1"/>
  <c r="M516" i="1"/>
  <c r="K516" i="1"/>
  <c r="L516" i="1"/>
  <c r="B339" i="1"/>
  <c r="A339" i="1"/>
  <c r="P339" i="1"/>
  <c r="N339" i="1"/>
  <c r="M339" i="1"/>
  <c r="L339" i="1"/>
  <c r="K339" i="1"/>
  <c r="J339" i="1"/>
  <c r="Q339" i="1"/>
  <c r="R339" i="1"/>
  <c r="O339" i="1"/>
  <c r="K1815" i="1"/>
  <c r="K1807" i="1"/>
  <c r="K1885" i="1"/>
  <c r="B500" i="1"/>
  <c r="A500" i="1"/>
  <c r="R500" i="1"/>
  <c r="J500" i="1"/>
  <c r="Q500" i="1"/>
  <c r="P500" i="1"/>
  <c r="O500" i="1"/>
  <c r="N500" i="1"/>
  <c r="M500" i="1"/>
  <c r="L500" i="1"/>
  <c r="K500" i="1"/>
  <c r="B522" i="1"/>
  <c r="A522" i="1"/>
  <c r="L522" i="1"/>
  <c r="K522" i="1"/>
  <c r="R522" i="1"/>
  <c r="J522" i="1"/>
  <c r="Q522" i="1"/>
  <c r="P522" i="1"/>
  <c r="N522" i="1"/>
  <c r="M522" i="1"/>
  <c r="O522" i="1"/>
  <c r="B506" i="1"/>
  <c r="A506" i="1"/>
  <c r="L506" i="1"/>
  <c r="K506" i="1"/>
  <c r="R506" i="1"/>
  <c r="J506" i="1"/>
  <c r="Q506" i="1"/>
  <c r="P506" i="1"/>
  <c r="N506" i="1"/>
  <c r="O506" i="1"/>
  <c r="M506" i="1"/>
  <c r="B345" i="1"/>
  <c r="A345" i="1"/>
  <c r="R345" i="1"/>
  <c r="J345" i="1"/>
  <c r="O345" i="1"/>
  <c r="N345" i="1"/>
  <c r="M345" i="1"/>
  <c r="L345" i="1"/>
  <c r="K345" i="1"/>
  <c r="Q345" i="1"/>
  <c r="P345" i="1"/>
  <c r="B337" i="1"/>
  <c r="A337" i="1"/>
  <c r="R337" i="1"/>
  <c r="J337" i="1"/>
  <c r="N337" i="1"/>
  <c r="M337" i="1"/>
  <c r="L337" i="1"/>
  <c r="K337" i="1"/>
  <c r="P337" i="1"/>
  <c r="O337" i="1"/>
  <c r="Q337" i="1"/>
  <c r="K1821" i="1"/>
  <c r="K1813" i="1"/>
  <c r="K1805" i="1"/>
  <c r="K1883" i="1"/>
  <c r="B499" i="1"/>
  <c r="A499" i="1"/>
  <c r="K499" i="1"/>
  <c r="R499" i="1"/>
  <c r="J499" i="1"/>
  <c r="Q499" i="1"/>
  <c r="P499" i="1"/>
  <c r="O499" i="1"/>
  <c r="N499" i="1"/>
  <c r="M499" i="1"/>
  <c r="L499" i="1"/>
  <c r="B483" i="1"/>
  <c r="A483" i="1"/>
  <c r="K483" i="1"/>
  <c r="R483" i="1"/>
  <c r="J483" i="1"/>
  <c r="Q483" i="1"/>
  <c r="P483" i="1"/>
  <c r="M483" i="1"/>
  <c r="L483" i="1"/>
  <c r="O483" i="1"/>
  <c r="N483" i="1"/>
  <c r="B521" i="1"/>
  <c r="A521" i="1"/>
  <c r="M521" i="1"/>
  <c r="L521" i="1"/>
  <c r="K521" i="1"/>
  <c r="R521" i="1"/>
  <c r="J521" i="1"/>
  <c r="Q521" i="1"/>
  <c r="P521" i="1"/>
  <c r="O521" i="1"/>
  <c r="N521" i="1"/>
  <c r="B513" i="1"/>
  <c r="A513" i="1"/>
  <c r="M513" i="1"/>
  <c r="L513" i="1"/>
  <c r="K513" i="1"/>
  <c r="R513" i="1"/>
  <c r="J513" i="1"/>
  <c r="Q513" i="1"/>
  <c r="O513" i="1"/>
  <c r="P513" i="1"/>
  <c r="N513" i="1"/>
  <c r="B352" i="1"/>
  <c r="A352" i="1"/>
  <c r="L352" i="1"/>
  <c r="K352" i="1"/>
  <c r="P352" i="1"/>
  <c r="O352" i="1"/>
  <c r="N352" i="1"/>
  <c r="M352" i="1"/>
  <c r="J352" i="1"/>
  <c r="R352" i="1"/>
  <c r="Q352" i="1"/>
  <c r="B336" i="1"/>
  <c r="A336" i="1"/>
  <c r="K336" i="1"/>
  <c r="N336" i="1"/>
  <c r="M336" i="1"/>
  <c r="L336" i="1"/>
  <c r="J336" i="1"/>
  <c r="R336" i="1"/>
  <c r="P336" i="1"/>
  <c r="O336" i="1"/>
  <c r="Q336" i="1"/>
  <c r="K1820" i="1"/>
  <c r="K1804" i="1"/>
  <c r="B498" i="1"/>
  <c r="A498" i="1"/>
  <c r="L498" i="1"/>
  <c r="K498" i="1"/>
  <c r="R498" i="1"/>
  <c r="J498" i="1"/>
  <c r="Q498" i="1"/>
  <c r="P498" i="1"/>
  <c r="M498" i="1"/>
  <c r="O498" i="1"/>
  <c r="N498" i="1"/>
  <c r="B490" i="1"/>
  <c r="A490" i="1"/>
  <c r="L490" i="1"/>
  <c r="K490" i="1"/>
  <c r="R490" i="1"/>
  <c r="J490" i="1"/>
  <c r="Q490" i="1"/>
  <c r="N490" i="1"/>
  <c r="M490" i="1"/>
  <c r="P490" i="1"/>
  <c r="O490" i="1"/>
  <c r="B482" i="1"/>
  <c r="A482" i="1"/>
  <c r="L482" i="1"/>
  <c r="K482" i="1"/>
  <c r="R482" i="1"/>
  <c r="J482" i="1"/>
  <c r="Q482" i="1"/>
  <c r="P482" i="1"/>
  <c r="O482" i="1"/>
  <c r="N482" i="1"/>
  <c r="M482" i="1"/>
  <c r="B520" i="1"/>
  <c r="A520" i="1"/>
  <c r="N520" i="1"/>
  <c r="M520" i="1"/>
  <c r="L520" i="1"/>
  <c r="K520" i="1"/>
  <c r="R520" i="1"/>
  <c r="J520" i="1"/>
  <c r="P520" i="1"/>
  <c r="Q520" i="1"/>
  <c r="O520" i="1"/>
  <c r="B512" i="1"/>
  <c r="A512" i="1"/>
  <c r="N512" i="1"/>
  <c r="M512" i="1"/>
  <c r="L512" i="1"/>
  <c r="K512" i="1"/>
  <c r="R512" i="1"/>
  <c r="J512" i="1"/>
  <c r="Q512" i="1"/>
  <c r="P512" i="1"/>
  <c r="O512" i="1"/>
  <c r="B351" i="1"/>
  <c r="A351" i="1"/>
  <c r="M351" i="1"/>
  <c r="L351" i="1"/>
  <c r="O351" i="1"/>
  <c r="N351" i="1"/>
  <c r="K351" i="1"/>
  <c r="J351" i="1"/>
  <c r="Q351" i="1"/>
  <c r="R351" i="1"/>
  <c r="P351" i="1"/>
  <c r="B343" i="1"/>
  <c r="A343" i="1"/>
  <c r="L343" i="1"/>
  <c r="O343" i="1"/>
  <c r="N343" i="1"/>
  <c r="M343" i="1"/>
  <c r="K343" i="1"/>
  <c r="J343" i="1"/>
  <c r="Q343" i="1"/>
  <c r="R343" i="1"/>
  <c r="P343" i="1"/>
  <c r="B335" i="1"/>
  <c r="A335" i="1"/>
  <c r="L335" i="1"/>
  <c r="N335" i="1"/>
  <c r="M335" i="1"/>
  <c r="K335" i="1"/>
  <c r="J335" i="1"/>
  <c r="R335" i="1"/>
  <c r="P335" i="1"/>
  <c r="Q335" i="1"/>
  <c r="O335" i="1"/>
  <c r="K1819" i="1"/>
  <c r="K1811" i="1"/>
  <c r="K1803" i="1"/>
  <c r="K1881" i="1"/>
  <c r="B494" i="1"/>
  <c r="A494" i="1"/>
  <c r="P494" i="1"/>
  <c r="O494" i="1"/>
  <c r="N494" i="1"/>
  <c r="M494" i="1"/>
  <c r="J494" i="1"/>
  <c r="R494" i="1"/>
  <c r="L494" i="1"/>
  <c r="K494" i="1"/>
  <c r="Q494" i="1"/>
  <c r="B492" i="1"/>
  <c r="A492" i="1"/>
  <c r="R492" i="1"/>
  <c r="J492" i="1"/>
  <c r="Q492" i="1"/>
  <c r="P492" i="1"/>
  <c r="O492" i="1"/>
  <c r="L492" i="1"/>
  <c r="K492" i="1"/>
  <c r="N492" i="1"/>
  <c r="M492" i="1"/>
  <c r="B486" i="1"/>
  <c r="A486" i="1"/>
  <c r="P486" i="1"/>
  <c r="O486" i="1"/>
  <c r="N486" i="1"/>
  <c r="M486" i="1"/>
  <c r="R486" i="1"/>
  <c r="Q486" i="1"/>
  <c r="L486" i="1"/>
  <c r="K486" i="1"/>
  <c r="J486" i="1"/>
  <c r="B347" i="1"/>
  <c r="A347" i="1"/>
  <c r="Q347" i="1"/>
  <c r="P347" i="1"/>
  <c r="R347" i="1"/>
  <c r="O347" i="1"/>
  <c r="N347" i="1"/>
  <c r="M347" i="1"/>
  <c r="K347" i="1"/>
  <c r="L347" i="1"/>
  <c r="J347" i="1"/>
  <c r="B514" i="1"/>
  <c r="A514" i="1"/>
  <c r="L514" i="1"/>
  <c r="K514" i="1"/>
  <c r="R514" i="1"/>
  <c r="J514" i="1"/>
  <c r="Q514" i="1"/>
  <c r="P514" i="1"/>
  <c r="O514" i="1"/>
  <c r="N514" i="1"/>
  <c r="M514" i="1"/>
  <c r="B489" i="1"/>
  <c r="A489" i="1"/>
  <c r="M489" i="1"/>
  <c r="L489" i="1"/>
  <c r="K489" i="1"/>
  <c r="R489" i="1"/>
  <c r="J489" i="1"/>
  <c r="Q489" i="1"/>
  <c r="P489" i="1"/>
  <c r="O489" i="1"/>
  <c r="N489" i="1"/>
  <c r="B519" i="1"/>
  <c r="A519" i="1"/>
  <c r="O519" i="1"/>
  <c r="N519" i="1"/>
  <c r="M519" i="1"/>
  <c r="L519" i="1"/>
  <c r="K519" i="1"/>
  <c r="R519" i="1"/>
  <c r="Q519" i="1"/>
  <c r="P519" i="1"/>
  <c r="J519" i="1"/>
  <c r="A350" i="1"/>
  <c r="B350" i="1"/>
  <c r="N350" i="1"/>
  <c r="M350" i="1"/>
  <c r="L350" i="1"/>
  <c r="K350" i="1"/>
  <c r="J350" i="1"/>
  <c r="R350" i="1"/>
  <c r="P350" i="1"/>
  <c r="O350" i="1"/>
  <c r="Q350" i="1"/>
  <c r="A334" i="1"/>
  <c r="B334" i="1"/>
  <c r="M334" i="1"/>
  <c r="N334" i="1"/>
  <c r="L334" i="1"/>
  <c r="K334" i="1"/>
  <c r="J334" i="1"/>
  <c r="R334" i="1"/>
  <c r="P334" i="1"/>
  <c r="Q334" i="1"/>
  <c r="O334" i="1"/>
  <c r="K1810" i="1"/>
  <c r="K1880" i="1"/>
  <c r="B488" i="1"/>
  <c r="A488" i="1"/>
  <c r="N488" i="1"/>
  <c r="M488" i="1"/>
  <c r="L488" i="1"/>
  <c r="K488" i="1"/>
  <c r="P488" i="1"/>
  <c r="O488" i="1"/>
  <c r="J488" i="1"/>
  <c r="R488" i="1"/>
  <c r="Q488" i="1"/>
  <c r="B510" i="1"/>
  <c r="A510" i="1"/>
  <c r="P510" i="1"/>
  <c r="O510" i="1"/>
  <c r="N510" i="1"/>
  <c r="M510" i="1"/>
  <c r="L510" i="1"/>
  <c r="Q510" i="1"/>
  <c r="K510" i="1"/>
  <c r="J510" i="1"/>
  <c r="R510" i="1"/>
  <c r="B333" i="1"/>
  <c r="A333" i="1"/>
  <c r="N333" i="1"/>
  <c r="M333" i="1"/>
  <c r="L333" i="1"/>
  <c r="K333" i="1"/>
  <c r="J333" i="1"/>
  <c r="R333" i="1"/>
  <c r="P333" i="1"/>
  <c r="O333" i="1"/>
  <c r="Q333" i="1"/>
  <c r="K1809" i="1"/>
  <c r="K1879" i="1"/>
  <c r="B508" i="1"/>
  <c r="A508" i="1"/>
  <c r="R508" i="1"/>
  <c r="J508" i="1"/>
  <c r="Q508" i="1"/>
  <c r="P508" i="1"/>
  <c r="O508" i="1"/>
  <c r="N508" i="1"/>
  <c r="L508" i="1"/>
  <c r="K508" i="1"/>
  <c r="M508" i="1"/>
  <c r="K1823" i="1"/>
  <c r="K1877" i="1"/>
  <c r="B484" i="1"/>
  <c r="A484" i="1"/>
  <c r="R484" i="1"/>
  <c r="J484" i="1"/>
  <c r="Q484" i="1"/>
  <c r="P484" i="1"/>
  <c r="O484" i="1"/>
  <c r="N484" i="1"/>
  <c r="M484" i="1"/>
  <c r="L484" i="1"/>
  <c r="K484" i="1"/>
  <c r="B497" i="1"/>
  <c r="A497" i="1"/>
  <c r="M497" i="1"/>
  <c r="L497" i="1"/>
  <c r="K497" i="1"/>
  <c r="R497" i="1"/>
  <c r="J497" i="1"/>
  <c r="Q497" i="1"/>
  <c r="P497" i="1"/>
  <c r="O497" i="1"/>
  <c r="N497" i="1"/>
  <c r="B505" i="1"/>
  <c r="A505" i="1"/>
  <c r="M505" i="1"/>
  <c r="L505" i="1"/>
  <c r="K505" i="1"/>
  <c r="R505" i="1"/>
  <c r="J505" i="1"/>
  <c r="Q505" i="1"/>
  <c r="P505" i="1"/>
  <c r="O505" i="1"/>
  <c r="N505" i="1"/>
  <c r="B511" i="1"/>
  <c r="A511" i="1"/>
  <c r="O511" i="1"/>
  <c r="N511" i="1"/>
  <c r="M511" i="1"/>
  <c r="L511" i="1"/>
  <c r="K511" i="1"/>
  <c r="R511" i="1"/>
  <c r="Q511" i="1"/>
  <c r="J511" i="1"/>
  <c r="P511" i="1"/>
  <c r="A342" i="1"/>
  <c r="B342" i="1"/>
  <c r="M342" i="1"/>
  <c r="O342" i="1"/>
  <c r="N342" i="1"/>
  <c r="L342" i="1"/>
  <c r="K342" i="1"/>
  <c r="J342" i="1"/>
  <c r="Q342" i="1"/>
  <c r="R342" i="1"/>
  <c r="P342" i="1"/>
  <c r="K1818" i="1"/>
  <c r="K1888" i="1"/>
  <c r="B496" i="1"/>
  <c r="A496" i="1"/>
  <c r="N496" i="1"/>
  <c r="M496" i="1"/>
  <c r="L496" i="1"/>
  <c r="K496" i="1"/>
  <c r="R496" i="1"/>
  <c r="J496" i="1"/>
  <c r="Q496" i="1"/>
  <c r="O496" i="1"/>
  <c r="P496" i="1"/>
  <c r="B526" i="1"/>
  <c r="A526" i="1"/>
  <c r="P526" i="1"/>
  <c r="O526" i="1"/>
  <c r="N526" i="1"/>
  <c r="M526" i="1"/>
  <c r="L526" i="1"/>
  <c r="R526" i="1"/>
  <c r="Q526" i="1"/>
  <c r="K526" i="1"/>
  <c r="J526" i="1"/>
  <c r="B518" i="1"/>
  <c r="A518" i="1"/>
  <c r="P518" i="1"/>
  <c r="O518" i="1"/>
  <c r="N518" i="1"/>
  <c r="M518" i="1"/>
  <c r="L518" i="1"/>
  <c r="R518" i="1"/>
  <c r="K518" i="1"/>
  <c r="J518" i="1"/>
  <c r="Q518" i="1"/>
  <c r="B349" i="1"/>
  <c r="A349" i="1"/>
  <c r="O349" i="1"/>
  <c r="N349" i="1"/>
  <c r="K349" i="1"/>
  <c r="J349" i="1"/>
  <c r="R349" i="1"/>
  <c r="Q349" i="1"/>
  <c r="M349" i="1"/>
  <c r="L349" i="1"/>
  <c r="P349" i="1"/>
  <c r="B341" i="1"/>
  <c r="A341" i="1"/>
  <c r="N341" i="1"/>
  <c r="O341" i="1"/>
  <c r="M341" i="1"/>
  <c r="L341" i="1"/>
  <c r="K341" i="1"/>
  <c r="J341" i="1"/>
  <c r="Q341" i="1"/>
  <c r="P341" i="1"/>
  <c r="R341" i="1"/>
  <c r="K1817" i="1"/>
  <c r="K1887" i="1"/>
  <c r="B474" i="1"/>
  <c r="A474" i="1"/>
  <c r="L474" i="1"/>
  <c r="K474" i="1"/>
  <c r="R474" i="1"/>
  <c r="J474" i="1"/>
  <c r="Q474" i="1"/>
  <c r="P474" i="1"/>
  <c r="O474" i="1"/>
  <c r="M474" i="1"/>
  <c r="N474" i="1"/>
  <c r="B495" i="1"/>
  <c r="A495" i="1"/>
  <c r="O495" i="1"/>
  <c r="N495" i="1"/>
  <c r="M495" i="1"/>
  <c r="L495" i="1"/>
  <c r="Q495" i="1"/>
  <c r="P495" i="1"/>
  <c r="K495" i="1"/>
  <c r="J495" i="1"/>
  <c r="R495" i="1"/>
  <c r="B487" i="1"/>
  <c r="A487" i="1"/>
  <c r="O487" i="1"/>
  <c r="N487" i="1"/>
  <c r="M487" i="1"/>
  <c r="L487" i="1"/>
  <c r="R487" i="1"/>
  <c r="Q487" i="1"/>
  <c r="K487" i="1"/>
  <c r="J487" i="1"/>
  <c r="P487" i="1"/>
  <c r="B525" i="1"/>
  <c r="A525" i="1"/>
  <c r="Q525" i="1"/>
  <c r="P525" i="1"/>
  <c r="O525" i="1"/>
  <c r="N525" i="1"/>
  <c r="M525" i="1"/>
  <c r="J525" i="1"/>
  <c r="L525" i="1"/>
  <c r="R525" i="1"/>
  <c r="K525" i="1"/>
  <c r="B517" i="1"/>
  <c r="A517" i="1"/>
  <c r="Q517" i="1"/>
  <c r="P517" i="1"/>
  <c r="O517" i="1"/>
  <c r="N517" i="1"/>
  <c r="M517" i="1"/>
  <c r="R517" i="1"/>
  <c r="L517" i="1"/>
  <c r="K517" i="1"/>
  <c r="J517" i="1"/>
  <c r="B509" i="1"/>
  <c r="A509" i="1"/>
  <c r="Q509" i="1"/>
  <c r="P509" i="1"/>
  <c r="O509" i="1"/>
  <c r="N509" i="1"/>
  <c r="M509" i="1"/>
  <c r="R509" i="1"/>
  <c r="L509" i="1"/>
  <c r="J509" i="1"/>
  <c r="K509" i="1"/>
  <c r="B348" i="1"/>
  <c r="A348" i="1"/>
  <c r="P348" i="1"/>
  <c r="O348" i="1"/>
  <c r="J348" i="1"/>
  <c r="R348" i="1"/>
  <c r="Q348" i="1"/>
  <c r="N348" i="1"/>
  <c r="L348" i="1"/>
  <c r="M348" i="1"/>
  <c r="K348" i="1"/>
  <c r="B340" i="1"/>
  <c r="A340" i="1"/>
  <c r="O340" i="1"/>
  <c r="N340" i="1"/>
  <c r="M340" i="1"/>
  <c r="L340" i="1"/>
  <c r="K340" i="1"/>
  <c r="J340" i="1"/>
  <c r="Q340" i="1"/>
  <c r="P340" i="1"/>
  <c r="R340" i="1"/>
  <c r="B332" i="1"/>
  <c r="A332" i="1"/>
  <c r="O332" i="1"/>
  <c r="M332" i="1"/>
  <c r="L332" i="1"/>
  <c r="K332" i="1"/>
  <c r="J332" i="1"/>
  <c r="R332" i="1"/>
  <c r="P332" i="1"/>
  <c r="N332" i="1"/>
  <c r="Q332" i="1"/>
  <c r="K1816" i="1"/>
  <c r="K1808" i="1"/>
  <c r="K1886" i="1"/>
  <c r="K1878" i="1"/>
  <c r="C454" i="1"/>
  <c r="C455" i="1"/>
  <c r="C456" i="1"/>
  <c r="C457" i="1"/>
  <c r="C458" i="1"/>
  <c r="C459" i="1"/>
  <c r="C460" i="1"/>
  <c r="C461" i="1"/>
  <c r="C462" i="1"/>
  <c r="C463" i="1"/>
  <c r="C464" i="1"/>
  <c r="C465" i="1"/>
  <c r="C466" i="1"/>
  <c r="C467" i="1"/>
  <c r="C468" i="1"/>
  <c r="C469" i="1"/>
  <c r="C470" i="1"/>
  <c r="C471" i="1"/>
  <c r="C472" i="1"/>
  <c r="C473" i="1"/>
  <c r="C453" i="1"/>
  <c r="C405" i="1"/>
  <c r="C406" i="1"/>
  <c r="C407" i="1"/>
  <c r="C408" i="1"/>
  <c r="C409" i="1"/>
  <c r="C410" i="1"/>
  <c r="C411" i="1"/>
  <c r="C412" i="1"/>
  <c r="C413" i="1"/>
  <c r="C414" i="1"/>
  <c r="C415" i="1"/>
  <c r="C416" i="1"/>
  <c r="C417" i="1"/>
  <c r="C418" i="1"/>
  <c r="C419" i="1"/>
  <c r="C420" i="1"/>
  <c r="C421" i="1"/>
  <c r="C422" i="1"/>
  <c r="C423" i="1"/>
  <c r="C424" i="1"/>
  <c r="C425" i="1"/>
  <c r="C381" i="1"/>
  <c r="C396" i="1"/>
  <c r="C397" i="1"/>
  <c r="C398" i="1"/>
  <c r="C399" i="1"/>
  <c r="C400" i="1"/>
  <c r="C401" i="1"/>
  <c r="C372" i="1"/>
  <c r="C373" i="1"/>
  <c r="C374" i="1"/>
  <c r="C375" i="1"/>
  <c r="C376" i="1"/>
  <c r="C377" i="1"/>
  <c r="C322" i="1"/>
  <c r="C323" i="1"/>
  <c r="C324" i="1"/>
  <c r="C325" i="1"/>
  <c r="C326" i="1"/>
  <c r="C327" i="1"/>
  <c r="C307" i="1"/>
  <c r="C255" i="1"/>
  <c r="C270" i="1"/>
  <c r="C271" i="1"/>
  <c r="C272" i="1"/>
  <c r="C273" i="1"/>
  <c r="C274" i="1"/>
  <c r="C275" i="1"/>
  <c r="B272" i="1" l="1"/>
  <c r="A272" i="1"/>
  <c r="P272" i="1"/>
  <c r="O272" i="1"/>
  <c r="N272" i="1"/>
  <c r="M272" i="1"/>
  <c r="L272" i="1"/>
  <c r="R272" i="1"/>
  <c r="J272" i="1"/>
  <c r="Q272" i="1"/>
  <c r="K272" i="1"/>
  <c r="B324" i="1"/>
  <c r="A324" i="1"/>
  <c r="L324" i="1"/>
  <c r="K324" i="1"/>
  <c r="R324" i="1"/>
  <c r="J324" i="1"/>
  <c r="Q324" i="1"/>
  <c r="P324" i="1"/>
  <c r="N324" i="1"/>
  <c r="O324" i="1"/>
  <c r="M324" i="1"/>
  <c r="B372" i="1"/>
  <c r="A372" i="1"/>
  <c r="P372" i="1"/>
  <c r="O372" i="1"/>
  <c r="R372" i="1"/>
  <c r="Q372" i="1"/>
  <c r="N372" i="1"/>
  <c r="M372" i="1"/>
  <c r="K372" i="1"/>
  <c r="L372" i="1"/>
  <c r="J372" i="1"/>
  <c r="B425" i="1"/>
  <c r="A425" i="1"/>
  <c r="M425" i="1"/>
  <c r="L425" i="1"/>
  <c r="K425" i="1"/>
  <c r="R425" i="1"/>
  <c r="J425" i="1"/>
  <c r="O425" i="1"/>
  <c r="N425" i="1"/>
  <c r="Q425" i="1"/>
  <c r="P425" i="1"/>
  <c r="B417" i="1"/>
  <c r="A417" i="1"/>
  <c r="M417" i="1"/>
  <c r="L417" i="1"/>
  <c r="K417" i="1"/>
  <c r="R417" i="1"/>
  <c r="J417" i="1"/>
  <c r="Q417" i="1"/>
  <c r="P417" i="1"/>
  <c r="O417" i="1"/>
  <c r="N417" i="1"/>
  <c r="B409" i="1"/>
  <c r="A409" i="1"/>
  <c r="M409" i="1"/>
  <c r="K409" i="1"/>
  <c r="R409" i="1"/>
  <c r="J409" i="1"/>
  <c r="Q409" i="1"/>
  <c r="P409" i="1"/>
  <c r="O409" i="1"/>
  <c r="N409" i="1"/>
  <c r="L409" i="1"/>
  <c r="B471" i="1"/>
  <c r="A471" i="1"/>
  <c r="O471" i="1"/>
  <c r="N471" i="1"/>
  <c r="M471" i="1"/>
  <c r="L471" i="1"/>
  <c r="R471" i="1"/>
  <c r="Q471" i="1"/>
  <c r="P471" i="1"/>
  <c r="K471" i="1"/>
  <c r="J471" i="1"/>
  <c r="B463" i="1"/>
  <c r="A463" i="1"/>
  <c r="O463" i="1"/>
  <c r="N463" i="1"/>
  <c r="M463" i="1"/>
  <c r="L463" i="1"/>
  <c r="J463" i="1"/>
  <c r="R463" i="1"/>
  <c r="P463" i="1"/>
  <c r="K463" i="1"/>
  <c r="Q463" i="1"/>
  <c r="B455" i="1"/>
  <c r="A455" i="1"/>
  <c r="O455" i="1"/>
  <c r="N455" i="1"/>
  <c r="M455" i="1"/>
  <c r="L455" i="1"/>
  <c r="R455" i="1"/>
  <c r="Q455" i="1"/>
  <c r="P455" i="1"/>
  <c r="K455" i="1"/>
  <c r="J455" i="1"/>
  <c r="B271" i="1"/>
  <c r="A271" i="1"/>
  <c r="Q271" i="1"/>
  <c r="P271" i="1"/>
  <c r="O271" i="1"/>
  <c r="N271" i="1"/>
  <c r="M271" i="1"/>
  <c r="K271" i="1"/>
  <c r="L271" i="1"/>
  <c r="J271" i="1"/>
  <c r="R271" i="1"/>
  <c r="B323" i="1"/>
  <c r="A323" i="1"/>
  <c r="M323" i="1"/>
  <c r="L323" i="1"/>
  <c r="K323" i="1"/>
  <c r="R323" i="1"/>
  <c r="J323" i="1"/>
  <c r="Q323" i="1"/>
  <c r="O323" i="1"/>
  <c r="N323" i="1"/>
  <c r="P323" i="1"/>
  <c r="B401" i="1"/>
  <c r="A401" i="1"/>
  <c r="M401" i="1"/>
  <c r="K401" i="1"/>
  <c r="R401" i="1"/>
  <c r="J401" i="1"/>
  <c r="Q401" i="1"/>
  <c r="P401" i="1"/>
  <c r="O401" i="1"/>
  <c r="N401" i="1"/>
  <c r="L401" i="1"/>
  <c r="B424" i="1"/>
  <c r="A424" i="1"/>
  <c r="N424" i="1"/>
  <c r="M424" i="1"/>
  <c r="L424" i="1"/>
  <c r="K424" i="1"/>
  <c r="R424" i="1"/>
  <c r="Q424" i="1"/>
  <c r="P424" i="1"/>
  <c r="J424" i="1"/>
  <c r="O424" i="1"/>
  <c r="B416" i="1"/>
  <c r="A416" i="1"/>
  <c r="N416" i="1"/>
  <c r="M416" i="1"/>
  <c r="L416" i="1"/>
  <c r="K416" i="1"/>
  <c r="P416" i="1"/>
  <c r="O416" i="1"/>
  <c r="J416" i="1"/>
  <c r="R416" i="1"/>
  <c r="Q416" i="1"/>
  <c r="B408" i="1"/>
  <c r="A408" i="1"/>
  <c r="N408" i="1"/>
  <c r="L408" i="1"/>
  <c r="K408" i="1"/>
  <c r="O408" i="1"/>
  <c r="M408" i="1"/>
  <c r="J408" i="1"/>
  <c r="Q408" i="1"/>
  <c r="R408" i="1"/>
  <c r="P408" i="1"/>
  <c r="B470" i="1"/>
  <c r="A470" i="1"/>
  <c r="P470" i="1"/>
  <c r="O470" i="1"/>
  <c r="N470" i="1"/>
  <c r="M470" i="1"/>
  <c r="K470" i="1"/>
  <c r="J470" i="1"/>
  <c r="Q470" i="1"/>
  <c r="L470" i="1"/>
  <c r="R470" i="1"/>
  <c r="B462" i="1"/>
  <c r="A462" i="1"/>
  <c r="P462" i="1"/>
  <c r="O462" i="1"/>
  <c r="N462" i="1"/>
  <c r="M462" i="1"/>
  <c r="R462" i="1"/>
  <c r="Q462" i="1"/>
  <c r="L462" i="1"/>
  <c r="K462" i="1"/>
  <c r="J462" i="1"/>
  <c r="B454" i="1"/>
  <c r="A454" i="1"/>
  <c r="P454" i="1"/>
  <c r="O454" i="1"/>
  <c r="N454" i="1"/>
  <c r="M454" i="1"/>
  <c r="K454" i="1"/>
  <c r="J454" i="1"/>
  <c r="Q454" i="1"/>
  <c r="R454" i="1"/>
  <c r="L454" i="1"/>
  <c r="A270" i="1"/>
  <c r="B270" i="1"/>
  <c r="R270" i="1"/>
  <c r="J270" i="1"/>
  <c r="Q270" i="1"/>
  <c r="P270" i="1"/>
  <c r="O270" i="1"/>
  <c r="N270" i="1"/>
  <c r="L270" i="1"/>
  <c r="M270" i="1"/>
  <c r="K270" i="1"/>
  <c r="B423" i="1"/>
  <c r="A423" i="1"/>
  <c r="O423" i="1"/>
  <c r="N423" i="1"/>
  <c r="M423" i="1"/>
  <c r="L423" i="1"/>
  <c r="Q423" i="1"/>
  <c r="P423" i="1"/>
  <c r="K423" i="1"/>
  <c r="J423" i="1"/>
  <c r="R423" i="1"/>
  <c r="B415" i="1"/>
  <c r="A415" i="1"/>
  <c r="O415" i="1"/>
  <c r="N415" i="1"/>
  <c r="M415" i="1"/>
  <c r="L415" i="1"/>
  <c r="R415" i="1"/>
  <c r="Q415" i="1"/>
  <c r="K415" i="1"/>
  <c r="P415" i="1"/>
  <c r="J415" i="1"/>
  <c r="B469" i="1"/>
  <c r="A469" i="1"/>
  <c r="Q469" i="1"/>
  <c r="P469" i="1"/>
  <c r="O469" i="1"/>
  <c r="N469" i="1"/>
  <c r="R469" i="1"/>
  <c r="M469" i="1"/>
  <c r="L469" i="1"/>
  <c r="J469" i="1"/>
  <c r="K469" i="1"/>
  <c r="B461" i="1"/>
  <c r="A461" i="1"/>
  <c r="Q461" i="1"/>
  <c r="P461" i="1"/>
  <c r="O461" i="1"/>
  <c r="N461" i="1"/>
  <c r="L461" i="1"/>
  <c r="K461" i="1"/>
  <c r="J461" i="1"/>
  <c r="R461" i="1"/>
  <c r="M461" i="1"/>
  <c r="B255" i="1"/>
  <c r="A255" i="1"/>
  <c r="Q255" i="1"/>
  <c r="P255" i="1"/>
  <c r="O255" i="1"/>
  <c r="N255" i="1"/>
  <c r="M255" i="1"/>
  <c r="K255" i="1"/>
  <c r="J255" i="1"/>
  <c r="R255" i="1"/>
  <c r="L255" i="1"/>
  <c r="B377" i="1"/>
  <c r="A377" i="1"/>
  <c r="K377" i="1"/>
  <c r="R377" i="1"/>
  <c r="J377" i="1"/>
  <c r="P377" i="1"/>
  <c r="O377" i="1"/>
  <c r="N377" i="1"/>
  <c r="M377" i="1"/>
  <c r="L377" i="1"/>
  <c r="Q377" i="1"/>
  <c r="B399" i="1"/>
  <c r="A399" i="1"/>
  <c r="O399" i="1"/>
  <c r="M399" i="1"/>
  <c r="L399" i="1"/>
  <c r="J399" i="1"/>
  <c r="R399" i="1"/>
  <c r="Q399" i="1"/>
  <c r="N399" i="1"/>
  <c r="P399" i="1"/>
  <c r="K399" i="1"/>
  <c r="B422" i="1"/>
  <c r="A422" i="1"/>
  <c r="P422" i="1"/>
  <c r="O422" i="1"/>
  <c r="N422" i="1"/>
  <c r="M422" i="1"/>
  <c r="J422" i="1"/>
  <c r="R422" i="1"/>
  <c r="L422" i="1"/>
  <c r="Q422" i="1"/>
  <c r="K422" i="1"/>
  <c r="B414" i="1"/>
  <c r="A414" i="1"/>
  <c r="P414" i="1"/>
  <c r="O414" i="1"/>
  <c r="N414" i="1"/>
  <c r="M414" i="1"/>
  <c r="R414" i="1"/>
  <c r="Q414" i="1"/>
  <c r="L414" i="1"/>
  <c r="K414" i="1"/>
  <c r="J414" i="1"/>
  <c r="B406" i="1"/>
  <c r="A406" i="1"/>
  <c r="P406" i="1"/>
  <c r="N406" i="1"/>
  <c r="M406" i="1"/>
  <c r="R406" i="1"/>
  <c r="Q406" i="1"/>
  <c r="O406" i="1"/>
  <c r="L406" i="1"/>
  <c r="J406" i="1"/>
  <c r="K406" i="1"/>
  <c r="B468" i="1"/>
  <c r="A468" i="1"/>
  <c r="R468" i="1"/>
  <c r="J468" i="1"/>
  <c r="Q468" i="1"/>
  <c r="P468" i="1"/>
  <c r="O468" i="1"/>
  <c r="M468" i="1"/>
  <c r="L468" i="1"/>
  <c r="K468" i="1"/>
  <c r="N468" i="1"/>
  <c r="B460" i="1"/>
  <c r="A460" i="1"/>
  <c r="R460" i="1"/>
  <c r="J460" i="1"/>
  <c r="Q460" i="1"/>
  <c r="P460" i="1"/>
  <c r="O460" i="1"/>
  <c r="N460" i="1"/>
  <c r="M460" i="1"/>
  <c r="K460" i="1"/>
  <c r="L460" i="1"/>
  <c r="B398" i="1"/>
  <c r="A398" i="1"/>
  <c r="P398" i="1"/>
  <c r="N398" i="1"/>
  <c r="M398" i="1"/>
  <c r="R398" i="1"/>
  <c r="Q398" i="1"/>
  <c r="O398" i="1"/>
  <c r="L398" i="1"/>
  <c r="J398" i="1"/>
  <c r="K398" i="1"/>
  <c r="B413" i="1"/>
  <c r="A413" i="1"/>
  <c r="Q413" i="1"/>
  <c r="P413" i="1"/>
  <c r="O413" i="1"/>
  <c r="N413" i="1"/>
  <c r="K413" i="1"/>
  <c r="J413" i="1"/>
  <c r="M413" i="1"/>
  <c r="L413" i="1"/>
  <c r="R413" i="1"/>
  <c r="B467" i="1"/>
  <c r="A467" i="1"/>
  <c r="K467" i="1"/>
  <c r="R467" i="1"/>
  <c r="J467" i="1"/>
  <c r="Q467" i="1"/>
  <c r="P467" i="1"/>
  <c r="O467" i="1"/>
  <c r="N467" i="1"/>
  <c r="L467" i="1"/>
  <c r="M467" i="1"/>
  <c r="A322" i="1"/>
  <c r="B322" i="1"/>
  <c r="N322" i="1"/>
  <c r="M322" i="1"/>
  <c r="L322" i="1"/>
  <c r="K322" i="1"/>
  <c r="R322" i="1"/>
  <c r="J322" i="1"/>
  <c r="P322" i="1"/>
  <c r="Q322" i="1"/>
  <c r="O322" i="1"/>
  <c r="B376" i="1"/>
  <c r="A376" i="1"/>
  <c r="L376" i="1"/>
  <c r="K376" i="1"/>
  <c r="O376" i="1"/>
  <c r="N376" i="1"/>
  <c r="M376" i="1"/>
  <c r="J376" i="1"/>
  <c r="Q376" i="1"/>
  <c r="R376" i="1"/>
  <c r="P376" i="1"/>
  <c r="B421" i="1"/>
  <c r="A421" i="1"/>
  <c r="Q421" i="1"/>
  <c r="P421" i="1"/>
  <c r="O421" i="1"/>
  <c r="N421" i="1"/>
  <c r="R421" i="1"/>
  <c r="M421" i="1"/>
  <c r="L421" i="1"/>
  <c r="K421" i="1"/>
  <c r="J421" i="1"/>
  <c r="B405" i="1"/>
  <c r="A405" i="1"/>
  <c r="Q405" i="1"/>
  <c r="O405" i="1"/>
  <c r="N405" i="1"/>
  <c r="P405" i="1"/>
  <c r="M405" i="1"/>
  <c r="L405" i="1"/>
  <c r="K405" i="1"/>
  <c r="J405" i="1"/>
  <c r="R405" i="1"/>
  <c r="B459" i="1"/>
  <c r="A459" i="1"/>
  <c r="K459" i="1"/>
  <c r="R459" i="1"/>
  <c r="J459" i="1"/>
  <c r="Q459" i="1"/>
  <c r="P459" i="1"/>
  <c r="N459" i="1"/>
  <c r="M459" i="1"/>
  <c r="L459" i="1"/>
  <c r="O459" i="1"/>
  <c r="B275" i="1"/>
  <c r="A275" i="1"/>
  <c r="M275" i="1"/>
  <c r="L275" i="1"/>
  <c r="K275" i="1"/>
  <c r="R275" i="1"/>
  <c r="J275" i="1"/>
  <c r="Q275" i="1"/>
  <c r="O275" i="1"/>
  <c r="N275" i="1"/>
  <c r="P275" i="1"/>
  <c r="B327" i="1"/>
  <c r="A327" i="1"/>
  <c r="Q327" i="1"/>
  <c r="P327" i="1"/>
  <c r="O327" i="1"/>
  <c r="N327" i="1"/>
  <c r="M327" i="1"/>
  <c r="K327" i="1"/>
  <c r="J327" i="1"/>
  <c r="L327" i="1"/>
  <c r="R327" i="1"/>
  <c r="B375" i="1"/>
  <c r="A375" i="1"/>
  <c r="M375" i="1"/>
  <c r="L375" i="1"/>
  <c r="N375" i="1"/>
  <c r="K375" i="1"/>
  <c r="J375" i="1"/>
  <c r="R375" i="1"/>
  <c r="P375" i="1"/>
  <c r="Q375" i="1"/>
  <c r="O375" i="1"/>
  <c r="B397" i="1"/>
  <c r="A397" i="1"/>
  <c r="Q397" i="1"/>
  <c r="O397" i="1"/>
  <c r="N397" i="1"/>
  <c r="P397" i="1"/>
  <c r="M397" i="1"/>
  <c r="L397" i="1"/>
  <c r="K397" i="1"/>
  <c r="J397" i="1"/>
  <c r="R397" i="1"/>
  <c r="B420" i="1"/>
  <c r="A420" i="1"/>
  <c r="R420" i="1"/>
  <c r="J420" i="1"/>
  <c r="Q420" i="1"/>
  <c r="P420" i="1"/>
  <c r="O420" i="1"/>
  <c r="L420" i="1"/>
  <c r="K420" i="1"/>
  <c r="N420" i="1"/>
  <c r="M420" i="1"/>
  <c r="B412" i="1"/>
  <c r="A412" i="1"/>
  <c r="R412" i="1"/>
  <c r="J412" i="1"/>
  <c r="Q412" i="1"/>
  <c r="P412" i="1"/>
  <c r="O412" i="1"/>
  <c r="N412" i="1"/>
  <c r="M412" i="1"/>
  <c r="L412" i="1"/>
  <c r="K412" i="1"/>
  <c r="B453" i="1"/>
  <c r="A453" i="1"/>
  <c r="Q453" i="1"/>
  <c r="P453" i="1"/>
  <c r="O453" i="1"/>
  <c r="N453" i="1"/>
  <c r="R453" i="1"/>
  <c r="M453" i="1"/>
  <c r="L453" i="1"/>
  <c r="J453" i="1"/>
  <c r="K453" i="1"/>
  <c r="B466" i="1"/>
  <c r="A466" i="1"/>
  <c r="L466" i="1"/>
  <c r="K466" i="1"/>
  <c r="R466" i="1"/>
  <c r="J466" i="1"/>
  <c r="Q466" i="1"/>
  <c r="O466" i="1"/>
  <c r="N466" i="1"/>
  <c r="M466" i="1"/>
  <c r="P466" i="1"/>
  <c r="B458" i="1"/>
  <c r="A458" i="1"/>
  <c r="L458" i="1"/>
  <c r="K458" i="1"/>
  <c r="R458" i="1"/>
  <c r="J458" i="1"/>
  <c r="Q458" i="1"/>
  <c r="P458" i="1"/>
  <c r="O458" i="1"/>
  <c r="M458" i="1"/>
  <c r="N458" i="1"/>
  <c r="B307" i="1"/>
  <c r="A307" i="1"/>
  <c r="M307" i="1"/>
  <c r="L307" i="1"/>
  <c r="K307" i="1"/>
  <c r="R307" i="1"/>
  <c r="J307" i="1"/>
  <c r="Q307" i="1"/>
  <c r="O307" i="1"/>
  <c r="P307" i="1"/>
  <c r="N307" i="1"/>
  <c r="A274" i="1"/>
  <c r="B274" i="1"/>
  <c r="N274" i="1"/>
  <c r="M274" i="1"/>
  <c r="L274" i="1"/>
  <c r="K274" i="1"/>
  <c r="R274" i="1"/>
  <c r="J274" i="1"/>
  <c r="P274" i="1"/>
  <c r="Q274" i="1"/>
  <c r="O274" i="1"/>
  <c r="A326" i="1"/>
  <c r="B326" i="1"/>
  <c r="R326" i="1"/>
  <c r="J326" i="1"/>
  <c r="Q326" i="1"/>
  <c r="P326" i="1"/>
  <c r="O326" i="1"/>
  <c r="N326" i="1"/>
  <c r="L326" i="1"/>
  <c r="M326" i="1"/>
  <c r="K326" i="1"/>
  <c r="A374" i="1"/>
  <c r="B374" i="1"/>
  <c r="N374" i="1"/>
  <c r="M374" i="1"/>
  <c r="K374" i="1"/>
  <c r="J374" i="1"/>
  <c r="R374" i="1"/>
  <c r="Q374" i="1"/>
  <c r="O374" i="1"/>
  <c r="L374" i="1"/>
  <c r="P374" i="1"/>
  <c r="B396" i="1"/>
  <c r="A396" i="1"/>
  <c r="R396" i="1"/>
  <c r="J396" i="1"/>
  <c r="P396" i="1"/>
  <c r="O396" i="1"/>
  <c r="L396" i="1"/>
  <c r="K396" i="1"/>
  <c r="N396" i="1"/>
  <c r="M396" i="1"/>
  <c r="Q396" i="1"/>
  <c r="B419" i="1"/>
  <c r="A419" i="1"/>
  <c r="K419" i="1"/>
  <c r="R419" i="1"/>
  <c r="J419" i="1"/>
  <c r="Q419" i="1"/>
  <c r="P419" i="1"/>
  <c r="O419" i="1"/>
  <c r="N419" i="1"/>
  <c r="M419" i="1"/>
  <c r="L419" i="1"/>
  <c r="B411" i="1"/>
  <c r="A411" i="1"/>
  <c r="K411" i="1"/>
  <c r="R411" i="1"/>
  <c r="Q411" i="1"/>
  <c r="P411" i="1"/>
  <c r="M411" i="1"/>
  <c r="L411" i="1"/>
  <c r="J411" i="1"/>
  <c r="O411" i="1"/>
  <c r="N411" i="1"/>
  <c r="B473" i="1"/>
  <c r="A473" i="1"/>
  <c r="M473" i="1"/>
  <c r="L473" i="1"/>
  <c r="K473" i="1"/>
  <c r="R473" i="1"/>
  <c r="J473" i="1"/>
  <c r="P473" i="1"/>
  <c r="O473" i="1"/>
  <c r="N473" i="1"/>
  <c r="Q473" i="1"/>
  <c r="B465" i="1"/>
  <c r="A465" i="1"/>
  <c r="M465" i="1"/>
  <c r="L465" i="1"/>
  <c r="K465" i="1"/>
  <c r="R465" i="1"/>
  <c r="J465" i="1"/>
  <c r="Q465" i="1"/>
  <c r="P465" i="1"/>
  <c r="N465" i="1"/>
  <c r="O465" i="1"/>
  <c r="B457" i="1"/>
  <c r="A457" i="1"/>
  <c r="M457" i="1"/>
  <c r="L457" i="1"/>
  <c r="K457" i="1"/>
  <c r="R457" i="1"/>
  <c r="J457" i="1"/>
  <c r="P457" i="1"/>
  <c r="O457" i="1"/>
  <c r="N457" i="1"/>
  <c r="Q457" i="1"/>
  <c r="B400" i="1"/>
  <c r="A400" i="1"/>
  <c r="N400" i="1"/>
  <c r="L400" i="1"/>
  <c r="K400" i="1"/>
  <c r="O400" i="1"/>
  <c r="M400" i="1"/>
  <c r="J400" i="1"/>
  <c r="Q400" i="1"/>
  <c r="R400" i="1"/>
  <c r="P400" i="1"/>
  <c r="B407" i="1"/>
  <c r="A407" i="1"/>
  <c r="O407" i="1"/>
  <c r="M407" i="1"/>
  <c r="L407" i="1"/>
  <c r="J407" i="1"/>
  <c r="R407" i="1"/>
  <c r="Q407" i="1"/>
  <c r="N407" i="1"/>
  <c r="K407" i="1"/>
  <c r="P407" i="1"/>
  <c r="B273" i="1"/>
  <c r="A273" i="1"/>
  <c r="O273" i="1"/>
  <c r="N273" i="1"/>
  <c r="M273" i="1"/>
  <c r="L273" i="1"/>
  <c r="K273" i="1"/>
  <c r="Q273" i="1"/>
  <c r="R273" i="1"/>
  <c r="P273" i="1"/>
  <c r="J273" i="1"/>
  <c r="B325" i="1"/>
  <c r="A325" i="1"/>
  <c r="K325" i="1"/>
  <c r="R325" i="1"/>
  <c r="J325" i="1"/>
  <c r="Q325" i="1"/>
  <c r="P325" i="1"/>
  <c r="O325" i="1"/>
  <c r="M325" i="1"/>
  <c r="N325" i="1"/>
  <c r="L325" i="1"/>
  <c r="B373" i="1"/>
  <c r="A373" i="1"/>
  <c r="O373" i="1"/>
  <c r="N373" i="1"/>
  <c r="J373" i="1"/>
  <c r="R373" i="1"/>
  <c r="Q373" i="1"/>
  <c r="P373" i="1"/>
  <c r="L373" i="1"/>
  <c r="M373" i="1"/>
  <c r="K373" i="1"/>
  <c r="B381" i="1"/>
  <c r="A381" i="1"/>
  <c r="O381" i="1"/>
  <c r="N381" i="1"/>
  <c r="J381" i="1"/>
  <c r="R381" i="1"/>
  <c r="Q381" i="1"/>
  <c r="P381" i="1"/>
  <c r="L381" i="1"/>
  <c r="K381" i="1"/>
  <c r="M381" i="1"/>
  <c r="B418" i="1"/>
  <c r="A418" i="1"/>
  <c r="L418" i="1"/>
  <c r="K418" i="1"/>
  <c r="R418" i="1"/>
  <c r="J418" i="1"/>
  <c r="Q418" i="1"/>
  <c r="N418" i="1"/>
  <c r="M418" i="1"/>
  <c r="P418" i="1"/>
  <c r="O418" i="1"/>
  <c r="B410" i="1"/>
  <c r="A410" i="1"/>
  <c r="L410" i="1"/>
  <c r="R410" i="1"/>
  <c r="J410" i="1"/>
  <c r="Q410" i="1"/>
  <c r="P410" i="1"/>
  <c r="O410" i="1"/>
  <c r="M410" i="1"/>
  <c r="N410" i="1"/>
  <c r="K410" i="1"/>
  <c r="B472" i="1"/>
  <c r="A472" i="1"/>
  <c r="N472" i="1"/>
  <c r="M472" i="1"/>
  <c r="L472" i="1"/>
  <c r="K472" i="1"/>
  <c r="R472" i="1"/>
  <c r="Q472" i="1"/>
  <c r="O472" i="1"/>
  <c r="P472" i="1"/>
  <c r="J472" i="1"/>
  <c r="B464" i="1"/>
  <c r="A464" i="1"/>
  <c r="N464" i="1"/>
  <c r="M464" i="1"/>
  <c r="L464" i="1"/>
  <c r="K464" i="1"/>
  <c r="Q464" i="1"/>
  <c r="P464" i="1"/>
  <c r="O464" i="1"/>
  <c r="J464" i="1"/>
  <c r="R464" i="1"/>
  <c r="B456" i="1"/>
  <c r="A456" i="1"/>
  <c r="N456" i="1"/>
  <c r="M456" i="1"/>
  <c r="L456" i="1"/>
  <c r="K456" i="1"/>
  <c r="R456" i="1"/>
  <c r="Q456" i="1"/>
  <c r="O456" i="1"/>
  <c r="J456" i="1"/>
  <c r="P456" i="1"/>
  <c r="C331" i="1"/>
  <c r="F5" i="8"/>
  <c r="C237" i="1"/>
  <c r="C236" i="1"/>
  <c r="B331" i="1" l="1"/>
  <c r="A331" i="1"/>
  <c r="P331" i="1"/>
  <c r="M331" i="1"/>
  <c r="L331" i="1"/>
  <c r="K331" i="1"/>
  <c r="J331" i="1"/>
  <c r="R331" i="1"/>
  <c r="O331" i="1"/>
  <c r="Q331" i="1"/>
  <c r="N331" i="1"/>
  <c r="B236" i="1"/>
  <c r="A236" i="1"/>
  <c r="Q236" i="1"/>
  <c r="P236" i="1"/>
  <c r="O236" i="1"/>
  <c r="N236" i="1"/>
  <c r="M236" i="1"/>
  <c r="R236" i="1"/>
  <c r="L236" i="1"/>
  <c r="J236" i="1"/>
  <c r="K236" i="1"/>
  <c r="B237" i="1"/>
  <c r="A237" i="1"/>
  <c r="P237" i="1"/>
  <c r="O237" i="1"/>
  <c r="N237" i="1"/>
  <c r="M237" i="1"/>
  <c r="L237" i="1"/>
  <c r="K237" i="1"/>
  <c r="J237" i="1"/>
  <c r="Q237" i="1"/>
  <c r="R237" i="1"/>
  <c r="F4" i="8"/>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06"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B18" i="10" a="1"/>
  <c r="B18" i="10" s="1"/>
  <c r="C176" i="1"/>
  <c r="C177" i="1"/>
  <c r="C178" i="1"/>
  <c r="C179" i="1"/>
  <c r="C180" i="1"/>
  <c r="C181" i="1"/>
  <c r="C182" i="1"/>
  <c r="C183" i="1"/>
  <c r="C184" i="1"/>
  <c r="C185" i="1"/>
  <c r="C175" i="1"/>
  <c r="B184" i="1" l="1"/>
  <c r="A184" i="1"/>
  <c r="Q184" i="1"/>
  <c r="P184" i="1"/>
  <c r="O184" i="1"/>
  <c r="N184" i="1"/>
  <c r="M184" i="1"/>
  <c r="R184" i="1"/>
  <c r="L184" i="1"/>
  <c r="K184" i="1"/>
  <c r="J184" i="1"/>
  <c r="B98" i="1"/>
  <c r="A98" i="1"/>
  <c r="N98" i="1"/>
  <c r="Q98" i="1"/>
  <c r="M98" i="1"/>
  <c r="L98" i="1"/>
  <c r="R98" i="1"/>
  <c r="J98" i="1"/>
  <c r="K98" i="1"/>
  <c r="P98" i="1"/>
  <c r="O98" i="1"/>
  <c r="B106" i="1"/>
  <c r="A106" i="1"/>
  <c r="N106" i="1"/>
  <c r="M106" i="1"/>
  <c r="L106" i="1"/>
  <c r="Q106" i="1"/>
  <c r="O106" i="1"/>
  <c r="K106" i="1"/>
  <c r="R106" i="1"/>
  <c r="J106" i="1"/>
  <c r="P106" i="1"/>
  <c r="A131" i="1"/>
  <c r="B131" i="1"/>
  <c r="N131" i="1"/>
  <c r="M131" i="1"/>
  <c r="K131" i="1"/>
  <c r="R131" i="1"/>
  <c r="Q131" i="1"/>
  <c r="J131" i="1"/>
  <c r="P131" i="1"/>
  <c r="O131" i="1"/>
  <c r="L131" i="1"/>
  <c r="A115" i="1"/>
  <c r="B115" i="1"/>
  <c r="M115" i="1"/>
  <c r="L115" i="1"/>
  <c r="N115" i="1"/>
  <c r="K115" i="1"/>
  <c r="P115" i="1"/>
  <c r="R115" i="1"/>
  <c r="J115" i="1"/>
  <c r="Q115" i="1"/>
  <c r="O115" i="1"/>
  <c r="A183" i="1"/>
  <c r="B183" i="1"/>
  <c r="R183" i="1"/>
  <c r="J183" i="1"/>
  <c r="Q183" i="1"/>
  <c r="P183" i="1"/>
  <c r="O183" i="1"/>
  <c r="N183" i="1"/>
  <c r="K183" i="1"/>
  <c r="M183" i="1"/>
  <c r="L183" i="1"/>
  <c r="B97" i="1"/>
  <c r="A97" i="1"/>
  <c r="O97" i="1"/>
  <c r="P97" i="1"/>
  <c r="N97" i="1"/>
  <c r="M97" i="1"/>
  <c r="R97" i="1"/>
  <c r="L97" i="1"/>
  <c r="K97" i="1"/>
  <c r="J97" i="1"/>
  <c r="Q97" i="1"/>
  <c r="B81" i="1"/>
  <c r="A81" i="1"/>
  <c r="O81" i="1"/>
  <c r="N81" i="1"/>
  <c r="J81" i="1"/>
  <c r="P81" i="1"/>
  <c r="M81" i="1"/>
  <c r="K81" i="1"/>
  <c r="L81" i="1"/>
  <c r="R81" i="1"/>
  <c r="Q81" i="1"/>
  <c r="B138" i="1"/>
  <c r="A138" i="1"/>
  <c r="O138" i="1"/>
  <c r="N138" i="1"/>
  <c r="L138" i="1"/>
  <c r="R138" i="1"/>
  <c r="Q138" i="1"/>
  <c r="K138" i="1"/>
  <c r="P138" i="1"/>
  <c r="M138" i="1"/>
  <c r="J138" i="1"/>
  <c r="B114" i="1"/>
  <c r="A114" i="1"/>
  <c r="N114" i="1"/>
  <c r="O114" i="1"/>
  <c r="M114" i="1"/>
  <c r="L114" i="1"/>
  <c r="K114" i="1"/>
  <c r="Q114" i="1"/>
  <c r="R114" i="1"/>
  <c r="J114" i="1"/>
  <c r="P114" i="1"/>
  <c r="B96" i="1"/>
  <c r="A96" i="1"/>
  <c r="P96" i="1"/>
  <c r="K96" i="1"/>
  <c r="O96" i="1"/>
  <c r="N96" i="1"/>
  <c r="L96" i="1"/>
  <c r="M96" i="1"/>
  <c r="Q96" i="1"/>
  <c r="R96" i="1"/>
  <c r="J96" i="1"/>
  <c r="B180" i="1"/>
  <c r="A180" i="1"/>
  <c r="M180" i="1"/>
  <c r="L180" i="1"/>
  <c r="K180" i="1"/>
  <c r="R180" i="1"/>
  <c r="J180" i="1"/>
  <c r="Q180" i="1"/>
  <c r="P180" i="1"/>
  <c r="O180" i="1"/>
  <c r="N180" i="1"/>
  <c r="B102" i="1"/>
  <c r="A102" i="1"/>
  <c r="R102" i="1"/>
  <c r="J102" i="1"/>
  <c r="Q102" i="1"/>
  <c r="P102" i="1"/>
  <c r="N102" i="1"/>
  <c r="K102" i="1"/>
  <c r="O102" i="1"/>
  <c r="M102" i="1"/>
  <c r="L102" i="1"/>
  <c r="B94" i="1"/>
  <c r="A94" i="1"/>
  <c r="R94" i="1"/>
  <c r="J94" i="1"/>
  <c r="M94" i="1"/>
  <c r="K94" i="1"/>
  <c r="Q94" i="1"/>
  <c r="P94" i="1"/>
  <c r="O94" i="1"/>
  <c r="N94" i="1"/>
  <c r="L94" i="1"/>
  <c r="B86" i="1"/>
  <c r="A86" i="1"/>
  <c r="R86" i="1"/>
  <c r="J86" i="1"/>
  <c r="K86" i="1"/>
  <c r="Q86" i="1"/>
  <c r="P86" i="1"/>
  <c r="O86" i="1"/>
  <c r="N86" i="1"/>
  <c r="M86" i="1"/>
  <c r="L86" i="1"/>
  <c r="B78" i="1"/>
  <c r="A78" i="1"/>
  <c r="R78" i="1"/>
  <c r="J78" i="1"/>
  <c r="Q78" i="1"/>
  <c r="P78" i="1"/>
  <c r="O78" i="1"/>
  <c r="N78" i="1"/>
  <c r="K78" i="1"/>
  <c r="M78" i="1"/>
  <c r="L78" i="1"/>
  <c r="A143" i="1"/>
  <c r="B143" i="1"/>
  <c r="R143" i="1"/>
  <c r="J143" i="1"/>
  <c r="Q143" i="1"/>
  <c r="O143" i="1"/>
  <c r="M143" i="1"/>
  <c r="L143" i="1"/>
  <c r="K143" i="1"/>
  <c r="N143" i="1"/>
  <c r="P143" i="1"/>
  <c r="A135" i="1"/>
  <c r="B135" i="1"/>
  <c r="R135" i="1"/>
  <c r="J135" i="1"/>
  <c r="Q135" i="1"/>
  <c r="O135" i="1"/>
  <c r="M135" i="1"/>
  <c r="K135" i="1"/>
  <c r="P135" i="1"/>
  <c r="N135" i="1"/>
  <c r="L135" i="1"/>
  <c r="A127" i="1"/>
  <c r="B127" i="1"/>
  <c r="R127" i="1"/>
  <c r="J127" i="1"/>
  <c r="Q127" i="1"/>
  <c r="O127" i="1"/>
  <c r="P127" i="1"/>
  <c r="N127" i="1"/>
  <c r="M127" i="1"/>
  <c r="L127" i="1"/>
  <c r="K127" i="1"/>
  <c r="A119" i="1"/>
  <c r="B119" i="1"/>
  <c r="R119" i="1"/>
  <c r="Q119" i="1"/>
  <c r="P119" i="1"/>
  <c r="J119" i="1"/>
  <c r="O119" i="1"/>
  <c r="L119" i="1"/>
  <c r="N119" i="1"/>
  <c r="M119" i="1"/>
  <c r="K119" i="1"/>
  <c r="A111" i="1"/>
  <c r="B111" i="1"/>
  <c r="Q111" i="1"/>
  <c r="P111" i="1"/>
  <c r="J111" i="1"/>
  <c r="O111" i="1"/>
  <c r="R111" i="1"/>
  <c r="N111" i="1"/>
  <c r="M111" i="1"/>
  <c r="L111" i="1"/>
  <c r="K111" i="1"/>
  <c r="B176" i="1"/>
  <c r="A176" i="1"/>
  <c r="Q176" i="1"/>
  <c r="P176" i="1"/>
  <c r="O176" i="1"/>
  <c r="N176" i="1"/>
  <c r="J176" i="1"/>
  <c r="K176" i="1"/>
  <c r="R176" i="1"/>
  <c r="M176" i="1"/>
  <c r="L176" i="1"/>
  <c r="B90" i="1"/>
  <c r="A90" i="1"/>
  <c r="N90" i="1"/>
  <c r="M90" i="1"/>
  <c r="L90" i="1"/>
  <c r="J90" i="1"/>
  <c r="K90" i="1"/>
  <c r="R90" i="1"/>
  <c r="Q90" i="1"/>
  <c r="P90" i="1"/>
  <c r="O90" i="1"/>
  <c r="B82" i="1"/>
  <c r="A82" i="1"/>
  <c r="N82" i="1"/>
  <c r="M82" i="1"/>
  <c r="L82" i="1"/>
  <c r="R82" i="1"/>
  <c r="K82" i="1"/>
  <c r="Q82" i="1"/>
  <c r="O82" i="1"/>
  <c r="J82" i="1"/>
  <c r="P82" i="1"/>
  <c r="A139" i="1"/>
  <c r="B139" i="1"/>
  <c r="N139" i="1"/>
  <c r="M139" i="1"/>
  <c r="K139" i="1"/>
  <c r="J139" i="1"/>
  <c r="P139" i="1"/>
  <c r="L139" i="1"/>
  <c r="R139" i="1"/>
  <c r="Q139" i="1"/>
  <c r="O139" i="1"/>
  <c r="A123" i="1"/>
  <c r="B123" i="1"/>
  <c r="N123" i="1"/>
  <c r="M123" i="1"/>
  <c r="K123" i="1"/>
  <c r="O123" i="1"/>
  <c r="L123" i="1"/>
  <c r="J123" i="1"/>
  <c r="R123" i="1"/>
  <c r="P123" i="1"/>
  <c r="Q123" i="1"/>
  <c r="A107" i="1"/>
  <c r="B107" i="1"/>
  <c r="M107" i="1"/>
  <c r="L107" i="1"/>
  <c r="P107" i="1"/>
  <c r="K107" i="1"/>
  <c r="R107" i="1"/>
  <c r="J107" i="1"/>
  <c r="N107" i="1"/>
  <c r="Q107" i="1"/>
  <c r="O107" i="1"/>
  <c r="A103" i="1"/>
  <c r="B103" i="1"/>
  <c r="Q103" i="1"/>
  <c r="L103" i="1"/>
  <c r="R103" i="1"/>
  <c r="P103" i="1"/>
  <c r="O103" i="1"/>
  <c r="M103" i="1"/>
  <c r="N103" i="1"/>
  <c r="K103" i="1"/>
  <c r="J103" i="1"/>
  <c r="A87" i="1"/>
  <c r="B87" i="1"/>
  <c r="Q87" i="1"/>
  <c r="P87" i="1"/>
  <c r="O87" i="1"/>
  <c r="M87" i="1"/>
  <c r="L87" i="1"/>
  <c r="N87" i="1"/>
  <c r="J87" i="1"/>
  <c r="R87" i="1"/>
  <c r="K87" i="1"/>
  <c r="B144" i="1"/>
  <c r="A144" i="1"/>
  <c r="Q144" i="1"/>
  <c r="P144" i="1"/>
  <c r="N144" i="1"/>
  <c r="R144" i="1"/>
  <c r="O144" i="1"/>
  <c r="J144" i="1"/>
  <c r="M144" i="1"/>
  <c r="L144" i="1"/>
  <c r="K144" i="1"/>
  <c r="B128" i="1"/>
  <c r="A128" i="1"/>
  <c r="Q128" i="1"/>
  <c r="P128" i="1"/>
  <c r="N128" i="1"/>
  <c r="J128" i="1"/>
  <c r="R128" i="1"/>
  <c r="O128" i="1"/>
  <c r="M128" i="1"/>
  <c r="L128" i="1"/>
  <c r="K128" i="1"/>
  <c r="B112" i="1"/>
  <c r="A112" i="1"/>
  <c r="P112" i="1"/>
  <c r="O112" i="1"/>
  <c r="N112" i="1"/>
  <c r="M112" i="1"/>
  <c r="K112" i="1"/>
  <c r="L112" i="1"/>
  <c r="Q112" i="1"/>
  <c r="R112" i="1"/>
  <c r="J112" i="1"/>
  <c r="B101" i="1"/>
  <c r="A101" i="1"/>
  <c r="K101" i="1"/>
  <c r="R101" i="1"/>
  <c r="J101" i="1"/>
  <c r="Q101" i="1"/>
  <c r="N101" i="1"/>
  <c r="P101" i="1"/>
  <c r="O101" i="1"/>
  <c r="L101" i="1"/>
  <c r="M101" i="1"/>
  <c r="B85" i="1"/>
  <c r="A85" i="1"/>
  <c r="K85" i="1"/>
  <c r="R85" i="1"/>
  <c r="N85" i="1"/>
  <c r="J85" i="1"/>
  <c r="Q85" i="1"/>
  <c r="O85" i="1"/>
  <c r="P85" i="1"/>
  <c r="M85" i="1"/>
  <c r="L85" i="1"/>
  <c r="B142" i="1"/>
  <c r="A142" i="1"/>
  <c r="K142" i="1"/>
  <c r="R142" i="1"/>
  <c r="J142" i="1"/>
  <c r="P142" i="1"/>
  <c r="L142" i="1"/>
  <c r="Q142" i="1"/>
  <c r="N142" i="1"/>
  <c r="O142" i="1"/>
  <c r="M142" i="1"/>
  <c r="B126" i="1"/>
  <c r="A126" i="1"/>
  <c r="K126" i="1"/>
  <c r="R126" i="1"/>
  <c r="J126" i="1"/>
  <c r="P126" i="1"/>
  <c r="M126" i="1"/>
  <c r="L126" i="1"/>
  <c r="Q126" i="1"/>
  <c r="N126" i="1"/>
  <c r="O126" i="1"/>
  <c r="A175" i="1"/>
  <c r="B175" i="1"/>
  <c r="R175" i="1"/>
  <c r="J175" i="1"/>
  <c r="Q175" i="1"/>
  <c r="P175" i="1"/>
  <c r="O175" i="1"/>
  <c r="N175" i="1"/>
  <c r="M175" i="1"/>
  <c r="L175" i="1"/>
  <c r="K175" i="1"/>
  <c r="B100" i="1"/>
  <c r="A100" i="1"/>
  <c r="L100" i="1"/>
  <c r="O100" i="1"/>
  <c r="K100" i="1"/>
  <c r="R100" i="1"/>
  <c r="J100" i="1"/>
  <c r="P100" i="1"/>
  <c r="Q100" i="1"/>
  <c r="M100" i="1"/>
  <c r="N100" i="1"/>
  <c r="B92" i="1"/>
  <c r="A92" i="1"/>
  <c r="L92" i="1"/>
  <c r="K92" i="1"/>
  <c r="R92" i="1"/>
  <c r="J92" i="1"/>
  <c r="O92" i="1"/>
  <c r="Q92" i="1"/>
  <c r="P92" i="1"/>
  <c r="M92" i="1"/>
  <c r="N92" i="1"/>
  <c r="B84" i="1"/>
  <c r="A84" i="1"/>
  <c r="L84" i="1"/>
  <c r="K84" i="1"/>
  <c r="O84" i="1"/>
  <c r="R84" i="1"/>
  <c r="J84" i="1"/>
  <c r="M84" i="1"/>
  <c r="Q84" i="1"/>
  <c r="P84" i="1"/>
  <c r="N84" i="1"/>
  <c r="B76" i="1"/>
  <c r="A76" i="1"/>
  <c r="L76" i="1"/>
  <c r="K76" i="1"/>
  <c r="O76" i="1"/>
  <c r="R76" i="1"/>
  <c r="J76" i="1"/>
  <c r="M76" i="1"/>
  <c r="Q76" i="1"/>
  <c r="P76" i="1"/>
  <c r="N76" i="1"/>
  <c r="B141" i="1"/>
  <c r="A141" i="1"/>
  <c r="L141" i="1"/>
  <c r="K141" i="1"/>
  <c r="Q141" i="1"/>
  <c r="R141" i="1"/>
  <c r="P141" i="1"/>
  <c r="O141" i="1"/>
  <c r="J141" i="1"/>
  <c r="N141" i="1"/>
  <c r="M141" i="1"/>
  <c r="B133" i="1"/>
  <c r="A133" i="1"/>
  <c r="L133" i="1"/>
  <c r="K133" i="1"/>
  <c r="Q133" i="1"/>
  <c r="N133" i="1"/>
  <c r="M133" i="1"/>
  <c r="J133" i="1"/>
  <c r="R133" i="1"/>
  <c r="P133" i="1"/>
  <c r="O133" i="1"/>
  <c r="B125" i="1"/>
  <c r="A125" i="1"/>
  <c r="L125" i="1"/>
  <c r="K125" i="1"/>
  <c r="Q125" i="1"/>
  <c r="N125" i="1"/>
  <c r="J125" i="1"/>
  <c r="R125" i="1"/>
  <c r="P125" i="1"/>
  <c r="O125" i="1"/>
  <c r="M125" i="1"/>
  <c r="B117" i="1"/>
  <c r="A117" i="1"/>
  <c r="K117" i="1"/>
  <c r="R117" i="1"/>
  <c r="J117" i="1"/>
  <c r="N117" i="1"/>
  <c r="Q117" i="1"/>
  <c r="P117" i="1"/>
  <c r="O117" i="1"/>
  <c r="L117" i="1"/>
  <c r="M117" i="1"/>
  <c r="B109" i="1"/>
  <c r="A109" i="1"/>
  <c r="K109" i="1"/>
  <c r="J109" i="1"/>
  <c r="L109" i="1"/>
  <c r="R109" i="1"/>
  <c r="N109" i="1"/>
  <c r="Q109" i="1"/>
  <c r="P109" i="1"/>
  <c r="O109" i="1"/>
  <c r="M109" i="1"/>
  <c r="B89" i="1"/>
  <c r="A89" i="1"/>
  <c r="O89" i="1"/>
  <c r="N89" i="1"/>
  <c r="R89" i="1"/>
  <c r="P89" i="1"/>
  <c r="M89" i="1"/>
  <c r="L89" i="1"/>
  <c r="K89" i="1"/>
  <c r="J89" i="1"/>
  <c r="Q89" i="1"/>
  <c r="B146" i="1"/>
  <c r="A146" i="1"/>
  <c r="O146" i="1"/>
  <c r="N146" i="1"/>
  <c r="L146" i="1"/>
  <c r="K146" i="1"/>
  <c r="J146" i="1"/>
  <c r="Q146" i="1"/>
  <c r="M146" i="1"/>
  <c r="R146" i="1"/>
  <c r="P146" i="1"/>
  <c r="B130" i="1"/>
  <c r="A130" i="1"/>
  <c r="O130" i="1"/>
  <c r="N130" i="1"/>
  <c r="L130" i="1"/>
  <c r="P130" i="1"/>
  <c r="M130" i="1"/>
  <c r="K130" i="1"/>
  <c r="Q130" i="1"/>
  <c r="J130" i="1"/>
  <c r="R130" i="1"/>
  <c r="B122" i="1"/>
  <c r="A122" i="1"/>
  <c r="O122" i="1"/>
  <c r="L122" i="1"/>
  <c r="K122" i="1"/>
  <c r="J122" i="1"/>
  <c r="P122" i="1"/>
  <c r="R122" i="1"/>
  <c r="Q122" i="1"/>
  <c r="M122" i="1"/>
  <c r="N122" i="1"/>
  <c r="B182" i="1"/>
  <c r="A182" i="1"/>
  <c r="K182" i="1"/>
  <c r="R182" i="1"/>
  <c r="J182" i="1"/>
  <c r="Q182" i="1"/>
  <c r="P182" i="1"/>
  <c r="O182" i="1"/>
  <c r="N182" i="1"/>
  <c r="M182" i="1"/>
  <c r="L182" i="1"/>
  <c r="B104" i="1"/>
  <c r="A104" i="1"/>
  <c r="P104" i="1"/>
  <c r="O104" i="1"/>
  <c r="N104" i="1"/>
  <c r="K104" i="1"/>
  <c r="M104" i="1"/>
  <c r="L104" i="1"/>
  <c r="Q104" i="1"/>
  <c r="R104" i="1"/>
  <c r="J104" i="1"/>
  <c r="B88" i="1"/>
  <c r="A88" i="1"/>
  <c r="P88" i="1"/>
  <c r="K88" i="1"/>
  <c r="O88" i="1"/>
  <c r="N88" i="1"/>
  <c r="Q88" i="1"/>
  <c r="M88" i="1"/>
  <c r="L88" i="1"/>
  <c r="R88" i="1"/>
  <c r="J88" i="1"/>
  <c r="B80" i="1"/>
  <c r="A80" i="1"/>
  <c r="P80" i="1"/>
  <c r="O80" i="1"/>
  <c r="N80" i="1"/>
  <c r="K80" i="1"/>
  <c r="Q80" i="1"/>
  <c r="M80" i="1"/>
  <c r="L80" i="1"/>
  <c r="R80" i="1"/>
  <c r="J80" i="1"/>
  <c r="B145" i="1"/>
  <c r="A145" i="1"/>
  <c r="P145" i="1"/>
  <c r="O145" i="1"/>
  <c r="M145" i="1"/>
  <c r="J145" i="1"/>
  <c r="R145" i="1"/>
  <c r="L145" i="1"/>
  <c r="Q145" i="1"/>
  <c r="N145" i="1"/>
  <c r="K145" i="1"/>
  <c r="B137" i="1"/>
  <c r="A137" i="1"/>
  <c r="P137" i="1"/>
  <c r="O137" i="1"/>
  <c r="M137" i="1"/>
  <c r="Q137" i="1"/>
  <c r="N137" i="1"/>
  <c r="L137" i="1"/>
  <c r="K137" i="1"/>
  <c r="R137" i="1"/>
  <c r="J137" i="1"/>
  <c r="B129" i="1"/>
  <c r="A129" i="1"/>
  <c r="P129" i="1"/>
  <c r="O129" i="1"/>
  <c r="M129" i="1"/>
  <c r="K129" i="1"/>
  <c r="J129" i="1"/>
  <c r="Q129" i="1"/>
  <c r="R129" i="1"/>
  <c r="L129" i="1"/>
  <c r="N129" i="1"/>
  <c r="B121" i="1"/>
  <c r="A121" i="1"/>
  <c r="P121" i="1"/>
  <c r="M121" i="1"/>
  <c r="J121" i="1"/>
  <c r="K121" i="1"/>
  <c r="N121" i="1"/>
  <c r="R121" i="1"/>
  <c r="Q121" i="1"/>
  <c r="O121" i="1"/>
  <c r="L121" i="1"/>
  <c r="B113" i="1"/>
  <c r="A113" i="1"/>
  <c r="O113" i="1"/>
  <c r="N113" i="1"/>
  <c r="R113" i="1"/>
  <c r="M113" i="1"/>
  <c r="J113" i="1"/>
  <c r="L113" i="1"/>
  <c r="K113" i="1"/>
  <c r="Q113" i="1"/>
  <c r="P113" i="1"/>
  <c r="B181" i="1"/>
  <c r="A181" i="1"/>
  <c r="L181" i="1"/>
  <c r="K181" i="1"/>
  <c r="R181" i="1"/>
  <c r="J181" i="1"/>
  <c r="Q181" i="1"/>
  <c r="M181" i="1"/>
  <c r="P181" i="1"/>
  <c r="O181" i="1"/>
  <c r="N181" i="1"/>
  <c r="A95" i="1"/>
  <c r="B95" i="1"/>
  <c r="Q95" i="1"/>
  <c r="P95" i="1"/>
  <c r="O95" i="1"/>
  <c r="L95" i="1"/>
  <c r="N95" i="1"/>
  <c r="M95" i="1"/>
  <c r="R95" i="1"/>
  <c r="K95" i="1"/>
  <c r="J95" i="1"/>
  <c r="A79" i="1"/>
  <c r="B79" i="1"/>
  <c r="Q79" i="1"/>
  <c r="P79" i="1"/>
  <c r="L79" i="1"/>
  <c r="O79" i="1"/>
  <c r="N79" i="1"/>
  <c r="M79" i="1"/>
  <c r="R79" i="1"/>
  <c r="K79" i="1"/>
  <c r="J79" i="1"/>
  <c r="B136" i="1"/>
  <c r="A136" i="1"/>
  <c r="Q136" i="1"/>
  <c r="P136" i="1"/>
  <c r="N136" i="1"/>
  <c r="L136" i="1"/>
  <c r="M136" i="1"/>
  <c r="K136" i="1"/>
  <c r="J136" i="1"/>
  <c r="R136" i="1"/>
  <c r="O136" i="1"/>
  <c r="B120" i="1"/>
  <c r="A120" i="1"/>
  <c r="Q120" i="1"/>
  <c r="N120" i="1"/>
  <c r="R120" i="1"/>
  <c r="P120" i="1"/>
  <c r="O120" i="1"/>
  <c r="L120" i="1"/>
  <c r="M120" i="1"/>
  <c r="K120" i="1"/>
  <c r="J120" i="1"/>
  <c r="A179" i="1"/>
  <c r="B179" i="1"/>
  <c r="N179" i="1"/>
  <c r="M179" i="1"/>
  <c r="L179" i="1"/>
  <c r="K179" i="1"/>
  <c r="O179" i="1"/>
  <c r="J179" i="1"/>
  <c r="R179" i="1"/>
  <c r="Q179" i="1"/>
  <c r="P179" i="1"/>
  <c r="B93" i="1"/>
  <c r="A93" i="1"/>
  <c r="K93" i="1"/>
  <c r="J93" i="1"/>
  <c r="R93" i="1"/>
  <c r="Q93" i="1"/>
  <c r="O93" i="1"/>
  <c r="L93" i="1"/>
  <c r="P93" i="1"/>
  <c r="N93" i="1"/>
  <c r="M93" i="1"/>
  <c r="B77" i="1"/>
  <c r="A77" i="1"/>
  <c r="K77" i="1"/>
  <c r="J77" i="1"/>
  <c r="L77" i="1"/>
  <c r="R77" i="1"/>
  <c r="Q77" i="1"/>
  <c r="O77" i="1"/>
  <c r="N77" i="1"/>
  <c r="P77" i="1"/>
  <c r="M77" i="1"/>
  <c r="B134" i="1"/>
  <c r="A134" i="1"/>
  <c r="K134" i="1"/>
  <c r="R134" i="1"/>
  <c r="J134" i="1"/>
  <c r="P134" i="1"/>
  <c r="Q134" i="1"/>
  <c r="O134" i="1"/>
  <c r="N134" i="1"/>
  <c r="M134" i="1"/>
  <c r="L134" i="1"/>
  <c r="B118" i="1"/>
  <c r="A118" i="1"/>
  <c r="R118" i="1"/>
  <c r="J118" i="1"/>
  <c r="M118" i="1"/>
  <c r="Q118" i="1"/>
  <c r="P118" i="1"/>
  <c r="K118" i="1"/>
  <c r="O118" i="1"/>
  <c r="N118" i="1"/>
  <c r="L118" i="1"/>
  <c r="B110" i="1"/>
  <c r="A110" i="1"/>
  <c r="R110" i="1"/>
  <c r="J110" i="1"/>
  <c r="Q110" i="1"/>
  <c r="P110" i="1"/>
  <c r="M110" i="1"/>
  <c r="O110" i="1"/>
  <c r="N110" i="1"/>
  <c r="K110" i="1"/>
  <c r="L110" i="1"/>
  <c r="B178" i="1"/>
  <c r="A178" i="1"/>
  <c r="O178" i="1"/>
  <c r="N178" i="1"/>
  <c r="M178" i="1"/>
  <c r="L178" i="1"/>
  <c r="K178" i="1"/>
  <c r="R178" i="1"/>
  <c r="Q178" i="1"/>
  <c r="P178" i="1"/>
  <c r="J178" i="1"/>
  <c r="B185" i="1"/>
  <c r="A185" i="1"/>
  <c r="P185" i="1"/>
  <c r="O185" i="1"/>
  <c r="N185" i="1"/>
  <c r="M185" i="1"/>
  <c r="L185" i="1"/>
  <c r="K185" i="1"/>
  <c r="J185" i="1"/>
  <c r="R185" i="1"/>
  <c r="Q185" i="1"/>
  <c r="B177" i="1"/>
  <c r="A177" i="1"/>
  <c r="P177" i="1"/>
  <c r="O177" i="1"/>
  <c r="N177" i="1"/>
  <c r="M177" i="1"/>
  <c r="Q177" i="1"/>
  <c r="L177" i="1"/>
  <c r="K177" i="1"/>
  <c r="J177" i="1"/>
  <c r="R177" i="1"/>
  <c r="A99" i="1"/>
  <c r="B99" i="1"/>
  <c r="M99" i="1"/>
  <c r="L99" i="1"/>
  <c r="K99" i="1"/>
  <c r="P99" i="1"/>
  <c r="N99" i="1"/>
  <c r="R99" i="1"/>
  <c r="J99" i="1"/>
  <c r="Q99" i="1"/>
  <c r="O99" i="1"/>
  <c r="A91" i="1"/>
  <c r="B91" i="1"/>
  <c r="M91" i="1"/>
  <c r="L91" i="1"/>
  <c r="P91" i="1"/>
  <c r="K91" i="1"/>
  <c r="Q91" i="1"/>
  <c r="R91" i="1"/>
  <c r="J91" i="1"/>
  <c r="N91" i="1"/>
  <c r="O91" i="1"/>
  <c r="A83" i="1"/>
  <c r="B83" i="1"/>
  <c r="M83" i="1"/>
  <c r="L83" i="1"/>
  <c r="K83" i="1"/>
  <c r="P83" i="1"/>
  <c r="R83" i="1"/>
  <c r="J83" i="1"/>
  <c r="Q83" i="1"/>
  <c r="N83" i="1"/>
  <c r="O83" i="1"/>
  <c r="A75" i="1"/>
  <c r="B75" i="1"/>
  <c r="M75" i="1"/>
  <c r="L75" i="1"/>
  <c r="P75" i="1"/>
  <c r="K75" i="1"/>
  <c r="R75" i="1"/>
  <c r="J75" i="1"/>
  <c r="Q75" i="1"/>
  <c r="N75" i="1"/>
  <c r="O75" i="1"/>
  <c r="B140" i="1"/>
  <c r="A140" i="1"/>
  <c r="M140" i="1"/>
  <c r="L140" i="1"/>
  <c r="R140" i="1"/>
  <c r="J140" i="1"/>
  <c r="O140" i="1"/>
  <c r="N140" i="1"/>
  <c r="K140" i="1"/>
  <c r="P140" i="1"/>
  <c r="Q140" i="1"/>
  <c r="B132" i="1"/>
  <c r="A132" i="1"/>
  <c r="M132" i="1"/>
  <c r="L132" i="1"/>
  <c r="R132" i="1"/>
  <c r="J132" i="1"/>
  <c r="Q132" i="1"/>
  <c r="O132" i="1"/>
  <c r="K132" i="1"/>
  <c r="P132" i="1"/>
  <c r="N132" i="1"/>
  <c r="B124" i="1"/>
  <c r="A124" i="1"/>
  <c r="M124" i="1"/>
  <c r="L124" i="1"/>
  <c r="R124" i="1"/>
  <c r="J124" i="1"/>
  <c r="Q124" i="1"/>
  <c r="P124" i="1"/>
  <c r="O124" i="1"/>
  <c r="K124" i="1"/>
  <c r="N124" i="1"/>
  <c r="B116" i="1"/>
  <c r="A116" i="1"/>
  <c r="L116" i="1"/>
  <c r="K116" i="1"/>
  <c r="R116" i="1"/>
  <c r="J116" i="1"/>
  <c r="Q116" i="1"/>
  <c r="O116" i="1"/>
  <c r="M116" i="1"/>
  <c r="P116" i="1"/>
  <c r="N116" i="1"/>
  <c r="B108" i="1"/>
  <c r="A108" i="1"/>
  <c r="L108" i="1"/>
  <c r="K108" i="1"/>
  <c r="R108" i="1"/>
  <c r="J108" i="1"/>
  <c r="Q108" i="1"/>
  <c r="O108" i="1"/>
  <c r="P108" i="1"/>
  <c r="N108" i="1"/>
  <c r="M108" i="1"/>
  <c r="A2" i="1"/>
  <c r="B2" i="1"/>
  <c r="Q2" i="1"/>
  <c r="R2" i="1"/>
  <c r="C1601" i="1" l="1"/>
  <c r="C1602" i="1"/>
  <c r="C1603" i="1"/>
  <c r="C1604" i="1"/>
  <c r="C1605" i="1"/>
  <c r="C1606" i="1"/>
  <c r="C1607" i="1"/>
  <c r="C1608" i="1"/>
  <c r="C1609" i="1"/>
  <c r="C1610" i="1"/>
  <c r="C1611" i="1"/>
  <c r="C1612" i="1"/>
  <c r="C1613" i="1"/>
  <c r="C1614" i="1"/>
  <c r="C1615" i="1"/>
  <c r="C1616" i="1"/>
  <c r="C1617" i="1"/>
  <c r="C1618" i="1"/>
  <c r="C1619" i="1"/>
  <c r="C1620" i="1"/>
  <c r="C1621" i="1"/>
  <c r="C1622" i="1"/>
  <c r="C1623" i="1"/>
  <c r="C1600" i="1"/>
  <c r="F103" i="8"/>
  <c r="F102" i="8"/>
  <c r="F101" i="8"/>
  <c r="C1290" i="1"/>
  <c r="C1291" i="1"/>
  <c r="C1292" i="1"/>
  <c r="C1293" i="1"/>
  <c r="C1294" i="1"/>
  <c r="C1295" i="1"/>
  <c r="C1296" i="1"/>
  <c r="C1297" i="1"/>
  <c r="C1298" i="1"/>
  <c r="C1299" i="1"/>
  <c r="C1300" i="1"/>
  <c r="C1301" i="1"/>
  <c r="C1302" i="1"/>
  <c r="C1303" i="1"/>
  <c r="C1304" i="1"/>
  <c r="C1305" i="1"/>
  <c r="C1306" i="1"/>
  <c r="C1307" i="1"/>
  <c r="C1308" i="1"/>
  <c r="C1309" i="1"/>
  <c r="C1310" i="1"/>
  <c r="C1311" i="1"/>
  <c r="C1312" i="1"/>
  <c r="C1313" i="1"/>
  <c r="C1314" i="1"/>
  <c r="C1315" i="1"/>
  <c r="C1316" i="1"/>
  <c r="C1317" i="1"/>
  <c r="C1318" i="1"/>
  <c r="C1319" i="1"/>
  <c r="C1320" i="1"/>
  <c r="C1321" i="1"/>
  <c r="C1322" i="1"/>
  <c r="C1323" i="1"/>
  <c r="C1324" i="1"/>
  <c r="C1325" i="1"/>
  <c r="C1326" i="1"/>
  <c r="C1327" i="1"/>
  <c r="C1328" i="1"/>
  <c r="C1329" i="1"/>
  <c r="C1330" i="1"/>
  <c r="C1331" i="1"/>
  <c r="C1332" i="1"/>
  <c r="C1333" i="1"/>
  <c r="C1334" i="1"/>
  <c r="C1335" i="1"/>
  <c r="C1336" i="1"/>
  <c r="C1337" i="1"/>
  <c r="C1338" i="1"/>
  <c r="C1339" i="1"/>
  <c r="C1340" i="1"/>
  <c r="C1341" i="1"/>
  <c r="C1342" i="1"/>
  <c r="C1343" i="1"/>
  <c r="C1344" i="1"/>
  <c r="C1345" i="1"/>
  <c r="C1346" i="1"/>
  <c r="C1347" i="1"/>
  <c r="C1348" i="1"/>
  <c r="C1349" i="1"/>
  <c r="C1350" i="1"/>
  <c r="C1351" i="1"/>
  <c r="C1352" i="1"/>
  <c r="C1353" i="1"/>
  <c r="C1354" i="1"/>
  <c r="C1355" i="1"/>
  <c r="C1356" i="1"/>
  <c r="C1357" i="1"/>
  <c r="C1358" i="1"/>
  <c r="C1359" i="1"/>
  <c r="C1360" i="1"/>
  <c r="C1361" i="1"/>
  <c r="C1362" i="1"/>
  <c r="C1363" i="1"/>
  <c r="C1364" i="1"/>
  <c r="C1365" i="1"/>
  <c r="C1366" i="1"/>
  <c r="C1367" i="1"/>
  <c r="C1368" i="1"/>
  <c r="C1369" i="1"/>
  <c r="C1370" i="1"/>
  <c r="C1371" i="1"/>
  <c r="C1372" i="1"/>
  <c r="C1373" i="1"/>
  <c r="C1374" i="1"/>
  <c r="C1375" i="1"/>
  <c r="C1376" i="1"/>
  <c r="C1377" i="1"/>
  <c r="C1378" i="1"/>
  <c r="C1379" i="1"/>
  <c r="C1380" i="1"/>
  <c r="C1381" i="1"/>
  <c r="C1382" i="1"/>
  <c r="C1383" i="1"/>
  <c r="C1384" i="1"/>
  <c r="C1385" i="1"/>
  <c r="C1386" i="1"/>
  <c r="C1387" i="1"/>
  <c r="C1388" i="1"/>
  <c r="C1389" i="1"/>
  <c r="C1390" i="1"/>
  <c r="C1391" i="1"/>
  <c r="C1392" i="1"/>
  <c r="C1393" i="1"/>
  <c r="C1394" i="1"/>
  <c r="C1395" i="1"/>
  <c r="C1396" i="1"/>
  <c r="C1397" i="1"/>
  <c r="C1398" i="1"/>
  <c r="C1399" i="1"/>
  <c r="C1400" i="1"/>
  <c r="C1401" i="1"/>
  <c r="H691" i="15"/>
  <c r="L105" i="19"/>
  <c r="R1915" i="1" s="1"/>
  <c r="K105" i="19"/>
  <c r="Q1915" i="1" s="1"/>
  <c r="J105" i="19"/>
  <c r="P1915" i="1" s="1"/>
  <c r="I105" i="19"/>
  <c r="O1915" i="1" s="1"/>
  <c r="H105" i="19"/>
  <c r="N1915" i="1" s="1"/>
  <c r="G105" i="19"/>
  <c r="M1915" i="1" s="1"/>
  <c r="F105" i="19"/>
  <c r="L1915" i="1" s="1"/>
  <c r="D105" i="19"/>
  <c r="J1915" i="1" s="1"/>
  <c r="L104" i="19"/>
  <c r="R1890" i="1" s="1"/>
  <c r="K104" i="19"/>
  <c r="Q1890" i="1" s="1"/>
  <c r="J104" i="19"/>
  <c r="P1890" i="1" s="1"/>
  <c r="I104" i="19"/>
  <c r="O1890" i="1" s="1"/>
  <c r="H104" i="19"/>
  <c r="N1890" i="1" s="1"/>
  <c r="G104" i="19"/>
  <c r="M1890" i="1" s="1"/>
  <c r="F104" i="19"/>
  <c r="L1890" i="1" s="1"/>
  <c r="D104" i="19"/>
  <c r="J1890" i="1" s="1"/>
  <c r="L103" i="19"/>
  <c r="K103" i="19"/>
  <c r="J103" i="19"/>
  <c r="I103" i="19"/>
  <c r="H103" i="19"/>
  <c r="G103" i="19"/>
  <c r="F103" i="19"/>
  <c r="D103" i="19"/>
  <c r="L102" i="19"/>
  <c r="R1865" i="1" s="1"/>
  <c r="K102" i="19"/>
  <c r="Q1865" i="1" s="1"/>
  <c r="J102" i="19"/>
  <c r="P1865" i="1" s="1"/>
  <c r="I102" i="19"/>
  <c r="O1865" i="1" s="1"/>
  <c r="H102" i="19"/>
  <c r="N1865" i="1" s="1"/>
  <c r="G102" i="19"/>
  <c r="M1865" i="1" s="1"/>
  <c r="F102" i="19"/>
  <c r="L1865" i="1" s="1"/>
  <c r="D102" i="19"/>
  <c r="J1865" i="1" s="1"/>
  <c r="B102" i="19"/>
  <c r="B1865" i="1" s="1"/>
  <c r="B103" i="19"/>
  <c r="B104" i="19"/>
  <c r="B1890" i="1" s="1"/>
  <c r="B105" i="19"/>
  <c r="B1915" i="1" s="1"/>
  <c r="A103" i="19"/>
  <c r="A104" i="19"/>
  <c r="A1890" i="1" s="1"/>
  <c r="A105" i="19"/>
  <c r="A1915" i="1" s="1"/>
  <c r="A102" i="19"/>
  <c r="A1865" i="1" s="1"/>
  <c r="L98" i="19"/>
  <c r="R1850" i="1" s="1"/>
  <c r="K98" i="19"/>
  <c r="Q1850" i="1" s="1"/>
  <c r="J98" i="19"/>
  <c r="P1850" i="1" s="1"/>
  <c r="I98" i="19"/>
  <c r="O1850" i="1" s="1"/>
  <c r="H98" i="19"/>
  <c r="N1850" i="1" s="1"/>
  <c r="G98" i="19"/>
  <c r="M1850" i="1" s="1"/>
  <c r="F98" i="19"/>
  <c r="L1850" i="1" s="1"/>
  <c r="D98" i="19"/>
  <c r="J1850" i="1" s="1"/>
  <c r="L97" i="19"/>
  <c r="R1825" i="1" s="1"/>
  <c r="K97" i="19"/>
  <c r="Q1825" i="1" s="1"/>
  <c r="J97" i="19"/>
  <c r="P1825" i="1" s="1"/>
  <c r="I97" i="19"/>
  <c r="O1825" i="1" s="1"/>
  <c r="H97" i="19"/>
  <c r="N1825" i="1" s="1"/>
  <c r="G97" i="19"/>
  <c r="M1825" i="1" s="1"/>
  <c r="F97" i="19"/>
  <c r="L1825" i="1" s="1"/>
  <c r="D97" i="19"/>
  <c r="J1825" i="1" s="1"/>
  <c r="L96" i="19"/>
  <c r="K96" i="19"/>
  <c r="J96" i="19"/>
  <c r="I96" i="19"/>
  <c r="H96" i="19"/>
  <c r="G96" i="19"/>
  <c r="F96" i="19"/>
  <c r="D96" i="19"/>
  <c r="L95" i="19"/>
  <c r="R1800" i="1" s="1"/>
  <c r="K95" i="19"/>
  <c r="Q1800" i="1" s="1"/>
  <c r="J95" i="19"/>
  <c r="P1800" i="1" s="1"/>
  <c r="I95" i="19"/>
  <c r="O1800" i="1" s="1"/>
  <c r="H95" i="19"/>
  <c r="N1800" i="1" s="1"/>
  <c r="G95" i="19"/>
  <c r="M1800" i="1" s="1"/>
  <c r="F95" i="19"/>
  <c r="L1800" i="1" s="1"/>
  <c r="D95" i="19"/>
  <c r="J1800" i="1" s="1"/>
  <c r="B98" i="19"/>
  <c r="B1850" i="1" s="1"/>
  <c r="A98" i="19"/>
  <c r="A1850" i="1" s="1"/>
  <c r="B97" i="19"/>
  <c r="B1825" i="1" s="1"/>
  <c r="A97" i="19"/>
  <c r="A1825" i="1" s="1"/>
  <c r="B96" i="19"/>
  <c r="A96" i="19"/>
  <c r="B95" i="19"/>
  <c r="B1800" i="1" s="1"/>
  <c r="A95" i="19"/>
  <c r="A1800" i="1" s="1"/>
  <c r="C557" i="1"/>
  <c r="C558" i="1"/>
  <c r="C559" i="1"/>
  <c r="C560" i="1"/>
  <c r="C561" i="1"/>
  <c r="C562" i="1"/>
  <c r="C563" i="1"/>
  <c r="C564" i="1"/>
  <c r="C565" i="1"/>
  <c r="C566" i="1"/>
  <c r="C567" i="1"/>
  <c r="C568" i="1"/>
  <c r="C569" i="1"/>
  <c r="C570" i="1"/>
  <c r="C571" i="1"/>
  <c r="C572" i="1"/>
  <c r="C573" i="1"/>
  <c r="C574" i="1"/>
  <c r="C575" i="1"/>
  <c r="C576" i="1"/>
  <c r="C577" i="1"/>
  <c r="C578" i="1"/>
  <c r="C579" i="1"/>
  <c r="C556" i="1"/>
  <c r="H696" i="15"/>
  <c r="H692" i="15"/>
  <c r="H694" i="15"/>
  <c r="H695" i="15"/>
  <c r="H690" i="15"/>
  <c r="C1898" i="1"/>
  <c r="C1899" i="1"/>
  <c r="C1900" i="1"/>
  <c r="C1901" i="1"/>
  <c r="C1902" i="1"/>
  <c r="C1903" i="1"/>
  <c r="C1904" i="1"/>
  <c r="C1905" i="1"/>
  <c r="C1906" i="1"/>
  <c r="C1907" i="1"/>
  <c r="C1908" i="1"/>
  <c r="C1909" i="1"/>
  <c r="C1910" i="1"/>
  <c r="C1911" i="1"/>
  <c r="C1912" i="1"/>
  <c r="C1913" i="1"/>
  <c r="C1914" i="1"/>
  <c r="C1833" i="1"/>
  <c r="C1834" i="1"/>
  <c r="C1835" i="1"/>
  <c r="C1836" i="1"/>
  <c r="C1837" i="1"/>
  <c r="C1838" i="1"/>
  <c r="C1839" i="1"/>
  <c r="C1840" i="1"/>
  <c r="C1841" i="1"/>
  <c r="C1842" i="1"/>
  <c r="C1843" i="1"/>
  <c r="C1844" i="1"/>
  <c r="C1845" i="1"/>
  <c r="C1846" i="1"/>
  <c r="C1847" i="1"/>
  <c r="C1848" i="1"/>
  <c r="C1849" i="1"/>
  <c r="C1547" i="1"/>
  <c r="C1543"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1402" i="1"/>
  <c r="C1403" i="1"/>
  <c r="C1404" i="1"/>
  <c r="C1405" i="1"/>
  <c r="C1406" i="1"/>
  <c r="C1407" i="1"/>
  <c r="C1408" i="1"/>
  <c r="C1409" i="1"/>
  <c r="C1410" i="1"/>
  <c r="C1411" i="1"/>
  <c r="C1412" i="1"/>
  <c r="C1413" i="1"/>
  <c r="C1414" i="1"/>
  <c r="C1415" i="1"/>
  <c r="C1416" i="1"/>
  <c r="C1417" i="1"/>
  <c r="C1418" i="1"/>
  <c r="C1419" i="1"/>
  <c r="C1420" i="1"/>
  <c r="C1421" i="1"/>
  <c r="C1422" i="1"/>
  <c r="C1423" i="1"/>
  <c r="C1424" i="1"/>
  <c r="C1425" i="1"/>
  <c r="C1426" i="1"/>
  <c r="C1427" i="1"/>
  <c r="C1428" i="1"/>
  <c r="C1429" i="1"/>
  <c r="C1430" i="1"/>
  <c r="C1431" i="1"/>
  <c r="C1432" i="1"/>
  <c r="C1433" i="1"/>
  <c r="C1434" i="1"/>
  <c r="C1435" i="1"/>
  <c r="C1436" i="1"/>
  <c r="C1437" i="1"/>
  <c r="C1438" i="1"/>
  <c r="C1439" i="1"/>
  <c r="C1440" i="1"/>
  <c r="C1441" i="1"/>
  <c r="C1442" i="1"/>
  <c r="C1443" i="1"/>
  <c r="C1444" i="1"/>
  <c r="C1445" i="1"/>
  <c r="C1446" i="1"/>
  <c r="C1447" i="1"/>
  <c r="C1448" i="1"/>
  <c r="C1449" i="1"/>
  <c r="C1450" i="1"/>
  <c r="C1451" i="1"/>
  <c r="C1452" i="1"/>
  <c r="C1453" i="1"/>
  <c r="C1454" i="1"/>
  <c r="C1455" i="1"/>
  <c r="C1456" i="1"/>
  <c r="C1457" i="1"/>
  <c r="C1458" i="1"/>
  <c r="C1459" i="1"/>
  <c r="C1460" i="1"/>
  <c r="C1461" i="1"/>
  <c r="C1462" i="1"/>
  <c r="C1463" i="1"/>
  <c r="C1464" i="1"/>
  <c r="C1465" i="1"/>
  <c r="C1466" i="1"/>
  <c r="C1467" i="1"/>
  <c r="C1468" i="1"/>
  <c r="C1469" i="1"/>
  <c r="C1470" i="1"/>
  <c r="C1471" i="1"/>
  <c r="C1472" i="1"/>
  <c r="C1473" i="1"/>
  <c r="C1474" i="1"/>
  <c r="C1475" i="1"/>
  <c r="C1476" i="1"/>
  <c r="C1477" i="1"/>
  <c r="C1478" i="1"/>
  <c r="C1479" i="1"/>
  <c r="C1480" i="1"/>
  <c r="C1481" i="1"/>
  <c r="C1482" i="1"/>
  <c r="C1483" i="1"/>
  <c r="C1484" i="1"/>
  <c r="C1485" i="1"/>
  <c r="C1486" i="1"/>
  <c r="C1487" i="1"/>
  <c r="C1488" i="1"/>
  <c r="C1489" i="1"/>
  <c r="C1490" i="1"/>
  <c r="C1491" i="1"/>
  <c r="C1492" i="1"/>
  <c r="C1493" i="1"/>
  <c r="C1494" i="1"/>
  <c r="C1495" i="1"/>
  <c r="C1496" i="1"/>
  <c r="C1497" i="1"/>
  <c r="C1498" i="1"/>
  <c r="C1499" i="1"/>
  <c r="C1500" i="1"/>
  <c r="C1501" i="1"/>
  <c r="C1502" i="1"/>
  <c r="C1503" i="1"/>
  <c r="C1504" i="1"/>
  <c r="C1505" i="1"/>
  <c r="C1506" i="1"/>
  <c r="C1507" i="1"/>
  <c r="C1508" i="1"/>
  <c r="C1509" i="1"/>
  <c r="C1510" i="1"/>
  <c r="C1511" i="1"/>
  <c r="C1512" i="1"/>
  <c r="C1513" i="1"/>
  <c r="C1514" i="1"/>
  <c r="C1515" i="1"/>
  <c r="C1516" i="1"/>
  <c r="C1517" i="1"/>
  <c r="C1518" i="1"/>
  <c r="C1519" i="1"/>
  <c r="C1520" i="1"/>
  <c r="C1521" i="1"/>
  <c r="C1522" i="1"/>
  <c r="C1523" i="1"/>
  <c r="C1524" i="1"/>
  <c r="C1525" i="1"/>
  <c r="C1526" i="1"/>
  <c r="C1527" i="1"/>
  <c r="C1528" i="1"/>
  <c r="C1529" i="1"/>
  <c r="C1530" i="1"/>
  <c r="C1531" i="1"/>
  <c r="C1532" i="1"/>
  <c r="C1533" i="1"/>
  <c r="C1534" i="1"/>
  <c r="C1535" i="1"/>
  <c r="C1536" i="1"/>
  <c r="C1537" i="1"/>
  <c r="C1538"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G152" i="13"/>
  <c r="G139" i="13"/>
  <c r="C582" i="1"/>
  <c r="C583" i="1"/>
  <c r="C584" i="1"/>
  <c r="C585" i="1"/>
  <c r="C586" i="1"/>
  <c r="C587" i="1"/>
  <c r="C588" i="1"/>
  <c r="C589" i="1"/>
  <c r="C590" i="1"/>
  <c r="C591" i="1"/>
  <c r="C592" i="1"/>
  <c r="C593" i="1"/>
  <c r="C594" i="1"/>
  <c r="C595" i="1"/>
  <c r="C581" i="1"/>
  <c r="C382" i="1"/>
  <c r="C383" i="1"/>
  <c r="C384" i="1"/>
  <c r="C385" i="1"/>
  <c r="C386" i="1"/>
  <c r="C387" i="1"/>
  <c r="C388" i="1"/>
  <c r="C389" i="1"/>
  <c r="C390" i="1"/>
  <c r="C391" i="1"/>
  <c r="C392" i="1"/>
  <c r="C393" i="1"/>
  <c r="C394" i="1"/>
  <c r="C395" i="1"/>
  <c r="C380" i="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3" i="1"/>
  <c r="C172" i="1"/>
  <c r="C171" i="1"/>
  <c r="C170" i="1"/>
  <c r="C169" i="1"/>
  <c r="C168" i="1"/>
  <c r="C167" i="1"/>
  <c r="C166" i="1"/>
  <c r="C165" i="1"/>
  <c r="C164" i="1"/>
  <c r="C1630" i="1"/>
  <c r="C1631" i="1"/>
  <c r="C1632" i="1"/>
  <c r="C1633" i="1"/>
  <c r="C1634" i="1"/>
  <c r="C1635" i="1"/>
  <c r="C1636" i="1"/>
  <c r="C1637" i="1"/>
  <c r="C1638" i="1"/>
  <c r="C1639" i="1"/>
  <c r="C1629" i="1"/>
  <c r="H408" i="15"/>
  <c r="I465" i="15"/>
  <c r="J465" i="15"/>
  <c r="K465" i="15"/>
  <c r="H683" i="15"/>
  <c r="I682" i="15"/>
  <c r="I683" i="15" s="1"/>
  <c r="J683" i="15"/>
  <c r="K683" i="15"/>
  <c r="L683" i="15"/>
  <c r="M683" i="15"/>
  <c r="N683" i="15"/>
  <c r="O683" i="15"/>
  <c r="P682" i="15"/>
  <c r="P683" i="15" s="1"/>
  <c r="Q683" i="15"/>
  <c r="R683" i="15"/>
  <c r="S683" i="15"/>
  <c r="V682" i="15"/>
  <c r="V683" i="15" s="1"/>
  <c r="W682" i="15"/>
  <c r="W683" i="15" s="1"/>
  <c r="X682" i="15"/>
  <c r="X683" i="15" s="1"/>
  <c r="Y683" i="15"/>
  <c r="Z682" i="15"/>
  <c r="Z683" i="15" s="1"/>
  <c r="AC683" i="15"/>
  <c r="AD683" i="15"/>
  <c r="AG682" i="15"/>
  <c r="AG683" i="15" s="1"/>
  <c r="AH682" i="15"/>
  <c r="AH683" i="15" s="1"/>
  <c r="AI682" i="15"/>
  <c r="AI683" i="15" s="1"/>
  <c r="C1929" i="1"/>
  <c r="C1930" i="1"/>
  <c r="C1931" i="1"/>
  <c r="C1928" i="1"/>
  <c r="C1934" i="1"/>
  <c r="C1935" i="1"/>
  <c r="C1936" i="1"/>
  <c r="C1933" i="1"/>
  <c r="C1944" i="1"/>
  <c r="C1945" i="1"/>
  <c r="C1946" i="1"/>
  <c r="C1943" i="1"/>
  <c r="C1949" i="1"/>
  <c r="C1950" i="1"/>
  <c r="C1951" i="1"/>
  <c r="C1948" i="1"/>
  <c r="C1954" i="1"/>
  <c r="C1955" i="1"/>
  <c r="C1956" i="1"/>
  <c r="C1953" i="1"/>
  <c r="C1959" i="1"/>
  <c r="C1960" i="1"/>
  <c r="C1961" i="1"/>
  <c r="C1958" i="1"/>
  <c r="C1969" i="1"/>
  <c r="C1970" i="1"/>
  <c r="C1971" i="1"/>
  <c r="C1968" i="1"/>
  <c r="C1973" i="1"/>
  <c r="C1974" i="1"/>
  <c r="C1975" i="1"/>
  <c r="C1976" i="1"/>
  <c r="C1923" i="1"/>
  <c r="C1924" i="1"/>
  <c r="C1925" i="1"/>
  <c r="C1926" i="1"/>
  <c r="F47" i="8"/>
  <c r="F81" i="8"/>
  <c r="F80" i="8"/>
  <c r="F67" i="8"/>
  <c r="F53" i="8"/>
  <c r="F166" i="8"/>
  <c r="F34" i="8"/>
  <c r="F9" i="8"/>
  <c r="F213" i="8"/>
  <c r="F210" i="8"/>
  <c r="F209" i="8"/>
  <c r="F208" i="8"/>
  <c r="F207" i="8"/>
  <c r="F205" i="8"/>
  <c r="F203" i="8"/>
  <c r="F201" i="8"/>
  <c r="F200" i="8"/>
  <c r="F183" i="8"/>
  <c r="F174" i="8"/>
  <c r="F171" i="8"/>
  <c r="F170" i="8"/>
  <c r="F173" i="8"/>
  <c r="F128" i="8"/>
  <c r="F132" i="8"/>
  <c r="F121" i="8"/>
  <c r="F138" i="8"/>
  <c r="F137" i="8"/>
  <c r="F108" i="8"/>
  <c r="F104" i="8"/>
  <c r="F99" i="8"/>
  <c r="F105" i="8"/>
  <c r="F76" i="8"/>
  <c r="F43" i="8"/>
  <c r="F24" i="8"/>
  <c r="F154" i="8"/>
  <c r="C262" i="1"/>
  <c r="C321" i="1"/>
  <c r="C320" i="1"/>
  <c r="C319" i="1"/>
  <c r="C318" i="1"/>
  <c r="C317" i="1"/>
  <c r="C316" i="1"/>
  <c r="C315" i="1"/>
  <c r="C314" i="1"/>
  <c r="C313" i="1"/>
  <c r="C312" i="1"/>
  <c r="C311" i="1"/>
  <c r="C310" i="1"/>
  <c r="C309" i="1"/>
  <c r="C308" i="1"/>
  <c r="C306" i="1"/>
  <c r="C1921" i="1"/>
  <c r="C1856" i="1"/>
  <c r="C481" i="1"/>
  <c r="C1549" i="1"/>
  <c r="C1548" i="1"/>
  <c r="C1544" i="1"/>
  <c r="C1545" i="1"/>
  <c r="C1654" i="1"/>
  <c r="C1653" i="1"/>
  <c r="C1652" i="1"/>
  <c r="C1651" i="1"/>
  <c r="C1650" i="1"/>
  <c r="C1649" i="1"/>
  <c r="C1648" i="1"/>
  <c r="C1647" i="1"/>
  <c r="C1646" i="1"/>
  <c r="C1645" i="1"/>
  <c r="C1644" i="1"/>
  <c r="C1643" i="1"/>
  <c r="C1642" i="1"/>
  <c r="C1641" i="1"/>
  <c r="C371" i="1"/>
  <c r="C370" i="1"/>
  <c r="C369" i="1"/>
  <c r="C269" i="1"/>
  <c r="C268" i="1"/>
  <c r="C267" i="1"/>
  <c r="C1627" i="1"/>
  <c r="C1626"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40" i="1"/>
  <c r="C639" i="1"/>
  <c r="C1559" i="1"/>
  <c r="C1558" i="1"/>
  <c r="C1557" i="1"/>
  <c r="C1556" i="1"/>
  <c r="C1555" i="1"/>
  <c r="C1554" i="1"/>
  <c r="C1553" i="1"/>
  <c r="C1552" i="1"/>
  <c r="C1593" i="1"/>
  <c r="C1594" i="1"/>
  <c r="C1595" i="1"/>
  <c r="C1596" i="1"/>
  <c r="C1597" i="1"/>
  <c r="C204" i="1"/>
  <c r="C209" i="1"/>
  <c r="C214" i="1"/>
  <c r="C202" i="1"/>
  <c r="C203" i="1"/>
  <c r="C205" i="1"/>
  <c r="C206" i="1"/>
  <c r="C207" i="1"/>
  <c r="C208" i="1"/>
  <c r="C210" i="1"/>
  <c r="C211" i="1"/>
  <c r="C212" i="1"/>
  <c r="C213" i="1"/>
  <c r="B17" i="10"/>
  <c r="C1541" i="1"/>
  <c r="C1540"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404" i="1"/>
  <c r="C364" i="1"/>
  <c r="C638" i="1"/>
  <c r="C637" i="1"/>
  <c r="C636" i="1"/>
  <c r="C635" i="1"/>
  <c r="C634" i="1"/>
  <c r="C478" i="1"/>
  <c r="C477" i="1"/>
  <c r="C1874" i="1"/>
  <c r="B186" i="13"/>
  <c r="B187" i="13"/>
  <c r="C151" i="1"/>
  <c r="C152" i="1"/>
  <c r="C153" i="1"/>
  <c r="C154" i="1"/>
  <c r="C155" i="1"/>
  <c r="C156" i="1"/>
  <c r="C157" i="1"/>
  <c r="C158" i="1"/>
  <c r="C159" i="1"/>
  <c r="C149" i="1"/>
  <c r="AF682" i="15"/>
  <c r="U682" i="15"/>
  <c r="AI511" i="15"/>
  <c r="AH511" i="15"/>
  <c r="AG511" i="15"/>
  <c r="AF511" i="15"/>
  <c r="AE511" i="15"/>
  <c r="AD511" i="15"/>
  <c r="AC511" i="15"/>
  <c r="AB511" i="15"/>
  <c r="AA511" i="15"/>
  <c r="Z511" i="15"/>
  <c r="Y511" i="15"/>
  <c r="X511" i="15"/>
  <c r="W511" i="15"/>
  <c r="V511" i="15"/>
  <c r="U511" i="15"/>
  <c r="T511" i="15"/>
  <c r="S511" i="15"/>
  <c r="R511" i="15"/>
  <c r="Q511" i="15"/>
  <c r="P511" i="15"/>
  <c r="O511" i="15"/>
  <c r="N511" i="15"/>
  <c r="M511" i="15"/>
  <c r="L511" i="15"/>
  <c r="K511" i="15"/>
  <c r="J511" i="15"/>
  <c r="I511" i="15"/>
  <c r="H511" i="15"/>
  <c r="L465" i="15"/>
  <c r="H465" i="15"/>
  <c r="I408" i="15"/>
  <c r="C74" i="1"/>
  <c r="C73" i="1"/>
  <c r="C72" i="1"/>
  <c r="C71" i="1"/>
  <c r="C70" i="1"/>
  <c r="C69" i="1"/>
  <c r="C68" i="1"/>
  <c r="C67" i="1"/>
  <c r="C66" i="1"/>
  <c r="C65" i="1"/>
  <c r="C64" i="1"/>
  <c r="C1876" i="1"/>
  <c r="C266" i="1"/>
  <c r="C368" i="1"/>
  <c r="C1875" i="1"/>
  <c r="C265" i="1"/>
  <c r="C367" i="1"/>
  <c r="C1592" i="1"/>
  <c r="C163" i="1"/>
  <c r="C1591" i="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572" i="1"/>
  <c r="C1573" i="1"/>
  <c r="C1574" i="1"/>
  <c r="C1575" i="1"/>
  <c r="C1576" i="1"/>
  <c r="C256" i="1"/>
  <c r="C257" i="1"/>
  <c r="C258" i="1"/>
  <c r="C259" i="1"/>
  <c r="C260" i="1"/>
  <c r="C261" i="1"/>
  <c r="C263" i="1"/>
  <c r="C264" i="1"/>
  <c r="C254" i="1"/>
  <c r="C365" i="1"/>
  <c r="C366" i="1"/>
  <c r="C201" i="1"/>
  <c r="C221" i="1"/>
  <c r="C222" i="1"/>
  <c r="C223" i="1"/>
  <c r="C224" i="1"/>
  <c r="C225" i="1"/>
  <c r="C226" i="1"/>
  <c r="C227" i="1"/>
  <c r="C228" i="1"/>
  <c r="C229" i="1"/>
  <c r="C230" i="1"/>
  <c r="C231" i="1"/>
  <c r="C232" i="1"/>
  <c r="B194" i="13"/>
  <c r="B196" i="13"/>
  <c r="B197" i="13"/>
  <c r="C1920" i="1"/>
  <c r="C1919" i="1"/>
  <c r="C1918" i="1"/>
  <c r="C1917" i="1"/>
  <c r="C1916" i="1"/>
  <c r="C1897" i="1"/>
  <c r="C1896" i="1"/>
  <c r="C1895" i="1"/>
  <c r="C1894" i="1"/>
  <c r="C1893" i="1"/>
  <c r="C1892" i="1"/>
  <c r="C1891" i="1"/>
  <c r="C1873" i="1"/>
  <c r="C1872" i="1"/>
  <c r="C1871" i="1"/>
  <c r="C1870" i="1"/>
  <c r="C1869" i="1"/>
  <c r="C1868" i="1"/>
  <c r="C1867" i="1"/>
  <c r="C1855" i="1"/>
  <c r="C1854" i="1"/>
  <c r="C1853" i="1"/>
  <c r="C1852" i="1"/>
  <c r="C1851" i="1"/>
  <c r="C1864" i="1"/>
  <c r="C1863" i="1"/>
  <c r="C1862" i="1"/>
  <c r="C1861" i="1"/>
  <c r="C1860" i="1"/>
  <c r="C1832" i="1"/>
  <c r="C1831" i="1"/>
  <c r="C1830" i="1"/>
  <c r="C1829" i="1"/>
  <c r="C1828" i="1"/>
  <c r="C1827" i="1"/>
  <c r="C1826" i="1"/>
  <c r="C1590" i="1"/>
  <c r="C1579" i="1"/>
  <c r="C1580" i="1"/>
  <c r="C1581" i="1"/>
  <c r="C1582" i="1"/>
  <c r="C1583" i="1"/>
  <c r="C1584" i="1"/>
  <c r="C1585" i="1"/>
  <c r="C1586" i="1"/>
  <c r="C1587" i="1"/>
  <c r="C1588" i="1"/>
  <c r="C1589" i="1"/>
  <c r="C1578" i="1"/>
  <c r="C358" i="1"/>
  <c r="C359" i="1"/>
  <c r="C360" i="1"/>
  <c r="C361" i="1"/>
  <c r="C362" i="1"/>
  <c r="C363" i="1"/>
  <c r="C357" i="1"/>
  <c r="C247" i="1"/>
  <c r="C248" i="1"/>
  <c r="C249" i="1"/>
  <c r="C250" i="1"/>
  <c r="C246" i="1"/>
  <c r="C244" i="1"/>
  <c r="C243" i="1"/>
  <c r="C217" i="1"/>
  <c r="C218" i="1"/>
  <c r="C219" i="1"/>
  <c r="C220" i="1"/>
  <c r="C216" i="1"/>
  <c r="C150" i="1"/>
  <c r="F92" i="8"/>
  <c r="F73" i="8"/>
  <c r="B159" i="13"/>
  <c r="F72" i="8"/>
  <c r="F96" i="8"/>
  <c r="F134" i="8"/>
  <c r="F188" i="8"/>
  <c r="F135" i="8"/>
  <c r="F123" i="8"/>
  <c r="F198" i="8"/>
  <c r="B188" i="13"/>
  <c r="B189" i="13"/>
  <c r="F212" i="8"/>
  <c r="F98" i="8"/>
  <c r="F29" i="8"/>
  <c r="F50" i="8"/>
  <c r="F125" i="8"/>
  <c r="B160" i="13"/>
  <c r="F97" i="8"/>
  <c r="A131" i="13"/>
  <c r="F129" i="8"/>
  <c r="A118" i="13"/>
  <c r="A120" i="13"/>
  <c r="A121" i="13"/>
  <c r="F28" i="8"/>
  <c r="F59" i="8"/>
  <c r="F124" i="8"/>
  <c r="F172" i="8"/>
  <c r="B163" i="13"/>
  <c r="A103" i="13"/>
  <c r="A105" i="13"/>
  <c r="A106" i="13"/>
  <c r="F93" i="8"/>
  <c r="F150" i="8"/>
  <c r="F25" i="8"/>
  <c r="F94" i="8"/>
  <c r="F38" i="8"/>
  <c r="F89" i="8"/>
  <c r="F95" i="8"/>
  <c r="F33" i="8"/>
  <c r="F91" i="8"/>
  <c r="F90" i="8"/>
  <c r="F61" i="8"/>
  <c r="A122" i="13"/>
  <c r="A111" i="13"/>
  <c r="A107" i="13"/>
  <c r="P1801" i="1" l="1"/>
  <c r="P1824" i="1"/>
  <c r="P1806" i="1"/>
  <c r="P1812" i="1"/>
  <c r="P1807" i="1"/>
  <c r="P1804" i="1"/>
  <c r="P1811" i="1"/>
  <c r="P1823" i="1"/>
  <c r="P1817" i="1"/>
  <c r="P1813" i="1"/>
  <c r="P1822" i="1"/>
  <c r="P1818" i="1"/>
  <c r="P1816" i="1"/>
  <c r="P1808" i="1"/>
  <c r="P1803" i="1"/>
  <c r="P1805" i="1"/>
  <c r="P1814" i="1"/>
  <c r="P1815" i="1"/>
  <c r="P1820" i="1"/>
  <c r="P1819" i="1"/>
  <c r="P1810" i="1"/>
  <c r="P1809" i="1"/>
  <c r="P1821" i="1"/>
  <c r="P1866" i="1"/>
  <c r="P1889" i="1"/>
  <c r="P1884" i="1"/>
  <c r="P1885" i="1"/>
  <c r="P1877" i="1"/>
  <c r="P1887" i="1"/>
  <c r="P1878" i="1"/>
  <c r="P1882" i="1"/>
  <c r="P1888" i="1"/>
  <c r="P1881" i="1"/>
  <c r="P1880" i="1"/>
  <c r="P1883" i="1"/>
  <c r="P1879" i="1"/>
  <c r="P1886" i="1"/>
  <c r="O1866" i="1"/>
  <c r="O1889" i="1"/>
  <c r="O1879" i="1"/>
  <c r="O1884" i="1"/>
  <c r="O1882" i="1"/>
  <c r="O1885" i="1"/>
  <c r="O1877" i="1"/>
  <c r="O1887" i="1"/>
  <c r="O1878" i="1"/>
  <c r="O1888" i="1"/>
  <c r="O1886" i="1"/>
  <c r="O1881" i="1"/>
  <c r="O1883" i="1"/>
  <c r="O1880" i="1"/>
  <c r="B1866" i="1"/>
  <c r="B1889" i="1"/>
  <c r="B1882" i="1"/>
  <c r="B1886" i="1"/>
  <c r="B1884" i="1"/>
  <c r="B1881" i="1"/>
  <c r="B1879" i="1"/>
  <c r="B1885" i="1"/>
  <c r="B1880" i="1"/>
  <c r="B1877" i="1"/>
  <c r="B1888" i="1"/>
  <c r="B1878" i="1"/>
  <c r="B1887" i="1"/>
  <c r="B1883" i="1"/>
  <c r="R1801" i="1"/>
  <c r="R1824" i="1"/>
  <c r="R1803" i="1"/>
  <c r="R1822" i="1"/>
  <c r="R1814" i="1"/>
  <c r="R1815" i="1"/>
  <c r="R1805" i="1"/>
  <c r="R1820" i="1"/>
  <c r="R1819" i="1"/>
  <c r="R1810" i="1"/>
  <c r="R1809" i="1"/>
  <c r="R1808" i="1"/>
  <c r="R1812" i="1"/>
  <c r="R1818" i="1"/>
  <c r="R1821" i="1"/>
  <c r="R1816" i="1"/>
  <c r="R1806" i="1"/>
  <c r="R1807" i="1"/>
  <c r="R1811" i="1"/>
  <c r="R1823" i="1"/>
  <c r="R1817" i="1"/>
  <c r="R1813" i="1"/>
  <c r="R1804" i="1"/>
  <c r="R1866" i="1"/>
  <c r="R1889" i="1"/>
  <c r="R1888" i="1"/>
  <c r="R1881" i="1"/>
  <c r="R1886" i="1"/>
  <c r="R1883" i="1"/>
  <c r="R1880" i="1"/>
  <c r="R1879" i="1"/>
  <c r="R1882" i="1"/>
  <c r="R1884" i="1"/>
  <c r="R1885" i="1"/>
  <c r="R1877" i="1"/>
  <c r="R1887" i="1"/>
  <c r="R1878" i="1"/>
  <c r="Q1866" i="1"/>
  <c r="Q1889" i="1"/>
  <c r="Q1884" i="1"/>
  <c r="Q1885" i="1"/>
  <c r="Q1877" i="1"/>
  <c r="Q1887" i="1"/>
  <c r="Q1878" i="1"/>
  <c r="Q1882" i="1"/>
  <c r="Q1888" i="1"/>
  <c r="Q1881" i="1"/>
  <c r="Q1880" i="1"/>
  <c r="Q1886" i="1"/>
  <c r="Q1883" i="1"/>
  <c r="Q1879" i="1"/>
  <c r="J1801" i="1"/>
  <c r="J1824" i="1"/>
  <c r="J1822" i="1"/>
  <c r="J1818" i="1"/>
  <c r="J1816" i="1"/>
  <c r="J1813" i="1"/>
  <c r="J1803" i="1"/>
  <c r="J1808" i="1"/>
  <c r="J1814" i="1"/>
  <c r="J1815" i="1"/>
  <c r="J1805" i="1"/>
  <c r="J1819" i="1"/>
  <c r="J1810" i="1"/>
  <c r="J1809" i="1"/>
  <c r="J1820" i="1"/>
  <c r="J1806" i="1"/>
  <c r="J1812" i="1"/>
  <c r="J1807" i="1"/>
  <c r="J1821" i="1"/>
  <c r="J1804" i="1"/>
  <c r="J1811" i="1"/>
  <c r="J1823" i="1"/>
  <c r="J1817" i="1"/>
  <c r="J1866" i="1"/>
  <c r="J1889" i="1"/>
  <c r="J1882" i="1"/>
  <c r="J1888" i="1"/>
  <c r="J1878" i="1"/>
  <c r="J1881" i="1"/>
  <c r="J1886" i="1"/>
  <c r="J1885" i="1"/>
  <c r="J1884" i="1"/>
  <c r="J1877" i="1"/>
  <c r="J1883" i="1"/>
  <c r="J1880" i="1"/>
  <c r="J1879" i="1"/>
  <c r="J1887" i="1"/>
  <c r="Q1801" i="1"/>
  <c r="Q1824" i="1"/>
  <c r="Q1813" i="1"/>
  <c r="Q1822" i="1"/>
  <c r="Q1818" i="1"/>
  <c r="Q1816" i="1"/>
  <c r="Q1803" i="1"/>
  <c r="Q1806" i="1"/>
  <c r="Q1817" i="1"/>
  <c r="Q1807" i="1"/>
  <c r="Q1804" i="1"/>
  <c r="Q1811" i="1"/>
  <c r="Q1814" i="1"/>
  <c r="Q1815" i="1"/>
  <c r="Q1805" i="1"/>
  <c r="Q1820" i="1"/>
  <c r="Q1819" i="1"/>
  <c r="Q1810" i="1"/>
  <c r="Q1809" i="1"/>
  <c r="Q1808" i="1"/>
  <c r="Q1823" i="1"/>
  <c r="Q1821" i="1"/>
  <c r="Q1812" i="1"/>
  <c r="L1801" i="1"/>
  <c r="L1824" i="1"/>
  <c r="L1814" i="1"/>
  <c r="L1815" i="1"/>
  <c r="L1805" i="1"/>
  <c r="L1809" i="1"/>
  <c r="L1808" i="1"/>
  <c r="L1820" i="1"/>
  <c r="L1819" i="1"/>
  <c r="L1810" i="1"/>
  <c r="L1821" i="1"/>
  <c r="L1806" i="1"/>
  <c r="L1807" i="1"/>
  <c r="L1823" i="1"/>
  <c r="L1817" i="1"/>
  <c r="L1812" i="1"/>
  <c r="L1804" i="1"/>
  <c r="L1811" i="1"/>
  <c r="L1816" i="1"/>
  <c r="L1822" i="1"/>
  <c r="L1813" i="1"/>
  <c r="L1818" i="1"/>
  <c r="L1803" i="1"/>
  <c r="L1866" i="1"/>
  <c r="L1889" i="1"/>
  <c r="L1883" i="1"/>
  <c r="L1880" i="1"/>
  <c r="L1881" i="1"/>
  <c r="L1879" i="1"/>
  <c r="L1886" i="1"/>
  <c r="L1878" i="1"/>
  <c r="L1884" i="1"/>
  <c r="L1885" i="1"/>
  <c r="L1877" i="1"/>
  <c r="L1882" i="1"/>
  <c r="L1887" i="1"/>
  <c r="L1888" i="1"/>
  <c r="O1801" i="1"/>
  <c r="O1824" i="1"/>
  <c r="O1806" i="1"/>
  <c r="O1812" i="1"/>
  <c r="O1807" i="1"/>
  <c r="O1804" i="1"/>
  <c r="O1811" i="1"/>
  <c r="O1823" i="1"/>
  <c r="O1817" i="1"/>
  <c r="O1822" i="1"/>
  <c r="O1813" i="1"/>
  <c r="O1818" i="1"/>
  <c r="O1816" i="1"/>
  <c r="O1803" i="1"/>
  <c r="O1821" i="1"/>
  <c r="O1814" i="1"/>
  <c r="O1805" i="1"/>
  <c r="O1815" i="1"/>
  <c r="O1820" i="1"/>
  <c r="O1819" i="1"/>
  <c r="O1810" i="1"/>
  <c r="O1809" i="1"/>
  <c r="O1808" i="1"/>
  <c r="A1801" i="1"/>
  <c r="A1824" i="1"/>
  <c r="A1807" i="1"/>
  <c r="A1813" i="1"/>
  <c r="A1810" i="1"/>
  <c r="A1823" i="1"/>
  <c r="A1809" i="1"/>
  <c r="A1822" i="1"/>
  <c r="A1819" i="1"/>
  <c r="A1806" i="1"/>
  <c r="A1817" i="1"/>
  <c r="A1805" i="1"/>
  <c r="A1820" i="1"/>
  <c r="A1816" i="1"/>
  <c r="A1814" i="1"/>
  <c r="A1811" i="1"/>
  <c r="A1803" i="1"/>
  <c r="A1815" i="1"/>
  <c r="A1821" i="1"/>
  <c r="A1818" i="1"/>
  <c r="A1812" i="1"/>
  <c r="A1804" i="1"/>
  <c r="A1808" i="1"/>
  <c r="M1801" i="1"/>
  <c r="M1824" i="1"/>
  <c r="M1820" i="1"/>
  <c r="M1819" i="1"/>
  <c r="M1810" i="1"/>
  <c r="M1809" i="1"/>
  <c r="M1821" i="1"/>
  <c r="M1805" i="1"/>
  <c r="M1806" i="1"/>
  <c r="M1807" i="1"/>
  <c r="M1823" i="1"/>
  <c r="M1812" i="1"/>
  <c r="M1804" i="1"/>
  <c r="M1811" i="1"/>
  <c r="M1817" i="1"/>
  <c r="M1822" i="1"/>
  <c r="M1813" i="1"/>
  <c r="M1816" i="1"/>
  <c r="M1818" i="1"/>
  <c r="M1808" i="1"/>
  <c r="M1803" i="1"/>
  <c r="M1814" i="1"/>
  <c r="M1815" i="1"/>
  <c r="M1866" i="1"/>
  <c r="M1889" i="1"/>
  <c r="M1883" i="1"/>
  <c r="M1880" i="1"/>
  <c r="M1886" i="1"/>
  <c r="M1879" i="1"/>
  <c r="M1878" i="1"/>
  <c r="M1884" i="1"/>
  <c r="M1882" i="1"/>
  <c r="M1885" i="1"/>
  <c r="M1877" i="1"/>
  <c r="M1887" i="1"/>
  <c r="M1888" i="1"/>
  <c r="M1881" i="1"/>
  <c r="B1801" i="1"/>
  <c r="B1824" i="1"/>
  <c r="B1822" i="1"/>
  <c r="B1819" i="1"/>
  <c r="B1823" i="1"/>
  <c r="B1817" i="1"/>
  <c r="B1805" i="1"/>
  <c r="B1820" i="1"/>
  <c r="B1816" i="1"/>
  <c r="B1814" i="1"/>
  <c r="B1811" i="1"/>
  <c r="B1808" i="1"/>
  <c r="B1813" i="1"/>
  <c r="B1815" i="1"/>
  <c r="B1821" i="1"/>
  <c r="B1818" i="1"/>
  <c r="B1812" i="1"/>
  <c r="B1804" i="1"/>
  <c r="B1807" i="1"/>
  <c r="B1806" i="1"/>
  <c r="B1803" i="1"/>
  <c r="B1809" i="1"/>
  <c r="B1810" i="1"/>
  <c r="N1801" i="1"/>
  <c r="N1824" i="1"/>
  <c r="N1821" i="1"/>
  <c r="N1808" i="1"/>
  <c r="N1806" i="1"/>
  <c r="N1807" i="1"/>
  <c r="N1823" i="1"/>
  <c r="N1812" i="1"/>
  <c r="N1804" i="1"/>
  <c r="N1811" i="1"/>
  <c r="N1817" i="1"/>
  <c r="N1810" i="1"/>
  <c r="N1809" i="1"/>
  <c r="N1822" i="1"/>
  <c r="N1813" i="1"/>
  <c r="N1816" i="1"/>
  <c r="N1818" i="1"/>
  <c r="N1820" i="1"/>
  <c r="N1803" i="1"/>
  <c r="N1819" i="1"/>
  <c r="N1814" i="1"/>
  <c r="N1815" i="1"/>
  <c r="N1805" i="1"/>
  <c r="A1866" i="1"/>
  <c r="A1889" i="1"/>
  <c r="A1888" i="1"/>
  <c r="A1882" i="1"/>
  <c r="A1886" i="1"/>
  <c r="A1884" i="1"/>
  <c r="A1881" i="1"/>
  <c r="A1879" i="1"/>
  <c r="A1885" i="1"/>
  <c r="A1880" i="1"/>
  <c r="A1877" i="1"/>
  <c r="A1878" i="1"/>
  <c r="A1887" i="1"/>
  <c r="A1883" i="1"/>
  <c r="N1866" i="1"/>
  <c r="N1889" i="1"/>
  <c r="N1879" i="1"/>
  <c r="N1886" i="1"/>
  <c r="N1883" i="1"/>
  <c r="N1880" i="1"/>
  <c r="N1878" i="1"/>
  <c r="N1884" i="1"/>
  <c r="N1882" i="1"/>
  <c r="N1885" i="1"/>
  <c r="N1877" i="1"/>
  <c r="N1887" i="1"/>
  <c r="N1888" i="1"/>
  <c r="N1881" i="1"/>
  <c r="B1581" i="1"/>
  <c r="A1581" i="1"/>
  <c r="Q1581" i="1"/>
  <c r="P1581" i="1"/>
  <c r="N1581" i="1"/>
  <c r="M1581" i="1"/>
  <c r="L1581" i="1"/>
  <c r="K1581" i="1"/>
  <c r="J1581" i="1"/>
  <c r="R1581" i="1"/>
  <c r="O1581" i="1"/>
  <c r="B225" i="1"/>
  <c r="A225" i="1"/>
  <c r="L225" i="1"/>
  <c r="K225" i="1"/>
  <c r="R225" i="1"/>
  <c r="J225" i="1"/>
  <c r="Q225" i="1"/>
  <c r="P225" i="1"/>
  <c r="O225" i="1"/>
  <c r="N225" i="1"/>
  <c r="M225" i="1"/>
  <c r="B30" i="1"/>
  <c r="A30" i="1"/>
  <c r="R30" i="1"/>
  <c r="J30" i="1"/>
  <c r="Q30" i="1"/>
  <c r="P30" i="1"/>
  <c r="N30" i="1"/>
  <c r="O30" i="1"/>
  <c r="M30" i="1"/>
  <c r="K30" i="1"/>
  <c r="L30" i="1"/>
  <c r="B1594" i="1"/>
  <c r="A1594" i="1"/>
  <c r="L1594" i="1"/>
  <c r="K1594" i="1"/>
  <c r="O1594" i="1"/>
  <c r="N1594" i="1"/>
  <c r="M1594" i="1"/>
  <c r="J1594" i="1"/>
  <c r="Q1594" i="1"/>
  <c r="R1594" i="1"/>
  <c r="P1594" i="1"/>
  <c r="B668" i="1"/>
  <c r="A668" i="1"/>
  <c r="K668" i="1"/>
  <c r="R668" i="1"/>
  <c r="J668" i="1"/>
  <c r="Q668" i="1"/>
  <c r="P668" i="1"/>
  <c r="O668" i="1"/>
  <c r="M668" i="1"/>
  <c r="N668" i="1"/>
  <c r="L668" i="1"/>
  <c r="B1921" i="1"/>
  <c r="A1921" i="1"/>
  <c r="P1921" i="1"/>
  <c r="O1921" i="1"/>
  <c r="N1921" i="1"/>
  <c r="M1921" i="1"/>
  <c r="L1921" i="1"/>
  <c r="K1921" i="1"/>
  <c r="R1921" i="1"/>
  <c r="J1921" i="1"/>
  <c r="Q1921" i="1"/>
  <c r="B1948" i="1"/>
  <c r="A1948" i="1"/>
  <c r="M1948" i="1"/>
  <c r="L1948" i="1"/>
  <c r="K1948" i="1"/>
  <c r="R1948" i="1"/>
  <c r="J1948" i="1"/>
  <c r="Q1948" i="1"/>
  <c r="P1948" i="1"/>
  <c r="O1948" i="1"/>
  <c r="N1948" i="1"/>
  <c r="B629" i="1"/>
  <c r="A629" i="1"/>
  <c r="R629" i="1"/>
  <c r="J629" i="1"/>
  <c r="Q629" i="1"/>
  <c r="N629" i="1"/>
  <c r="P629" i="1"/>
  <c r="O629" i="1"/>
  <c r="M629" i="1"/>
  <c r="L629" i="1"/>
  <c r="K629" i="1"/>
  <c r="B1524" i="1"/>
  <c r="A1524" i="1"/>
  <c r="K1524" i="1"/>
  <c r="Q1524" i="1"/>
  <c r="P1524" i="1"/>
  <c r="O1524" i="1"/>
  <c r="N1524" i="1"/>
  <c r="L1524" i="1"/>
  <c r="R1524" i="1"/>
  <c r="M1524" i="1"/>
  <c r="J1524" i="1"/>
  <c r="B1476" i="1"/>
  <c r="A1476" i="1"/>
  <c r="K1476" i="1"/>
  <c r="J1476" i="1"/>
  <c r="R1476" i="1"/>
  <c r="Q1476" i="1"/>
  <c r="N1476" i="1"/>
  <c r="O1476" i="1"/>
  <c r="P1476" i="1"/>
  <c r="M1476" i="1"/>
  <c r="L1476" i="1"/>
  <c r="B1428" i="1"/>
  <c r="A1428" i="1"/>
  <c r="R1428" i="1"/>
  <c r="J1428" i="1"/>
  <c r="Q1428" i="1"/>
  <c r="N1428" i="1"/>
  <c r="P1428" i="1"/>
  <c r="O1428" i="1"/>
  <c r="L1428" i="1"/>
  <c r="M1428" i="1"/>
  <c r="K1428" i="1"/>
  <c r="B811" i="1"/>
  <c r="A811" i="1"/>
  <c r="R811" i="1"/>
  <c r="J811" i="1"/>
  <c r="Q811" i="1"/>
  <c r="P811" i="1"/>
  <c r="O811" i="1"/>
  <c r="M811" i="1"/>
  <c r="L811" i="1"/>
  <c r="K811" i="1"/>
  <c r="N811" i="1"/>
  <c r="B771" i="1"/>
  <c r="A771" i="1"/>
  <c r="R771" i="1"/>
  <c r="J771" i="1"/>
  <c r="Q771" i="1"/>
  <c r="P771" i="1"/>
  <c r="O771" i="1"/>
  <c r="N771" i="1"/>
  <c r="M771" i="1"/>
  <c r="K771" i="1"/>
  <c r="L771" i="1"/>
  <c r="B715" i="1"/>
  <c r="A715" i="1"/>
  <c r="L715" i="1"/>
  <c r="K715" i="1"/>
  <c r="R715" i="1"/>
  <c r="J715" i="1"/>
  <c r="Q715" i="1"/>
  <c r="P715" i="1"/>
  <c r="N715" i="1"/>
  <c r="O715" i="1"/>
  <c r="M715" i="1"/>
  <c r="B1912" i="1"/>
  <c r="A1912" i="1"/>
  <c r="Q1912" i="1"/>
  <c r="P1912" i="1"/>
  <c r="O1912" i="1"/>
  <c r="N1912" i="1"/>
  <c r="M1912" i="1"/>
  <c r="L1912" i="1"/>
  <c r="K1912" i="1"/>
  <c r="R1912" i="1"/>
  <c r="J1912" i="1"/>
  <c r="A1390" i="1"/>
  <c r="B1390" i="1"/>
  <c r="K1390" i="1"/>
  <c r="R1390" i="1"/>
  <c r="J1390" i="1"/>
  <c r="P1390" i="1"/>
  <c r="M1390" i="1"/>
  <c r="L1390" i="1"/>
  <c r="Q1390" i="1"/>
  <c r="O1390" i="1"/>
  <c r="N1390" i="1"/>
  <c r="A1358" i="1"/>
  <c r="B1358" i="1"/>
  <c r="R1358" i="1"/>
  <c r="J1358" i="1"/>
  <c r="P1358" i="1"/>
  <c r="M1358" i="1"/>
  <c r="Q1358" i="1"/>
  <c r="O1358" i="1"/>
  <c r="N1358" i="1"/>
  <c r="L1358" i="1"/>
  <c r="K1358" i="1"/>
  <c r="A1342" i="1"/>
  <c r="B1342" i="1"/>
  <c r="R1342" i="1"/>
  <c r="J1342" i="1"/>
  <c r="P1342" i="1"/>
  <c r="M1342" i="1"/>
  <c r="Q1342" i="1"/>
  <c r="O1342" i="1"/>
  <c r="N1342" i="1"/>
  <c r="L1342" i="1"/>
  <c r="K1342" i="1"/>
  <c r="A1326" i="1"/>
  <c r="B1326" i="1"/>
  <c r="R1326" i="1"/>
  <c r="J1326" i="1"/>
  <c r="M1326" i="1"/>
  <c r="O1326" i="1"/>
  <c r="N1326" i="1"/>
  <c r="L1326" i="1"/>
  <c r="K1326" i="1"/>
  <c r="Q1326" i="1"/>
  <c r="P1326" i="1"/>
  <c r="B1608" i="1"/>
  <c r="A1608" i="1"/>
  <c r="N1608" i="1"/>
  <c r="M1608" i="1"/>
  <c r="L1608" i="1"/>
  <c r="K1608" i="1"/>
  <c r="R1608" i="1"/>
  <c r="Q1608" i="1"/>
  <c r="P1608" i="1"/>
  <c r="O1608" i="1"/>
  <c r="J1608" i="1"/>
  <c r="B1656" i="1"/>
  <c r="A1656" i="1"/>
  <c r="N1656" i="1"/>
  <c r="M1656" i="1"/>
  <c r="L1656" i="1"/>
  <c r="K1656" i="1"/>
  <c r="R1656" i="1"/>
  <c r="J1656" i="1"/>
  <c r="Q1656" i="1"/>
  <c r="P1656" i="1"/>
  <c r="O1656" i="1"/>
  <c r="B1664" i="1"/>
  <c r="A1664" i="1"/>
  <c r="N1664" i="1"/>
  <c r="M1664" i="1"/>
  <c r="L1664" i="1"/>
  <c r="K1664" i="1"/>
  <c r="R1664" i="1"/>
  <c r="J1664" i="1"/>
  <c r="Q1664" i="1"/>
  <c r="P1664" i="1"/>
  <c r="O1664" i="1"/>
  <c r="B243" i="1"/>
  <c r="A243" i="1"/>
  <c r="M243" i="1"/>
  <c r="L243" i="1"/>
  <c r="K243" i="1"/>
  <c r="R243" i="1"/>
  <c r="J243" i="1"/>
  <c r="Q243" i="1"/>
  <c r="O243" i="1"/>
  <c r="P243" i="1"/>
  <c r="N243" i="1"/>
  <c r="B363" i="1"/>
  <c r="A363" i="1"/>
  <c r="Q363" i="1"/>
  <c r="P363" i="1"/>
  <c r="N363" i="1"/>
  <c r="M363" i="1"/>
  <c r="L363" i="1"/>
  <c r="K363" i="1"/>
  <c r="J363" i="1"/>
  <c r="R363" i="1"/>
  <c r="O363" i="1"/>
  <c r="B1588" i="1"/>
  <c r="A1588" i="1"/>
  <c r="R1588" i="1"/>
  <c r="J1588" i="1"/>
  <c r="Q1588" i="1"/>
  <c r="O1588" i="1"/>
  <c r="N1588" i="1"/>
  <c r="M1588" i="1"/>
  <c r="L1588" i="1"/>
  <c r="K1588" i="1"/>
  <c r="P1588" i="1"/>
  <c r="B1580" i="1"/>
  <c r="A1580" i="1"/>
  <c r="R1580" i="1"/>
  <c r="J1580" i="1"/>
  <c r="Q1580" i="1"/>
  <c r="M1580" i="1"/>
  <c r="L1580" i="1"/>
  <c r="K1580" i="1"/>
  <c r="O1580" i="1"/>
  <c r="P1580" i="1"/>
  <c r="N1580" i="1"/>
  <c r="B1802" i="1"/>
  <c r="A1802" i="1"/>
  <c r="K1802" i="1"/>
  <c r="R1802" i="1"/>
  <c r="J1802" i="1"/>
  <c r="Q1802" i="1"/>
  <c r="P1802" i="1"/>
  <c r="O1802" i="1"/>
  <c r="N1802" i="1"/>
  <c r="M1802" i="1"/>
  <c r="L1802" i="1"/>
  <c r="B1860" i="1"/>
  <c r="A1860" i="1"/>
  <c r="M1860" i="1"/>
  <c r="L1860" i="1"/>
  <c r="K1860" i="1"/>
  <c r="R1860" i="1"/>
  <c r="J1860" i="1"/>
  <c r="Q1860" i="1"/>
  <c r="P1860" i="1"/>
  <c r="O1860" i="1"/>
  <c r="N1860" i="1"/>
  <c r="B1854" i="1"/>
  <c r="A1854" i="1"/>
  <c r="K1854" i="1"/>
  <c r="R1854" i="1"/>
  <c r="J1854" i="1"/>
  <c r="Q1854" i="1"/>
  <c r="P1854" i="1"/>
  <c r="O1854" i="1"/>
  <c r="M1854" i="1"/>
  <c r="N1854" i="1"/>
  <c r="L1854" i="1"/>
  <c r="B1873" i="1"/>
  <c r="A1873" i="1"/>
  <c r="P1873" i="1"/>
  <c r="O1873" i="1"/>
  <c r="N1873" i="1"/>
  <c r="M1873" i="1"/>
  <c r="L1873" i="1"/>
  <c r="K1873" i="1"/>
  <c r="R1873" i="1"/>
  <c r="J1873" i="1"/>
  <c r="Q1873" i="1"/>
  <c r="B1916" i="1"/>
  <c r="A1916" i="1"/>
  <c r="M1916" i="1"/>
  <c r="L1916" i="1"/>
  <c r="K1916" i="1"/>
  <c r="R1916" i="1"/>
  <c r="J1916" i="1"/>
  <c r="Q1916" i="1"/>
  <c r="P1916" i="1"/>
  <c r="O1916" i="1"/>
  <c r="N1916" i="1"/>
  <c r="B232" i="1"/>
  <c r="A232" i="1"/>
  <c r="M232" i="1"/>
  <c r="L232" i="1"/>
  <c r="K232" i="1"/>
  <c r="R232" i="1"/>
  <c r="J232" i="1"/>
  <c r="Q232" i="1"/>
  <c r="P232" i="1"/>
  <c r="O232" i="1"/>
  <c r="N232" i="1"/>
  <c r="B224" i="1"/>
  <c r="A224" i="1"/>
  <c r="M224" i="1"/>
  <c r="L224" i="1"/>
  <c r="K224" i="1"/>
  <c r="R224" i="1"/>
  <c r="J224" i="1"/>
  <c r="Q224" i="1"/>
  <c r="P224" i="1"/>
  <c r="O224" i="1"/>
  <c r="N224" i="1"/>
  <c r="B264" i="1"/>
  <c r="A264" i="1"/>
  <c r="P264" i="1"/>
  <c r="O264" i="1"/>
  <c r="N264" i="1"/>
  <c r="M264" i="1"/>
  <c r="L264" i="1"/>
  <c r="R264" i="1"/>
  <c r="J264" i="1"/>
  <c r="K264" i="1"/>
  <c r="Q264" i="1"/>
  <c r="B1576" i="1"/>
  <c r="A1576" i="1"/>
  <c r="K1576" i="1"/>
  <c r="R1576" i="1"/>
  <c r="J1576" i="1"/>
  <c r="Q1576" i="1"/>
  <c r="P1576" i="1"/>
  <c r="O1576" i="1"/>
  <c r="M1576" i="1"/>
  <c r="N1576" i="1"/>
  <c r="L1576" i="1"/>
  <c r="B1591" i="1"/>
  <c r="A1591" i="1"/>
  <c r="O1591" i="1"/>
  <c r="N1591" i="1"/>
  <c r="J1591" i="1"/>
  <c r="R1591" i="1"/>
  <c r="Q1591" i="1"/>
  <c r="P1591" i="1"/>
  <c r="L1591" i="1"/>
  <c r="M1591" i="1"/>
  <c r="K1591" i="1"/>
  <c r="A266" i="1"/>
  <c r="B266" i="1"/>
  <c r="N266" i="1"/>
  <c r="M266" i="1"/>
  <c r="L266" i="1"/>
  <c r="K266" i="1"/>
  <c r="R266" i="1"/>
  <c r="J266" i="1"/>
  <c r="P266" i="1"/>
  <c r="Q266" i="1"/>
  <c r="O266" i="1"/>
  <c r="B70" i="1"/>
  <c r="A70" i="1"/>
  <c r="R70" i="1"/>
  <c r="J70" i="1"/>
  <c r="Q70" i="1"/>
  <c r="P70" i="1"/>
  <c r="O70" i="1"/>
  <c r="M70" i="1"/>
  <c r="N70" i="1"/>
  <c r="L70" i="1"/>
  <c r="K70" i="1"/>
  <c r="B158" i="1"/>
  <c r="A158" i="1"/>
  <c r="K158" i="1"/>
  <c r="R158" i="1"/>
  <c r="J158" i="1"/>
  <c r="Q158" i="1"/>
  <c r="P158" i="1"/>
  <c r="M158" i="1"/>
  <c r="L158" i="1"/>
  <c r="N158" i="1"/>
  <c r="O158" i="1"/>
  <c r="B637" i="1"/>
  <c r="A637" i="1"/>
  <c r="R637" i="1"/>
  <c r="J637" i="1"/>
  <c r="Q637" i="1"/>
  <c r="P637" i="1"/>
  <c r="O637" i="1"/>
  <c r="N637" i="1"/>
  <c r="L637" i="1"/>
  <c r="M637" i="1"/>
  <c r="K637" i="1"/>
  <c r="B7" i="1"/>
  <c r="A7" i="1"/>
  <c r="Q7" i="1"/>
  <c r="P7" i="1"/>
  <c r="J7" i="1"/>
  <c r="O7" i="1"/>
  <c r="R7" i="1"/>
  <c r="N7" i="1"/>
  <c r="M7" i="1"/>
  <c r="L7" i="1"/>
  <c r="K7" i="1"/>
  <c r="B15" i="1"/>
  <c r="A15" i="1"/>
  <c r="Q15" i="1"/>
  <c r="P15" i="1"/>
  <c r="L15" i="1"/>
  <c r="O15" i="1"/>
  <c r="R15" i="1"/>
  <c r="N15" i="1"/>
  <c r="M15" i="1"/>
  <c r="K15" i="1"/>
  <c r="J15" i="1"/>
  <c r="B23" i="1"/>
  <c r="A23" i="1"/>
  <c r="Q23" i="1"/>
  <c r="P23" i="1"/>
  <c r="O23" i="1"/>
  <c r="L23" i="1"/>
  <c r="J23" i="1"/>
  <c r="N23" i="1"/>
  <c r="M23" i="1"/>
  <c r="R23" i="1"/>
  <c r="K23" i="1"/>
  <c r="B31" i="1"/>
  <c r="A31" i="1"/>
  <c r="Q31" i="1"/>
  <c r="P31" i="1"/>
  <c r="O31" i="1"/>
  <c r="L31" i="1"/>
  <c r="N31" i="1"/>
  <c r="M31" i="1"/>
  <c r="R31" i="1"/>
  <c r="K31" i="1"/>
  <c r="J31" i="1"/>
  <c r="B39" i="1"/>
  <c r="A39" i="1"/>
  <c r="Q39" i="1"/>
  <c r="P39" i="1"/>
  <c r="L39" i="1"/>
  <c r="O39" i="1"/>
  <c r="N39" i="1"/>
  <c r="M39" i="1"/>
  <c r="R39" i="1"/>
  <c r="K39" i="1"/>
  <c r="J39" i="1"/>
  <c r="A47" i="1"/>
  <c r="B47" i="1"/>
  <c r="Q47" i="1"/>
  <c r="P47" i="1"/>
  <c r="O47" i="1"/>
  <c r="N47" i="1"/>
  <c r="M47" i="1"/>
  <c r="L47" i="1"/>
  <c r="J47" i="1"/>
  <c r="R47" i="1"/>
  <c r="K47" i="1"/>
  <c r="A55" i="1"/>
  <c r="B55" i="1"/>
  <c r="Q55" i="1"/>
  <c r="P55" i="1"/>
  <c r="O55" i="1"/>
  <c r="N55" i="1"/>
  <c r="L55" i="1"/>
  <c r="J55" i="1"/>
  <c r="M55" i="1"/>
  <c r="K55" i="1"/>
  <c r="R55" i="1"/>
  <c r="B1541" i="1"/>
  <c r="A1541" i="1"/>
  <c r="N1541" i="1"/>
  <c r="K1541" i="1"/>
  <c r="R1541" i="1"/>
  <c r="J1541" i="1"/>
  <c r="P1541" i="1"/>
  <c r="O1541" i="1"/>
  <c r="M1541" i="1"/>
  <c r="L1541" i="1"/>
  <c r="Q1541" i="1"/>
  <c r="B206" i="1"/>
  <c r="A206" i="1"/>
  <c r="O206" i="1"/>
  <c r="N206" i="1"/>
  <c r="M206" i="1"/>
  <c r="L206" i="1"/>
  <c r="K206" i="1"/>
  <c r="P206" i="1"/>
  <c r="Q206" i="1"/>
  <c r="J206" i="1"/>
  <c r="R206" i="1"/>
  <c r="B1670" i="1"/>
  <c r="A1670" i="1"/>
  <c r="P1670" i="1"/>
  <c r="O1670" i="1"/>
  <c r="N1670" i="1"/>
  <c r="M1670" i="1"/>
  <c r="L1670" i="1"/>
  <c r="K1670" i="1"/>
  <c r="R1670" i="1"/>
  <c r="Q1670" i="1"/>
  <c r="J1670" i="1"/>
  <c r="B1593" i="1"/>
  <c r="A1593" i="1"/>
  <c r="M1593" i="1"/>
  <c r="L1593" i="1"/>
  <c r="N1593" i="1"/>
  <c r="K1593" i="1"/>
  <c r="J1593" i="1"/>
  <c r="R1593" i="1"/>
  <c r="P1593" i="1"/>
  <c r="Q1593" i="1"/>
  <c r="O1593" i="1"/>
  <c r="B1559" i="1"/>
  <c r="A1559" i="1"/>
  <c r="L1559" i="1"/>
  <c r="K1559" i="1"/>
  <c r="R1559" i="1"/>
  <c r="J1559" i="1"/>
  <c r="Q1559" i="1"/>
  <c r="P1559" i="1"/>
  <c r="N1559" i="1"/>
  <c r="O1559" i="1"/>
  <c r="M1559" i="1"/>
  <c r="A691" i="1"/>
  <c r="B691" i="1"/>
  <c r="L691" i="1"/>
  <c r="K691" i="1"/>
  <c r="R691" i="1"/>
  <c r="J691" i="1"/>
  <c r="Q691" i="1"/>
  <c r="P691" i="1"/>
  <c r="N691" i="1"/>
  <c r="O691" i="1"/>
  <c r="M691" i="1"/>
  <c r="B683" i="1"/>
  <c r="A683" i="1"/>
  <c r="L683" i="1"/>
  <c r="K683" i="1"/>
  <c r="R683" i="1"/>
  <c r="J683" i="1"/>
  <c r="Q683" i="1"/>
  <c r="P683" i="1"/>
  <c r="N683" i="1"/>
  <c r="O683" i="1"/>
  <c r="M683" i="1"/>
  <c r="B675" i="1"/>
  <c r="A675" i="1"/>
  <c r="L675" i="1"/>
  <c r="K675" i="1"/>
  <c r="R675" i="1"/>
  <c r="J675" i="1"/>
  <c r="Q675" i="1"/>
  <c r="P675" i="1"/>
  <c r="N675" i="1"/>
  <c r="O675" i="1"/>
  <c r="M675" i="1"/>
  <c r="B667" i="1"/>
  <c r="A667" i="1"/>
  <c r="L667" i="1"/>
  <c r="K667" i="1"/>
  <c r="R667" i="1"/>
  <c r="J667" i="1"/>
  <c r="Q667" i="1"/>
  <c r="P667" i="1"/>
  <c r="N667" i="1"/>
  <c r="O667" i="1"/>
  <c r="M667" i="1"/>
  <c r="B659" i="1"/>
  <c r="A659" i="1"/>
  <c r="L659" i="1"/>
  <c r="K659" i="1"/>
  <c r="R659" i="1"/>
  <c r="J659" i="1"/>
  <c r="Q659" i="1"/>
  <c r="P659" i="1"/>
  <c r="N659" i="1"/>
  <c r="O659" i="1"/>
  <c r="M659" i="1"/>
  <c r="B651" i="1"/>
  <c r="A651" i="1"/>
  <c r="L651" i="1"/>
  <c r="K651" i="1"/>
  <c r="R651" i="1"/>
  <c r="J651" i="1"/>
  <c r="Q651" i="1"/>
  <c r="P651" i="1"/>
  <c r="N651" i="1"/>
  <c r="O651" i="1"/>
  <c r="M651" i="1"/>
  <c r="B643" i="1"/>
  <c r="A643" i="1"/>
  <c r="L643" i="1"/>
  <c r="K643" i="1"/>
  <c r="R643" i="1"/>
  <c r="J643" i="1"/>
  <c r="Q643" i="1"/>
  <c r="P643" i="1"/>
  <c r="N643" i="1"/>
  <c r="M643" i="1"/>
  <c r="O643" i="1"/>
  <c r="B369" i="1"/>
  <c r="A369" i="1"/>
  <c r="K369" i="1"/>
  <c r="R369" i="1"/>
  <c r="J369" i="1"/>
  <c r="N369" i="1"/>
  <c r="M369" i="1"/>
  <c r="L369" i="1"/>
  <c r="P369" i="1"/>
  <c r="O369" i="1"/>
  <c r="Q369" i="1"/>
  <c r="B1646" i="1"/>
  <c r="A1646" i="1"/>
  <c r="P1646" i="1"/>
  <c r="O1646" i="1"/>
  <c r="N1646" i="1"/>
  <c r="M1646" i="1"/>
  <c r="L1646" i="1"/>
  <c r="K1646" i="1"/>
  <c r="Q1646" i="1"/>
  <c r="J1646" i="1"/>
  <c r="R1646" i="1"/>
  <c r="B1654" i="1"/>
  <c r="A1654" i="1"/>
  <c r="P1654" i="1"/>
  <c r="O1654" i="1"/>
  <c r="N1654" i="1"/>
  <c r="M1654" i="1"/>
  <c r="L1654" i="1"/>
  <c r="K1654" i="1"/>
  <c r="Q1654" i="1"/>
  <c r="J1654" i="1"/>
  <c r="R1654" i="1"/>
  <c r="A306" i="1"/>
  <c r="B306" i="1"/>
  <c r="N306" i="1"/>
  <c r="M306" i="1"/>
  <c r="L306" i="1"/>
  <c r="K306" i="1"/>
  <c r="R306" i="1"/>
  <c r="J306" i="1"/>
  <c r="P306" i="1"/>
  <c r="Q306" i="1"/>
  <c r="O306" i="1"/>
  <c r="B315" i="1"/>
  <c r="A315" i="1"/>
  <c r="M315" i="1"/>
  <c r="L315" i="1"/>
  <c r="K315" i="1"/>
  <c r="R315" i="1"/>
  <c r="J315" i="1"/>
  <c r="Q315" i="1"/>
  <c r="O315" i="1"/>
  <c r="P315" i="1"/>
  <c r="N315" i="1"/>
  <c r="B1975" i="1"/>
  <c r="A1975" i="1"/>
  <c r="R1975" i="1"/>
  <c r="J1975" i="1"/>
  <c r="Q1975" i="1"/>
  <c r="P1975" i="1"/>
  <c r="O1975" i="1"/>
  <c r="N1975" i="1"/>
  <c r="M1975" i="1"/>
  <c r="L1975" i="1"/>
  <c r="K1975" i="1"/>
  <c r="B1961" i="1"/>
  <c r="A1961" i="1"/>
  <c r="P1961" i="1"/>
  <c r="O1961" i="1"/>
  <c r="N1961" i="1"/>
  <c r="M1961" i="1"/>
  <c r="L1961" i="1"/>
  <c r="K1961" i="1"/>
  <c r="R1961" i="1"/>
  <c r="J1961" i="1"/>
  <c r="Q1961" i="1"/>
  <c r="B1951" i="1"/>
  <c r="A1951" i="1"/>
  <c r="R1951" i="1"/>
  <c r="J1951" i="1"/>
  <c r="Q1951" i="1"/>
  <c r="P1951" i="1"/>
  <c r="O1951" i="1"/>
  <c r="N1951" i="1"/>
  <c r="M1951" i="1"/>
  <c r="L1951" i="1"/>
  <c r="K1951" i="1"/>
  <c r="B1936" i="1"/>
  <c r="A1936" i="1"/>
  <c r="Q1936" i="1"/>
  <c r="P1936" i="1"/>
  <c r="O1936" i="1"/>
  <c r="N1936" i="1"/>
  <c r="M1936" i="1"/>
  <c r="L1936" i="1"/>
  <c r="K1936" i="1"/>
  <c r="R1936" i="1"/>
  <c r="J1936" i="1"/>
  <c r="B1633" i="1"/>
  <c r="A1633" i="1"/>
  <c r="M1633" i="1"/>
  <c r="L1633" i="1"/>
  <c r="K1633" i="1"/>
  <c r="R1633" i="1"/>
  <c r="J1633" i="1"/>
  <c r="Q1633" i="1"/>
  <c r="O1633" i="1"/>
  <c r="P1633" i="1"/>
  <c r="N1633" i="1"/>
  <c r="B168" i="1"/>
  <c r="A168" i="1"/>
  <c r="Q168" i="1"/>
  <c r="P168" i="1"/>
  <c r="O168" i="1"/>
  <c r="N168" i="1"/>
  <c r="K168" i="1"/>
  <c r="J168" i="1"/>
  <c r="L168" i="1"/>
  <c r="R168" i="1"/>
  <c r="M168" i="1"/>
  <c r="B395" i="1"/>
  <c r="A395" i="1"/>
  <c r="K395" i="1"/>
  <c r="Q395" i="1"/>
  <c r="P395" i="1"/>
  <c r="R395" i="1"/>
  <c r="O395" i="1"/>
  <c r="N395" i="1"/>
  <c r="L395" i="1"/>
  <c r="M395" i="1"/>
  <c r="J395" i="1"/>
  <c r="B387" i="1"/>
  <c r="A387" i="1"/>
  <c r="K387" i="1"/>
  <c r="Q387" i="1"/>
  <c r="P387" i="1"/>
  <c r="O387" i="1"/>
  <c r="N387" i="1"/>
  <c r="M387" i="1"/>
  <c r="L387" i="1"/>
  <c r="J387" i="1"/>
  <c r="R387" i="1"/>
  <c r="B594" i="1"/>
  <c r="A594" i="1"/>
  <c r="M594" i="1"/>
  <c r="L594" i="1"/>
  <c r="Q594" i="1"/>
  <c r="K594" i="1"/>
  <c r="J594" i="1"/>
  <c r="R594" i="1"/>
  <c r="P594" i="1"/>
  <c r="O594" i="1"/>
  <c r="N594" i="1"/>
  <c r="B586" i="1"/>
  <c r="A586" i="1"/>
  <c r="L586" i="1"/>
  <c r="Q586" i="1"/>
  <c r="R586" i="1"/>
  <c r="P586" i="1"/>
  <c r="O586" i="1"/>
  <c r="N586" i="1"/>
  <c r="M586" i="1"/>
  <c r="K586" i="1"/>
  <c r="J586" i="1"/>
  <c r="B628" i="1"/>
  <c r="A628" i="1"/>
  <c r="K628" i="1"/>
  <c r="R628" i="1"/>
  <c r="J628" i="1"/>
  <c r="O628" i="1"/>
  <c r="M628" i="1"/>
  <c r="L628" i="1"/>
  <c r="Q628" i="1"/>
  <c r="P628" i="1"/>
  <c r="N628" i="1"/>
  <c r="B620" i="1"/>
  <c r="A620" i="1"/>
  <c r="K620" i="1"/>
  <c r="R620" i="1"/>
  <c r="J620" i="1"/>
  <c r="O620" i="1"/>
  <c r="Q620" i="1"/>
  <c r="P620" i="1"/>
  <c r="N620" i="1"/>
  <c r="M620" i="1"/>
  <c r="L620" i="1"/>
  <c r="B612" i="1"/>
  <c r="A612" i="1"/>
  <c r="K612" i="1"/>
  <c r="R612" i="1"/>
  <c r="J612" i="1"/>
  <c r="O612" i="1"/>
  <c r="P612" i="1"/>
  <c r="N612" i="1"/>
  <c r="M612" i="1"/>
  <c r="L612" i="1"/>
  <c r="Q612" i="1"/>
  <c r="B604" i="1"/>
  <c r="A604" i="1"/>
  <c r="K604" i="1"/>
  <c r="R604" i="1"/>
  <c r="J604" i="1"/>
  <c r="O604" i="1"/>
  <c r="L604" i="1"/>
  <c r="Q604" i="1"/>
  <c r="P604" i="1"/>
  <c r="M604" i="1"/>
  <c r="N604" i="1"/>
  <c r="B596" i="1"/>
  <c r="A596" i="1"/>
  <c r="K596" i="1"/>
  <c r="R596" i="1"/>
  <c r="J596" i="1"/>
  <c r="O596" i="1"/>
  <c r="Q596" i="1"/>
  <c r="P596" i="1"/>
  <c r="N596" i="1"/>
  <c r="M596" i="1"/>
  <c r="L596" i="1"/>
  <c r="B1531" i="1"/>
  <c r="A1531" i="1"/>
  <c r="P1531" i="1"/>
  <c r="M1531" i="1"/>
  <c r="L1531" i="1"/>
  <c r="J1531" i="1"/>
  <c r="R1531" i="1"/>
  <c r="O1531" i="1"/>
  <c r="N1531" i="1"/>
  <c r="K1531" i="1"/>
  <c r="Q1531" i="1"/>
  <c r="B1523" i="1"/>
  <c r="A1523" i="1"/>
  <c r="L1523" i="1"/>
  <c r="Q1523" i="1"/>
  <c r="P1523" i="1"/>
  <c r="O1523" i="1"/>
  <c r="N1523" i="1"/>
  <c r="K1523" i="1"/>
  <c r="J1523" i="1"/>
  <c r="R1523" i="1"/>
  <c r="M1523" i="1"/>
  <c r="B1515" i="1"/>
  <c r="A1515" i="1"/>
  <c r="L1515" i="1"/>
  <c r="P1515" i="1"/>
  <c r="O1515" i="1"/>
  <c r="N1515" i="1"/>
  <c r="M1515" i="1"/>
  <c r="J1515" i="1"/>
  <c r="Q1515" i="1"/>
  <c r="R1515" i="1"/>
  <c r="K1515" i="1"/>
  <c r="B1507" i="1"/>
  <c r="A1507" i="1"/>
  <c r="L1507" i="1"/>
  <c r="O1507" i="1"/>
  <c r="N1507" i="1"/>
  <c r="M1507" i="1"/>
  <c r="K1507" i="1"/>
  <c r="R1507" i="1"/>
  <c r="P1507" i="1"/>
  <c r="J1507" i="1"/>
  <c r="Q1507" i="1"/>
  <c r="B1499" i="1"/>
  <c r="A1499" i="1"/>
  <c r="L1499" i="1"/>
  <c r="N1499" i="1"/>
  <c r="M1499" i="1"/>
  <c r="K1499" i="1"/>
  <c r="J1499" i="1"/>
  <c r="Q1499" i="1"/>
  <c r="O1499" i="1"/>
  <c r="R1499" i="1"/>
  <c r="P1499" i="1"/>
  <c r="B1491" i="1"/>
  <c r="A1491" i="1"/>
  <c r="L1491" i="1"/>
  <c r="M1491" i="1"/>
  <c r="K1491" i="1"/>
  <c r="J1491" i="1"/>
  <c r="R1491" i="1"/>
  <c r="P1491" i="1"/>
  <c r="N1491" i="1"/>
  <c r="Q1491" i="1"/>
  <c r="O1491" i="1"/>
  <c r="B1483" i="1"/>
  <c r="A1483" i="1"/>
  <c r="L1483" i="1"/>
  <c r="K1483" i="1"/>
  <c r="J1483" i="1"/>
  <c r="R1483" i="1"/>
  <c r="Q1483" i="1"/>
  <c r="O1483" i="1"/>
  <c r="M1483" i="1"/>
  <c r="P1483" i="1"/>
  <c r="N1483" i="1"/>
  <c r="B1475" i="1"/>
  <c r="A1475" i="1"/>
  <c r="L1475" i="1"/>
  <c r="J1475" i="1"/>
  <c r="R1475" i="1"/>
  <c r="Q1475" i="1"/>
  <c r="N1475" i="1"/>
  <c r="M1475" i="1"/>
  <c r="K1475" i="1"/>
  <c r="P1475" i="1"/>
  <c r="O1475" i="1"/>
  <c r="B1467" i="1"/>
  <c r="A1467" i="1"/>
  <c r="L1467" i="1"/>
  <c r="R1467" i="1"/>
  <c r="Q1467" i="1"/>
  <c r="P1467" i="1"/>
  <c r="M1467" i="1"/>
  <c r="K1467" i="1"/>
  <c r="J1467" i="1"/>
  <c r="O1467" i="1"/>
  <c r="N1467" i="1"/>
  <c r="B1459" i="1"/>
  <c r="A1459" i="1"/>
  <c r="K1459" i="1"/>
  <c r="R1459" i="1"/>
  <c r="J1459" i="1"/>
  <c r="O1459" i="1"/>
  <c r="Q1459" i="1"/>
  <c r="N1459" i="1"/>
  <c r="P1459" i="1"/>
  <c r="M1459" i="1"/>
  <c r="L1459" i="1"/>
  <c r="B1451" i="1"/>
  <c r="A1451" i="1"/>
  <c r="K1451" i="1"/>
  <c r="R1451" i="1"/>
  <c r="J1451" i="1"/>
  <c r="O1451" i="1"/>
  <c r="N1451" i="1"/>
  <c r="M1451" i="1"/>
  <c r="Q1451" i="1"/>
  <c r="P1451" i="1"/>
  <c r="L1451" i="1"/>
  <c r="B1443" i="1"/>
  <c r="A1443" i="1"/>
  <c r="K1443" i="1"/>
  <c r="R1443" i="1"/>
  <c r="J1443" i="1"/>
  <c r="O1443" i="1"/>
  <c r="Q1443" i="1"/>
  <c r="M1443" i="1"/>
  <c r="L1443" i="1"/>
  <c r="P1443" i="1"/>
  <c r="N1443" i="1"/>
  <c r="B1435" i="1"/>
  <c r="A1435" i="1"/>
  <c r="K1435" i="1"/>
  <c r="R1435" i="1"/>
  <c r="J1435" i="1"/>
  <c r="O1435" i="1"/>
  <c r="Q1435" i="1"/>
  <c r="P1435" i="1"/>
  <c r="M1435" i="1"/>
  <c r="N1435" i="1"/>
  <c r="L1435" i="1"/>
  <c r="B1427" i="1"/>
  <c r="A1427" i="1"/>
  <c r="K1427" i="1"/>
  <c r="R1427" i="1"/>
  <c r="J1427" i="1"/>
  <c r="O1427" i="1"/>
  <c r="M1427" i="1"/>
  <c r="L1427" i="1"/>
  <c r="P1427" i="1"/>
  <c r="Q1427" i="1"/>
  <c r="N1427" i="1"/>
  <c r="B1419" i="1"/>
  <c r="A1419" i="1"/>
  <c r="K1419" i="1"/>
  <c r="R1419" i="1"/>
  <c r="J1419" i="1"/>
  <c r="O1419" i="1"/>
  <c r="P1419" i="1"/>
  <c r="L1419" i="1"/>
  <c r="Q1419" i="1"/>
  <c r="N1419" i="1"/>
  <c r="M1419" i="1"/>
  <c r="B1411" i="1"/>
  <c r="A1411" i="1"/>
  <c r="K1411" i="1"/>
  <c r="R1411" i="1"/>
  <c r="J1411" i="1"/>
  <c r="O1411" i="1"/>
  <c r="P1411" i="1"/>
  <c r="N1411" i="1"/>
  <c r="L1411" i="1"/>
  <c r="Q1411" i="1"/>
  <c r="M1411" i="1"/>
  <c r="B1403" i="1"/>
  <c r="A1403" i="1"/>
  <c r="K1403" i="1"/>
  <c r="R1403" i="1"/>
  <c r="J1403" i="1"/>
  <c r="L1403" i="1"/>
  <c r="Q1403" i="1"/>
  <c r="N1403" i="1"/>
  <c r="P1403" i="1"/>
  <c r="O1403" i="1"/>
  <c r="M1403" i="1"/>
  <c r="B826" i="1"/>
  <c r="A826" i="1"/>
  <c r="K826" i="1"/>
  <c r="R826" i="1"/>
  <c r="J826" i="1"/>
  <c r="Q826" i="1"/>
  <c r="P826" i="1"/>
  <c r="O826" i="1"/>
  <c r="N826" i="1"/>
  <c r="L826" i="1"/>
  <c r="M826" i="1"/>
  <c r="B818" i="1"/>
  <c r="A818" i="1"/>
  <c r="K818" i="1"/>
  <c r="R818" i="1"/>
  <c r="J818" i="1"/>
  <c r="Q818" i="1"/>
  <c r="P818" i="1"/>
  <c r="N818" i="1"/>
  <c r="M818" i="1"/>
  <c r="L818" i="1"/>
  <c r="O818" i="1"/>
  <c r="B810" i="1"/>
  <c r="A810" i="1"/>
  <c r="K810" i="1"/>
  <c r="R810" i="1"/>
  <c r="J810" i="1"/>
  <c r="Q810" i="1"/>
  <c r="P810" i="1"/>
  <c r="O810" i="1"/>
  <c r="N810" i="1"/>
  <c r="L810" i="1"/>
  <c r="M810" i="1"/>
  <c r="B802" i="1"/>
  <c r="A802" i="1"/>
  <c r="K802" i="1"/>
  <c r="R802" i="1"/>
  <c r="J802" i="1"/>
  <c r="Q802" i="1"/>
  <c r="P802" i="1"/>
  <c r="N802" i="1"/>
  <c r="M802" i="1"/>
  <c r="L802" i="1"/>
  <c r="O802" i="1"/>
  <c r="B794" i="1"/>
  <c r="A794" i="1"/>
  <c r="K794" i="1"/>
  <c r="R794" i="1"/>
  <c r="J794" i="1"/>
  <c r="Q794" i="1"/>
  <c r="P794" i="1"/>
  <c r="O794" i="1"/>
  <c r="N794" i="1"/>
  <c r="L794" i="1"/>
  <c r="M794" i="1"/>
  <c r="B786" i="1"/>
  <c r="A786" i="1"/>
  <c r="K786" i="1"/>
  <c r="R786" i="1"/>
  <c r="J786" i="1"/>
  <c r="Q786" i="1"/>
  <c r="P786" i="1"/>
  <c r="N786" i="1"/>
  <c r="M786" i="1"/>
  <c r="L786" i="1"/>
  <c r="O786" i="1"/>
  <c r="B778" i="1"/>
  <c r="A778" i="1"/>
  <c r="K778" i="1"/>
  <c r="R778" i="1"/>
  <c r="J778" i="1"/>
  <c r="Q778" i="1"/>
  <c r="P778" i="1"/>
  <c r="O778" i="1"/>
  <c r="N778" i="1"/>
  <c r="L778" i="1"/>
  <c r="M778" i="1"/>
  <c r="B770" i="1"/>
  <c r="A770" i="1"/>
  <c r="K770" i="1"/>
  <c r="R770" i="1"/>
  <c r="J770" i="1"/>
  <c r="Q770" i="1"/>
  <c r="P770" i="1"/>
  <c r="N770" i="1"/>
  <c r="M770" i="1"/>
  <c r="L770" i="1"/>
  <c r="O770" i="1"/>
  <c r="B762" i="1"/>
  <c r="A762" i="1"/>
  <c r="K762" i="1"/>
  <c r="R762" i="1"/>
  <c r="J762" i="1"/>
  <c r="Q762" i="1"/>
  <c r="P762" i="1"/>
  <c r="O762" i="1"/>
  <c r="N762" i="1"/>
  <c r="L762" i="1"/>
  <c r="M762" i="1"/>
  <c r="B754" i="1"/>
  <c r="A754" i="1"/>
  <c r="K754" i="1"/>
  <c r="R754" i="1"/>
  <c r="J754" i="1"/>
  <c r="Q754" i="1"/>
  <c r="P754" i="1"/>
  <c r="N754" i="1"/>
  <c r="M754" i="1"/>
  <c r="L754" i="1"/>
  <c r="O754" i="1"/>
  <c r="B746" i="1"/>
  <c r="A746" i="1"/>
  <c r="K746" i="1"/>
  <c r="R746" i="1"/>
  <c r="J746" i="1"/>
  <c r="Q746" i="1"/>
  <c r="P746" i="1"/>
  <c r="O746" i="1"/>
  <c r="N746" i="1"/>
  <c r="L746" i="1"/>
  <c r="M746" i="1"/>
  <c r="B738" i="1"/>
  <c r="A738" i="1"/>
  <c r="R738" i="1"/>
  <c r="J738" i="1"/>
  <c r="Q738" i="1"/>
  <c r="P738" i="1"/>
  <c r="L738" i="1"/>
  <c r="K738" i="1"/>
  <c r="N738" i="1"/>
  <c r="M738" i="1"/>
  <c r="O738" i="1"/>
  <c r="B730" i="1"/>
  <c r="A730" i="1"/>
  <c r="M730" i="1"/>
  <c r="L730" i="1"/>
  <c r="K730" i="1"/>
  <c r="R730" i="1"/>
  <c r="J730" i="1"/>
  <c r="Q730" i="1"/>
  <c r="O730" i="1"/>
  <c r="P730" i="1"/>
  <c r="N730" i="1"/>
  <c r="B722" i="1"/>
  <c r="A722" i="1"/>
  <c r="M722" i="1"/>
  <c r="L722" i="1"/>
  <c r="K722" i="1"/>
  <c r="R722" i="1"/>
  <c r="J722" i="1"/>
  <c r="Q722" i="1"/>
  <c r="O722" i="1"/>
  <c r="P722" i="1"/>
  <c r="N722" i="1"/>
  <c r="B714" i="1"/>
  <c r="A714" i="1"/>
  <c r="M714" i="1"/>
  <c r="L714" i="1"/>
  <c r="K714" i="1"/>
  <c r="R714" i="1"/>
  <c r="J714" i="1"/>
  <c r="Q714" i="1"/>
  <c r="O714" i="1"/>
  <c r="P714" i="1"/>
  <c r="N714" i="1"/>
  <c r="B706" i="1"/>
  <c r="A706" i="1"/>
  <c r="M706" i="1"/>
  <c r="L706" i="1"/>
  <c r="K706" i="1"/>
  <c r="R706" i="1"/>
  <c r="J706" i="1"/>
  <c r="Q706" i="1"/>
  <c r="O706" i="1"/>
  <c r="P706" i="1"/>
  <c r="N706" i="1"/>
  <c r="B698" i="1"/>
  <c r="A698" i="1"/>
  <c r="M698" i="1"/>
  <c r="L698" i="1"/>
  <c r="K698" i="1"/>
  <c r="R698" i="1"/>
  <c r="J698" i="1"/>
  <c r="Q698" i="1"/>
  <c r="O698" i="1"/>
  <c r="P698" i="1"/>
  <c r="N698" i="1"/>
  <c r="B1845" i="1"/>
  <c r="A1845" i="1"/>
  <c r="K1845" i="1"/>
  <c r="R1845" i="1"/>
  <c r="J1845" i="1"/>
  <c r="Q1845" i="1"/>
  <c r="L1845" i="1"/>
  <c r="P1845" i="1"/>
  <c r="O1845" i="1"/>
  <c r="M1845" i="1"/>
  <c r="N1845" i="1"/>
  <c r="B1837" i="1"/>
  <c r="A1837" i="1"/>
  <c r="K1837" i="1"/>
  <c r="L1837" i="1"/>
  <c r="J1837" i="1"/>
  <c r="R1837" i="1"/>
  <c r="Q1837" i="1"/>
  <c r="P1837" i="1"/>
  <c r="O1837" i="1"/>
  <c r="N1837" i="1"/>
  <c r="M1837" i="1"/>
  <c r="B1911" i="1"/>
  <c r="A1911" i="1"/>
  <c r="R1911" i="1"/>
  <c r="J1911" i="1"/>
  <c r="Q1911" i="1"/>
  <c r="P1911" i="1"/>
  <c r="O1911" i="1"/>
  <c r="N1911" i="1"/>
  <c r="M1911" i="1"/>
  <c r="L1911" i="1"/>
  <c r="K1911" i="1"/>
  <c r="B1903" i="1"/>
  <c r="A1903" i="1"/>
  <c r="R1903" i="1"/>
  <c r="J1903" i="1"/>
  <c r="Q1903" i="1"/>
  <c r="P1903" i="1"/>
  <c r="O1903" i="1"/>
  <c r="N1903" i="1"/>
  <c r="M1903" i="1"/>
  <c r="L1903" i="1"/>
  <c r="K1903" i="1"/>
  <c r="B575" i="1"/>
  <c r="A575" i="1"/>
  <c r="L575" i="1"/>
  <c r="J575" i="1"/>
  <c r="R575" i="1"/>
  <c r="Q575" i="1"/>
  <c r="P575" i="1"/>
  <c r="O575" i="1"/>
  <c r="N575" i="1"/>
  <c r="M575" i="1"/>
  <c r="K575" i="1"/>
  <c r="B567" i="1"/>
  <c r="A567" i="1"/>
  <c r="L567" i="1"/>
  <c r="R567" i="1"/>
  <c r="Q567" i="1"/>
  <c r="P567" i="1"/>
  <c r="O567" i="1"/>
  <c r="N567" i="1"/>
  <c r="M567" i="1"/>
  <c r="K567" i="1"/>
  <c r="J567" i="1"/>
  <c r="B559" i="1"/>
  <c r="A559" i="1"/>
  <c r="L559" i="1"/>
  <c r="Q559" i="1"/>
  <c r="P559" i="1"/>
  <c r="O559" i="1"/>
  <c r="N559" i="1"/>
  <c r="M559" i="1"/>
  <c r="R559" i="1"/>
  <c r="K559" i="1"/>
  <c r="J559" i="1"/>
  <c r="B1397" i="1"/>
  <c r="A1397" i="1"/>
  <c r="Q1397" i="1"/>
  <c r="P1397" i="1"/>
  <c r="L1397" i="1"/>
  <c r="K1397" i="1"/>
  <c r="N1397" i="1"/>
  <c r="M1397" i="1"/>
  <c r="J1397" i="1"/>
  <c r="O1397" i="1"/>
  <c r="R1397" i="1"/>
  <c r="B1389" i="1"/>
  <c r="A1389" i="1"/>
  <c r="L1389" i="1"/>
  <c r="K1389" i="1"/>
  <c r="Q1389" i="1"/>
  <c r="N1389" i="1"/>
  <c r="R1389" i="1"/>
  <c r="P1389" i="1"/>
  <c r="O1389" i="1"/>
  <c r="M1389" i="1"/>
  <c r="J1389" i="1"/>
  <c r="B1381" i="1"/>
  <c r="A1381" i="1"/>
  <c r="K1381" i="1"/>
  <c r="Q1381" i="1"/>
  <c r="N1381" i="1"/>
  <c r="O1381" i="1"/>
  <c r="M1381" i="1"/>
  <c r="L1381" i="1"/>
  <c r="J1381" i="1"/>
  <c r="R1381" i="1"/>
  <c r="P1381" i="1"/>
  <c r="B1373" i="1"/>
  <c r="A1373" i="1"/>
  <c r="K1373" i="1"/>
  <c r="Q1373" i="1"/>
  <c r="N1373" i="1"/>
  <c r="J1373" i="1"/>
  <c r="R1373" i="1"/>
  <c r="P1373" i="1"/>
  <c r="O1373" i="1"/>
  <c r="M1373" i="1"/>
  <c r="L1373" i="1"/>
  <c r="B1365" i="1"/>
  <c r="A1365" i="1"/>
  <c r="K1365" i="1"/>
  <c r="Q1365" i="1"/>
  <c r="N1365" i="1"/>
  <c r="R1365" i="1"/>
  <c r="P1365" i="1"/>
  <c r="O1365" i="1"/>
  <c r="M1365" i="1"/>
  <c r="L1365" i="1"/>
  <c r="J1365" i="1"/>
  <c r="B1357" i="1"/>
  <c r="A1357" i="1"/>
  <c r="K1357" i="1"/>
  <c r="Q1357" i="1"/>
  <c r="N1357" i="1"/>
  <c r="M1357" i="1"/>
  <c r="L1357" i="1"/>
  <c r="J1357" i="1"/>
  <c r="R1357" i="1"/>
  <c r="P1357" i="1"/>
  <c r="O1357" i="1"/>
  <c r="B1349" i="1"/>
  <c r="A1349" i="1"/>
  <c r="K1349" i="1"/>
  <c r="Q1349" i="1"/>
  <c r="N1349" i="1"/>
  <c r="R1349" i="1"/>
  <c r="P1349" i="1"/>
  <c r="O1349" i="1"/>
  <c r="M1349" i="1"/>
  <c r="L1349" i="1"/>
  <c r="J1349" i="1"/>
  <c r="B1341" i="1"/>
  <c r="A1341" i="1"/>
  <c r="K1341" i="1"/>
  <c r="Q1341" i="1"/>
  <c r="N1341" i="1"/>
  <c r="P1341" i="1"/>
  <c r="O1341" i="1"/>
  <c r="M1341" i="1"/>
  <c r="L1341" i="1"/>
  <c r="J1341" i="1"/>
  <c r="R1341" i="1"/>
  <c r="B1333" i="1"/>
  <c r="A1333" i="1"/>
  <c r="K1333" i="1"/>
  <c r="N1333" i="1"/>
  <c r="P1333" i="1"/>
  <c r="O1333" i="1"/>
  <c r="M1333" i="1"/>
  <c r="L1333" i="1"/>
  <c r="J1333" i="1"/>
  <c r="R1333" i="1"/>
  <c r="Q1333" i="1"/>
  <c r="B1325" i="1"/>
  <c r="A1325" i="1"/>
  <c r="K1325" i="1"/>
  <c r="N1325" i="1"/>
  <c r="M1325" i="1"/>
  <c r="L1325" i="1"/>
  <c r="J1325" i="1"/>
  <c r="R1325" i="1"/>
  <c r="Q1325" i="1"/>
  <c r="P1325" i="1"/>
  <c r="O1325" i="1"/>
  <c r="B1317" i="1"/>
  <c r="A1317" i="1"/>
  <c r="K1317" i="1"/>
  <c r="N1317" i="1"/>
  <c r="M1317" i="1"/>
  <c r="L1317" i="1"/>
  <c r="J1317" i="1"/>
  <c r="R1317" i="1"/>
  <c r="P1317" i="1"/>
  <c r="O1317" i="1"/>
  <c r="Q1317" i="1"/>
  <c r="B1309" i="1"/>
  <c r="A1309" i="1"/>
  <c r="K1309" i="1"/>
  <c r="M1309" i="1"/>
  <c r="L1309" i="1"/>
  <c r="J1309" i="1"/>
  <c r="R1309" i="1"/>
  <c r="Q1309" i="1"/>
  <c r="O1309" i="1"/>
  <c r="N1309" i="1"/>
  <c r="P1309" i="1"/>
  <c r="B1301" i="1"/>
  <c r="A1301" i="1"/>
  <c r="K1301" i="1"/>
  <c r="L1301" i="1"/>
  <c r="J1301" i="1"/>
  <c r="R1301" i="1"/>
  <c r="Q1301" i="1"/>
  <c r="P1301" i="1"/>
  <c r="N1301" i="1"/>
  <c r="M1301" i="1"/>
  <c r="O1301" i="1"/>
  <c r="B1293" i="1"/>
  <c r="A1293" i="1"/>
  <c r="O1293" i="1"/>
  <c r="N1293" i="1"/>
  <c r="M1293" i="1"/>
  <c r="L1293" i="1"/>
  <c r="K1293" i="1"/>
  <c r="Q1293" i="1"/>
  <c r="P1293" i="1"/>
  <c r="J1293" i="1"/>
  <c r="R1293" i="1"/>
  <c r="B1623" i="1"/>
  <c r="A1623" i="1"/>
  <c r="O1623" i="1"/>
  <c r="N1623" i="1"/>
  <c r="M1623" i="1"/>
  <c r="L1623" i="1"/>
  <c r="K1623" i="1"/>
  <c r="R1623" i="1"/>
  <c r="Q1623" i="1"/>
  <c r="P1623" i="1"/>
  <c r="J1623" i="1"/>
  <c r="B1615" i="1"/>
  <c r="A1615" i="1"/>
  <c r="O1615" i="1"/>
  <c r="N1615" i="1"/>
  <c r="M1615" i="1"/>
  <c r="L1615" i="1"/>
  <c r="K1615" i="1"/>
  <c r="R1615" i="1"/>
  <c r="Q1615" i="1"/>
  <c r="J1615" i="1"/>
  <c r="P1615" i="1"/>
  <c r="B1607" i="1"/>
  <c r="A1607" i="1"/>
  <c r="O1607" i="1"/>
  <c r="N1607" i="1"/>
  <c r="M1607" i="1"/>
  <c r="P1607" i="1"/>
  <c r="L1607" i="1"/>
  <c r="K1607" i="1"/>
  <c r="J1607" i="1"/>
  <c r="R1607" i="1"/>
  <c r="Q1607" i="1"/>
  <c r="B69" i="1"/>
  <c r="A69" i="1"/>
  <c r="K69" i="1"/>
  <c r="J69" i="1"/>
  <c r="R69" i="1"/>
  <c r="Q69" i="1"/>
  <c r="O69" i="1"/>
  <c r="N69" i="1"/>
  <c r="P69" i="1"/>
  <c r="L69" i="1"/>
  <c r="M69" i="1"/>
  <c r="B763" i="1"/>
  <c r="A763" i="1"/>
  <c r="R763" i="1"/>
  <c r="J763" i="1"/>
  <c r="Q763" i="1"/>
  <c r="P763" i="1"/>
  <c r="O763" i="1"/>
  <c r="M763" i="1"/>
  <c r="L763" i="1"/>
  <c r="K763" i="1"/>
  <c r="N763" i="1"/>
  <c r="B205" i="1"/>
  <c r="A205" i="1"/>
  <c r="P205" i="1"/>
  <c r="O205" i="1"/>
  <c r="N205" i="1"/>
  <c r="M205" i="1"/>
  <c r="L205" i="1"/>
  <c r="R205" i="1"/>
  <c r="Q205" i="1"/>
  <c r="J205" i="1"/>
  <c r="K205" i="1"/>
  <c r="B1669" i="1"/>
  <c r="A1669" i="1"/>
  <c r="Q1669" i="1"/>
  <c r="P1669" i="1"/>
  <c r="O1669" i="1"/>
  <c r="N1669" i="1"/>
  <c r="M1669" i="1"/>
  <c r="L1669" i="1"/>
  <c r="K1669" i="1"/>
  <c r="R1669" i="1"/>
  <c r="J1669" i="1"/>
  <c r="B1552" i="1"/>
  <c r="A1552" i="1"/>
  <c r="K1552" i="1"/>
  <c r="R1552" i="1"/>
  <c r="J1552" i="1"/>
  <c r="Q1552" i="1"/>
  <c r="P1552" i="1"/>
  <c r="O1552" i="1"/>
  <c r="M1552" i="1"/>
  <c r="N1552" i="1"/>
  <c r="L1552" i="1"/>
  <c r="B639" i="1"/>
  <c r="A639" i="1"/>
  <c r="P639" i="1"/>
  <c r="O639" i="1"/>
  <c r="N639" i="1"/>
  <c r="M639" i="1"/>
  <c r="L639" i="1"/>
  <c r="R639" i="1"/>
  <c r="J639" i="1"/>
  <c r="K639" i="1"/>
  <c r="Q639" i="1"/>
  <c r="B690" i="1"/>
  <c r="A690" i="1"/>
  <c r="M690" i="1"/>
  <c r="L690" i="1"/>
  <c r="K690" i="1"/>
  <c r="R690" i="1"/>
  <c r="J690" i="1"/>
  <c r="Q690" i="1"/>
  <c r="O690" i="1"/>
  <c r="P690" i="1"/>
  <c r="N690" i="1"/>
  <c r="B682" i="1"/>
  <c r="A682" i="1"/>
  <c r="M682" i="1"/>
  <c r="L682" i="1"/>
  <c r="K682" i="1"/>
  <c r="R682" i="1"/>
  <c r="J682" i="1"/>
  <c r="Q682" i="1"/>
  <c r="O682" i="1"/>
  <c r="P682" i="1"/>
  <c r="N682" i="1"/>
  <c r="B674" i="1"/>
  <c r="A674" i="1"/>
  <c r="M674" i="1"/>
  <c r="L674" i="1"/>
  <c r="K674" i="1"/>
  <c r="R674" i="1"/>
  <c r="J674" i="1"/>
  <c r="Q674" i="1"/>
  <c r="O674" i="1"/>
  <c r="P674" i="1"/>
  <c r="N674" i="1"/>
  <c r="B666" i="1"/>
  <c r="A666" i="1"/>
  <c r="M666" i="1"/>
  <c r="L666" i="1"/>
  <c r="K666" i="1"/>
  <c r="R666" i="1"/>
  <c r="J666" i="1"/>
  <c r="Q666" i="1"/>
  <c r="O666" i="1"/>
  <c r="P666" i="1"/>
  <c r="N666" i="1"/>
  <c r="B658" i="1"/>
  <c r="A658" i="1"/>
  <c r="M658" i="1"/>
  <c r="L658" i="1"/>
  <c r="K658" i="1"/>
  <c r="R658" i="1"/>
  <c r="J658" i="1"/>
  <c r="Q658" i="1"/>
  <c r="O658" i="1"/>
  <c r="P658" i="1"/>
  <c r="N658" i="1"/>
  <c r="B650" i="1"/>
  <c r="A650" i="1"/>
  <c r="M650" i="1"/>
  <c r="L650" i="1"/>
  <c r="K650" i="1"/>
  <c r="R650" i="1"/>
  <c r="J650" i="1"/>
  <c r="Q650" i="1"/>
  <c r="O650" i="1"/>
  <c r="N650" i="1"/>
  <c r="P650" i="1"/>
  <c r="B642" i="1"/>
  <c r="A642" i="1"/>
  <c r="M642" i="1"/>
  <c r="L642" i="1"/>
  <c r="K642" i="1"/>
  <c r="R642" i="1"/>
  <c r="J642" i="1"/>
  <c r="Q642" i="1"/>
  <c r="O642" i="1"/>
  <c r="P642" i="1"/>
  <c r="N642" i="1"/>
  <c r="A370" i="1"/>
  <c r="B370" i="1"/>
  <c r="R370" i="1"/>
  <c r="J370" i="1"/>
  <c r="Q370" i="1"/>
  <c r="O370" i="1"/>
  <c r="N370" i="1"/>
  <c r="M370" i="1"/>
  <c r="L370" i="1"/>
  <c r="K370" i="1"/>
  <c r="P370" i="1"/>
  <c r="B1647" i="1"/>
  <c r="A1647" i="1"/>
  <c r="O1647" i="1"/>
  <c r="N1647" i="1"/>
  <c r="M1647" i="1"/>
  <c r="L1647" i="1"/>
  <c r="K1647" i="1"/>
  <c r="R1647" i="1"/>
  <c r="J1647" i="1"/>
  <c r="P1647" i="1"/>
  <c r="Q1647" i="1"/>
  <c r="B1545" i="1"/>
  <c r="A1545" i="1"/>
  <c r="R1545" i="1"/>
  <c r="J1545" i="1"/>
  <c r="O1545" i="1"/>
  <c r="N1545" i="1"/>
  <c r="L1545" i="1"/>
  <c r="Q1545" i="1"/>
  <c r="P1545" i="1"/>
  <c r="M1545" i="1"/>
  <c r="K1545" i="1"/>
  <c r="B308" i="1"/>
  <c r="A308" i="1"/>
  <c r="L308" i="1"/>
  <c r="K308" i="1"/>
  <c r="R308" i="1"/>
  <c r="J308" i="1"/>
  <c r="Q308" i="1"/>
  <c r="P308" i="1"/>
  <c r="N308" i="1"/>
  <c r="O308" i="1"/>
  <c r="M308" i="1"/>
  <c r="B316" i="1"/>
  <c r="A316" i="1"/>
  <c r="L316" i="1"/>
  <c r="K316" i="1"/>
  <c r="R316" i="1"/>
  <c r="J316" i="1"/>
  <c r="Q316" i="1"/>
  <c r="P316" i="1"/>
  <c r="N316" i="1"/>
  <c r="M316" i="1"/>
  <c r="O316" i="1"/>
  <c r="B1974" i="1"/>
  <c r="A1974" i="1"/>
  <c r="K1974" i="1"/>
  <c r="R1974" i="1"/>
  <c r="J1974" i="1"/>
  <c r="Q1974" i="1"/>
  <c r="P1974" i="1"/>
  <c r="O1974" i="1"/>
  <c r="N1974" i="1"/>
  <c r="M1974" i="1"/>
  <c r="L1974" i="1"/>
  <c r="B1960" i="1"/>
  <c r="A1960" i="1"/>
  <c r="Q1960" i="1"/>
  <c r="P1960" i="1"/>
  <c r="O1960" i="1"/>
  <c r="N1960" i="1"/>
  <c r="M1960" i="1"/>
  <c r="L1960" i="1"/>
  <c r="K1960" i="1"/>
  <c r="R1960" i="1"/>
  <c r="J1960" i="1"/>
  <c r="B1950" i="1"/>
  <c r="A1950" i="1"/>
  <c r="K1950" i="1"/>
  <c r="R1950" i="1"/>
  <c r="J1950" i="1"/>
  <c r="Q1950" i="1"/>
  <c r="P1950" i="1"/>
  <c r="O1950" i="1"/>
  <c r="N1950" i="1"/>
  <c r="M1950" i="1"/>
  <c r="L1950" i="1"/>
  <c r="B1935" i="1"/>
  <c r="A1935" i="1"/>
  <c r="R1935" i="1"/>
  <c r="J1935" i="1"/>
  <c r="Q1935" i="1"/>
  <c r="P1935" i="1"/>
  <c r="O1935" i="1"/>
  <c r="N1935" i="1"/>
  <c r="M1935" i="1"/>
  <c r="L1935" i="1"/>
  <c r="K1935" i="1"/>
  <c r="B1629" i="1"/>
  <c r="A1629" i="1"/>
  <c r="Q1629" i="1"/>
  <c r="P1629" i="1"/>
  <c r="O1629" i="1"/>
  <c r="N1629" i="1"/>
  <c r="M1629" i="1"/>
  <c r="R1629" i="1"/>
  <c r="L1629" i="1"/>
  <c r="J1629" i="1"/>
  <c r="K1629" i="1"/>
  <c r="B1632" i="1"/>
  <c r="A1632" i="1"/>
  <c r="N1632" i="1"/>
  <c r="M1632" i="1"/>
  <c r="L1632" i="1"/>
  <c r="K1632" i="1"/>
  <c r="R1632" i="1"/>
  <c r="J1632" i="1"/>
  <c r="Q1632" i="1"/>
  <c r="P1632" i="1"/>
  <c r="O1632" i="1"/>
  <c r="B169" i="1"/>
  <c r="A169" i="1"/>
  <c r="P169" i="1"/>
  <c r="O169" i="1"/>
  <c r="N169" i="1"/>
  <c r="M169" i="1"/>
  <c r="R169" i="1"/>
  <c r="Q169" i="1"/>
  <c r="L169" i="1"/>
  <c r="K169" i="1"/>
  <c r="J169" i="1"/>
  <c r="B394" i="1"/>
  <c r="A394" i="1"/>
  <c r="L394" i="1"/>
  <c r="R394" i="1"/>
  <c r="J394" i="1"/>
  <c r="Q394" i="1"/>
  <c r="P394" i="1"/>
  <c r="O394" i="1"/>
  <c r="N394" i="1"/>
  <c r="M394" i="1"/>
  <c r="K394" i="1"/>
  <c r="B386" i="1"/>
  <c r="A386" i="1"/>
  <c r="L386" i="1"/>
  <c r="R386" i="1"/>
  <c r="J386" i="1"/>
  <c r="Q386" i="1"/>
  <c r="M386" i="1"/>
  <c r="K386" i="1"/>
  <c r="O386" i="1"/>
  <c r="N386" i="1"/>
  <c r="P386" i="1"/>
  <c r="B593" i="1"/>
  <c r="A593" i="1"/>
  <c r="N593" i="1"/>
  <c r="M593" i="1"/>
  <c r="R593" i="1"/>
  <c r="J593" i="1"/>
  <c r="Q593" i="1"/>
  <c r="P593" i="1"/>
  <c r="O593" i="1"/>
  <c r="L593" i="1"/>
  <c r="K593" i="1"/>
  <c r="B585" i="1"/>
  <c r="A585" i="1"/>
  <c r="M585" i="1"/>
  <c r="R585" i="1"/>
  <c r="J585" i="1"/>
  <c r="P585" i="1"/>
  <c r="O585" i="1"/>
  <c r="N585" i="1"/>
  <c r="L585" i="1"/>
  <c r="K585" i="1"/>
  <c r="Q585" i="1"/>
  <c r="B627" i="1"/>
  <c r="A627" i="1"/>
  <c r="L627" i="1"/>
  <c r="K627" i="1"/>
  <c r="P627" i="1"/>
  <c r="R627" i="1"/>
  <c r="Q627" i="1"/>
  <c r="O627" i="1"/>
  <c r="N627" i="1"/>
  <c r="J627" i="1"/>
  <c r="M627" i="1"/>
  <c r="B619" i="1"/>
  <c r="A619" i="1"/>
  <c r="L619" i="1"/>
  <c r="K619" i="1"/>
  <c r="P619" i="1"/>
  <c r="Q619" i="1"/>
  <c r="O619" i="1"/>
  <c r="N619" i="1"/>
  <c r="M619" i="1"/>
  <c r="J619" i="1"/>
  <c r="R619" i="1"/>
  <c r="B611" i="1"/>
  <c r="A611" i="1"/>
  <c r="L611" i="1"/>
  <c r="K611" i="1"/>
  <c r="P611" i="1"/>
  <c r="M611" i="1"/>
  <c r="J611" i="1"/>
  <c r="R611" i="1"/>
  <c r="O611" i="1"/>
  <c r="Q611" i="1"/>
  <c r="N611" i="1"/>
  <c r="B603" i="1"/>
  <c r="A603" i="1"/>
  <c r="L603" i="1"/>
  <c r="K603" i="1"/>
  <c r="P603" i="1"/>
  <c r="R603" i="1"/>
  <c r="Q603" i="1"/>
  <c r="O603" i="1"/>
  <c r="N603" i="1"/>
  <c r="J603" i="1"/>
  <c r="M603" i="1"/>
  <c r="B1538" i="1"/>
  <c r="A1538" i="1"/>
  <c r="Q1538" i="1"/>
  <c r="N1538" i="1"/>
  <c r="M1538" i="1"/>
  <c r="K1538" i="1"/>
  <c r="R1538" i="1"/>
  <c r="P1538" i="1"/>
  <c r="O1538" i="1"/>
  <c r="J1538" i="1"/>
  <c r="L1538" i="1"/>
  <c r="B1530" i="1"/>
  <c r="A1530" i="1"/>
  <c r="Q1530" i="1"/>
  <c r="M1530" i="1"/>
  <c r="R1530" i="1"/>
  <c r="P1530" i="1"/>
  <c r="O1530" i="1"/>
  <c r="L1530" i="1"/>
  <c r="K1530" i="1"/>
  <c r="N1530" i="1"/>
  <c r="J1530" i="1"/>
  <c r="B1522" i="1"/>
  <c r="A1522" i="1"/>
  <c r="M1522" i="1"/>
  <c r="Q1522" i="1"/>
  <c r="P1522" i="1"/>
  <c r="O1522" i="1"/>
  <c r="N1522" i="1"/>
  <c r="K1522" i="1"/>
  <c r="R1522" i="1"/>
  <c r="J1522" i="1"/>
  <c r="L1522" i="1"/>
  <c r="B1514" i="1"/>
  <c r="A1514" i="1"/>
  <c r="M1514" i="1"/>
  <c r="P1514" i="1"/>
  <c r="O1514" i="1"/>
  <c r="N1514" i="1"/>
  <c r="L1514" i="1"/>
  <c r="J1514" i="1"/>
  <c r="R1514" i="1"/>
  <c r="Q1514" i="1"/>
  <c r="K1514" i="1"/>
  <c r="B1506" i="1"/>
  <c r="A1506" i="1"/>
  <c r="M1506" i="1"/>
  <c r="O1506" i="1"/>
  <c r="N1506" i="1"/>
  <c r="L1506" i="1"/>
  <c r="K1506" i="1"/>
  <c r="R1506" i="1"/>
  <c r="Q1506" i="1"/>
  <c r="P1506" i="1"/>
  <c r="J1506" i="1"/>
  <c r="B1498" i="1"/>
  <c r="A1498" i="1"/>
  <c r="M1498" i="1"/>
  <c r="N1498" i="1"/>
  <c r="L1498" i="1"/>
  <c r="K1498" i="1"/>
  <c r="J1498" i="1"/>
  <c r="Q1498" i="1"/>
  <c r="P1498" i="1"/>
  <c r="O1498" i="1"/>
  <c r="R1498" i="1"/>
  <c r="B1490" i="1"/>
  <c r="A1490" i="1"/>
  <c r="M1490" i="1"/>
  <c r="L1490" i="1"/>
  <c r="K1490" i="1"/>
  <c r="J1490" i="1"/>
  <c r="R1490" i="1"/>
  <c r="P1490" i="1"/>
  <c r="O1490" i="1"/>
  <c r="N1490" i="1"/>
  <c r="Q1490" i="1"/>
  <c r="B1482" i="1"/>
  <c r="A1482" i="1"/>
  <c r="M1482" i="1"/>
  <c r="K1482" i="1"/>
  <c r="J1482" i="1"/>
  <c r="R1482" i="1"/>
  <c r="Q1482" i="1"/>
  <c r="O1482" i="1"/>
  <c r="N1482" i="1"/>
  <c r="L1482" i="1"/>
  <c r="P1482" i="1"/>
  <c r="A1474" i="1"/>
  <c r="B1474" i="1"/>
  <c r="M1474" i="1"/>
  <c r="J1474" i="1"/>
  <c r="R1474" i="1"/>
  <c r="Q1474" i="1"/>
  <c r="N1474" i="1"/>
  <c r="O1474" i="1"/>
  <c r="P1474" i="1"/>
  <c r="L1474" i="1"/>
  <c r="K1474" i="1"/>
  <c r="A1466" i="1"/>
  <c r="B1466" i="1"/>
  <c r="M1466" i="1"/>
  <c r="R1466" i="1"/>
  <c r="Q1466" i="1"/>
  <c r="P1466" i="1"/>
  <c r="L1466" i="1"/>
  <c r="N1466" i="1"/>
  <c r="O1466" i="1"/>
  <c r="K1466" i="1"/>
  <c r="J1466" i="1"/>
  <c r="A1458" i="1"/>
  <c r="B1458" i="1"/>
  <c r="L1458" i="1"/>
  <c r="K1458" i="1"/>
  <c r="P1458" i="1"/>
  <c r="O1458" i="1"/>
  <c r="N1458" i="1"/>
  <c r="J1458" i="1"/>
  <c r="R1458" i="1"/>
  <c r="Q1458" i="1"/>
  <c r="M1458" i="1"/>
  <c r="A1450" i="1"/>
  <c r="B1450" i="1"/>
  <c r="L1450" i="1"/>
  <c r="K1450" i="1"/>
  <c r="P1450" i="1"/>
  <c r="J1450" i="1"/>
  <c r="R1450" i="1"/>
  <c r="N1450" i="1"/>
  <c r="Q1450" i="1"/>
  <c r="O1450" i="1"/>
  <c r="M1450" i="1"/>
  <c r="A1442" i="1"/>
  <c r="B1442" i="1"/>
  <c r="L1442" i="1"/>
  <c r="K1442" i="1"/>
  <c r="P1442" i="1"/>
  <c r="R1442" i="1"/>
  <c r="Q1442" i="1"/>
  <c r="N1442" i="1"/>
  <c r="O1442" i="1"/>
  <c r="M1442" i="1"/>
  <c r="J1442" i="1"/>
  <c r="A1434" i="1"/>
  <c r="B1434" i="1"/>
  <c r="L1434" i="1"/>
  <c r="K1434" i="1"/>
  <c r="P1434" i="1"/>
  <c r="N1434" i="1"/>
  <c r="M1434" i="1"/>
  <c r="Q1434" i="1"/>
  <c r="O1434" i="1"/>
  <c r="J1434" i="1"/>
  <c r="R1434" i="1"/>
  <c r="A1426" i="1"/>
  <c r="B1426" i="1"/>
  <c r="L1426" i="1"/>
  <c r="K1426" i="1"/>
  <c r="P1426" i="1"/>
  <c r="Q1426" i="1"/>
  <c r="M1426" i="1"/>
  <c r="J1426" i="1"/>
  <c r="R1426" i="1"/>
  <c r="O1426" i="1"/>
  <c r="N1426" i="1"/>
  <c r="A1418" i="1"/>
  <c r="B1418" i="1"/>
  <c r="L1418" i="1"/>
  <c r="K1418" i="1"/>
  <c r="P1418" i="1"/>
  <c r="Q1418" i="1"/>
  <c r="O1418" i="1"/>
  <c r="M1418" i="1"/>
  <c r="R1418" i="1"/>
  <c r="N1418" i="1"/>
  <c r="J1418" i="1"/>
  <c r="A1410" i="1"/>
  <c r="B1410" i="1"/>
  <c r="L1410" i="1"/>
  <c r="K1410" i="1"/>
  <c r="P1410" i="1"/>
  <c r="M1410" i="1"/>
  <c r="J1410" i="1"/>
  <c r="O1410" i="1"/>
  <c r="R1410" i="1"/>
  <c r="Q1410" i="1"/>
  <c r="N1410" i="1"/>
  <c r="A1402" i="1"/>
  <c r="B1402" i="1"/>
  <c r="L1402" i="1"/>
  <c r="K1402" i="1"/>
  <c r="R1402" i="1"/>
  <c r="P1402" i="1"/>
  <c r="M1402" i="1"/>
  <c r="J1402" i="1"/>
  <c r="N1402" i="1"/>
  <c r="Q1402" i="1"/>
  <c r="O1402" i="1"/>
  <c r="B825" i="1"/>
  <c r="A825" i="1"/>
  <c r="L825" i="1"/>
  <c r="K825" i="1"/>
  <c r="R825" i="1"/>
  <c r="J825" i="1"/>
  <c r="Q825" i="1"/>
  <c r="O825" i="1"/>
  <c r="N825" i="1"/>
  <c r="M825" i="1"/>
  <c r="P825" i="1"/>
  <c r="B817" i="1"/>
  <c r="A817" i="1"/>
  <c r="L817" i="1"/>
  <c r="K817" i="1"/>
  <c r="R817" i="1"/>
  <c r="J817" i="1"/>
  <c r="Q817" i="1"/>
  <c r="P817" i="1"/>
  <c r="O817" i="1"/>
  <c r="M817" i="1"/>
  <c r="N817" i="1"/>
  <c r="B809" i="1"/>
  <c r="A809" i="1"/>
  <c r="L809" i="1"/>
  <c r="K809" i="1"/>
  <c r="R809" i="1"/>
  <c r="J809" i="1"/>
  <c r="Q809" i="1"/>
  <c r="O809" i="1"/>
  <c r="N809" i="1"/>
  <c r="M809" i="1"/>
  <c r="P809" i="1"/>
  <c r="B801" i="1"/>
  <c r="A801" i="1"/>
  <c r="L801" i="1"/>
  <c r="K801" i="1"/>
  <c r="R801" i="1"/>
  <c r="J801" i="1"/>
  <c r="Q801" i="1"/>
  <c r="P801" i="1"/>
  <c r="O801" i="1"/>
  <c r="M801" i="1"/>
  <c r="N801" i="1"/>
  <c r="B793" i="1"/>
  <c r="A793" i="1"/>
  <c r="L793" i="1"/>
  <c r="K793" i="1"/>
  <c r="R793" i="1"/>
  <c r="J793" i="1"/>
  <c r="Q793" i="1"/>
  <c r="O793" i="1"/>
  <c r="N793" i="1"/>
  <c r="M793" i="1"/>
  <c r="P793" i="1"/>
  <c r="B785" i="1"/>
  <c r="A785" i="1"/>
  <c r="L785" i="1"/>
  <c r="K785" i="1"/>
  <c r="R785" i="1"/>
  <c r="J785" i="1"/>
  <c r="Q785" i="1"/>
  <c r="P785" i="1"/>
  <c r="O785" i="1"/>
  <c r="M785" i="1"/>
  <c r="N785" i="1"/>
  <c r="B777" i="1"/>
  <c r="A777" i="1"/>
  <c r="L777" i="1"/>
  <c r="K777" i="1"/>
  <c r="R777" i="1"/>
  <c r="J777" i="1"/>
  <c r="Q777" i="1"/>
  <c r="O777" i="1"/>
  <c r="N777" i="1"/>
  <c r="M777" i="1"/>
  <c r="P777" i="1"/>
  <c r="B769" i="1"/>
  <c r="A769" i="1"/>
  <c r="L769" i="1"/>
  <c r="K769" i="1"/>
  <c r="R769" i="1"/>
  <c r="J769" i="1"/>
  <c r="Q769" i="1"/>
  <c r="P769" i="1"/>
  <c r="O769" i="1"/>
  <c r="M769" i="1"/>
  <c r="N769" i="1"/>
  <c r="B761" i="1"/>
  <c r="A761" i="1"/>
  <c r="L761" i="1"/>
  <c r="K761" i="1"/>
  <c r="R761" i="1"/>
  <c r="J761" i="1"/>
  <c r="Q761" i="1"/>
  <c r="O761" i="1"/>
  <c r="N761" i="1"/>
  <c r="M761" i="1"/>
  <c r="P761" i="1"/>
  <c r="B753" i="1"/>
  <c r="A753" i="1"/>
  <c r="L753" i="1"/>
  <c r="K753" i="1"/>
  <c r="R753" i="1"/>
  <c r="J753" i="1"/>
  <c r="Q753" i="1"/>
  <c r="P753" i="1"/>
  <c r="O753" i="1"/>
  <c r="M753" i="1"/>
  <c r="N753" i="1"/>
  <c r="B745" i="1"/>
  <c r="A745" i="1"/>
  <c r="L745" i="1"/>
  <c r="K745" i="1"/>
  <c r="R745" i="1"/>
  <c r="J745" i="1"/>
  <c r="Q745" i="1"/>
  <c r="O745" i="1"/>
  <c r="N745" i="1"/>
  <c r="M745" i="1"/>
  <c r="P745" i="1"/>
  <c r="B737" i="1"/>
  <c r="A737" i="1"/>
  <c r="K737" i="1"/>
  <c r="R737" i="1"/>
  <c r="J737" i="1"/>
  <c r="Q737" i="1"/>
  <c r="P737" i="1"/>
  <c r="O737" i="1"/>
  <c r="N737" i="1"/>
  <c r="L737" i="1"/>
  <c r="M737" i="1"/>
  <c r="B729" i="1"/>
  <c r="A729" i="1"/>
  <c r="N729" i="1"/>
  <c r="M729" i="1"/>
  <c r="L729" i="1"/>
  <c r="K729" i="1"/>
  <c r="R729" i="1"/>
  <c r="J729" i="1"/>
  <c r="P729" i="1"/>
  <c r="Q729" i="1"/>
  <c r="O729" i="1"/>
  <c r="B721" i="1"/>
  <c r="A721" i="1"/>
  <c r="N721" i="1"/>
  <c r="M721" i="1"/>
  <c r="L721" i="1"/>
  <c r="K721" i="1"/>
  <c r="R721" i="1"/>
  <c r="J721" i="1"/>
  <c r="P721" i="1"/>
  <c r="Q721" i="1"/>
  <c r="O721" i="1"/>
  <c r="B713" i="1"/>
  <c r="A713" i="1"/>
  <c r="N713" i="1"/>
  <c r="M713" i="1"/>
  <c r="L713" i="1"/>
  <c r="K713" i="1"/>
  <c r="R713" i="1"/>
  <c r="J713" i="1"/>
  <c r="P713" i="1"/>
  <c r="Q713" i="1"/>
  <c r="O713" i="1"/>
  <c r="B705" i="1"/>
  <c r="A705" i="1"/>
  <c r="N705" i="1"/>
  <c r="M705" i="1"/>
  <c r="L705" i="1"/>
  <c r="K705" i="1"/>
  <c r="R705" i="1"/>
  <c r="J705" i="1"/>
  <c r="P705" i="1"/>
  <c r="Q705" i="1"/>
  <c r="O705" i="1"/>
  <c r="B697" i="1"/>
  <c r="A697" i="1"/>
  <c r="N697" i="1"/>
  <c r="M697" i="1"/>
  <c r="L697" i="1"/>
  <c r="K697" i="1"/>
  <c r="R697" i="1"/>
  <c r="J697" i="1"/>
  <c r="P697" i="1"/>
  <c r="Q697" i="1"/>
  <c r="O697" i="1"/>
  <c r="B1844" i="1"/>
  <c r="A1844" i="1"/>
  <c r="L1844" i="1"/>
  <c r="K1844" i="1"/>
  <c r="R1844" i="1"/>
  <c r="J1844" i="1"/>
  <c r="Q1844" i="1"/>
  <c r="P1844" i="1"/>
  <c r="O1844" i="1"/>
  <c r="N1844" i="1"/>
  <c r="M1844" i="1"/>
  <c r="B1836" i="1"/>
  <c r="A1836" i="1"/>
  <c r="L1836" i="1"/>
  <c r="K1836" i="1"/>
  <c r="J1836" i="1"/>
  <c r="R1836" i="1"/>
  <c r="Q1836" i="1"/>
  <c r="P1836" i="1"/>
  <c r="O1836" i="1"/>
  <c r="N1836" i="1"/>
  <c r="M1836" i="1"/>
  <c r="B1910" i="1"/>
  <c r="A1910" i="1"/>
  <c r="K1910" i="1"/>
  <c r="R1910" i="1"/>
  <c r="J1910" i="1"/>
  <c r="Q1910" i="1"/>
  <c r="P1910" i="1"/>
  <c r="O1910" i="1"/>
  <c r="N1910" i="1"/>
  <c r="M1910" i="1"/>
  <c r="L1910" i="1"/>
  <c r="B1902" i="1"/>
  <c r="A1902" i="1"/>
  <c r="K1902" i="1"/>
  <c r="R1902" i="1"/>
  <c r="J1902" i="1"/>
  <c r="Q1902" i="1"/>
  <c r="P1902" i="1"/>
  <c r="O1902" i="1"/>
  <c r="N1902" i="1"/>
  <c r="M1902" i="1"/>
  <c r="L1902" i="1"/>
  <c r="B574" i="1"/>
  <c r="A574" i="1"/>
  <c r="M574" i="1"/>
  <c r="J574" i="1"/>
  <c r="R574" i="1"/>
  <c r="Q574" i="1"/>
  <c r="P574" i="1"/>
  <c r="O574" i="1"/>
  <c r="L574" i="1"/>
  <c r="N574" i="1"/>
  <c r="K574" i="1"/>
  <c r="B566" i="1"/>
  <c r="A566" i="1"/>
  <c r="M566" i="1"/>
  <c r="R566" i="1"/>
  <c r="Q566" i="1"/>
  <c r="P566" i="1"/>
  <c r="O566" i="1"/>
  <c r="N566" i="1"/>
  <c r="K566" i="1"/>
  <c r="J566" i="1"/>
  <c r="L566" i="1"/>
  <c r="B558" i="1"/>
  <c r="A558" i="1"/>
  <c r="M558" i="1"/>
  <c r="Q558" i="1"/>
  <c r="P558" i="1"/>
  <c r="O558" i="1"/>
  <c r="N558" i="1"/>
  <c r="L558" i="1"/>
  <c r="R558" i="1"/>
  <c r="J558" i="1"/>
  <c r="K558" i="1"/>
  <c r="B1396" i="1"/>
  <c r="A1396" i="1"/>
  <c r="M1396" i="1"/>
  <c r="L1396" i="1"/>
  <c r="R1396" i="1"/>
  <c r="J1396" i="1"/>
  <c r="O1396" i="1"/>
  <c r="Q1396" i="1"/>
  <c r="P1396" i="1"/>
  <c r="N1396" i="1"/>
  <c r="K1396" i="1"/>
  <c r="B1388" i="1"/>
  <c r="A1388" i="1"/>
  <c r="M1388" i="1"/>
  <c r="L1388" i="1"/>
  <c r="R1388" i="1"/>
  <c r="J1388" i="1"/>
  <c r="O1388" i="1"/>
  <c r="N1388" i="1"/>
  <c r="K1388" i="1"/>
  <c r="Q1388" i="1"/>
  <c r="P1388" i="1"/>
  <c r="B1380" i="1"/>
  <c r="A1380" i="1"/>
  <c r="L1380" i="1"/>
  <c r="R1380" i="1"/>
  <c r="J1380" i="1"/>
  <c r="O1380" i="1"/>
  <c r="K1380" i="1"/>
  <c r="Q1380" i="1"/>
  <c r="P1380" i="1"/>
  <c r="N1380" i="1"/>
  <c r="M1380" i="1"/>
  <c r="B1372" i="1"/>
  <c r="A1372" i="1"/>
  <c r="L1372" i="1"/>
  <c r="R1372" i="1"/>
  <c r="J1372" i="1"/>
  <c r="O1372" i="1"/>
  <c r="Q1372" i="1"/>
  <c r="P1372" i="1"/>
  <c r="N1372" i="1"/>
  <c r="M1372" i="1"/>
  <c r="K1372" i="1"/>
  <c r="B1364" i="1"/>
  <c r="A1364" i="1"/>
  <c r="L1364" i="1"/>
  <c r="R1364" i="1"/>
  <c r="J1364" i="1"/>
  <c r="O1364" i="1"/>
  <c r="N1364" i="1"/>
  <c r="M1364" i="1"/>
  <c r="K1364" i="1"/>
  <c r="Q1364" i="1"/>
  <c r="P1364" i="1"/>
  <c r="B1356" i="1"/>
  <c r="A1356" i="1"/>
  <c r="L1356" i="1"/>
  <c r="R1356" i="1"/>
  <c r="J1356" i="1"/>
  <c r="O1356" i="1"/>
  <c r="Q1356" i="1"/>
  <c r="P1356" i="1"/>
  <c r="N1356" i="1"/>
  <c r="M1356" i="1"/>
  <c r="K1356" i="1"/>
  <c r="B1348" i="1"/>
  <c r="A1348" i="1"/>
  <c r="L1348" i="1"/>
  <c r="R1348" i="1"/>
  <c r="J1348" i="1"/>
  <c r="O1348" i="1"/>
  <c r="Q1348" i="1"/>
  <c r="P1348" i="1"/>
  <c r="N1348" i="1"/>
  <c r="M1348" i="1"/>
  <c r="K1348" i="1"/>
  <c r="B1340" i="1"/>
  <c r="A1340" i="1"/>
  <c r="L1340" i="1"/>
  <c r="R1340" i="1"/>
  <c r="J1340" i="1"/>
  <c r="O1340" i="1"/>
  <c r="M1340" i="1"/>
  <c r="K1340" i="1"/>
  <c r="N1340" i="1"/>
  <c r="Q1340" i="1"/>
  <c r="P1340" i="1"/>
  <c r="B1332" i="1"/>
  <c r="A1332" i="1"/>
  <c r="L1332" i="1"/>
  <c r="O1332" i="1"/>
  <c r="N1332" i="1"/>
  <c r="M1332" i="1"/>
  <c r="K1332" i="1"/>
  <c r="J1332" i="1"/>
  <c r="R1332" i="1"/>
  <c r="Q1332" i="1"/>
  <c r="P1332" i="1"/>
  <c r="B1324" i="1"/>
  <c r="A1324" i="1"/>
  <c r="L1324" i="1"/>
  <c r="O1324" i="1"/>
  <c r="K1324" i="1"/>
  <c r="J1324" i="1"/>
  <c r="R1324" i="1"/>
  <c r="Q1324" i="1"/>
  <c r="M1324" i="1"/>
  <c r="P1324" i="1"/>
  <c r="N1324" i="1"/>
  <c r="B1316" i="1"/>
  <c r="A1316" i="1"/>
  <c r="L1316" i="1"/>
  <c r="N1316" i="1"/>
  <c r="M1316" i="1"/>
  <c r="K1316" i="1"/>
  <c r="J1316" i="1"/>
  <c r="R1316" i="1"/>
  <c r="Q1316" i="1"/>
  <c r="P1316" i="1"/>
  <c r="O1316" i="1"/>
  <c r="B1308" i="1"/>
  <c r="A1308" i="1"/>
  <c r="L1308" i="1"/>
  <c r="M1308" i="1"/>
  <c r="K1308" i="1"/>
  <c r="J1308" i="1"/>
  <c r="R1308" i="1"/>
  <c r="Q1308" i="1"/>
  <c r="P1308" i="1"/>
  <c r="O1308" i="1"/>
  <c r="N1308" i="1"/>
  <c r="B1300" i="1"/>
  <c r="A1300" i="1"/>
  <c r="L1300" i="1"/>
  <c r="K1300" i="1"/>
  <c r="J1300" i="1"/>
  <c r="R1300" i="1"/>
  <c r="Q1300" i="1"/>
  <c r="P1300" i="1"/>
  <c r="O1300" i="1"/>
  <c r="N1300" i="1"/>
  <c r="M1300" i="1"/>
  <c r="B1292" i="1"/>
  <c r="A1292" i="1"/>
  <c r="P1292" i="1"/>
  <c r="O1292" i="1"/>
  <c r="N1292" i="1"/>
  <c r="M1292" i="1"/>
  <c r="L1292" i="1"/>
  <c r="R1292" i="1"/>
  <c r="Q1292" i="1"/>
  <c r="K1292" i="1"/>
  <c r="J1292" i="1"/>
  <c r="B1622" i="1"/>
  <c r="A1622" i="1"/>
  <c r="P1622" i="1"/>
  <c r="O1622" i="1"/>
  <c r="N1622" i="1"/>
  <c r="M1622" i="1"/>
  <c r="L1622" i="1"/>
  <c r="R1622" i="1"/>
  <c r="K1622" i="1"/>
  <c r="Q1622" i="1"/>
  <c r="J1622" i="1"/>
  <c r="B1614" i="1"/>
  <c r="A1614" i="1"/>
  <c r="P1614" i="1"/>
  <c r="O1614" i="1"/>
  <c r="N1614" i="1"/>
  <c r="M1614" i="1"/>
  <c r="Q1614" i="1"/>
  <c r="L1614" i="1"/>
  <c r="K1614" i="1"/>
  <c r="J1614" i="1"/>
  <c r="R1614" i="1"/>
  <c r="B1606" i="1"/>
  <c r="A1606" i="1"/>
  <c r="P1606" i="1"/>
  <c r="O1606" i="1"/>
  <c r="N1606" i="1"/>
  <c r="K1606" i="1"/>
  <c r="J1606" i="1"/>
  <c r="R1606" i="1"/>
  <c r="M1606" i="1"/>
  <c r="Q1606" i="1"/>
  <c r="L1606" i="1"/>
  <c r="B217" i="1"/>
  <c r="A217" i="1"/>
  <c r="L217" i="1"/>
  <c r="K217" i="1"/>
  <c r="R217" i="1"/>
  <c r="J217" i="1"/>
  <c r="Q217" i="1"/>
  <c r="P217" i="1"/>
  <c r="N217" i="1"/>
  <c r="O217" i="1"/>
  <c r="M217" i="1"/>
  <c r="B1853" i="1"/>
  <c r="A1853" i="1"/>
  <c r="L1853" i="1"/>
  <c r="K1853" i="1"/>
  <c r="R1853" i="1"/>
  <c r="J1853" i="1"/>
  <c r="Q1853" i="1"/>
  <c r="P1853" i="1"/>
  <c r="N1853" i="1"/>
  <c r="O1853" i="1"/>
  <c r="M1853" i="1"/>
  <c r="B368" i="1"/>
  <c r="A368" i="1"/>
  <c r="L368" i="1"/>
  <c r="K368" i="1"/>
  <c r="M368" i="1"/>
  <c r="J368" i="1"/>
  <c r="R368" i="1"/>
  <c r="Q368" i="1"/>
  <c r="O368" i="1"/>
  <c r="P368" i="1"/>
  <c r="N368" i="1"/>
  <c r="A159" i="1"/>
  <c r="B159" i="1"/>
  <c r="R159" i="1"/>
  <c r="J159" i="1"/>
  <c r="Q159" i="1"/>
  <c r="P159" i="1"/>
  <c r="O159" i="1"/>
  <c r="N159" i="1"/>
  <c r="M159" i="1"/>
  <c r="L159" i="1"/>
  <c r="K159" i="1"/>
  <c r="B22" i="1"/>
  <c r="A22" i="1"/>
  <c r="R22" i="1"/>
  <c r="J22" i="1"/>
  <c r="Q22" i="1"/>
  <c r="P22" i="1"/>
  <c r="O22" i="1"/>
  <c r="M22" i="1"/>
  <c r="N22" i="1"/>
  <c r="L22" i="1"/>
  <c r="K22" i="1"/>
  <c r="A207" i="1"/>
  <c r="B207" i="1"/>
  <c r="N207" i="1"/>
  <c r="M207" i="1"/>
  <c r="L207" i="1"/>
  <c r="K207" i="1"/>
  <c r="R207" i="1"/>
  <c r="J207" i="1"/>
  <c r="O207" i="1"/>
  <c r="Q207" i="1"/>
  <c r="P207" i="1"/>
  <c r="B684" i="1"/>
  <c r="A684" i="1"/>
  <c r="K684" i="1"/>
  <c r="R684" i="1"/>
  <c r="J684" i="1"/>
  <c r="Q684" i="1"/>
  <c r="P684" i="1"/>
  <c r="O684" i="1"/>
  <c r="M684" i="1"/>
  <c r="N684" i="1"/>
  <c r="L684" i="1"/>
  <c r="B269" i="1"/>
  <c r="A269" i="1"/>
  <c r="K269" i="1"/>
  <c r="R269" i="1"/>
  <c r="J269" i="1"/>
  <c r="Q269" i="1"/>
  <c r="P269" i="1"/>
  <c r="O269" i="1"/>
  <c r="M269" i="1"/>
  <c r="L269" i="1"/>
  <c r="N269" i="1"/>
  <c r="B1634" i="1"/>
  <c r="A1634" i="1"/>
  <c r="L1634" i="1"/>
  <c r="K1634" i="1"/>
  <c r="R1634" i="1"/>
  <c r="J1634" i="1"/>
  <c r="Q1634" i="1"/>
  <c r="P1634" i="1"/>
  <c r="O1634" i="1"/>
  <c r="N1634" i="1"/>
  <c r="M1634" i="1"/>
  <c r="B621" i="1"/>
  <c r="A621" i="1"/>
  <c r="R621" i="1"/>
  <c r="J621" i="1"/>
  <c r="Q621" i="1"/>
  <c r="N621" i="1"/>
  <c r="L621" i="1"/>
  <c r="K621" i="1"/>
  <c r="P621" i="1"/>
  <c r="O621" i="1"/>
  <c r="M621" i="1"/>
  <c r="B1516" i="1"/>
  <c r="A1516" i="1"/>
  <c r="K1516" i="1"/>
  <c r="P1516" i="1"/>
  <c r="O1516" i="1"/>
  <c r="N1516" i="1"/>
  <c r="M1516" i="1"/>
  <c r="J1516" i="1"/>
  <c r="Q1516" i="1"/>
  <c r="R1516" i="1"/>
  <c r="L1516" i="1"/>
  <c r="B1468" i="1"/>
  <c r="A1468" i="1"/>
  <c r="K1468" i="1"/>
  <c r="R1468" i="1"/>
  <c r="Q1468" i="1"/>
  <c r="P1468" i="1"/>
  <c r="M1468" i="1"/>
  <c r="N1468" i="1"/>
  <c r="O1468" i="1"/>
  <c r="L1468" i="1"/>
  <c r="J1468" i="1"/>
  <c r="B1412" i="1"/>
  <c r="A1412" i="1"/>
  <c r="R1412" i="1"/>
  <c r="J1412" i="1"/>
  <c r="Q1412" i="1"/>
  <c r="N1412" i="1"/>
  <c r="O1412" i="1"/>
  <c r="K1412" i="1"/>
  <c r="P1412" i="1"/>
  <c r="M1412" i="1"/>
  <c r="L1412" i="1"/>
  <c r="B779" i="1"/>
  <c r="A779" i="1"/>
  <c r="R779" i="1"/>
  <c r="J779" i="1"/>
  <c r="Q779" i="1"/>
  <c r="P779" i="1"/>
  <c r="O779" i="1"/>
  <c r="M779" i="1"/>
  <c r="L779" i="1"/>
  <c r="K779" i="1"/>
  <c r="N779" i="1"/>
  <c r="B723" i="1"/>
  <c r="A723" i="1"/>
  <c r="L723" i="1"/>
  <c r="K723" i="1"/>
  <c r="R723" i="1"/>
  <c r="J723" i="1"/>
  <c r="Q723" i="1"/>
  <c r="P723" i="1"/>
  <c r="N723" i="1"/>
  <c r="O723" i="1"/>
  <c r="M723" i="1"/>
  <c r="B1904" i="1"/>
  <c r="A1904" i="1"/>
  <c r="Q1904" i="1"/>
  <c r="P1904" i="1"/>
  <c r="O1904" i="1"/>
  <c r="N1904" i="1"/>
  <c r="M1904" i="1"/>
  <c r="L1904" i="1"/>
  <c r="K1904" i="1"/>
  <c r="R1904" i="1"/>
  <c r="J1904" i="1"/>
  <c r="B1600" i="1"/>
  <c r="A1600" i="1"/>
  <c r="N1600" i="1"/>
  <c r="M1600" i="1"/>
  <c r="L1600" i="1"/>
  <c r="O1600" i="1"/>
  <c r="K1600" i="1"/>
  <c r="J1600" i="1"/>
  <c r="Q1600" i="1"/>
  <c r="R1600" i="1"/>
  <c r="P1600" i="1"/>
  <c r="A362" i="1"/>
  <c r="B362" i="1"/>
  <c r="R362" i="1"/>
  <c r="J362" i="1"/>
  <c r="Q362" i="1"/>
  <c r="M362" i="1"/>
  <c r="L362" i="1"/>
  <c r="K362" i="1"/>
  <c r="O362" i="1"/>
  <c r="P362" i="1"/>
  <c r="N362" i="1"/>
  <c r="B1826" i="1"/>
  <c r="A1826" i="1"/>
  <c r="K1826" i="1"/>
  <c r="R1826" i="1"/>
  <c r="J1826" i="1"/>
  <c r="Q1826" i="1"/>
  <c r="P1826" i="1"/>
  <c r="O1826" i="1"/>
  <c r="N1826" i="1"/>
  <c r="L1826" i="1"/>
  <c r="M1826" i="1"/>
  <c r="A223" i="1"/>
  <c r="B223" i="1"/>
  <c r="N223" i="1"/>
  <c r="M223" i="1"/>
  <c r="L223" i="1"/>
  <c r="K223" i="1"/>
  <c r="R223" i="1"/>
  <c r="J223" i="1"/>
  <c r="P223" i="1"/>
  <c r="O223" i="1"/>
  <c r="Q223" i="1"/>
  <c r="B56" i="1"/>
  <c r="A56" i="1"/>
  <c r="P56" i="1"/>
  <c r="O56" i="1"/>
  <c r="K56" i="1"/>
  <c r="N56" i="1"/>
  <c r="M56" i="1"/>
  <c r="L56" i="1"/>
  <c r="Q56" i="1"/>
  <c r="R56" i="1"/>
  <c r="J56" i="1"/>
  <c r="B1658" i="1"/>
  <c r="A1658" i="1"/>
  <c r="L1658" i="1"/>
  <c r="K1658" i="1"/>
  <c r="R1658" i="1"/>
  <c r="J1658" i="1"/>
  <c r="Q1658" i="1"/>
  <c r="P1658" i="1"/>
  <c r="O1658" i="1"/>
  <c r="N1658" i="1"/>
  <c r="M1658" i="1"/>
  <c r="B150" i="1"/>
  <c r="A150" i="1"/>
  <c r="K150" i="1"/>
  <c r="R150" i="1"/>
  <c r="J150" i="1"/>
  <c r="Q150" i="1"/>
  <c r="P150" i="1"/>
  <c r="L150" i="1"/>
  <c r="O150" i="1"/>
  <c r="N150" i="1"/>
  <c r="M150" i="1"/>
  <c r="A246" i="1"/>
  <c r="B246" i="1"/>
  <c r="R246" i="1"/>
  <c r="J246" i="1"/>
  <c r="Q246" i="1"/>
  <c r="P246" i="1"/>
  <c r="O246" i="1"/>
  <c r="N246" i="1"/>
  <c r="L246" i="1"/>
  <c r="M246" i="1"/>
  <c r="K246" i="1"/>
  <c r="B361" i="1"/>
  <c r="A361" i="1"/>
  <c r="K361" i="1"/>
  <c r="R361" i="1"/>
  <c r="J361" i="1"/>
  <c r="L361" i="1"/>
  <c r="Q361" i="1"/>
  <c r="P361" i="1"/>
  <c r="N361" i="1"/>
  <c r="O361" i="1"/>
  <c r="M361" i="1"/>
  <c r="B1586" i="1"/>
  <c r="A1586" i="1"/>
  <c r="L1586" i="1"/>
  <c r="K1586" i="1"/>
  <c r="M1586" i="1"/>
  <c r="J1586" i="1"/>
  <c r="R1586" i="1"/>
  <c r="Q1586" i="1"/>
  <c r="O1586" i="1"/>
  <c r="P1586" i="1"/>
  <c r="N1586" i="1"/>
  <c r="B1590" i="1"/>
  <c r="A1590" i="1"/>
  <c r="P1590" i="1"/>
  <c r="O1590" i="1"/>
  <c r="R1590" i="1"/>
  <c r="Q1590" i="1"/>
  <c r="N1590" i="1"/>
  <c r="M1590" i="1"/>
  <c r="K1590" i="1"/>
  <c r="L1590" i="1"/>
  <c r="J1590" i="1"/>
  <c r="B1827" i="1"/>
  <c r="A1827" i="1"/>
  <c r="M1827" i="1"/>
  <c r="J1827" i="1"/>
  <c r="R1827" i="1"/>
  <c r="Q1827" i="1"/>
  <c r="P1827" i="1"/>
  <c r="O1827" i="1"/>
  <c r="N1827" i="1"/>
  <c r="K1827" i="1"/>
  <c r="L1827" i="1"/>
  <c r="B1862" i="1"/>
  <c r="A1862" i="1"/>
  <c r="K1862" i="1"/>
  <c r="R1862" i="1"/>
  <c r="J1862" i="1"/>
  <c r="Q1862" i="1"/>
  <c r="P1862" i="1"/>
  <c r="O1862" i="1"/>
  <c r="N1862" i="1"/>
  <c r="M1862" i="1"/>
  <c r="L1862" i="1"/>
  <c r="B1867" i="1"/>
  <c r="A1867" i="1"/>
  <c r="N1867" i="1"/>
  <c r="M1867" i="1"/>
  <c r="L1867" i="1"/>
  <c r="K1867" i="1"/>
  <c r="R1867" i="1"/>
  <c r="J1867" i="1"/>
  <c r="Q1867" i="1"/>
  <c r="P1867" i="1"/>
  <c r="O1867" i="1"/>
  <c r="B1892" i="1"/>
  <c r="A1892" i="1"/>
  <c r="M1892" i="1"/>
  <c r="L1892" i="1"/>
  <c r="K1892" i="1"/>
  <c r="R1892" i="1"/>
  <c r="J1892" i="1"/>
  <c r="Q1892" i="1"/>
  <c r="P1892" i="1"/>
  <c r="O1892" i="1"/>
  <c r="N1892" i="1"/>
  <c r="B1918" i="1"/>
  <c r="A1918" i="1"/>
  <c r="K1918" i="1"/>
  <c r="R1918" i="1"/>
  <c r="J1918" i="1"/>
  <c r="Q1918" i="1"/>
  <c r="P1918" i="1"/>
  <c r="O1918" i="1"/>
  <c r="N1918" i="1"/>
  <c r="M1918" i="1"/>
  <c r="L1918" i="1"/>
  <c r="B230" i="1"/>
  <c r="A230" i="1"/>
  <c r="O230" i="1"/>
  <c r="N230" i="1"/>
  <c r="M230" i="1"/>
  <c r="L230" i="1"/>
  <c r="K230" i="1"/>
  <c r="Q230" i="1"/>
  <c r="P230" i="1"/>
  <c r="J230" i="1"/>
  <c r="R230" i="1"/>
  <c r="B222" i="1"/>
  <c r="A222" i="1"/>
  <c r="O222" i="1"/>
  <c r="N222" i="1"/>
  <c r="M222" i="1"/>
  <c r="L222" i="1"/>
  <c r="K222" i="1"/>
  <c r="R222" i="1"/>
  <c r="Q222" i="1"/>
  <c r="J222" i="1"/>
  <c r="P222" i="1"/>
  <c r="B261" i="1"/>
  <c r="A261" i="1"/>
  <c r="K261" i="1"/>
  <c r="R261" i="1"/>
  <c r="J261" i="1"/>
  <c r="Q261" i="1"/>
  <c r="P261" i="1"/>
  <c r="O261" i="1"/>
  <c r="M261" i="1"/>
  <c r="L261" i="1"/>
  <c r="N261" i="1"/>
  <c r="B1574" i="1"/>
  <c r="A1574" i="1"/>
  <c r="M1574" i="1"/>
  <c r="L1574" i="1"/>
  <c r="K1574" i="1"/>
  <c r="R1574" i="1"/>
  <c r="J1574" i="1"/>
  <c r="Q1574" i="1"/>
  <c r="O1574" i="1"/>
  <c r="N1574" i="1"/>
  <c r="P1574" i="1"/>
  <c r="B1666" i="1"/>
  <c r="A1666" i="1"/>
  <c r="L1666" i="1"/>
  <c r="K1666" i="1"/>
  <c r="R1666" i="1"/>
  <c r="J1666" i="1"/>
  <c r="Q1666" i="1"/>
  <c r="P1666" i="1"/>
  <c r="O1666" i="1"/>
  <c r="N1666" i="1"/>
  <c r="M1666" i="1"/>
  <c r="B64" i="1"/>
  <c r="A64" i="1"/>
  <c r="P64" i="1"/>
  <c r="O64" i="1"/>
  <c r="N64" i="1"/>
  <c r="L64" i="1"/>
  <c r="M64" i="1"/>
  <c r="K64" i="1"/>
  <c r="Q64" i="1"/>
  <c r="R64" i="1"/>
  <c r="J64" i="1"/>
  <c r="B72" i="1"/>
  <c r="A72" i="1"/>
  <c r="P72" i="1"/>
  <c r="K72" i="1"/>
  <c r="Q72" i="1"/>
  <c r="O72" i="1"/>
  <c r="N72" i="1"/>
  <c r="L72" i="1"/>
  <c r="M72" i="1"/>
  <c r="R72" i="1"/>
  <c r="J72" i="1"/>
  <c r="B156" i="1"/>
  <c r="A156" i="1"/>
  <c r="M156" i="1"/>
  <c r="L156" i="1"/>
  <c r="K156" i="1"/>
  <c r="R156" i="1"/>
  <c r="J156" i="1"/>
  <c r="O156" i="1"/>
  <c r="N156" i="1"/>
  <c r="P156" i="1"/>
  <c r="Q156" i="1"/>
  <c r="B1874" i="1"/>
  <c r="A1874" i="1"/>
  <c r="O1874" i="1"/>
  <c r="N1874" i="1"/>
  <c r="M1874" i="1"/>
  <c r="L1874" i="1"/>
  <c r="K1874" i="1"/>
  <c r="R1874" i="1"/>
  <c r="J1874" i="1"/>
  <c r="Q1874" i="1"/>
  <c r="P1874" i="1"/>
  <c r="B364" i="1"/>
  <c r="A364" i="1"/>
  <c r="P364" i="1"/>
  <c r="O364" i="1"/>
  <c r="Q364" i="1"/>
  <c r="N364" i="1"/>
  <c r="M364" i="1"/>
  <c r="L364" i="1"/>
  <c r="K364" i="1"/>
  <c r="R364" i="1"/>
  <c r="J364" i="1"/>
  <c r="A9" i="1"/>
  <c r="B9" i="1"/>
  <c r="O9" i="1"/>
  <c r="N9" i="1"/>
  <c r="M9" i="1"/>
  <c r="K9" i="1"/>
  <c r="R9" i="1"/>
  <c r="L9" i="1"/>
  <c r="J9" i="1"/>
  <c r="Q9" i="1"/>
  <c r="P9" i="1"/>
  <c r="A17" i="1"/>
  <c r="B17" i="1"/>
  <c r="O17" i="1"/>
  <c r="N17" i="1"/>
  <c r="P17" i="1"/>
  <c r="M17" i="1"/>
  <c r="K17" i="1"/>
  <c r="L17" i="1"/>
  <c r="R17" i="1"/>
  <c r="J17" i="1"/>
  <c r="Q17" i="1"/>
  <c r="A25" i="1"/>
  <c r="B25" i="1"/>
  <c r="O25" i="1"/>
  <c r="N25" i="1"/>
  <c r="P25" i="1"/>
  <c r="M25" i="1"/>
  <c r="L25" i="1"/>
  <c r="R25" i="1"/>
  <c r="K25" i="1"/>
  <c r="J25" i="1"/>
  <c r="Q25" i="1"/>
  <c r="A33" i="1"/>
  <c r="B33" i="1"/>
  <c r="O33" i="1"/>
  <c r="N33" i="1"/>
  <c r="J33" i="1"/>
  <c r="M33" i="1"/>
  <c r="K33" i="1"/>
  <c r="L33" i="1"/>
  <c r="R33" i="1"/>
  <c r="P33" i="1"/>
  <c r="Q33" i="1"/>
  <c r="A41" i="1"/>
  <c r="B41" i="1"/>
  <c r="O41" i="1"/>
  <c r="N41" i="1"/>
  <c r="M41" i="1"/>
  <c r="K41" i="1"/>
  <c r="R41" i="1"/>
  <c r="L41" i="1"/>
  <c r="J41" i="1"/>
  <c r="Q41" i="1"/>
  <c r="P41" i="1"/>
  <c r="B49" i="1"/>
  <c r="A49" i="1"/>
  <c r="O49" i="1"/>
  <c r="N49" i="1"/>
  <c r="M49" i="1"/>
  <c r="K49" i="1"/>
  <c r="R49" i="1"/>
  <c r="L49" i="1"/>
  <c r="J49" i="1"/>
  <c r="P49" i="1"/>
  <c r="Q49" i="1"/>
  <c r="B57" i="1"/>
  <c r="A57" i="1"/>
  <c r="O57" i="1"/>
  <c r="N57" i="1"/>
  <c r="M57" i="1"/>
  <c r="R57" i="1"/>
  <c r="L57" i="1"/>
  <c r="J57" i="1"/>
  <c r="P57" i="1"/>
  <c r="K57" i="1"/>
  <c r="Q57" i="1"/>
  <c r="B213" i="1"/>
  <c r="A213" i="1"/>
  <c r="P213" i="1"/>
  <c r="O213" i="1"/>
  <c r="N213" i="1"/>
  <c r="M213" i="1"/>
  <c r="L213" i="1"/>
  <c r="Q213" i="1"/>
  <c r="K213" i="1"/>
  <c r="J213" i="1"/>
  <c r="R213" i="1"/>
  <c r="A203" i="1"/>
  <c r="B203" i="1"/>
  <c r="R203" i="1"/>
  <c r="J203" i="1"/>
  <c r="Q203" i="1"/>
  <c r="P203" i="1"/>
  <c r="O203" i="1"/>
  <c r="N203" i="1"/>
  <c r="M203" i="1"/>
  <c r="L203" i="1"/>
  <c r="K203" i="1"/>
  <c r="B1668" i="1"/>
  <c r="A1668" i="1"/>
  <c r="R1668" i="1"/>
  <c r="J1668" i="1"/>
  <c r="Q1668" i="1"/>
  <c r="P1668" i="1"/>
  <c r="O1668" i="1"/>
  <c r="N1668" i="1"/>
  <c r="M1668" i="1"/>
  <c r="L1668" i="1"/>
  <c r="K1668" i="1"/>
  <c r="B1553" i="1"/>
  <c r="A1553" i="1"/>
  <c r="R1553" i="1"/>
  <c r="J1553" i="1"/>
  <c r="Q1553" i="1"/>
  <c r="P1553" i="1"/>
  <c r="O1553" i="1"/>
  <c r="N1553" i="1"/>
  <c r="L1553" i="1"/>
  <c r="M1553" i="1"/>
  <c r="K1553" i="1"/>
  <c r="B640" i="1"/>
  <c r="A640" i="1"/>
  <c r="O640" i="1"/>
  <c r="N640" i="1"/>
  <c r="M640" i="1"/>
  <c r="L640" i="1"/>
  <c r="K640" i="1"/>
  <c r="Q640" i="1"/>
  <c r="R640" i="1"/>
  <c r="J640" i="1"/>
  <c r="P640" i="1"/>
  <c r="B689" i="1"/>
  <c r="A689" i="1"/>
  <c r="N689" i="1"/>
  <c r="M689" i="1"/>
  <c r="L689" i="1"/>
  <c r="K689" i="1"/>
  <c r="R689" i="1"/>
  <c r="J689" i="1"/>
  <c r="P689" i="1"/>
  <c r="Q689" i="1"/>
  <c r="O689" i="1"/>
  <c r="B681" i="1"/>
  <c r="A681" i="1"/>
  <c r="N681" i="1"/>
  <c r="M681" i="1"/>
  <c r="L681" i="1"/>
  <c r="K681" i="1"/>
  <c r="R681" i="1"/>
  <c r="J681" i="1"/>
  <c r="P681" i="1"/>
  <c r="Q681" i="1"/>
  <c r="O681" i="1"/>
  <c r="B673" i="1"/>
  <c r="A673" i="1"/>
  <c r="N673" i="1"/>
  <c r="M673" i="1"/>
  <c r="L673" i="1"/>
  <c r="K673" i="1"/>
  <c r="R673" i="1"/>
  <c r="J673" i="1"/>
  <c r="P673" i="1"/>
  <c r="Q673" i="1"/>
  <c r="O673" i="1"/>
  <c r="B665" i="1"/>
  <c r="A665" i="1"/>
  <c r="N665" i="1"/>
  <c r="M665" i="1"/>
  <c r="L665" i="1"/>
  <c r="K665" i="1"/>
  <c r="R665" i="1"/>
  <c r="J665" i="1"/>
  <c r="P665" i="1"/>
  <c r="Q665" i="1"/>
  <c r="O665" i="1"/>
  <c r="B657" i="1"/>
  <c r="A657" i="1"/>
  <c r="N657" i="1"/>
  <c r="M657" i="1"/>
  <c r="L657" i="1"/>
  <c r="K657" i="1"/>
  <c r="R657" i="1"/>
  <c r="J657" i="1"/>
  <c r="P657" i="1"/>
  <c r="Q657" i="1"/>
  <c r="O657" i="1"/>
  <c r="B649" i="1"/>
  <c r="A649" i="1"/>
  <c r="N649" i="1"/>
  <c r="M649" i="1"/>
  <c r="L649" i="1"/>
  <c r="K649" i="1"/>
  <c r="R649" i="1"/>
  <c r="J649" i="1"/>
  <c r="P649" i="1"/>
  <c r="Q649" i="1"/>
  <c r="O649" i="1"/>
  <c r="B641" i="1"/>
  <c r="A641" i="1"/>
  <c r="N641" i="1"/>
  <c r="M641" i="1"/>
  <c r="L641" i="1"/>
  <c r="K641" i="1"/>
  <c r="R641" i="1"/>
  <c r="J641" i="1"/>
  <c r="P641" i="1"/>
  <c r="Q641" i="1"/>
  <c r="O641" i="1"/>
  <c r="B371" i="1"/>
  <c r="A371" i="1"/>
  <c r="Q371" i="1"/>
  <c r="P371" i="1"/>
  <c r="R371" i="1"/>
  <c r="O371" i="1"/>
  <c r="N371" i="1"/>
  <c r="M371" i="1"/>
  <c r="L371" i="1"/>
  <c r="J371" i="1"/>
  <c r="K371" i="1"/>
  <c r="B1648" i="1"/>
  <c r="A1648" i="1"/>
  <c r="N1648" i="1"/>
  <c r="M1648" i="1"/>
  <c r="L1648" i="1"/>
  <c r="K1648" i="1"/>
  <c r="R1648" i="1"/>
  <c r="J1648" i="1"/>
  <c r="Q1648" i="1"/>
  <c r="P1648" i="1"/>
  <c r="O1648" i="1"/>
  <c r="B1544" i="1"/>
  <c r="A1544" i="1"/>
  <c r="K1544" i="1"/>
  <c r="P1544" i="1"/>
  <c r="O1544" i="1"/>
  <c r="M1544" i="1"/>
  <c r="J1544" i="1"/>
  <c r="Q1544" i="1"/>
  <c r="R1544" i="1"/>
  <c r="L1544" i="1"/>
  <c r="N1544" i="1"/>
  <c r="B309" i="1"/>
  <c r="A309" i="1"/>
  <c r="K309" i="1"/>
  <c r="R309" i="1"/>
  <c r="J309" i="1"/>
  <c r="Q309" i="1"/>
  <c r="P309" i="1"/>
  <c r="O309" i="1"/>
  <c r="M309" i="1"/>
  <c r="L309" i="1"/>
  <c r="N309" i="1"/>
  <c r="B317" i="1"/>
  <c r="A317" i="1"/>
  <c r="K317" i="1"/>
  <c r="R317" i="1"/>
  <c r="J317" i="1"/>
  <c r="Q317" i="1"/>
  <c r="P317" i="1"/>
  <c r="O317" i="1"/>
  <c r="M317" i="1"/>
  <c r="N317" i="1"/>
  <c r="L317" i="1"/>
  <c r="B1973" i="1"/>
  <c r="A1973" i="1"/>
  <c r="L1973" i="1"/>
  <c r="K1973" i="1"/>
  <c r="R1973" i="1"/>
  <c r="J1973" i="1"/>
  <c r="Q1973" i="1"/>
  <c r="P1973" i="1"/>
  <c r="O1973" i="1"/>
  <c r="N1973" i="1"/>
  <c r="M1973" i="1"/>
  <c r="B1959" i="1"/>
  <c r="A1959" i="1"/>
  <c r="R1959" i="1"/>
  <c r="J1959" i="1"/>
  <c r="Q1959" i="1"/>
  <c r="P1959" i="1"/>
  <c r="O1959" i="1"/>
  <c r="N1959" i="1"/>
  <c r="M1959" i="1"/>
  <c r="L1959" i="1"/>
  <c r="K1959" i="1"/>
  <c r="B1949" i="1"/>
  <c r="A1949" i="1"/>
  <c r="L1949" i="1"/>
  <c r="K1949" i="1"/>
  <c r="R1949" i="1"/>
  <c r="J1949" i="1"/>
  <c r="Q1949" i="1"/>
  <c r="P1949" i="1"/>
  <c r="O1949" i="1"/>
  <c r="N1949" i="1"/>
  <c r="M1949" i="1"/>
  <c r="B1934" i="1"/>
  <c r="A1934" i="1"/>
  <c r="K1934" i="1"/>
  <c r="R1934" i="1"/>
  <c r="J1934" i="1"/>
  <c r="Q1934" i="1"/>
  <c r="P1934" i="1"/>
  <c r="O1934" i="1"/>
  <c r="N1934" i="1"/>
  <c r="M1934" i="1"/>
  <c r="L1934" i="1"/>
  <c r="B1639" i="1"/>
  <c r="A1639" i="1"/>
  <c r="O1639" i="1"/>
  <c r="N1639" i="1"/>
  <c r="M1639" i="1"/>
  <c r="L1639" i="1"/>
  <c r="K1639" i="1"/>
  <c r="R1639" i="1"/>
  <c r="Q1639" i="1"/>
  <c r="P1639" i="1"/>
  <c r="J1639" i="1"/>
  <c r="B1631" i="1"/>
  <c r="A1631" i="1"/>
  <c r="O1631" i="1"/>
  <c r="N1631" i="1"/>
  <c r="M1631" i="1"/>
  <c r="L1631" i="1"/>
  <c r="K1631" i="1"/>
  <c r="R1631" i="1"/>
  <c r="Q1631" i="1"/>
  <c r="J1631" i="1"/>
  <c r="P1631" i="1"/>
  <c r="B170" i="1"/>
  <c r="A170" i="1"/>
  <c r="O170" i="1"/>
  <c r="N170" i="1"/>
  <c r="M170" i="1"/>
  <c r="L170" i="1"/>
  <c r="R170" i="1"/>
  <c r="Q170" i="1"/>
  <c r="P170" i="1"/>
  <c r="K170" i="1"/>
  <c r="J170" i="1"/>
  <c r="B393" i="1"/>
  <c r="A393" i="1"/>
  <c r="M393" i="1"/>
  <c r="K393" i="1"/>
  <c r="R393" i="1"/>
  <c r="J393" i="1"/>
  <c r="N393" i="1"/>
  <c r="L393" i="1"/>
  <c r="P393" i="1"/>
  <c r="Q393" i="1"/>
  <c r="O393" i="1"/>
  <c r="B385" i="1"/>
  <c r="A385" i="1"/>
  <c r="M385" i="1"/>
  <c r="K385" i="1"/>
  <c r="R385" i="1"/>
  <c r="J385" i="1"/>
  <c r="Q385" i="1"/>
  <c r="P385" i="1"/>
  <c r="O385" i="1"/>
  <c r="L385" i="1"/>
  <c r="N385" i="1"/>
  <c r="B592" i="1"/>
  <c r="A592" i="1"/>
  <c r="N592" i="1"/>
  <c r="K592" i="1"/>
  <c r="Q592" i="1"/>
  <c r="P592" i="1"/>
  <c r="O592" i="1"/>
  <c r="M592" i="1"/>
  <c r="L592" i="1"/>
  <c r="R592" i="1"/>
  <c r="J592" i="1"/>
  <c r="B584" i="1"/>
  <c r="A584" i="1"/>
  <c r="N584" i="1"/>
  <c r="K584" i="1"/>
  <c r="O584" i="1"/>
  <c r="M584" i="1"/>
  <c r="L584" i="1"/>
  <c r="J584" i="1"/>
  <c r="R584" i="1"/>
  <c r="Q584" i="1"/>
  <c r="P584" i="1"/>
  <c r="B626" i="1"/>
  <c r="A626" i="1"/>
  <c r="M626" i="1"/>
  <c r="L626" i="1"/>
  <c r="Q626" i="1"/>
  <c r="R626" i="1"/>
  <c r="P626" i="1"/>
  <c r="O626" i="1"/>
  <c r="N626" i="1"/>
  <c r="K626" i="1"/>
  <c r="J626" i="1"/>
  <c r="B618" i="1"/>
  <c r="A618" i="1"/>
  <c r="M618" i="1"/>
  <c r="L618" i="1"/>
  <c r="Q618" i="1"/>
  <c r="N618" i="1"/>
  <c r="K618" i="1"/>
  <c r="J618" i="1"/>
  <c r="O618" i="1"/>
  <c r="R618" i="1"/>
  <c r="P618" i="1"/>
  <c r="B610" i="1"/>
  <c r="A610" i="1"/>
  <c r="M610" i="1"/>
  <c r="L610" i="1"/>
  <c r="Q610" i="1"/>
  <c r="R610" i="1"/>
  <c r="P610" i="1"/>
  <c r="O610" i="1"/>
  <c r="N610" i="1"/>
  <c r="K610" i="1"/>
  <c r="J610" i="1"/>
  <c r="B602" i="1"/>
  <c r="A602" i="1"/>
  <c r="M602" i="1"/>
  <c r="L602" i="1"/>
  <c r="Q602" i="1"/>
  <c r="P602" i="1"/>
  <c r="O602" i="1"/>
  <c r="N602" i="1"/>
  <c r="K602" i="1"/>
  <c r="J602" i="1"/>
  <c r="R602" i="1"/>
  <c r="B1537" i="1"/>
  <c r="A1537" i="1"/>
  <c r="R1537" i="1"/>
  <c r="J1537" i="1"/>
  <c r="O1537" i="1"/>
  <c r="N1537" i="1"/>
  <c r="L1537" i="1"/>
  <c r="M1537" i="1"/>
  <c r="K1537" i="1"/>
  <c r="Q1537" i="1"/>
  <c r="P1537" i="1"/>
  <c r="B1529" i="1"/>
  <c r="A1529" i="1"/>
  <c r="N1529" i="1"/>
  <c r="R1529" i="1"/>
  <c r="Q1529" i="1"/>
  <c r="P1529" i="1"/>
  <c r="O1529" i="1"/>
  <c r="L1529" i="1"/>
  <c r="K1529" i="1"/>
  <c r="J1529" i="1"/>
  <c r="M1529" i="1"/>
  <c r="B1521" i="1"/>
  <c r="A1521" i="1"/>
  <c r="N1521" i="1"/>
  <c r="Q1521" i="1"/>
  <c r="P1521" i="1"/>
  <c r="O1521" i="1"/>
  <c r="M1521" i="1"/>
  <c r="K1521" i="1"/>
  <c r="J1521" i="1"/>
  <c r="R1521" i="1"/>
  <c r="L1521" i="1"/>
  <c r="B1513" i="1"/>
  <c r="A1513" i="1"/>
  <c r="N1513" i="1"/>
  <c r="P1513" i="1"/>
  <c r="O1513" i="1"/>
  <c r="M1513" i="1"/>
  <c r="L1513" i="1"/>
  <c r="J1513" i="1"/>
  <c r="R1513" i="1"/>
  <c r="K1513" i="1"/>
  <c r="Q1513" i="1"/>
  <c r="B1505" i="1"/>
  <c r="A1505" i="1"/>
  <c r="N1505" i="1"/>
  <c r="O1505" i="1"/>
  <c r="M1505" i="1"/>
  <c r="L1505" i="1"/>
  <c r="K1505" i="1"/>
  <c r="R1505" i="1"/>
  <c r="Q1505" i="1"/>
  <c r="P1505" i="1"/>
  <c r="J1505" i="1"/>
  <c r="B1497" i="1"/>
  <c r="A1497" i="1"/>
  <c r="N1497" i="1"/>
  <c r="M1497" i="1"/>
  <c r="L1497" i="1"/>
  <c r="K1497" i="1"/>
  <c r="J1497" i="1"/>
  <c r="Q1497" i="1"/>
  <c r="P1497" i="1"/>
  <c r="O1497" i="1"/>
  <c r="R1497" i="1"/>
  <c r="B1489" i="1"/>
  <c r="A1489" i="1"/>
  <c r="N1489" i="1"/>
  <c r="L1489" i="1"/>
  <c r="K1489" i="1"/>
  <c r="J1489" i="1"/>
  <c r="R1489" i="1"/>
  <c r="P1489" i="1"/>
  <c r="O1489" i="1"/>
  <c r="Q1489" i="1"/>
  <c r="M1489" i="1"/>
  <c r="B1481" i="1"/>
  <c r="A1481" i="1"/>
  <c r="N1481" i="1"/>
  <c r="K1481" i="1"/>
  <c r="J1481" i="1"/>
  <c r="R1481" i="1"/>
  <c r="Q1481" i="1"/>
  <c r="O1481" i="1"/>
  <c r="M1481" i="1"/>
  <c r="P1481" i="1"/>
  <c r="L1481" i="1"/>
  <c r="B1473" i="1"/>
  <c r="A1473" i="1"/>
  <c r="N1473" i="1"/>
  <c r="J1473" i="1"/>
  <c r="R1473" i="1"/>
  <c r="Q1473" i="1"/>
  <c r="M1473" i="1"/>
  <c r="L1473" i="1"/>
  <c r="K1473" i="1"/>
  <c r="P1473" i="1"/>
  <c r="O1473" i="1"/>
  <c r="B1465" i="1"/>
  <c r="A1465" i="1"/>
  <c r="N1465" i="1"/>
  <c r="R1465" i="1"/>
  <c r="Q1465" i="1"/>
  <c r="P1465" i="1"/>
  <c r="L1465" i="1"/>
  <c r="K1465" i="1"/>
  <c r="J1465" i="1"/>
  <c r="O1465" i="1"/>
  <c r="M1465" i="1"/>
  <c r="B1457" i="1"/>
  <c r="A1457" i="1"/>
  <c r="M1457" i="1"/>
  <c r="L1457" i="1"/>
  <c r="Q1457" i="1"/>
  <c r="K1457" i="1"/>
  <c r="J1457" i="1"/>
  <c r="O1457" i="1"/>
  <c r="N1457" i="1"/>
  <c r="R1457" i="1"/>
  <c r="P1457" i="1"/>
  <c r="B1449" i="1"/>
  <c r="A1449" i="1"/>
  <c r="M1449" i="1"/>
  <c r="L1449" i="1"/>
  <c r="Q1449" i="1"/>
  <c r="R1449" i="1"/>
  <c r="O1449" i="1"/>
  <c r="J1449" i="1"/>
  <c r="P1449" i="1"/>
  <c r="N1449" i="1"/>
  <c r="K1449" i="1"/>
  <c r="B1441" i="1"/>
  <c r="A1441" i="1"/>
  <c r="M1441" i="1"/>
  <c r="L1441" i="1"/>
  <c r="Q1441" i="1"/>
  <c r="O1441" i="1"/>
  <c r="N1441" i="1"/>
  <c r="J1441" i="1"/>
  <c r="R1441" i="1"/>
  <c r="P1441" i="1"/>
  <c r="K1441" i="1"/>
  <c r="B1433" i="1"/>
  <c r="A1433" i="1"/>
  <c r="M1433" i="1"/>
  <c r="L1433" i="1"/>
  <c r="Q1433" i="1"/>
  <c r="J1433" i="1"/>
  <c r="R1433" i="1"/>
  <c r="N1433" i="1"/>
  <c r="P1433" i="1"/>
  <c r="O1433" i="1"/>
  <c r="K1433" i="1"/>
  <c r="B1425" i="1"/>
  <c r="A1425" i="1"/>
  <c r="M1425" i="1"/>
  <c r="L1425" i="1"/>
  <c r="Q1425" i="1"/>
  <c r="R1425" i="1"/>
  <c r="P1425" i="1"/>
  <c r="N1425" i="1"/>
  <c r="O1425" i="1"/>
  <c r="K1425" i="1"/>
  <c r="J1425" i="1"/>
  <c r="B1417" i="1"/>
  <c r="A1417" i="1"/>
  <c r="M1417" i="1"/>
  <c r="L1417" i="1"/>
  <c r="Q1417" i="1"/>
  <c r="N1417" i="1"/>
  <c r="K1417" i="1"/>
  <c r="P1417" i="1"/>
  <c r="O1417" i="1"/>
  <c r="J1417" i="1"/>
  <c r="R1417" i="1"/>
  <c r="B1409" i="1"/>
  <c r="A1409" i="1"/>
  <c r="M1409" i="1"/>
  <c r="L1409" i="1"/>
  <c r="J1409" i="1"/>
  <c r="Q1409" i="1"/>
  <c r="N1409" i="1"/>
  <c r="K1409" i="1"/>
  <c r="P1409" i="1"/>
  <c r="O1409" i="1"/>
  <c r="R1409" i="1"/>
  <c r="B832" i="1"/>
  <c r="A832" i="1"/>
  <c r="M832" i="1"/>
  <c r="L832" i="1"/>
  <c r="K832" i="1"/>
  <c r="R832" i="1"/>
  <c r="J832" i="1"/>
  <c r="P832" i="1"/>
  <c r="O832" i="1"/>
  <c r="N832" i="1"/>
  <c r="Q832" i="1"/>
  <c r="B824" i="1"/>
  <c r="A824" i="1"/>
  <c r="M824" i="1"/>
  <c r="L824" i="1"/>
  <c r="K824" i="1"/>
  <c r="R824" i="1"/>
  <c r="J824" i="1"/>
  <c r="Q824" i="1"/>
  <c r="P824" i="1"/>
  <c r="N824" i="1"/>
  <c r="O824" i="1"/>
  <c r="B816" i="1"/>
  <c r="A816" i="1"/>
  <c r="M816" i="1"/>
  <c r="L816" i="1"/>
  <c r="K816" i="1"/>
  <c r="R816" i="1"/>
  <c r="J816" i="1"/>
  <c r="P816" i="1"/>
  <c r="O816" i="1"/>
  <c r="N816" i="1"/>
  <c r="Q816" i="1"/>
  <c r="B808" i="1"/>
  <c r="A808" i="1"/>
  <c r="M808" i="1"/>
  <c r="L808" i="1"/>
  <c r="K808" i="1"/>
  <c r="R808" i="1"/>
  <c r="J808" i="1"/>
  <c r="Q808" i="1"/>
  <c r="P808" i="1"/>
  <c r="N808" i="1"/>
  <c r="O808" i="1"/>
  <c r="B800" i="1"/>
  <c r="A800" i="1"/>
  <c r="M800" i="1"/>
  <c r="L800" i="1"/>
  <c r="K800" i="1"/>
  <c r="R800" i="1"/>
  <c r="J800" i="1"/>
  <c r="P800" i="1"/>
  <c r="O800" i="1"/>
  <c r="N800" i="1"/>
  <c r="Q800" i="1"/>
  <c r="B792" i="1"/>
  <c r="A792" i="1"/>
  <c r="M792" i="1"/>
  <c r="L792" i="1"/>
  <c r="K792" i="1"/>
  <c r="R792" i="1"/>
  <c r="J792" i="1"/>
  <c r="Q792" i="1"/>
  <c r="P792" i="1"/>
  <c r="N792" i="1"/>
  <c r="O792" i="1"/>
  <c r="B784" i="1"/>
  <c r="A784" i="1"/>
  <c r="M784" i="1"/>
  <c r="L784" i="1"/>
  <c r="K784" i="1"/>
  <c r="R784" i="1"/>
  <c r="J784" i="1"/>
  <c r="P784" i="1"/>
  <c r="O784" i="1"/>
  <c r="N784" i="1"/>
  <c r="Q784" i="1"/>
  <c r="B776" i="1"/>
  <c r="A776" i="1"/>
  <c r="M776" i="1"/>
  <c r="L776" i="1"/>
  <c r="K776" i="1"/>
  <c r="R776" i="1"/>
  <c r="J776" i="1"/>
  <c r="Q776" i="1"/>
  <c r="P776" i="1"/>
  <c r="N776" i="1"/>
  <c r="O776" i="1"/>
  <c r="B768" i="1"/>
  <c r="A768" i="1"/>
  <c r="M768" i="1"/>
  <c r="L768" i="1"/>
  <c r="K768" i="1"/>
  <c r="R768" i="1"/>
  <c r="J768" i="1"/>
  <c r="P768" i="1"/>
  <c r="O768" i="1"/>
  <c r="N768" i="1"/>
  <c r="Q768" i="1"/>
  <c r="B760" i="1"/>
  <c r="A760" i="1"/>
  <c r="M760" i="1"/>
  <c r="L760" i="1"/>
  <c r="K760" i="1"/>
  <c r="R760" i="1"/>
  <c r="J760" i="1"/>
  <c r="Q760" i="1"/>
  <c r="P760" i="1"/>
  <c r="N760" i="1"/>
  <c r="O760" i="1"/>
  <c r="B752" i="1"/>
  <c r="A752" i="1"/>
  <c r="M752" i="1"/>
  <c r="L752" i="1"/>
  <c r="K752" i="1"/>
  <c r="R752" i="1"/>
  <c r="J752" i="1"/>
  <c r="P752" i="1"/>
  <c r="O752" i="1"/>
  <c r="N752" i="1"/>
  <c r="Q752" i="1"/>
  <c r="B744" i="1"/>
  <c r="A744" i="1"/>
  <c r="M744" i="1"/>
  <c r="L744" i="1"/>
  <c r="K744" i="1"/>
  <c r="R744" i="1"/>
  <c r="J744" i="1"/>
  <c r="Q744" i="1"/>
  <c r="P744" i="1"/>
  <c r="N744" i="1"/>
  <c r="O744" i="1"/>
  <c r="B736" i="1"/>
  <c r="A736" i="1"/>
  <c r="L736" i="1"/>
  <c r="K736" i="1"/>
  <c r="R736" i="1"/>
  <c r="J736" i="1"/>
  <c r="P736" i="1"/>
  <c r="O736" i="1"/>
  <c r="N736" i="1"/>
  <c r="M736" i="1"/>
  <c r="Q736" i="1"/>
  <c r="B728" i="1"/>
  <c r="A728" i="1"/>
  <c r="O728" i="1"/>
  <c r="N728" i="1"/>
  <c r="M728" i="1"/>
  <c r="L728" i="1"/>
  <c r="K728" i="1"/>
  <c r="Q728" i="1"/>
  <c r="J728" i="1"/>
  <c r="P728" i="1"/>
  <c r="R728" i="1"/>
  <c r="B720" i="1"/>
  <c r="A720" i="1"/>
  <c r="O720" i="1"/>
  <c r="N720" i="1"/>
  <c r="M720" i="1"/>
  <c r="L720" i="1"/>
  <c r="K720" i="1"/>
  <c r="Q720" i="1"/>
  <c r="R720" i="1"/>
  <c r="P720" i="1"/>
  <c r="J720" i="1"/>
  <c r="B712" i="1"/>
  <c r="A712" i="1"/>
  <c r="O712" i="1"/>
  <c r="N712" i="1"/>
  <c r="M712" i="1"/>
  <c r="L712" i="1"/>
  <c r="K712" i="1"/>
  <c r="Q712" i="1"/>
  <c r="R712" i="1"/>
  <c r="P712" i="1"/>
  <c r="J712" i="1"/>
  <c r="B704" i="1"/>
  <c r="A704" i="1"/>
  <c r="O704" i="1"/>
  <c r="N704" i="1"/>
  <c r="M704" i="1"/>
  <c r="L704" i="1"/>
  <c r="K704" i="1"/>
  <c r="Q704" i="1"/>
  <c r="R704" i="1"/>
  <c r="P704" i="1"/>
  <c r="J704" i="1"/>
  <c r="B1543" i="1"/>
  <c r="A1543" i="1"/>
  <c r="L1543" i="1"/>
  <c r="Q1543" i="1"/>
  <c r="P1543" i="1"/>
  <c r="N1543" i="1"/>
  <c r="R1543" i="1"/>
  <c r="O1543" i="1"/>
  <c r="M1543" i="1"/>
  <c r="J1543" i="1"/>
  <c r="K1543" i="1"/>
  <c r="B1843" i="1"/>
  <c r="A1843" i="1"/>
  <c r="M1843" i="1"/>
  <c r="L1843" i="1"/>
  <c r="K1843" i="1"/>
  <c r="P1843" i="1"/>
  <c r="O1843" i="1"/>
  <c r="N1843" i="1"/>
  <c r="J1843" i="1"/>
  <c r="Q1843" i="1"/>
  <c r="R1843" i="1"/>
  <c r="B1835" i="1"/>
  <c r="A1835" i="1"/>
  <c r="M1835" i="1"/>
  <c r="K1835" i="1"/>
  <c r="J1835" i="1"/>
  <c r="R1835" i="1"/>
  <c r="Q1835" i="1"/>
  <c r="P1835" i="1"/>
  <c r="O1835" i="1"/>
  <c r="L1835" i="1"/>
  <c r="N1835" i="1"/>
  <c r="B1909" i="1"/>
  <c r="A1909" i="1"/>
  <c r="L1909" i="1"/>
  <c r="K1909" i="1"/>
  <c r="R1909" i="1"/>
  <c r="J1909" i="1"/>
  <c r="Q1909" i="1"/>
  <c r="P1909" i="1"/>
  <c r="O1909" i="1"/>
  <c r="N1909" i="1"/>
  <c r="M1909" i="1"/>
  <c r="B1901" i="1"/>
  <c r="A1901" i="1"/>
  <c r="L1901" i="1"/>
  <c r="K1901" i="1"/>
  <c r="R1901" i="1"/>
  <c r="J1901" i="1"/>
  <c r="Q1901" i="1"/>
  <c r="P1901" i="1"/>
  <c r="O1901" i="1"/>
  <c r="N1901" i="1"/>
  <c r="M1901" i="1"/>
  <c r="B573" i="1"/>
  <c r="A573" i="1"/>
  <c r="N573" i="1"/>
  <c r="J573" i="1"/>
  <c r="R573" i="1"/>
  <c r="Q573" i="1"/>
  <c r="P573" i="1"/>
  <c r="O573" i="1"/>
  <c r="M573" i="1"/>
  <c r="L573" i="1"/>
  <c r="K573" i="1"/>
  <c r="B565" i="1"/>
  <c r="A565" i="1"/>
  <c r="N565" i="1"/>
  <c r="R565" i="1"/>
  <c r="Q565" i="1"/>
  <c r="P565" i="1"/>
  <c r="O565" i="1"/>
  <c r="M565" i="1"/>
  <c r="L565" i="1"/>
  <c r="K565" i="1"/>
  <c r="J565" i="1"/>
  <c r="B557" i="1"/>
  <c r="A557" i="1"/>
  <c r="N557" i="1"/>
  <c r="Q557" i="1"/>
  <c r="P557" i="1"/>
  <c r="O557" i="1"/>
  <c r="M557" i="1"/>
  <c r="L557" i="1"/>
  <c r="K557" i="1"/>
  <c r="J557" i="1"/>
  <c r="R557" i="1"/>
  <c r="B1395" i="1"/>
  <c r="A1395" i="1"/>
  <c r="N1395" i="1"/>
  <c r="M1395" i="1"/>
  <c r="K1395" i="1"/>
  <c r="P1395" i="1"/>
  <c r="O1395" i="1"/>
  <c r="L1395" i="1"/>
  <c r="J1395" i="1"/>
  <c r="R1395" i="1"/>
  <c r="Q1395" i="1"/>
  <c r="B1387" i="1"/>
  <c r="A1387" i="1"/>
  <c r="N1387" i="1"/>
  <c r="M1387" i="1"/>
  <c r="K1387" i="1"/>
  <c r="P1387" i="1"/>
  <c r="R1387" i="1"/>
  <c r="Q1387" i="1"/>
  <c r="O1387" i="1"/>
  <c r="L1387" i="1"/>
  <c r="J1387" i="1"/>
  <c r="B1379" i="1"/>
  <c r="A1379" i="1"/>
  <c r="M1379" i="1"/>
  <c r="K1379" i="1"/>
  <c r="P1379" i="1"/>
  <c r="R1379" i="1"/>
  <c r="Q1379" i="1"/>
  <c r="O1379" i="1"/>
  <c r="N1379" i="1"/>
  <c r="L1379" i="1"/>
  <c r="J1379" i="1"/>
  <c r="B1371" i="1"/>
  <c r="A1371" i="1"/>
  <c r="M1371" i="1"/>
  <c r="K1371" i="1"/>
  <c r="P1371" i="1"/>
  <c r="O1371" i="1"/>
  <c r="N1371" i="1"/>
  <c r="L1371" i="1"/>
  <c r="J1371" i="1"/>
  <c r="Q1371" i="1"/>
  <c r="R1371" i="1"/>
  <c r="B1363" i="1"/>
  <c r="A1363" i="1"/>
  <c r="M1363" i="1"/>
  <c r="K1363" i="1"/>
  <c r="P1363" i="1"/>
  <c r="J1363" i="1"/>
  <c r="R1363" i="1"/>
  <c r="Q1363" i="1"/>
  <c r="L1363" i="1"/>
  <c r="O1363" i="1"/>
  <c r="N1363" i="1"/>
  <c r="B1355" i="1"/>
  <c r="A1355" i="1"/>
  <c r="M1355" i="1"/>
  <c r="K1355" i="1"/>
  <c r="P1355" i="1"/>
  <c r="R1355" i="1"/>
  <c r="Q1355" i="1"/>
  <c r="O1355" i="1"/>
  <c r="N1355" i="1"/>
  <c r="L1355" i="1"/>
  <c r="J1355" i="1"/>
  <c r="B1347" i="1"/>
  <c r="A1347" i="1"/>
  <c r="M1347" i="1"/>
  <c r="K1347" i="1"/>
  <c r="P1347" i="1"/>
  <c r="N1347" i="1"/>
  <c r="L1347" i="1"/>
  <c r="J1347" i="1"/>
  <c r="Q1347" i="1"/>
  <c r="O1347" i="1"/>
  <c r="R1347" i="1"/>
  <c r="B1339" i="1"/>
  <c r="A1339" i="1"/>
  <c r="M1339" i="1"/>
  <c r="K1339" i="1"/>
  <c r="P1339" i="1"/>
  <c r="R1339" i="1"/>
  <c r="Q1339" i="1"/>
  <c r="O1339" i="1"/>
  <c r="N1339" i="1"/>
  <c r="L1339" i="1"/>
  <c r="J1339" i="1"/>
  <c r="B1331" i="1"/>
  <c r="A1331" i="1"/>
  <c r="M1331" i="1"/>
  <c r="P1331" i="1"/>
  <c r="L1331" i="1"/>
  <c r="K1331" i="1"/>
  <c r="J1331" i="1"/>
  <c r="R1331" i="1"/>
  <c r="Q1331" i="1"/>
  <c r="O1331" i="1"/>
  <c r="N1331" i="1"/>
  <c r="B1323" i="1"/>
  <c r="A1323" i="1"/>
  <c r="M1323" i="1"/>
  <c r="P1323" i="1"/>
  <c r="J1323" i="1"/>
  <c r="R1323" i="1"/>
  <c r="Q1323" i="1"/>
  <c r="O1323" i="1"/>
  <c r="N1323" i="1"/>
  <c r="L1323" i="1"/>
  <c r="K1323" i="1"/>
  <c r="B1315" i="1"/>
  <c r="A1315" i="1"/>
  <c r="M1315" i="1"/>
  <c r="N1315" i="1"/>
  <c r="L1315" i="1"/>
  <c r="K1315" i="1"/>
  <c r="J1315" i="1"/>
  <c r="R1315" i="1"/>
  <c r="P1315" i="1"/>
  <c r="O1315" i="1"/>
  <c r="Q1315" i="1"/>
  <c r="B1307" i="1"/>
  <c r="A1307" i="1"/>
  <c r="M1307" i="1"/>
  <c r="L1307" i="1"/>
  <c r="K1307" i="1"/>
  <c r="J1307" i="1"/>
  <c r="R1307" i="1"/>
  <c r="Q1307" i="1"/>
  <c r="P1307" i="1"/>
  <c r="O1307" i="1"/>
  <c r="N1307" i="1"/>
  <c r="B1299" i="1"/>
  <c r="A1299" i="1"/>
  <c r="M1299" i="1"/>
  <c r="K1299" i="1"/>
  <c r="J1299" i="1"/>
  <c r="R1299" i="1"/>
  <c r="Q1299" i="1"/>
  <c r="P1299" i="1"/>
  <c r="O1299" i="1"/>
  <c r="N1299" i="1"/>
  <c r="L1299" i="1"/>
  <c r="B1291" i="1"/>
  <c r="A1291" i="1"/>
  <c r="Q1291" i="1"/>
  <c r="P1291" i="1"/>
  <c r="O1291" i="1"/>
  <c r="N1291" i="1"/>
  <c r="M1291" i="1"/>
  <c r="L1291" i="1"/>
  <c r="K1291" i="1"/>
  <c r="J1291" i="1"/>
  <c r="R1291" i="1"/>
  <c r="B1621" i="1"/>
  <c r="A1621" i="1"/>
  <c r="Q1621" i="1"/>
  <c r="P1621" i="1"/>
  <c r="O1621" i="1"/>
  <c r="N1621" i="1"/>
  <c r="M1621" i="1"/>
  <c r="R1621" i="1"/>
  <c r="L1621" i="1"/>
  <c r="K1621" i="1"/>
  <c r="J1621" i="1"/>
  <c r="B1613" i="1"/>
  <c r="A1613" i="1"/>
  <c r="Q1613" i="1"/>
  <c r="P1613" i="1"/>
  <c r="O1613" i="1"/>
  <c r="N1613" i="1"/>
  <c r="J1613" i="1"/>
  <c r="R1613" i="1"/>
  <c r="L1613" i="1"/>
  <c r="M1613" i="1"/>
  <c r="K1613" i="1"/>
  <c r="B1605" i="1"/>
  <c r="A1605" i="1"/>
  <c r="Q1605" i="1"/>
  <c r="P1605" i="1"/>
  <c r="O1605" i="1"/>
  <c r="R1605" i="1"/>
  <c r="N1605" i="1"/>
  <c r="M1605" i="1"/>
  <c r="K1605" i="1"/>
  <c r="L1605" i="1"/>
  <c r="J1605" i="1"/>
  <c r="B1796" i="1"/>
  <c r="A1796" i="1"/>
  <c r="Q1796" i="1"/>
  <c r="P1796" i="1"/>
  <c r="O1796" i="1"/>
  <c r="N1796" i="1"/>
  <c r="M1796" i="1"/>
  <c r="L1796" i="1"/>
  <c r="K1796" i="1"/>
  <c r="J1796" i="1"/>
  <c r="R1796" i="1"/>
  <c r="A254" i="1"/>
  <c r="B254" i="1"/>
  <c r="R254" i="1"/>
  <c r="J254" i="1"/>
  <c r="Q254" i="1"/>
  <c r="P254" i="1"/>
  <c r="O254" i="1"/>
  <c r="N254" i="1"/>
  <c r="L254" i="1"/>
  <c r="K254" i="1"/>
  <c r="M254" i="1"/>
  <c r="B14" i="1"/>
  <c r="A14" i="1"/>
  <c r="R14" i="1"/>
  <c r="J14" i="1"/>
  <c r="Q14" i="1"/>
  <c r="P14" i="1"/>
  <c r="N14" i="1"/>
  <c r="M14" i="1"/>
  <c r="O14" i="1"/>
  <c r="K14" i="1"/>
  <c r="L14" i="1"/>
  <c r="B1540" i="1"/>
  <c r="A1540" i="1"/>
  <c r="O1540" i="1"/>
  <c r="L1540" i="1"/>
  <c r="K1540" i="1"/>
  <c r="Q1540" i="1"/>
  <c r="R1540" i="1"/>
  <c r="N1540" i="1"/>
  <c r="M1540" i="1"/>
  <c r="J1540" i="1"/>
  <c r="P1540" i="1"/>
  <c r="B676" i="1"/>
  <c r="A676" i="1"/>
  <c r="K676" i="1"/>
  <c r="R676" i="1"/>
  <c r="J676" i="1"/>
  <c r="Q676" i="1"/>
  <c r="P676" i="1"/>
  <c r="O676" i="1"/>
  <c r="M676" i="1"/>
  <c r="N676" i="1"/>
  <c r="L676" i="1"/>
  <c r="B1653" i="1"/>
  <c r="A1653" i="1"/>
  <c r="Q1653" i="1"/>
  <c r="P1653" i="1"/>
  <c r="O1653" i="1"/>
  <c r="N1653" i="1"/>
  <c r="M1653" i="1"/>
  <c r="L1653" i="1"/>
  <c r="R1653" i="1"/>
  <c r="K1653" i="1"/>
  <c r="J1653" i="1"/>
  <c r="B1976" i="1"/>
  <c r="A1976" i="1"/>
  <c r="Q1976" i="1"/>
  <c r="P1976" i="1"/>
  <c r="O1976" i="1"/>
  <c r="N1976" i="1"/>
  <c r="M1976" i="1"/>
  <c r="L1976" i="1"/>
  <c r="K1976" i="1"/>
  <c r="R1976" i="1"/>
  <c r="J1976" i="1"/>
  <c r="B587" i="1"/>
  <c r="A587" i="1"/>
  <c r="K587" i="1"/>
  <c r="P587" i="1"/>
  <c r="R587" i="1"/>
  <c r="Q587" i="1"/>
  <c r="O587" i="1"/>
  <c r="N587" i="1"/>
  <c r="M587" i="1"/>
  <c r="L587" i="1"/>
  <c r="J587" i="1"/>
  <c r="B1532" i="1"/>
  <c r="A1532" i="1"/>
  <c r="O1532" i="1"/>
  <c r="L1532" i="1"/>
  <c r="K1532" i="1"/>
  <c r="N1532" i="1"/>
  <c r="M1532" i="1"/>
  <c r="J1532" i="1"/>
  <c r="R1532" i="1"/>
  <c r="P1532" i="1"/>
  <c r="Q1532" i="1"/>
  <c r="B1484" i="1"/>
  <c r="A1484" i="1"/>
  <c r="K1484" i="1"/>
  <c r="L1484" i="1"/>
  <c r="J1484" i="1"/>
  <c r="R1484" i="1"/>
  <c r="Q1484" i="1"/>
  <c r="O1484" i="1"/>
  <c r="P1484" i="1"/>
  <c r="M1484" i="1"/>
  <c r="N1484" i="1"/>
  <c r="B1436" i="1"/>
  <c r="A1436" i="1"/>
  <c r="R1436" i="1"/>
  <c r="J1436" i="1"/>
  <c r="Q1436" i="1"/>
  <c r="N1436" i="1"/>
  <c r="P1436" i="1"/>
  <c r="L1436" i="1"/>
  <c r="O1436" i="1"/>
  <c r="M1436" i="1"/>
  <c r="K1436" i="1"/>
  <c r="B819" i="1"/>
  <c r="A819" i="1"/>
  <c r="R819" i="1"/>
  <c r="J819" i="1"/>
  <c r="Q819" i="1"/>
  <c r="P819" i="1"/>
  <c r="O819" i="1"/>
  <c r="N819" i="1"/>
  <c r="M819" i="1"/>
  <c r="K819" i="1"/>
  <c r="L819" i="1"/>
  <c r="B739" i="1"/>
  <c r="A739" i="1"/>
  <c r="Q739" i="1"/>
  <c r="P739" i="1"/>
  <c r="O739" i="1"/>
  <c r="N739" i="1"/>
  <c r="M739" i="1"/>
  <c r="L739" i="1"/>
  <c r="K739" i="1"/>
  <c r="J739" i="1"/>
  <c r="R739" i="1"/>
  <c r="B707" i="1"/>
  <c r="A707" i="1"/>
  <c r="L707" i="1"/>
  <c r="K707" i="1"/>
  <c r="R707" i="1"/>
  <c r="J707" i="1"/>
  <c r="Q707" i="1"/>
  <c r="P707" i="1"/>
  <c r="N707" i="1"/>
  <c r="M707" i="1"/>
  <c r="O707" i="1"/>
  <c r="B576" i="1"/>
  <c r="A576" i="1"/>
  <c r="K576" i="1"/>
  <c r="J576" i="1"/>
  <c r="R576" i="1"/>
  <c r="Q576" i="1"/>
  <c r="P576" i="1"/>
  <c r="O576" i="1"/>
  <c r="M576" i="1"/>
  <c r="L576" i="1"/>
  <c r="N576" i="1"/>
  <c r="A1374" i="1"/>
  <c r="B1374" i="1"/>
  <c r="R1374" i="1"/>
  <c r="J1374" i="1"/>
  <c r="P1374" i="1"/>
  <c r="M1374" i="1"/>
  <c r="N1374" i="1"/>
  <c r="L1374" i="1"/>
  <c r="K1374" i="1"/>
  <c r="O1374" i="1"/>
  <c r="Q1374" i="1"/>
  <c r="A1350" i="1"/>
  <c r="B1350" i="1"/>
  <c r="R1350" i="1"/>
  <c r="J1350" i="1"/>
  <c r="P1350" i="1"/>
  <c r="M1350" i="1"/>
  <c r="L1350" i="1"/>
  <c r="K1350" i="1"/>
  <c r="Q1350" i="1"/>
  <c r="O1350" i="1"/>
  <c r="N1350" i="1"/>
  <c r="A1334" i="1"/>
  <c r="B1334" i="1"/>
  <c r="R1334" i="1"/>
  <c r="J1334" i="1"/>
  <c r="M1334" i="1"/>
  <c r="Q1334" i="1"/>
  <c r="P1334" i="1"/>
  <c r="O1334" i="1"/>
  <c r="N1334" i="1"/>
  <c r="L1334" i="1"/>
  <c r="K1334" i="1"/>
  <c r="A1318" i="1"/>
  <c r="B1318" i="1"/>
  <c r="R1318" i="1"/>
  <c r="J1318" i="1"/>
  <c r="N1318" i="1"/>
  <c r="M1318" i="1"/>
  <c r="L1318" i="1"/>
  <c r="K1318" i="1"/>
  <c r="Q1318" i="1"/>
  <c r="P1318" i="1"/>
  <c r="O1318" i="1"/>
  <c r="A1302" i="1"/>
  <c r="B1302" i="1"/>
  <c r="R1302" i="1"/>
  <c r="J1302" i="1"/>
  <c r="L1302" i="1"/>
  <c r="K1302" i="1"/>
  <c r="Q1302" i="1"/>
  <c r="P1302" i="1"/>
  <c r="O1302" i="1"/>
  <c r="N1302" i="1"/>
  <c r="M1302" i="1"/>
  <c r="B1657" i="1"/>
  <c r="A1657" i="1"/>
  <c r="M1657" i="1"/>
  <c r="L1657" i="1"/>
  <c r="K1657" i="1"/>
  <c r="R1657" i="1"/>
  <c r="J1657" i="1"/>
  <c r="Q1657" i="1"/>
  <c r="P1657" i="1"/>
  <c r="O1657" i="1"/>
  <c r="N1657" i="1"/>
  <c r="B1579" i="1"/>
  <c r="A1579" i="1"/>
  <c r="K1579" i="1"/>
  <c r="R1579" i="1"/>
  <c r="J1579" i="1"/>
  <c r="L1579" i="1"/>
  <c r="Q1579" i="1"/>
  <c r="P1579" i="1"/>
  <c r="N1579" i="1"/>
  <c r="O1579" i="1"/>
  <c r="M1579" i="1"/>
  <c r="A231" i="1"/>
  <c r="B231" i="1"/>
  <c r="N231" i="1"/>
  <c r="M231" i="1"/>
  <c r="L231" i="1"/>
  <c r="K231" i="1"/>
  <c r="R231" i="1"/>
  <c r="J231" i="1"/>
  <c r="Q231" i="1"/>
  <c r="P231" i="1"/>
  <c r="O231" i="1"/>
  <c r="B48" i="1"/>
  <c r="A48" i="1"/>
  <c r="P48" i="1"/>
  <c r="O48" i="1"/>
  <c r="N48" i="1"/>
  <c r="K48" i="1"/>
  <c r="M48" i="1"/>
  <c r="L48" i="1"/>
  <c r="R48" i="1"/>
  <c r="J48" i="1"/>
  <c r="Q48" i="1"/>
  <c r="B1659" i="1"/>
  <c r="A1659" i="1"/>
  <c r="K1659" i="1"/>
  <c r="R1659" i="1"/>
  <c r="J1659" i="1"/>
  <c r="Q1659" i="1"/>
  <c r="P1659" i="1"/>
  <c r="O1659" i="1"/>
  <c r="N1659" i="1"/>
  <c r="M1659" i="1"/>
  <c r="L1659" i="1"/>
  <c r="B216" i="1"/>
  <c r="A216" i="1"/>
  <c r="M216" i="1"/>
  <c r="L216" i="1"/>
  <c r="K216" i="1"/>
  <c r="R216" i="1"/>
  <c r="J216" i="1"/>
  <c r="Q216" i="1"/>
  <c r="O216" i="1"/>
  <c r="P216" i="1"/>
  <c r="N216" i="1"/>
  <c r="A250" i="1"/>
  <c r="B250" i="1"/>
  <c r="N250" i="1"/>
  <c r="M250" i="1"/>
  <c r="L250" i="1"/>
  <c r="K250" i="1"/>
  <c r="R250" i="1"/>
  <c r="J250" i="1"/>
  <c r="P250" i="1"/>
  <c r="Q250" i="1"/>
  <c r="O250" i="1"/>
  <c r="B360" i="1"/>
  <c r="A360" i="1"/>
  <c r="L360" i="1"/>
  <c r="K360" i="1"/>
  <c r="R360" i="1"/>
  <c r="Q360" i="1"/>
  <c r="P360" i="1"/>
  <c r="O360" i="1"/>
  <c r="M360" i="1"/>
  <c r="J360" i="1"/>
  <c r="N360" i="1"/>
  <c r="B1585" i="1"/>
  <c r="A1585" i="1"/>
  <c r="M1585" i="1"/>
  <c r="L1585" i="1"/>
  <c r="J1585" i="1"/>
  <c r="R1585" i="1"/>
  <c r="Q1585" i="1"/>
  <c r="P1585" i="1"/>
  <c r="N1585" i="1"/>
  <c r="O1585" i="1"/>
  <c r="K1585" i="1"/>
  <c r="B1795" i="1"/>
  <c r="A1795" i="1"/>
  <c r="R1795" i="1"/>
  <c r="J1795" i="1"/>
  <c r="Q1795" i="1"/>
  <c r="P1795" i="1"/>
  <c r="O1795" i="1"/>
  <c r="N1795" i="1"/>
  <c r="M1795" i="1"/>
  <c r="L1795" i="1"/>
  <c r="K1795" i="1"/>
  <c r="B1828" i="1"/>
  <c r="A1828" i="1"/>
  <c r="L1828" i="1"/>
  <c r="J1828" i="1"/>
  <c r="R1828" i="1"/>
  <c r="Q1828" i="1"/>
  <c r="P1828" i="1"/>
  <c r="O1828" i="1"/>
  <c r="N1828" i="1"/>
  <c r="M1828" i="1"/>
  <c r="K1828" i="1"/>
  <c r="B1863" i="1"/>
  <c r="A1863" i="1"/>
  <c r="R1863" i="1"/>
  <c r="J1863" i="1"/>
  <c r="Q1863" i="1"/>
  <c r="P1863" i="1"/>
  <c r="O1863" i="1"/>
  <c r="N1863" i="1"/>
  <c r="M1863" i="1"/>
  <c r="L1863" i="1"/>
  <c r="K1863" i="1"/>
  <c r="B1868" i="1"/>
  <c r="A1868" i="1"/>
  <c r="M1868" i="1"/>
  <c r="L1868" i="1"/>
  <c r="K1868" i="1"/>
  <c r="R1868" i="1"/>
  <c r="J1868" i="1"/>
  <c r="Q1868" i="1"/>
  <c r="P1868" i="1"/>
  <c r="O1868" i="1"/>
  <c r="N1868" i="1"/>
  <c r="B1893" i="1"/>
  <c r="A1893" i="1"/>
  <c r="L1893" i="1"/>
  <c r="K1893" i="1"/>
  <c r="R1893" i="1"/>
  <c r="J1893" i="1"/>
  <c r="Q1893" i="1"/>
  <c r="P1893" i="1"/>
  <c r="O1893" i="1"/>
  <c r="N1893" i="1"/>
  <c r="M1893" i="1"/>
  <c r="B1919" i="1"/>
  <c r="A1919" i="1"/>
  <c r="R1919" i="1"/>
  <c r="J1919" i="1"/>
  <c r="Q1919" i="1"/>
  <c r="P1919" i="1"/>
  <c r="O1919" i="1"/>
  <c r="N1919" i="1"/>
  <c r="M1919" i="1"/>
  <c r="L1919" i="1"/>
  <c r="K1919" i="1"/>
  <c r="B229" i="1"/>
  <c r="A229" i="1"/>
  <c r="P229" i="1"/>
  <c r="O229" i="1"/>
  <c r="N229" i="1"/>
  <c r="M229" i="1"/>
  <c r="L229" i="1"/>
  <c r="R229" i="1"/>
  <c r="K229" i="1"/>
  <c r="Q229" i="1"/>
  <c r="J229" i="1"/>
  <c r="B221" i="1"/>
  <c r="A221" i="1"/>
  <c r="P221" i="1"/>
  <c r="O221" i="1"/>
  <c r="N221" i="1"/>
  <c r="M221" i="1"/>
  <c r="L221" i="1"/>
  <c r="K221" i="1"/>
  <c r="Q221" i="1"/>
  <c r="J221" i="1"/>
  <c r="R221" i="1"/>
  <c r="B260" i="1"/>
  <c r="A260" i="1"/>
  <c r="L260" i="1"/>
  <c r="K260" i="1"/>
  <c r="R260" i="1"/>
  <c r="J260" i="1"/>
  <c r="Q260" i="1"/>
  <c r="P260" i="1"/>
  <c r="N260" i="1"/>
  <c r="O260" i="1"/>
  <c r="M260" i="1"/>
  <c r="B1573" i="1"/>
  <c r="A1573" i="1"/>
  <c r="N1573" i="1"/>
  <c r="M1573" i="1"/>
  <c r="L1573" i="1"/>
  <c r="K1573" i="1"/>
  <c r="R1573" i="1"/>
  <c r="J1573" i="1"/>
  <c r="P1573" i="1"/>
  <c r="Q1573" i="1"/>
  <c r="O1573" i="1"/>
  <c r="B1592" i="1"/>
  <c r="A1592" i="1"/>
  <c r="N1592" i="1"/>
  <c r="M1592" i="1"/>
  <c r="K1592" i="1"/>
  <c r="J1592" i="1"/>
  <c r="R1592" i="1"/>
  <c r="Q1592" i="1"/>
  <c r="O1592" i="1"/>
  <c r="P1592" i="1"/>
  <c r="L1592" i="1"/>
  <c r="B65" i="1"/>
  <c r="A65" i="1"/>
  <c r="O65" i="1"/>
  <c r="N65" i="1"/>
  <c r="R65" i="1"/>
  <c r="M65" i="1"/>
  <c r="J65" i="1"/>
  <c r="L65" i="1"/>
  <c r="K65" i="1"/>
  <c r="Q65" i="1"/>
  <c r="P65" i="1"/>
  <c r="B73" i="1"/>
  <c r="A73" i="1"/>
  <c r="O73" i="1"/>
  <c r="N73" i="1"/>
  <c r="J73" i="1"/>
  <c r="M73" i="1"/>
  <c r="R73" i="1"/>
  <c r="L73" i="1"/>
  <c r="P73" i="1"/>
  <c r="K73" i="1"/>
  <c r="Q73" i="1"/>
  <c r="A155" i="1"/>
  <c r="B155" i="1"/>
  <c r="N155" i="1"/>
  <c r="M155" i="1"/>
  <c r="L155" i="1"/>
  <c r="K155" i="1"/>
  <c r="R155" i="1"/>
  <c r="Q155" i="1"/>
  <c r="O155" i="1"/>
  <c r="P155" i="1"/>
  <c r="J155" i="1"/>
  <c r="B477" i="1"/>
  <c r="A477" i="1"/>
  <c r="Q477" i="1"/>
  <c r="P477" i="1"/>
  <c r="O477" i="1"/>
  <c r="N477" i="1"/>
  <c r="R477" i="1"/>
  <c r="M477" i="1"/>
  <c r="L477" i="1"/>
  <c r="K477" i="1"/>
  <c r="J477" i="1"/>
  <c r="B404" i="1"/>
  <c r="A404" i="1"/>
  <c r="R404" i="1"/>
  <c r="J404" i="1"/>
  <c r="P404" i="1"/>
  <c r="O404" i="1"/>
  <c r="L404" i="1"/>
  <c r="K404" i="1"/>
  <c r="N404" i="1"/>
  <c r="Q404" i="1"/>
  <c r="M404" i="1"/>
  <c r="B10" i="1"/>
  <c r="A10" i="1"/>
  <c r="N10" i="1"/>
  <c r="M10" i="1"/>
  <c r="Q10" i="1"/>
  <c r="L10" i="1"/>
  <c r="O10" i="1"/>
  <c r="K10" i="1"/>
  <c r="J10" i="1"/>
  <c r="R10" i="1"/>
  <c r="P10" i="1"/>
  <c r="B18" i="1"/>
  <c r="A18" i="1"/>
  <c r="N18" i="1"/>
  <c r="M18" i="1"/>
  <c r="L18" i="1"/>
  <c r="Q18" i="1"/>
  <c r="K18" i="1"/>
  <c r="J18" i="1"/>
  <c r="R18" i="1"/>
  <c r="O18" i="1"/>
  <c r="P18" i="1"/>
  <c r="B26" i="1"/>
  <c r="A26" i="1"/>
  <c r="N26" i="1"/>
  <c r="M26" i="1"/>
  <c r="O26" i="1"/>
  <c r="L26" i="1"/>
  <c r="R26" i="1"/>
  <c r="Q26" i="1"/>
  <c r="K26" i="1"/>
  <c r="J26" i="1"/>
  <c r="P26" i="1"/>
  <c r="B34" i="1"/>
  <c r="A34" i="1"/>
  <c r="N34" i="1"/>
  <c r="M34" i="1"/>
  <c r="L34" i="1"/>
  <c r="Q34" i="1"/>
  <c r="K34" i="1"/>
  <c r="J34" i="1"/>
  <c r="R34" i="1"/>
  <c r="P34" i="1"/>
  <c r="O34" i="1"/>
  <c r="B42" i="1"/>
  <c r="A42" i="1"/>
  <c r="N42" i="1"/>
  <c r="M42" i="1"/>
  <c r="L42" i="1"/>
  <c r="K42" i="1"/>
  <c r="J42" i="1"/>
  <c r="R42" i="1"/>
  <c r="Q42" i="1"/>
  <c r="O42" i="1"/>
  <c r="P42" i="1"/>
  <c r="A50" i="1"/>
  <c r="B50" i="1"/>
  <c r="N50" i="1"/>
  <c r="M50" i="1"/>
  <c r="Q50" i="1"/>
  <c r="L50" i="1"/>
  <c r="K50" i="1"/>
  <c r="J50" i="1"/>
  <c r="R50" i="1"/>
  <c r="O50" i="1"/>
  <c r="P50" i="1"/>
  <c r="B58" i="1"/>
  <c r="A58" i="1"/>
  <c r="N58" i="1"/>
  <c r="M58" i="1"/>
  <c r="Q58" i="1"/>
  <c r="L58" i="1"/>
  <c r="K58" i="1"/>
  <c r="R58" i="1"/>
  <c r="J58" i="1"/>
  <c r="P58" i="1"/>
  <c r="O58" i="1"/>
  <c r="B212" i="1"/>
  <c r="A212" i="1"/>
  <c r="Q212" i="1"/>
  <c r="P212" i="1"/>
  <c r="O212" i="1"/>
  <c r="N212" i="1"/>
  <c r="M212" i="1"/>
  <c r="K212" i="1"/>
  <c r="R212" i="1"/>
  <c r="L212" i="1"/>
  <c r="J212" i="1"/>
  <c r="B202" i="1"/>
  <c r="A202" i="1"/>
  <c r="K202" i="1"/>
  <c r="R202" i="1"/>
  <c r="J202" i="1"/>
  <c r="Q202" i="1"/>
  <c r="P202" i="1"/>
  <c r="O202" i="1"/>
  <c r="N202" i="1"/>
  <c r="L202" i="1"/>
  <c r="M202" i="1"/>
  <c r="B1667" i="1"/>
  <c r="A1667" i="1"/>
  <c r="K1667" i="1"/>
  <c r="R1667" i="1"/>
  <c r="J1667" i="1"/>
  <c r="Q1667" i="1"/>
  <c r="P1667" i="1"/>
  <c r="O1667" i="1"/>
  <c r="N1667" i="1"/>
  <c r="M1667" i="1"/>
  <c r="L1667" i="1"/>
  <c r="B1554" i="1"/>
  <c r="A1554" i="1"/>
  <c r="Q1554" i="1"/>
  <c r="P1554" i="1"/>
  <c r="O1554" i="1"/>
  <c r="N1554" i="1"/>
  <c r="M1554" i="1"/>
  <c r="K1554" i="1"/>
  <c r="L1554" i="1"/>
  <c r="R1554" i="1"/>
  <c r="J1554" i="1"/>
  <c r="B696" i="1"/>
  <c r="A696" i="1"/>
  <c r="O696" i="1"/>
  <c r="N696" i="1"/>
  <c r="M696" i="1"/>
  <c r="L696" i="1"/>
  <c r="K696" i="1"/>
  <c r="Q696" i="1"/>
  <c r="J696" i="1"/>
  <c r="R696" i="1"/>
  <c r="P696" i="1"/>
  <c r="B688" i="1"/>
  <c r="A688" i="1"/>
  <c r="O688" i="1"/>
  <c r="N688" i="1"/>
  <c r="M688" i="1"/>
  <c r="L688" i="1"/>
  <c r="K688" i="1"/>
  <c r="Q688" i="1"/>
  <c r="R688" i="1"/>
  <c r="P688" i="1"/>
  <c r="J688" i="1"/>
  <c r="B680" i="1"/>
  <c r="A680" i="1"/>
  <c r="O680" i="1"/>
  <c r="N680" i="1"/>
  <c r="M680" i="1"/>
  <c r="L680" i="1"/>
  <c r="K680" i="1"/>
  <c r="Q680" i="1"/>
  <c r="R680" i="1"/>
  <c r="P680" i="1"/>
  <c r="J680" i="1"/>
  <c r="B672" i="1"/>
  <c r="A672" i="1"/>
  <c r="O672" i="1"/>
  <c r="N672" i="1"/>
  <c r="M672" i="1"/>
  <c r="L672" i="1"/>
  <c r="K672" i="1"/>
  <c r="Q672" i="1"/>
  <c r="R672" i="1"/>
  <c r="P672" i="1"/>
  <c r="J672" i="1"/>
  <c r="B664" i="1"/>
  <c r="A664" i="1"/>
  <c r="O664" i="1"/>
  <c r="N664" i="1"/>
  <c r="M664" i="1"/>
  <c r="L664" i="1"/>
  <c r="K664" i="1"/>
  <c r="Q664" i="1"/>
  <c r="J664" i="1"/>
  <c r="R664" i="1"/>
  <c r="P664" i="1"/>
  <c r="B656" i="1"/>
  <c r="A656" i="1"/>
  <c r="O656" i="1"/>
  <c r="N656" i="1"/>
  <c r="M656" i="1"/>
  <c r="L656" i="1"/>
  <c r="K656" i="1"/>
  <c r="Q656" i="1"/>
  <c r="R656" i="1"/>
  <c r="P656" i="1"/>
  <c r="J656" i="1"/>
  <c r="B648" i="1"/>
  <c r="A648" i="1"/>
  <c r="O648" i="1"/>
  <c r="N648" i="1"/>
  <c r="M648" i="1"/>
  <c r="L648" i="1"/>
  <c r="K648" i="1"/>
  <c r="Q648" i="1"/>
  <c r="R648" i="1"/>
  <c r="P648" i="1"/>
  <c r="J648" i="1"/>
  <c r="B1626" i="1"/>
  <c r="A1626" i="1"/>
  <c r="L1626" i="1"/>
  <c r="K1626" i="1"/>
  <c r="R1626" i="1"/>
  <c r="J1626" i="1"/>
  <c r="Q1626" i="1"/>
  <c r="P1626" i="1"/>
  <c r="O1626" i="1"/>
  <c r="N1626" i="1"/>
  <c r="M1626" i="1"/>
  <c r="B1641" i="1"/>
  <c r="A1641" i="1"/>
  <c r="M1641" i="1"/>
  <c r="L1641" i="1"/>
  <c r="K1641" i="1"/>
  <c r="R1641" i="1"/>
  <c r="J1641" i="1"/>
  <c r="Q1641" i="1"/>
  <c r="P1641" i="1"/>
  <c r="N1641" i="1"/>
  <c r="O1641" i="1"/>
  <c r="B1649" i="1"/>
  <c r="A1649" i="1"/>
  <c r="M1649" i="1"/>
  <c r="L1649" i="1"/>
  <c r="K1649" i="1"/>
  <c r="R1649" i="1"/>
  <c r="J1649" i="1"/>
  <c r="Q1649" i="1"/>
  <c r="P1649" i="1"/>
  <c r="O1649" i="1"/>
  <c r="N1649" i="1"/>
  <c r="B1548" i="1"/>
  <c r="A1548" i="1"/>
  <c r="O1548" i="1"/>
  <c r="N1548" i="1"/>
  <c r="L1548" i="1"/>
  <c r="K1548" i="1"/>
  <c r="Q1548" i="1"/>
  <c r="R1548" i="1"/>
  <c r="P1548" i="1"/>
  <c r="M1548" i="1"/>
  <c r="J1548" i="1"/>
  <c r="A310" i="1"/>
  <c r="B310" i="1"/>
  <c r="R310" i="1"/>
  <c r="J310" i="1"/>
  <c r="Q310" i="1"/>
  <c r="P310" i="1"/>
  <c r="O310" i="1"/>
  <c r="N310" i="1"/>
  <c r="L310" i="1"/>
  <c r="M310" i="1"/>
  <c r="K310" i="1"/>
  <c r="A318" i="1"/>
  <c r="B318" i="1"/>
  <c r="R318" i="1"/>
  <c r="J318" i="1"/>
  <c r="Q318" i="1"/>
  <c r="P318" i="1"/>
  <c r="O318" i="1"/>
  <c r="N318" i="1"/>
  <c r="L318" i="1"/>
  <c r="M318" i="1"/>
  <c r="K318" i="1"/>
  <c r="B1926" i="1"/>
  <c r="A1926" i="1"/>
  <c r="K1926" i="1"/>
  <c r="R1926" i="1"/>
  <c r="J1926" i="1"/>
  <c r="Q1926" i="1"/>
  <c r="P1926" i="1"/>
  <c r="O1926" i="1"/>
  <c r="N1926" i="1"/>
  <c r="M1926" i="1"/>
  <c r="L1926" i="1"/>
  <c r="B1968" i="1"/>
  <c r="A1968" i="1"/>
  <c r="Q1968" i="1"/>
  <c r="P1968" i="1"/>
  <c r="O1968" i="1"/>
  <c r="N1968" i="1"/>
  <c r="M1968" i="1"/>
  <c r="L1968" i="1"/>
  <c r="K1968" i="1"/>
  <c r="R1968" i="1"/>
  <c r="J1968" i="1"/>
  <c r="B1953" i="1"/>
  <c r="A1953" i="1"/>
  <c r="P1953" i="1"/>
  <c r="O1953" i="1"/>
  <c r="N1953" i="1"/>
  <c r="M1953" i="1"/>
  <c r="L1953" i="1"/>
  <c r="K1953" i="1"/>
  <c r="R1953" i="1"/>
  <c r="J1953" i="1"/>
  <c r="Q1953" i="1"/>
  <c r="B1943" i="1"/>
  <c r="A1943" i="1"/>
  <c r="R1943" i="1"/>
  <c r="J1943" i="1"/>
  <c r="Q1943" i="1"/>
  <c r="P1943" i="1"/>
  <c r="O1943" i="1"/>
  <c r="N1943" i="1"/>
  <c r="M1943" i="1"/>
  <c r="L1943" i="1"/>
  <c r="K1943" i="1"/>
  <c r="B1928" i="1"/>
  <c r="A1928" i="1"/>
  <c r="Q1928" i="1"/>
  <c r="P1928" i="1"/>
  <c r="O1928" i="1"/>
  <c r="N1928" i="1"/>
  <c r="M1928" i="1"/>
  <c r="L1928" i="1"/>
  <c r="K1928" i="1"/>
  <c r="R1928" i="1"/>
  <c r="J1928" i="1"/>
  <c r="B1638" i="1"/>
  <c r="A1638" i="1"/>
  <c r="P1638" i="1"/>
  <c r="O1638" i="1"/>
  <c r="N1638" i="1"/>
  <c r="M1638" i="1"/>
  <c r="L1638" i="1"/>
  <c r="R1638" i="1"/>
  <c r="K1638" i="1"/>
  <c r="J1638" i="1"/>
  <c r="Q1638" i="1"/>
  <c r="B1630" i="1"/>
  <c r="A1630" i="1"/>
  <c r="P1630" i="1"/>
  <c r="O1630" i="1"/>
  <c r="N1630" i="1"/>
  <c r="M1630" i="1"/>
  <c r="L1630" i="1"/>
  <c r="Q1630" i="1"/>
  <c r="K1630" i="1"/>
  <c r="J1630" i="1"/>
  <c r="R1630" i="1"/>
  <c r="A171" i="1"/>
  <c r="B171" i="1"/>
  <c r="N171" i="1"/>
  <c r="M171" i="1"/>
  <c r="L171" i="1"/>
  <c r="K171" i="1"/>
  <c r="P171" i="1"/>
  <c r="O171" i="1"/>
  <c r="J171" i="1"/>
  <c r="Q171" i="1"/>
  <c r="R171" i="1"/>
  <c r="B392" i="1"/>
  <c r="A392" i="1"/>
  <c r="N392" i="1"/>
  <c r="L392" i="1"/>
  <c r="K392" i="1"/>
  <c r="R392" i="1"/>
  <c r="Q392" i="1"/>
  <c r="P392" i="1"/>
  <c r="M392" i="1"/>
  <c r="J392" i="1"/>
  <c r="O392" i="1"/>
  <c r="B384" i="1"/>
  <c r="A384" i="1"/>
  <c r="N384" i="1"/>
  <c r="L384" i="1"/>
  <c r="K384" i="1"/>
  <c r="Q384" i="1"/>
  <c r="P384" i="1"/>
  <c r="O384" i="1"/>
  <c r="M384" i="1"/>
  <c r="J384" i="1"/>
  <c r="R384" i="1"/>
  <c r="B591" i="1"/>
  <c r="A591" i="1"/>
  <c r="O591" i="1"/>
  <c r="L591" i="1"/>
  <c r="P591" i="1"/>
  <c r="N591" i="1"/>
  <c r="M591" i="1"/>
  <c r="K591" i="1"/>
  <c r="J591" i="1"/>
  <c r="R591" i="1"/>
  <c r="Q591" i="1"/>
  <c r="B583" i="1"/>
  <c r="A583" i="1"/>
  <c r="O583" i="1"/>
  <c r="L583" i="1"/>
  <c r="M583" i="1"/>
  <c r="K583" i="1"/>
  <c r="J583" i="1"/>
  <c r="R583" i="1"/>
  <c r="Q583" i="1"/>
  <c r="N583" i="1"/>
  <c r="P583" i="1"/>
  <c r="B625" i="1"/>
  <c r="A625" i="1"/>
  <c r="N625" i="1"/>
  <c r="M625" i="1"/>
  <c r="R625" i="1"/>
  <c r="J625" i="1"/>
  <c r="O625" i="1"/>
  <c r="L625" i="1"/>
  <c r="K625" i="1"/>
  <c r="Q625" i="1"/>
  <c r="P625" i="1"/>
  <c r="B617" i="1"/>
  <c r="A617" i="1"/>
  <c r="N617" i="1"/>
  <c r="M617" i="1"/>
  <c r="R617" i="1"/>
  <c r="J617" i="1"/>
  <c r="Q617" i="1"/>
  <c r="P617" i="1"/>
  <c r="O617" i="1"/>
  <c r="L617" i="1"/>
  <c r="K617" i="1"/>
  <c r="B609" i="1"/>
  <c r="A609" i="1"/>
  <c r="N609" i="1"/>
  <c r="M609" i="1"/>
  <c r="R609" i="1"/>
  <c r="J609" i="1"/>
  <c r="Q609" i="1"/>
  <c r="P609" i="1"/>
  <c r="O609" i="1"/>
  <c r="L609" i="1"/>
  <c r="K609" i="1"/>
  <c r="B601" i="1"/>
  <c r="A601" i="1"/>
  <c r="N601" i="1"/>
  <c r="M601" i="1"/>
  <c r="R601" i="1"/>
  <c r="J601" i="1"/>
  <c r="L601" i="1"/>
  <c r="K601" i="1"/>
  <c r="Q601" i="1"/>
  <c r="P601" i="1"/>
  <c r="O601" i="1"/>
  <c r="B1536" i="1"/>
  <c r="A1536" i="1"/>
  <c r="K1536" i="1"/>
  <c r="P1536" i="1"/>
  <c r="O1536" i="1"/>
  <c r="M1536" i="1"/>
  <c r="R1536" i="1"/>
  <c r="Q1536" i="1"/>
  <c r="L1536" i="1"/>
  <c r="N1536" i="1"/>
  <c r="J1536" i="1"/>
  <c r="B1528" i="1"/>
  <c r="A1528" i="1"/>
  <c r="O1528" i="1"/>
  <c r="R1528" i="1"/>
  <c r="Q1528" i="1"/>
  <c r="P1528" i="1"/>
  <c r="N1528" i="1"/>
  <c r="L1528" i="1"/>
  <c r="M1528" i="1"/>
  <c r="K1528" i="1"/>
  <c r="J1528" i="1"/>
  <c r="B1520" i="1"/>
  <c r="A1520" i="1"/>
  <c r="O1520" i="1"/>
  <c r="Q1520" i="1"/>
  <c r="P1520" i="1"/>
  <c r="N1520" i="1"/>
  <c r="M1520" i="1"/>
  <c r="K1520" i="1"/>
  <c r="L1520" i="1"/>
  <c r="J1520" i="1"/>
  <c r="R1520" i="1"/>
  <c r="B1512" i="1"/>
  <c r="A1512" i="1"/>
  <c r="O1512" i="1"/>
  <c r="P1512" i="1"/>
  <c r="N1512" i="1"/>
  <c r="M1512" i="1"/>
  <c r="L1512" i="1"/>
  <c r="J1512" i="1"/>
  <c r="K1512" i="1"/>
  <c r="R1512" i="1"/>
  <c r="Q1512" i="1"/>
  <c r="B1504" i="1"/>
  <c r="A1504" i="1"/>
  <c r="O1504" i="1"/>
  <c r="N1504" i="1"/>
  <c r="M1504" i="1"/>
  <c r="L1504" i="1"/>
  <c r="K1504" i="1"/>
  <c r="R1504" i="1"/>
  <c r="J1504" i="1"/>
  <c r="Q1504" i="1"/>
  <c r="P1504" i="1"/>
  <c r="B1496" i="1"/>
  <c r="A1496" i="1"/>
  <c r="O1496" i="1"/>
  <c r="M1496" i="1"/>
  <c r="L1496" i="1"/>
  <c r="K1496" i="1"/>
  <c r="J1496" i="1"/>
  <c r="Q1496" i="1"/>
  <c r="P1496" i="1"/>
  <c r="N1496" i="1"/>
  <c r="R1496" i="1"/>
  <c r="B1488" i="1"/>
  <c r="A1488" i="1"/>
  <c r="O1488" i="1"/>
  <c r="L1488" i="1"/>
  <c r="K1488" i="1"/>
  <c r="J1488" i="1"/>
  <c r="R1488" i="1"/>
  <c r="P1488" i="1"/>
  <c r="N1488" i="1"/>
  <c r="Q1488" i="1"/>
  <c r="M1488" i="1"/>
  <c r="B1480" i="1"/>
  <c r="A1480" i="1"/>
  <c r="O1480" i="1"/>
  <c r="K1480" i="1"/>
  <c r="J1480" i="1"/>
  <c r="R1480" i="1"/>
  <c r="Q1480" i="1"/>
  <c r="N1480" i="1"/>
  <c r="M1480" i="1"/>
  <c r="L1480" i="1"/>
  <c r="P1480" i="1"/>
  <c r="B1472" i="1"/>
  <c r="A1472" i="1"/>
  <c r="O1472" i="1"/>
  <c r="J1472" i="1"/>
  <c r="R1472" i="1"/>
  <c r="Q1472" i="1"/>
  <c r="M1472" i="1"/>
  <c r="N1472" i="1"/>
  <c r="K1472" i="1"/>
  <c r="P1472" i="1"/>
  <c r="L1472" i="1"/>
  <c r="B1464" i="1"/>
  <c r="A1464" i="1"/>
  <c r="O1464" i="1"/>
  <c r="R1464" i="1"/>
  <c r="Q1464" i="1"/>
  <c r="P1464" i="1"/>
  <c r="L1464" i="1"/>
  <c r="M1464" i="1"/>
  <c r="N1464" i="1"/>
  <c r="K1464" i="1"/>
  <c r="J1464" i="1"/>
  <c r="B1456" i="1"/>
  <c r="A1456" i="1"/>
  <c r="N1456" i="1"/>
  <c r="M1456" i="1"/>
  <c r="R1456" i="1"/>
  <c r="J1456" i="1"/>
  <c r="P1456" i="1"/>
  <c r="K1456" i="1"/>
  <c r="Q1456" i="1"/>
  <c r="O1456" i="1"/>
  <c r="L1456" i="1"/>
  <c r="B1448" i="1"/>
  <c r="A1448" i="1"/>
  <c r="N1448" i="1"/>
  <c r="M1448" i="1"/>
  <c r="R1448" i="1"/>
  <c r="J1448" i="1"/>
  <c r="P1448" i="1"/>
  <c r="O1448" i="1"/>
  <c r="K1448" i="1"/>
  <c r="Q1448" i="1"/>
  <c r="L1448" i="1"/>
  <c r="B1440" i="1"/>
  <c r="A1440" i="1"/>
  <c r="N1440" i="1"/>
  <c r="M1440" i="1"/>
  <c r="R1440" i="1"/>
  <c r="J1440" i="1"/>
  <c r="K1440" i="1"/>
  <c r="O1440" i="1"/>
  <c r="L1440" i="1"/>
  <c r="Q1440" i="1"/>
  <c r="P1440" i="1"/>
  <c r="B1432" i="1"/>
  <c r="A1432" i="1"/>
  <c r="N1432" i="1"/>
  <c r="M1432" i="1"/>
  <c r="R1432" i="1"/>
  <c r="J1432" i="1"/>
  <c r="Q1432" i="1"/>
  <c r="O1432" i="1"/>
  <c r="K1432" i="1"/>
  <c r="P1432" i="1"/>
  <c r="L1432" i="1"/>
  <c r="B1424" i="1"/>
  <c r="A1424" i="1"/>
  <c r="N1424" i="1"/>
  <c r="M1424" i="1"/>
  <c r="R1424" i="1"/>
  <c r="J1424" i="1"/>
  <c r="O1424" i="1"/>
  <c r="L1424" i="1"/>
  <c r="Q1424" i="1"/>
  <c r="P1424" i="1"/>
  <c r="K1424" i="1"/>
  <c r="B1416" i="1"/>
  <c r="A1416" i="1"/>
  <c r="N1416" i="1"/>
  <c r="M1416" i="1"/>
  <c r="R1416" i="1"/>
  <c r="J1416" i="1"/>
  <c r="Q1416" i="1"/>
  <c r="L1416" i="1"/>
  <c r="P1416" i="1"/>
  <c r="O1416" i="1"/>
  <c r="K1416" i="1"/>
  <c r="B1408" i="1"/>
  <c r="A1408" i="1"/>
  <c r="N1408" i="1"/>
  <c r="M1408" i="1"/>
  <c r="R1408" i="1"/>
  <c r="P1408" i="1"/>
  <c r="K1408" i="1"/>
  <c r="Q1408" i="1"/>
  <c r="O1408" i="1"/>
  <c r="L1408" i="1"/>
  <c r="J1408" i="1"/>
  <c r="B831" i="1"/>
  <c r="A831" i="1"/>
  <c r="N831" i="1"/>
  <c r="M831" i="1"/>
  <c r="L831" i="1"/>
  <c r="K831" i="1"/>
  <c r="R831" i="1"/>
  <c r="Q831" i="1"/>
  <c r="O831" i="1"/>
  <c r="P831" i="1"/>
  <c r="J831" i="1"/>
  <c r="B823" i="1"/>
  <c r="A823" i="1"/>
  <c r="N823" i="1"/>
  <c r="M823" i="1"/>
  <c r="L823" i="1"/>
  <c r="K823" i="1"/>
  <c r="Q823" i="1"/>
  <c r="P823" i="1"/>
  <c r="O823" i="1"/>
  <c r="J823" i="1"/>
  <c r="R823" i="1"/>
  <c r="B815" i="1"/>
  <c r="A815" i="1"/>
  <c r="N815" i="1"/>
  <c r="M815" i="1"/>
  <c r="L815" i="1"/>
  <c r="K815" i="1"/>
  <c r="R815" i="1"/>
  <c r="Q815" i="1"/>
  <c r="O815" i="1"/>
  <c r="P815" i="1"/>
  <c r="J815" i="1"/>
  <c r="B807" i="1"/>
  <c r="A807" i="1"/>
  <c r="N807" i="1"/>
  <c r="M807" i="1"/>
  <c r="L807" i="1"/>
  <c r="K807" i="1"/>
  <c r="Q807" i="1"/>
  <c r="P807" i="1"/>
  <c r="O807" i="1"/>
  <c r="J807" i="1"/>
  <c r="R807" i="1"/>
  <c r="B799" i="1"/>
  <c r="A799" i="1"/>
  <c r="N799" i="1"/>
  <c r="M799" i="1"/>
  <c r="L799" i="1"/>
  <c r="K799" i="1"/>
  <c r="R799" i="1"/>
  <c r="Q799" i="1"/>
  <c r="O799" i="1"/>
  <c r="P799" i="1"/>
  <c r="J799" i="1"/>
  <c r="B791" i="1"/>
  <c r="A791" i="1"/>
  <c r="N791" i="1"/>
  <c r="M791" i="1"/>
  <c r="L791" i="1"/>
  <c r="K791" i="1"/>
  <c r="Q791" i="1"/>
  <c r="P791" i="1"/>
  <c r="O791" i="1"/>
  <c r="J791" i="1"/>
  <c r="R791" i="1"/>
  <c r="B783" i="1"/>
  <c r="A783" i="1"/>
  <c r="N783" i="1"/>
  <c r="M783" i="1"/>
  <c r="L783" i="1"/>
  <c r="K783" i="1"/>
  <c r="R783" i="1"/>
  <c r="Q783" i="1"/>
  <c r="O783" i="1"/>
  <c r="P783" i="1"/>
  <c r="J783" i="1"/>
  <c r="B775" i="1"/>
  <c r="A775" i="1"/>
  <c r="N775" i="1"/>
  <c r="M775" i="1"/>
  <c r="L775" i="1"/>
  <c r="K775" i="1"/>
  <c r="Q775" i="1"/>
  <c r="P775" i="1"/>
  <c r="O775" i="1"/>
  <c r="J775" i="1"/>
  <c r="R775" i="1"/>
  <c r="B767" i="1"/>
  <c r="A767" i="1"/>
  <c r="N767" i="1"/>
  <c r="M767" i="1"/>
  <c r="L767" i="1"/>
  <c r="K767" i="1"/>
  <c r="R767" i="1"/>
  <c r="Q767" i="1"/>
  <c r="O767" i="1"/>
  <c r="P767" i="1"/>
  <c r="J767" i="1"/>
  <c r="B759" i="1"/>
  <c r="A759" i="1"/>
  <c r="N759" i="1"/>
  <c r="M759" i="1"/>
  <c r="L759" i="1"/>
  <c r="K759" i="1"/>
  <c r="Q759" i="1"/>
  <c r="P759" i="1"/>
  <c r="O759" i="1"/>
  <c r="J759" i="1"/>
  <c r="R759" i="1"/>
  <c r="B751" i="1"/>
  <c r="A751" i="1"/>
  <c r="N751" i="1"/>
  <c r="M751" i="1"/>
  <c r="L751" i="1"/>
  <c r="K751" i="1"/>
  <c r="R751" i="1"/>
  <c r="Q751" i="1"/>
  <c r="O751" i="1"/>
  <c r="P751" i="1"/>
  <c r="J751" i="1"/>
  <c r="B743" i="1"/>
  <c r="A743" i="1"/>
  <c r="M743" i="1"/>
  <c r="L743" i="1"/>
  <c r="K743" i="1"/>
  <c r="Q743" i="1"/>
  <c r="P743" i="1"/>
  <c r="O743" i="1"/>
  <c r="N743" i="1"/>
  <c r="J743" i="1"/>
  <c r="R743" i="1"/>
  <c r="B735" i="1"/>
  <c r="A735" i="1"/>
  <c r="M735" i="1"/>
  <c r="L735" i="1"/>
  <c r="K735" i="1"/>
  <c r="N735" i="1"/>
  <c r="J735" i="1"/>
  <c r="R735" i="1"/>
  <c r="P735" i="1"/>
  <c r="Q735" i="1"/>
  <c r="O735" i="1"/>
  <c r="B727" i="1"/>
  <c r="A727" i="1"/>
  <c r="P727" i="1"/>
  <c r="O727" i="1"/>
  <c r="N727" i="1"/>
  <c r="M727" i="1"/>
  <c r="L727" i="1"/>
  <c r="R727" i="1"/>
  <c r="J727" i="1"/>
  <c r="Q727" i="1"/>
  <c r="K727" i="1"/>
  <c r="B719" i="1"/>
  <c r="A719" i="1"/>
  <c r="P719" i="1"/>
  <c r="O719" i="1"/>
  <c r="N719" i="1"/>
  <c r="M719" i="1"/>
  <c r="L719" i="1"/>
  <c r="R719" i="1"/>
  <c r="J719" i="1"/>
  <c r="Q719" i="1"/>
  <c r="K719" i="1"/>
  <c r="B711" i="1"/>
  <c r="A711" i="1"/>
  <c r="P711" i="1"/>
  <c r="O711" i="1"/>
  <c r="N711" i="1"/>
  <c r="M711" i="1"/>
  <c r="L711" i="1"/>
  <c r="R711" i="1"/>
  <c r="J711" i="1"/>
  <c r="Q711" i="1"/>
  <c r="K711" i="1"/>
  <c r="B703" i="1"/>
  <c r="A703" i="1"/>
  <c r="P703" i="1"/>
  <c r="O703" i="1"/>
  <c r="N703" i="1"/>
  <c r="M703" i="1"/>
  <c r="L703" i="1"/>
  <c r="R703" i="1"/>
  <c r="J703" i="1"/>
  <c r="K703" i="1"/>
  <c r="Q703" i="1"/>
  <c r="B1547" i="1"/>
  <c r="A1547" i="1"/>
  <c r="P1547" i="1"/>
  <c r="O1547" i="1"/>
  <c r="M1547" i="1"/>
  <c r="L1547" i="1"/>
  <c r="R1547" i="1"/>
  <c r="J1547" i="1"/>
  <c r="N1547" i="1"/>
  <c r="Q1547" i="1"/>
  <c r="K1547" i="1"/>
  <c r="B1842" i="1"/>
  <c r="A1842" i="1"/>
  <c r="N1842" i="1"/>
  <c r="M1842" i="1"/>
  <c r="L1842" i="1"/>
  <c r="K1842" i="1"/>
  <c r="J1842" i="1"/>
  <c r="R1842" i="1"/>
  <c r="Q1842" i="1"/>
  <c r="P1842" i="1"/>
  <c r="O1842" i="1"/>
  <c r="B1834" i="1"/>
  <c r="A1834" i="1"/>
  <c r="N1834" i="1"/>
  <c r="K1834" i="1"/>
  <c r="J1834" i="1"/>
  <c r="R1834" i="1"/>
  <c r="Q1834" i="1"/>
  <c r="P1834" i="1"/>
  <c r="O1834" i="1"/>
  <c r="L1834" i="1"/>
  <c r="M1834" i="1"/>
  <c r="B1908" i="1"/>
  <c r="A1908" i="1"/>
  <c r="M1908" i="1"/>
  <c r="L1908" i="1"/>
  <c r="K1908" i="1"/>
  <c r="R1908" i="1"/>
  <c r="J1908" i="1"/>
  <c r="Q1908" i="1"/>
  <c r="P1908" i="1"/>
  <c r="O1908" i="1"/>
  <c r="N1908" i="1"/>
  <c r="B1900" i="1"/>
  <c r="A1900" i="1"/>
  <c r="M1900" i="1"/>
  <c r="L1900" i="1"/>
  <c r="K1900" i="1"/>
  <c r="R1900" i="1"/>
  <c r="J1900" i="1"/>
  <c r="Q1900" i="1"/>
  <c r="P1900" i="1"/>
  <c r="O1900" i="1"/>
  <c r="N1900" i="1"/>
  <c r="B556" i="1"/>
  <c r="A556" i="1"/>
  <c r="O556" i="1"/>
  <c r="Q556" i="1"/>
  <c r="P556" i="1"/>
  <c r="N556" i="1"/>
  <c r="M556" i="1"/>
  <c r="L556" i="1"/>
  <c r="R556" i="1"/>
  <c r="K556" i="1"/>
  <c r="J556" i="1"/>
  <c r="B572" i="1"/>
  <c r="A572" i="1"/>
  <c r="O572" i="1"/>
  <c r="J572" i="1"/>
  <c r="R572" i="1"/>
  <c r="Q572" i="1"/>
  <c r="P572" i="1"/>
  <c r="N572" i="1"/>
  <c r="M572" i="1"/>
  <c r="L572" i="1"/>
  <c r="K572" i="1"/>
  <c r="B564" i="1"/>
  <c r="A564" i="1"/>
  <c r="O564" i="1"/>
  <c r="R564" i="1"/>
  <c r="Q564" i="1"/>
  <c r="P564" i="1"/>
  <c r="N564" i="1"/>
  <c r="M564" i="1"/>
  <c r="L564" i="1"/>
  <c r="K564" i="1"/>
  <c r="J564" i="1"/>
  <c r="A1394" i="1"/>
  <c r="B1394" i="1"/>
  <c r="O1394" i="1"/>
  <c r="N1394" i="1"/>
  <c r="L1394" i="1"/>
  <c r="Q1394" i="1"/>
  <c r="R1394" i="1"/>
  <c r="P1394" i="1"/>
  <c r="M1394" i="1"/>
  <c r="K1394" i="1"/>
  <c r="J1394" i="1"/>
  <c r="A1386" i="1"/>
  <c r="B1386" i="1"/>
  <c r="O1386" i="1"/>
  <c r="N1386" i="1"/>
  <c r="L1386" i="1"/>
  <c r="Q1386" i="1"/>
  <c r="P1386" i="1"/>
  <c r="M1386" i="1"/>
  <c r="K1386" i="1"/>
  <c r="J1386" i="1"/>
  <c r="R1386" i="1"/>
  <c r="A1378" i="1"/>
  <c r="B1378" i="1"/>
  <c r="N1378" i="1"/>
  <c r="L1378" i="1"/>
  <c r="Q1378" i="1"/>
  <c r="P1378" i="1"/>
  <c r="O1378" i="1"/>
  <c r="M1378" i="1"/>
  <c r="K1378" i="1"/>
  <c r="J1378" i="1"/>
  <c r="R1378" i="1"/>
  <c r="A1370" i="1"/>
  <c r="B1370" i="1"/>
  <c r="N1370" i="1"/>
  <c r="L1370" i="1"/>
  <c r="Q1370" i="1"/>
  <c r="K1370" i="1"/>
  <c r="J1370" i="1"/>
  <c r="R1370" i="1"/>
  <c r="O1370" i="1"/>
  <c r="M1370" i="1"/>
  <c r="P1370" i="1"/>
  <c r="A1362" i="1"/>
  <c r="B1362" i="1"/>
  <c r="N1362" i="1"/>
  <c r="L1362" i="1"/>
  <c r="Q1362" i="1"/>
  <c r="R1362" i="1"/>
  <c r="P1362" i="1"/>
  <c r="O1362" i="1"/>
  <c r="M1362" i="1"/>
  <c r="K1362" i="1"/>
  <c r="J1362" i="1"/>
  <c r="A1354" i="1"/>
  <c r="B1354" i="1"/>
  <c r="N1354" i="1"/>
  <c r="L1354" i="1"/>
  <c r="Q1354" i="1"/>
  <c r="O1354" i="1"/>
  <c r="M1354" i="1"/>
  <c r="K1354" i="1"/>
  <c r="J1354" i="1"/>
  <c r="R1354" i="1"/>
  <c r="P1354" i="1"/>
  <c r="A1346" i="1"/>
  <c r="B1346" i="1"/>
  <c r="N1346" i="1"/>
  <c r="L1346" i="1"/>
  <c r="Q1346" i="1"/>
  <c r="J1346" i="1"/>
  <c r="R1346" i="1"/>
  <c r="P1346" i="1"/>
  <c r="O1346" i="1"/>
  <c r="M1346" i="1"/>
  <c r="K1346" i="1"/>
  <c r="A1338" i="1"/>
  <c r="B1338" i="1"/>
  <c r="N1338" i="1"/>
  <c r="L1338" i="1"/>
  <c r="Q1338" i="1"/>
  <c r="R1338" i="1"/>
  <c r="P1338" i="1"/>
  <c r="O1338" i="1"/>
  <c r="M1338" i="1"/>
  <c r="K1338" i="1"/>
  <c r="J1338" i="1"/>
  <c r="A1330" i="1"/>
  <c r="B1330" i="1"/>
  <c r="N1330" i="1"/>
  <c r="Q1330" i="1"/>
  <c r="K1330" i="1"/>
  <c r="J1330" i="1"/>
  <c r="R1330" i="1"/>
  <c r="P1330" i="1"/>
  <c r="L1330" i="1"/>
  <c r="O1330" i="1"/>
  <c r="M1330" i="1"/>
  <c r="A1322" i="1"/>
  <c r="B1322" i="1"/>
  <c r="N1322" i="1"/>
  <c r="Q1322" i="1"/>
  <c r="R1322" i="1"/>
  <c r="P1322" i="1"/>
  <c r="O1322" i="1"/>
  <c r="M1322" i="1"/>
  <c r="L1322" i="1"/>
  <c r="K1322" i="1"/>
  <c r="J1322" i="1"/>
  <c r="A1314" i="1"/>
  <c r="B1314" i="1"/>
  <c r="N1314" i="1"/>
  <c r="M1314" i="1"/>
  <c r="L1314" i="1"/>
  <c r="K1314" i="1"/>
  <c r="J1314" i="1"/>
  <c r="R1314" i="1"/>
  <c r="Q1314" i="1"/>
  <c r="P1314" i="1"/>
  <c r="O1314" i="1"/>
  <c r="A1306" i="1"/>
  <c r="B1306" i="1"/>
  <c r="N1306" i="1"/>
  <c r="L1306" i="1"/>
  <c r="K1306" i="1"/>
  <c r="J1306" i="1"/>
  <c r="R1306" i="1"/>
  <c r="Q1306" i="1"/>
  <c r="P1306" i="1"/>
  <c r="O1306" i="1"/>
  <c r="M1306" i="1"/>
  <c r="A1298" i="1"/>
  <c r="B1298" i="1"/>
  <c r="N1298" i="1"/>
  <c r="K1298" i="1"/>
  <c r="J1298" i="1"/>
  <c r="R1298" i="1"/>
  <c r="Q1298" i="1"/>
  <c r="P1298" i="1"/>
  <c r="O1298" i="1"/>
  <c r="M1298" i="1"/>
  <c r="L1298" i="1"/>
  <c r="A1290" i="1"/>
  <c r="B1290" i="1"/>
  <c r="R1290" i="1"/>
  <c r="J1290" i="1"/>
  <c r="Q1290" i="1"/>
  <c r="P1290" i="1"/>
  <c r="O1290" i="1"/>
  <c r="N1290" i="1"/>
  <c r="M1290" i="1"/>
  <c r="L1290" i="1"/>
  <c r="K1290" i="1"/>
  <c r="B1620" i="1"/>
  <c r="A1620" i="1"/>
  <c r="R1620" i="1"/>
  <c r="J1620" i="1"/>
  <c r="Q1620" i="1"/>
  <c r="P1620" i="1"/>
  <c r="O1620" i="1"/>
  <c r="N1620" i="1"/>
  <c r="M1620" i="1"/>
  <c r="K1620" i="1"/>
  <c r="L1620" i="1"/>
  <c r="B1612" i="1"/>
  <c r="A1612" i="1"/>
  <c r="R1612" i="1"/>
  <c r="J1612" i="1"/>
  <c r="Q1612" i="1"/>
  <c r="P1612" i="1"/>
  <c r="O1612" i="1"/>
  <c r="N1612" i="1"/>
  <c r="M1612" i="1"/>
  <c r="L1612" i="1"/>
  <c r="K1612" i="1"/>
  <c r="B1604" i="1"/>
  <c r="A1604" i="1"/>
  <c r="R1604" i="1"/>
  <c r="J1604" i="1"/>
  <c r="Q1604" i="1"/>
  <c r="P1604" i="1"/>
  <c r="O1604" i="1"/>
  <c r="N1604" i="1"/>
  <c r="M1604" i="1"/>
  <c r="L1604" i="1"/>
  <c r="K1604" i="1"/>
  <c r="B1663" i="1"/>
  <c r="A1663" i="1"/>
  <c r="O1663" i="1"/>
  <c r="N1663" i="1"/>
  <c r="M1663" i="1"/>
  <c r="L1663" i="1"/>
  <c r="K1663" i="1"/>
  <c r="R1663" i="1"/>
  <c r="J1663" i="1"/>
  <c r="Q1663" i="1"/>
  <c r="P1663" i="1"/>
  <c r="B1832" i="1"/>
  <c r="A1832" i="1"/>
  <c r="P1832" i="1"/>
  <c r="K1832" i="1"/>
  <c r="J1832" i="1"/>
  <c r="R1832" i="1"/>
  <c r="Q1832" i="1"/>
  <c r="O1832" i="1"/>
  <c r="N1832" i="1"/>
  <c r="M1832" i="1"/>
  <c r="L1832" i="1"/>
  <c r="B256" i="1"/>
  <c r="A256" i="1"/>
  <c r="P256" i="1"/>
  <c r="O256" i="1"/>
  <c r="N256" i="1"/>
  <c r="M256" i="1"/>
  <c r="L256" i="1"/>
  <c r="R256" i="1"/>
  <c r="J256" i="1"/>
  <c r="Q256" i="1"/>
  <c r="K256" i="1"/>
  <c r="B6" i="1"/>
  <c r="A6" i="1"/>
  <c r="R6" i="1"/>
  <c r="J6" i="1"/>
  <c r="M6" i="1"/>
  <c r="Q6" i="1"/>
  <c r="P6" i="1"/>
  <c r="N6" i="1"/>
  <c r="O6" i="1"/>
  <c r="L6" i="1"/>
  <c r="K6" i="1"/>
  <c r="B54" i="1"/>
  <c r="A54" i="1"/>
  <c r="R54" i="1"/>
  <c r="J54" i="1"/>
  <c r="Q54" i="1"/>
  <c r="M54" i="1"/>
  <c r="P54" i="1"/>
  <c r="O54" i="1"/>
  <c r="N54" i="1"/>
  <c r="K54" i="1"/>
  <c r="L54" i="1"/>
  <c r="B692" i="1"/>
  <c r="A692" i="1"/>
  <c r="K692" i="1"/>
  <c r="R692" i="1"/>
  <c r="J692" i="1"/>
  <c r="Q692" i="1"/>
  <c r="P692" i="1"/>
  <c r="O692" i="1"/>
  <c r="M692" i="1"/>
  <c r="N692" i="1"/>
  <c r="L692" i="1"/>
  <c r="B652" i="1"/>
  <c r="A652" i="1"/>
  <c r="K652" i="1"/>
  <c r="R652" i="1"/>
  <c r="J652" i="1"/>
  <c r="Q652" i="1"/>
  <c r="P652" i="1"/>
  <c r="O652" i="1"/>
  <c r="M652" i="1"/>
  <c r="N652" i="1"/>
  <c r="L652" i="1"/>
  <c r="B1645" i="1"/>
  <c r="A1645" i="1"/>
  <c r="Q1645" i="1"/>
  <c r="P1645" i="1"/>
  <c r="O1645" i="1"/>
  <c r="N1645" i="1"/>
  <c r="M1645" i="1"/>
  <c r="L1645" i="1"/>
  <c r="R1645" i="1"/>
  <c r="K1645" i="1"/>
  <c r="J1645" i="1"/>
  <c r="B1958" i="1"/>
  <c r="A1958" i="1"/>
  <c r="K1958" i="1"/>
  <c r="R1958" i="1"/>
  <c r="J1958" i="1"/>
  <c r="Q1958" i="1"/>
  <c r="P1958" i="1"/>
  <c r="O1958" i="1"/>
  <c r="N1958" i="1"/>
  <c r="M1958" i="1"/>
  <c r="L1958" i="1"/>
  <c r="B595" i="1"/>
  <c r="A595" i="1"/>
  <c r="L595" i="1"/>
  <c r="K595" i="1"/>
  <c r="P595" i="1"/>
  <c r="O595" i="1"/>
  <c r="N595" i="1"/>
  <c r="M595" i="1"/>
  <c r="J595" i="1"/>
  <c r="Q595" i="1"/>
  <c r="R595" i="1"/>
  <c r="B605" i="1"/>
  <c r="A605" i="1"/>
  <c r="R605" i="1"/>
  <c r="J605" i="1"/>
  <c r="Q605" i="1"/>
  <c r="N605" i="1"/>
  <c r="O605" i="1"/>
  <c r="M605" i="1"/>
  <c r="L605" i="1"/>
  <c r="K605" i="1"/>
  <c r="P605" i="1"/>
  <c r="B1500" i="1"/>
  <c r="A1500" i="1"/>
  <c r="K1500" i="1"/>
  <c r="N1500" i="1"/>
  <c r="M1500" i="1"/>
  <c r="L1500" i="1"/>
  <c r="J1500" i="1"/>
  <c r="Q1500" i="1"/>
  <c r="R1500" i="1"/>
  <c r="O1500" i="1"/>
  <c r="P1500" i="1"/>
  <c r="B1452" i="1"/>
  <c r="A1452" i="1"/>
  <c r="R1452" i="1"/>
  <c r="J1452" i="1"/>
  <c r="Q1452" i="1"/>
  <c r="N1452" i="1"/>
  <c r="P1452" i="1"/>
  <c r="M1452" i="1"/>
  <c r="O1452" i="1"/>
  <c r="L1452" i="1"/>
  <c r="K1452" i="1"/>
  <c r="B1404" i="1"/>
  <c r="A1404" i="1"/>
  <c r="R1404" i="1"/>
  <c r="J1404" i="1"/>
  <c r="Q1404" i="1"/>
  <c r="M1404" i="1"/>
  <c r="L1404" i="1"/>
  <c r="O1404" i="1"/>
  <c r="N1404" i="1"/>
  <c r="K1404" i="1"/>
  <c r="P1404" i="1"/>
  <c r="B803" i="1"/>
  <c r="A803" i="1"/>
  <c r="R803" i="1"/>
  <c r="J803" i="1"/>
  <c r="Q803" i="1"/>
  <c r="P803" i="1"/>
  <c r="O803" i="1"/>
  <c r="N803" i="1"/>
  <c r="M803" i="1"/>
  <c r="K803" i="1"/>
  <c r="L803" i="1"/>
  <c r="B747" i="1"/>
  <c r="A747" i="1"/>
  <c r="R747" i="1"/>
  <c r="J747" i="1"/>
  <c r="Q747" i="1"/>
  <c r="P747" i="1"/>
  <c r="O747" i="1"/>
  <c r="M747" i="1"/>
  <c r="L747" i="1"/>
  <c r="K747" i="1"/>
  <c r="N747" i="1"/>
  <c r="B699" i="1"/>
  <c r="A699" i="1"/>
  <c r="L699" i="1"/>
  <c r="K699" i="1"/>
  <c r="R699" i="1"/>
  <c r="J699" i="1"/>
  <c r="Q699" i="1"/>
  <c r="P699" i="1"/>
  <c r="N699" i="1"/>
  <c r="O699" i="1"/>
  <c r="M699" i="1"/>
  <c r="B568" i="1"/>
  <c r="A568" i="1"/>
  <c r="K568" i="1"/>
  <c r="R568" i="1"/>
  <c r="Q568" i="1"/>
  <c r="P568" i="1"/>
  <c r="O568" i="1"/>
  <c r="N568" i="1"/>
  <c r="L568" i="1"/>
  <c r="J568" i="1"/>
  <c r="M568" i="1"/>
  <c r="A1366" i="1"/>
  <c r="B1366" i="1"/>
  <c r="R1366" i="1"/>
  <c r="J1366" i="1"/>
  <c r="P1366" i="1"/>
  <c r="M1366" i="1"/>
  <c r="Q1366" i="1"/>
  <c r="O1366" i="1"/>
  <c r="N1366" i="1"/>
  <c r="L1366" i="1"/>
  <c r="K1366" i="1"/>
  <c r="A1310" i="1"/>
  <c r="B1310" i="1"/>
  <c r="R1310" i="1"/>
  <c r="J1310" i="1"/>
  <c r="M1310" i="1"/>
  <c r="L1310" i="1"/>
  <c r="K1310" i="1"/>
  <c r="Q1310" i="1"/>
  <c r="P1310" i="1"/>
  <c r="N1310" i="1"/>
  <c r="O1310" i="1"/>
  <c r="B1665" i="1"/>
  <c r="A1665" i="1"/>
  <c r="M1665" i="1"/>
  <c r="L1665" i="1"/>
  <c r="K1665" i="1"/>
  <c r="R1665" i="1"/>
  <c r="J1665" i="1"/>
  <c r="Q1665" i="1"/>
  <c r="P1665" i="1"/>
  <c r="O1665" i="1"/>
  <c r="N1665" i="1"/>
  <c r="B1855" i="1"/>
  <c r="A1855" i="1"/>
  <c r="R1855" i="1"/>
  <c r="J1855" i="1"/>
  <c r="Q1855" i="1"/>
  <c r="P1855" i="1"/>
  <c r="O1855" i="1"/>
  <c r="N1855" i="1"/>
  <c r="L1855" i="1"/>
  <c r="M1855" i="1"/>
  <c r="K1855" i="1"/>
  <c r="B1575" i="1"/>
  <c r="A1575" i="1"/>
  <c r="L1575" i="1"/>
  <c r="K1575" i="1"/>
  <c r="R1575" i="1"/>
  <c r="J1575" i="1"/>
  <c r="Q1575" i="1"/>
  <c r="P1575" i="1"/>
  <c r="N1575" i="1"/>
  <c r="M1575" i="1"/>
  <c r="O1575" i="1"/>
  <c r="A163" i="1"/>
  <c r="B163" i="1"/>
  <c r="N163" i="1"/>
  <c r="M163" i="1"/>
  <c r="L163" i="1"/>
  <c r="K163" i="1"/>
  <c r="R163" i="1"/>
  <c r="Q163" i="1"/>
  <c r="P163" i="1"/>
  <c r="O163" i="1"/>
  <c r="J163" i="1"/>
  <c r="A71" i="1"/>
  <c r="B71" i="1"/>
  <c r="Q71" i="1"/>
  <c r="P71" i="1"/>
  <c r="O71" i="1"/>
  <c r="R71" i="1"/>
  <c r="N71" i="1"/>
  <c r="M71" i="1"/>
  <c r="L71" i="1"/>
  <c r="J71" i="1"/>
  <c r="K71" i="1"/>
  <c r="B638" i="1"/>
  <c r="A638" i="1"/>
  <c r="Q638" i="1"/>
  <c r="P638" i="1"/>
  <c r="O638" i="1"/>
  <c r="N638" i="1"/>
  <c r="M638" i="1"/>
  <c r="K638" i="1"/>
  <c r="R638" i="1"/>
  <c r="L638" i="1"/>
  <c r="J638" i="1"/>
  <c r="B16" i="1"/>
  <c r="A16" i="1"/>
  <c r="P16" i="1"/>
  <c r="O16" i="1"/>
  <c r="K16" i="1"/>
  <c r="N16" i="1"/>
  <c r="M16" i="1"/>
  <c r="Q16" i="1"/>
  <c r="L16" i="1"/>
  <c r="R16" i="1"/>
  <c r="J16" i="1"/>
  <c r="B32" i="1"/>
  <c r="A32" i="1"/>
  <c r="P32" i="1"/>
  <c r="O32" i="1"/>
  <c r="N32" i="1"/>
  <c r="M32" i="1"/>
  <c r="L32" i="1"/>
  <c r="K32" i="1"/>
  <c r="Q32" i="1"/>
  <c r="R32" i="1"/>
  <c r="J32" i="1"/>
  <c r="B1660" i="1"/>
  <c r="A1660" i="1"/>
  <c r="R1660" i="1"/>
  <c r="J1660" i="1"/>
  <c r="Q1660" i="1"/>
  <c r="P1660" i="1"/>
  <c r="O1660" i="1"/>
  <c r="N1660" i="1"/>
  <c r="M1660" i="1"/>
  <c r="L1660" i="1"/>
  <c r="K1660" i="1"/>
  <c r="B220" i="1"/>
  <c r="A220" i="1"/>
  <c r="Q220" i="1"/>
  <c r="P220" i="1"/>
  <c r="O220" i="1"/>
  <c r="N220" i="1"/>
  <c r="M220" i="1"/>
  <c r="R220" i="1"/>
  <c r="L220" i="1"/>
  <c r="K220" i="1"/>
  <c r="J220" i="1"/>
  <c r="B249" i="1"/>
  <c r="A249" i="1"/>
  <c r="O249" i="1"/>
  <c r="N249" i="1"/>
  <c r="M249" i="1"/>
  <c r="L249" i="1"/>
  <c r="K249" i="1"/>
  <c r="Q249" i="1"/>
  <c r="R249" i="1"/>
  <c r="J249" i="1"/>
  <c r="P249" i="1"/>
  <c r="B359" i="1"/>
  <c r="A359" i="1"/>
  <c r="M359" i="1"/>
  <c r="L359" i="1"/>
  <c r="R359" i="1"/>
  <c r="Q359" i="1"/>
  <c r="P359" i="1"/>
  <c r="O359" i="1"/>
  <c r="N359" i="1"/>
  <c r="J359" i="1"/>
  <c r="K359" i="1"/>
  <c r="B1584" i="1"/>
  <c r="A1584" i="1"/>
  <c r="N1584" i="1"/>
  <c r="M1584" i="1"/>
  <c r="R1584" i="1"/>
  <c r="Q1584" i="1"/>
  <c r="P1584" i="1"/>
  <c r="O1584" i="1"/>
  <c r="K1584" i="1"/>
  <c r="L1584" i="1"/>
  <c r="J1584" i="1"/>
  <c r="B1799" i="1"/>
  <c r="A1799" i="1"/>
  <c r="N1799" i="1"/>
  <c r="M1799" i="1"/>
  <c r="L1799" i="1"/>
  <c r="K1799" i="1"/>
  <c r="R1799" i="1"/>
  <c r="J1799" i="1"/>
  <c r="Q1799" i="1"/>
  <c r="P1799" i="1"/>
  <c r="O1799" i="1"/>
  <c r="B1829" i="1"/>
  <c r="A1829" i="1"/>
  <c r="K1829" i="1"/>
  <c r="J1829" i="1"/>
  <c r="R1829" i="1"/>
  <c r="Q1829" i="1"/>
  <c r="P1829" i="1"/>
  <c r="O1829" i="1"/>
  <c r="N1829" i="1"/>
  <c r="M1829" i="1"/>
  <c r="L1829" i="1"/>
  <c r="B1864" i="1"/>
  <c r="A1864" i="1"/>
  <c r="Q1864" i="1"/>
  <c r="P1864" i="1"/>
  <c r="O1864" i="1"/>
  <c r="N1864" i="1"/>
  <c r="M1864" i="1"/>
  <c r="L1864" i="1"/>
  <c r="K1864" i="1"/>
  <c r="R1864" i="1"/>
  <c r="J1864" i="1"/>
  <c r="B1869" i="1"/>
  <c r="A1869" i="1"/>
  <c r="L1869" i="1"/>
  <c r="K1869" i="1"/>
  <c r="R1869" i="1"/>
  <c r="J1869" i="1"/>
  <c r="Q1869" i="1"/>
  <c r="P1869" i="1"/>
  <c r="O1869" i="1"/>
  <c r="N1869" i="1"/>
  <c r="M1869" i="1"/>
  <c r="B1894" i="1"/>
  <c r="A1894" i="1"/>
  <c r="K1894" i="1"/>
  <c r="R1894" i="1"/>
  <c r="J1894" i="1"/>
  <c r="Q1894" i="1"/>
  <c r="P1894" i="1"/>
  <c r="O1894" i="1"/>
  <c r="N1894" i="1"/>
  <c r="M1894" i="1"/>
  <c r="L1894" i="1"/>
  <c r="B1920" i="1"/>
  <c r="A1920" i="1"/>
  <c r="Q1920" i="1"/>
  <c r="P1920" i="1"/>
  <c r="O1920" i="1"/>
  <c r="N1920" i="1"/>
  <c r="M1920" i="1"/>
  <c r="L1920" i="1"/>
  <c r="K1920" i="1"/>
  <c r="J1920" i="1"/>
  <c r="R1920" i="1"/>
  <c r="B228" i="1"/>
  <c r="A228" i="1"/>
  <c r="Q228" i="1"/>
  <c r="P228" i="1"/>
  <c r="O228" i="1"/>
  <c r="N228" i="1"/>
  <c r="M228" i="1"/>
  <c r="L228" i="1"/>
  <c r="R228" i="1"/>
  <c r="K228" i="1"/>
  <c r="J228" i="1"/>
  <c r="B201" i="1"/>
  <c r="A201" i="1"/>
  <c r="L201" i="1"/>
  <c r="K201" i="1"/>
  <c r="R201" i="1"/>
  <c r="J201" i="1"/>
  <c r="Q201" i="1"/>
  <c r="P201" i="1"/>
  <c r="O201" i="1"/>
  <c r="N201" i="1"/>
  <c r="M201" i="1"/>
  <c r="B259" i="1"/>
  <c r="A259" i="1"/>
  <c r="M259" i="1"/>
  <c r="L259" i="1"/>
  <c r="K259" i="1"/>
  <c r="R259" i="1"/>
  <c r="J259" i="1"/>
  <c r="Q259" i="1"/>
  <c r="O259" i="1"/>
  <c r="P259" i="1"/>
  <c r="N259" i="1"/>
  <c r="B1572" i="1"/>
  <c r="A1572" i="1"/>
  <c r="O1572" i="1"/>
  <c r="N1572" i="1"/>
  <c r="M1572" i="1"/>
  <c r="L1572" i="1"/>
  <c r="K1572" i="1"/>
  <c r="Q1572" i="1"/>
  <c r="R1572" i="1"/>
  <c r="P1572" i="1"/>
  <c r="J1572" i="1"/>
  <c r="B367" i="1"/>
  <c r="A367" i="1"/>
  <c r="M367" i="1"/>
  <c r="L367" i="1"/>
  <c r="J367" i="1"/>
  <c r="R367" i="1"/>
  <c r="Q367" i="1"/>
  <c r="P367" i="1"/>
  <c r="N367" i="1"/>
  <c r="O367" i="1"/>
  <c r="K367" i="1"/>
  <c r="B66" i="1"/>
  <c r="A66" i="1"/>
  <c r="N66" i="1"/>
  <c r="M66" i="1"/>
  <c r="L66" i="1"/>
  <c r="R66" i="1"/>
  <c r="K66" i="1"/>
  <c r="J66" i="1"/>
  <c r="Q66" i="1"/>
  <c r="O66" i="1"/>
  <c r="P66" i="1"/>
  <c r="B74" i="1"/>
  <c r="A74" i="1"/>
  <c r="N74" i="1"/>
  <c r="M74" i="1"/>
  <c r="L74" i="1"/>
  <c r="R74" i="1"/>
  <c r="K74" i="1"/>
  <c r="J74" i="1"/>
  <c r="Q74" i="1"/>
  <c r="P74" i="1"/>
  <c r="O74" i="1"/>
  <c r="B154" i="1"/>
  <c r="A154" i="1"/>
  <c r="O154" i="1"/>
  <c r="N154" i="1"/>
  <c r="M154" i="1"/>
  <c r="L154" i="1"/>
  <c r="Q154" i="1"/>
  <c r="P154" i="1"/>
  <c r="R154" i="1"/>
  <c r="K154" i="1"/>
  <c r="J154" i="1"/>
  <c r="B478" i="1"/>
  <c r="A478" i="1"/>
  <c r="P478" i="1"/>
  <c r="O478" i="1"/>
  <c r="N478" i="1"/>
  <c r="M478" i="1"/>
  <c r="J478" i="1"/>
  <c r="R478" i="1"/>
  <c r="L478" i="1"/>
  <c r="K478" i="1"/>
  <c r="Q478" i="1"/>
  <c r="B3" i="1"/>
  <c r="A3" i="1"/>
  <c r="M3" i="1"/>
  <c r="L3" i="1"/>
  <c r="P3" i="1"/>
  <c r="K3" i="1"/>
  <c r="Q3" i="1"/>
  <c r="R3" i="1"/>
  <c r="J3" i="1"/>
  <c r="N3" i="1"/>
  <c r="O3" i="1"/>
  <c r="B11" i="1"/>
  <c r="A11" i="1"/>
  <c r="M11" i="1"/>
  <c r="L11" i="1"/>
  <c r="P11" i="1"/>
  <c r="N11" i="1"/>
  <c r="K11" i="1"/>
  <c r="Q11" i="1"/>
  <c r="R11" i="1"/>
  <c r="J11" i="1"/>
  <c r="O11" i="1"/>
  <c r="B19" i="1"/>
  <c r="A19" i="1"/>
  <c r="M19" i="1"/>
  <c r="L19" i="1"/>
  <c r="K19" i="1"/>
  <c r="Q19" i="1"/>
  <c r="R19" i="1"/>
  <c r="J19" i="1"/>
  <c r="P19" i="1"/>
  <c r="O19" i="1"/>
  <c r="N19" i="1"/>
  <c r="B27" i="1"/>
  <c r="A27" i="1"/>
  <c r="M27" i="1"/>
  <c r="L27" i="1"/>
  <c r="P27" i="1"/>
  <c r="K27" i="1"/>
  <c r="R27" i="1"/>
  <c r="J27" i="1"/>
  <c r="Q27" i="1"/>
  <c r="O27" i="1"/>
  <c r="N27" i="1"/>
  <c r="B35" i="1"/>
  <c r="A35" i="1"/>
  <c r="M35" i="1"/>
  <c r="L35" i="1"/>
  <c r="K35" i="1"/>
  <c r="Q35" i="1"/>
  <c r="R35" i="1"/>
  <c r="J35" i="1"/>
  <c r="P35" i="1"/>
  <c r="N35" i="1"/>
  <c r="O35" i="1"/>
  <c r="B43" i="1"/>
  <c r="A43" i="1"/>
  <c r="M43" i="1"/>
  <c r="L43" i="1"/>
  <c r="P43" i="1"/>
  <c r="K43" i="1"/>
  <c r="Q43" i="1"/>
  <c r="R43" i="1"/>
  <c r="J43" i="1"/>
  <c r="N43" i="1"/>
  <c r="O43" i="1"/>
  <c r="B51" i="1"/>
  <c r="A51" i="1"/>
  <c r="M51" i="1"/>
  <c r="L51" i="1"/>
  <c r="K51" i="1"/>
  <c r="Q51" i="1"/>
  <c r="R51" i="1"/>
  <c r="J51" i="1"/>
  <c r="P51" i="1"/>
  <c r="O51" i="1"/>
  <c r="N51" i="1"/>
  <c r="A59" i="1"/>
  <c r="B59" i="1"/>
  <c r="M59" i="1"/>
  <c r="L59" i="1"/>
  <c r="K59" i="1"/>
  <c r="R59" i="1"/>
  <c r="J59" i="1"/>
  <c r="P59" i="1"/>
  <c r="Q59" i="1"/>
  <c r="N59" i="1"/>
  <c r="O59" i="1"/>
  <c r="A211" i="1"/>
  <c r="B211" i="1"/>
  <c r="R211" i="1"/>
  <c r="J211" i="1"/>
  <c r="Q211" i="1"/>
  <c r="P211" i="1"/>
  <c r="O211" i="1"/>
  <c r="N211" i="1"/>
  <c r="L211" i="1"/>
  <c r="M211" i="1"/>
  <c r="K211" i="1"/>
  <c r="B214" i="1"/>
  <c r="A214" i="1"/>
  <c r="O214" i="1"/>
  <c r="N214" i="1"/>
  <c r="M214" i="1"/>
  <c r="L214" i="1"/>
  <c r="K214" i="1"/>
  <c r="R214" i="1"/>
  <c r="P214" i="1"/>
  <c r="Q214" i="1"/>
  <c r="J214" i="1"/>
  <c r="B1597" i="1"/>
  <c r="A1597" i="1"/>
  <c r="Q1597" i="1"/>
  <c r="P1597" i="1"/>
  <c r="O1597" i="1"/>
  <c r="L1597" i="1"/>
  <c r="K1597" i="1"/>
  <c r="J1597" i="1"/>
  <c r="N1597" i="1"/>
  <c r="R1597" i="1"/>
  <c r="M1597" i="1"/>
  <c r="B1555" i="1"/>
  <c r="A1555" i="1"/>
  <c r="P1555" i="1"/>
  <c r="O1555" i="1"/>
  <c r="N1555" i="1"/>
  <c r="M1555" i="1"/>
  <c r="L1555" i="1"/>
  <c r="R1555" i="1"/>
  <c r="J1555" i="1"/>
  <c r="Q1555" i="1"/>
  <c r="K1555" i="1"/>
  <c r="B695" i="1"/>
  <c r="A695" i="1"/>
  <c r="P695" i="1"/>
  <c r="O695" i="1"/>
  <c r="N695" i="1"/>
  <c r="M695" i="1"/>
  <c r="L695" i="1"/>
  <c r="R695" i="1"/>
  <c r="J695" i="1"/>
  <c r="Q695" i="1"/>
  <c r="K695" i="1"/>
  <c r="B687" i="1"/>
  <c r="A687" i="1"/>
  <c r="P687" i="1"/>
  <c r="O687" i="1"/>
  <c r="N687" i="1"/>
  <c r="M687" i="1"/>
  <c r="L687" i="1"/>
  <c r="R687" i="1"/>
  <c r="J687" i="1"/>
  <c r="Q687" i="1"/>
  <c r="K687" i="1"/>
  <c r="B679" i="1"/>
  <c r="A679" i="1"/>
  <c r="P679" i="1"/>
  <c r="O679" i="1"/>
  <c r="N679" i="1"/>
  <c r="M679" i="1"/>
  <c r="L679" i="1"/>
  <c r="R679" i="1"/>
  <c r="J679" i="1"/>
  <c r="Q679" i="1"/>
  <c r="K679" i="1"/>
  <c r="B671" i="1"/>
  <c r="A671" i="1"/>
  <c r="P671" i="1"/>
  <c r="O671" i="1"/>
  <c r="N671" i="1"/>
  <c r="M671" i="1"/>
  <c r="L671" i="1"/>
  <c r="R671" i="1"/>
  <c r="J671" i="1"/>
  <c r="K671" i="1"/>
  <c r="Q671" i="1"/>
  <c r="B663" i="1"/>
  <c r="A663" i="1"/>
  <c r="P663" i="1"/>
  <c r="O663" i="1"/>
  <c r="N663" i="1"/>
  <c r="M663" i="1"/>
  <c r="L663" i="1"/>
  <c r="R663" i="1"/>
  <c r="J663" i="1"/>
  <c r="Q663" i="1"/>
  <c r="K663" i="1"/>
  <c r="B655" i="1"/>
  <c r="A655" i="1"/>
  <c r="P655" i="1"/>
  <c r="O655" i="1"/>
  <c r="N655" i="1"/>
  <c r="M655" i="1"/>
  <c r="L655" i="1"/>
  <c r="R655" i="1"/>
  <c r="J655" i="1"/>
  <c r="Q655" i="1"/>
  <c r="K655" i="1"/>
  <c r="B647" i="1"/>
  <c r="A647" i="1"/>
  <c r="P647" i="1"/>
  <c r="O647" i="1"/>
  <c r="N647" i="1"/>
  <c r="M647" i="1"/>
  <c r="L647" i="1"/>
  <c r="R647" i="1"/>
  <c r="J647" i="1"/>
  <c r="Q647" i="1"/>
  <c r="K647" i="1"/>
  <c r="B1627" i="1"/>
  <c r="A1627" i="1"/>
  <c r="K1627" i="1"/>
  <c r="R1627" i="1"/>
  <c r="J1627" i="1"/>
  <c r="Q1627" i="1"/>
  <c r="P1627" i="1"/>
  <c r="O1627" i="1"/>
  <c r="N1627" i="1"/>
  <c r="M1627" i="1"/>
  <c r="L1627" i="1"/>
  <c r="B1642" i="1"/>
  <c r="A1642" i="1"/>
  <c r="L1642" i="1"/>
  <c r="K1642" i="1"/>
  <c r="R1642" i="1"/>
  <c r="J1642" i="1"/>
  <c r="Q1642" i="1"/>
  <c r="P1642" i="1"/>
  <c r="O1642" i="1"/>
  <c r="N1642" i="1"/>
  <c r="M1642" i="1"/>
  <c r="B1650" i="1"/>
  <c r="A1650" i="1"/>
  <c r="L1650" i="1"/>
  <c r="K1650" i="1"/>
  <c r="R1650" i="1"/>
  <c r="J1650" i="1"/>
  <c r="Q1650" i="1"/>
  <c r="P1650" i="1"/>
  <c r="O1650" i="1"/>
  <c r="M1650" i="1"/>
  <c r="N1650" i="1"/>
  <c r="B1549" i="1"/>
  <c r="A1549" i="1"/>
  <c r="N1549" i="1"/>
  <c r="M1549" i="1"/>
  <c r="K1549" i="1"/>
  <c r="R1549" i="1"/>
  <c r="J1549" i="1"/>
  <c r="P1549" i="1"/>
  <c r="L1549" i="1"/>
  <c r="Q1549" i="1"/>
  <c r="O1549" i="1"/>
  <c r="B311" i="1"/>
  <c r="A311" i="1"/>
  <c r="Q311" i="1"/>
  <c r="P311" i="1"/>
  <c r="O311" i="1"/>
  <c r="N311" i="1"/>
  <c r="M311" i="1"/>
  <c r="K311" i="1"/>
  <c r="R311" i="1"/>
  <c r="L311" i="1"/>
  <c r="J311" i="1"/>
  <c r="B319" i="1"/>
  <c r="A319" i="1"/>
  <c r="Q319" i="1"/>
  <c r="P319" i="1"/>
  <c r="O319" i="1"/>
  <c r="N319" i="1"/>
  <c r="M319" i="1"/>
  <c r="K319" i="1"/>
  <c r="R319" i="1"/>
  <c r="L319" i="1"/>
  <c r="J319" i="1"/>
  <c r="B1925" i="1"/>
  <c r="A1925" i="1"/>
  <c r="L1925" i="1"/>
  <c r="K1925" i="1"/>
  <c r="R1925" i="1"/>
  <c r="J1925" i="1"/>
  <c r="Q1925" i="1"/>
  <c r="P1925" i="1"/>
  <c r="O1925" i="1"/>
  <c r="N1925" i="1"/>
  <c r="M1925" i="1"/>
  <c r="B1971" i="1"/>
  <c r="A1971" i="1"/>
  <c r="N1971" i="1"/>
  <c r="M1971" i="1"/>
  <c r="L1971" i="1"/>
  <c r="K1971" i="1"/>
  <c r="R1971" i="1"/>
  <c r="J1971" i="1"/>
  <c r="Q1971" i="1"/>
  <c r="P1971" i="1"/>
  <c r="O1971" i="1"/>
  <c r="B1956" i="1"/>
  <c r="A1956" i="1"/>
  <c r="M1956" i="1"/>
  <c r="L1956" i="1"/>
  <c r="K1956" i="1"/>
  <c r="R1956" i="1"/>
  <c r="J1956" i="1"/>
  <c r="Q1956" i="1"/>
  <c r="P1956" i="1"/>
  <c r="O1956" i="1"/>
  <c r="N1956" i="1"/>
  <c r="B1946" i="1"/>
  <c r="A1946" i="1"/>
  <c r="O1946" i="1"/>
  <c r="N1946" i="1"/>
  <c r="M1946" i="1"/>
  <c r="L1946" i="1"/>
  <c r="K1946" i="1"/>
  <c r="R1946" i="1"/>
  <c r="J1946" i="1"/>
  <c r="Q1946" i="1"/>
  <c r="P1946" i="1"/>
  <c r="B1931" i="1"/>
  <c r="A1931" i="1"/>
  <c r="N1931" i="1"/>
  <c r="M1931" i="1"/>
  <c r="L1931" i="1"/>
  <c r="K1931" i="1"/>
  <c r="R1931" i="1"/>
  <c r="J1931" i="1"/>
  <c r="Q1931" i="1"/>
  <c r="P1931" i="1"/>
  <c r="O1931" i="1"/>
  <c r="B1637" i="1"/>
  <c r="A1637" i="1"/>
  <c r="Q1637" i="1"/>
  <c r="P1637" i="1"/>
  <c r="O1637" i="1"/>
  <c r="N1637" i="1"/>
  <c r="M1637" i="1"/>
  <c r="R1637" i="1"/>
  <c r="L1637" i="1"/>
  <c r="K1637" i="1"/>
  <c r="J1637" i="1"/>
  <c r="B164" i="1"/>
  <c r="A164" i="1"/>
  <c r="M164" i="1"/>
  <c r="L164" i="1"/>
  <c r="K164" i="1"/>
  <c r="R164" i="1"/>
  <c r="J164" i="1"/>
  <c r="O164" i="1"/>
  <c r="P164" i="1"/>
  <c r="N164" i="1"/>
  <c r="Q164" i="1"/>
  <c r="B172" i="1"/>
  <c r="A172" i="1"/>
  <c r="M172" i="1"/>
  <c r="L172" i="1"/>
  <c r="K172" i="1"/>
  <c r="R172" i="1"/>
  <c r="J172" i="1"/>
  <c r="N172" i="1"/>
  <c r="Q172" i="1"/>
  <c r="P172" i="1"/>
  <c r="O172" i="1"/>
  <c r="B391" i="1"/>
  <c r="A391" i="1"/>
  <c r="O391" i="1"/>
  <c r="M391" i="1"/>
  <c r="L391" i="1"/>
  <c r="R391" i="1"/>
  <c r="Q391" i="1"/>
  <c r="P391" i="1"/>
  <c r="N391" i="1"/>
  <c r="K391" i="1"/>
  <c r="J391" i="1"/>
  <c r="B383" i="1"/>
  <c r="A383" i="1"/>
  <c r="O383" i="1"/>
  <c r="M383" i="1"/>
  <c r="L383" i="1"/>
  <c r="N383" i="1"/>
  <c r="K383" i="1"/>
  <c r="J383" i="1"/>
  <c r="Q383" i="1"/>
  <c r="R383" i="1"/>
  <c r="P383" i="1"/>
  <c r="B590" i="1"/>
  <c r="A590" i="1"/>
  <c r="P590" i="1"/>
  <c r="M590" i="1"/>
  <c r="N590" i="1"/>
  <c r="L590" i="1"/>
  <c r="K590" i="1"/>
  <c r="J590" i="1"/>
  <c r="R590" i="1"/>
  <c r="Q590" i="1"/>
  <c r="O590" i="1"/>
  <c r="B582" i="1"/>
  <c r="A582" i="1"/>
  <c r="P582" i="1"/>
  <c r="M582" i="1"/>
  <c r="K582" i="1"/>
  <c r="J582" i="1"/>
  <c r="R582" i="1"/>
  <c r="Q582" i="1"/>
  <c r="N582" i="1"/>
  <c r="L582" i="1"/>
  <c r="O582" i="1"/>
  <c r="B624" i="1"/>
  <c r="A624" i="1"/>
  <c r="O624" i="1"/>
  <c r="N624" i="1"/>
  <c r="K624" i="1"/>
  <c r="J624" i="1"/>
  <c r="R624" i="1"/>
  <c r="Q624" i="1"/>
  <c r="P624" i="1"/>
  <c r="M624" i="1"/>
  <c r="L624" i="1"/>
  <c r="B616" i="1"/>
  <c r="A616" i="1"/>
  <c r="O616" i="1"/>
  <c r="N616" i="1"/>
  <c r="K616" i="1"/>
  <c r="R616" i="1"/>
  <c r="Q616" i="1"/>
  <c r="P616" i="1"/>
  <c r="M616" i="1"/>
  <c r="L616" i="1"/>
  <c r="J616" i="1"/>
  <c r="B608" i="1"/>
  <c r="A608" i="1"/>
  <c r="O608" i="1"/>
  <c r="N608" i="1"/>
  <c r="K608" i="1"/>
  <c r="M608" i="1"/>
  <c r="L608" i="1"/>
  <c r="J608" i="1"/>
  <c r="R608" i="1"/>
  <c r="Q608" i="1"/>
  <c r="P608" i="1"/>
  <c r="B600" i="1"/>
  <c r="A600" i="1"/>
  <c r="O600" i="1"/>
  <c r="N600" i="1"/>
  <c r="K600" i="1"/>
  <c r="R600" i="1"/>
  <c r="Q600" i="1"/>
  <c r="P600" i="1"/>
  <c r="L600" i="1"/>
  <c r="M600" i="1"/>
  <c r="J600" i="1"/>
  <c r="B1535" i="1"/>
  <c r="A1535" i="1"/>
  <c r="L1535" i="1"/>
  <c r="Q1535" i="1"/>
  <c r="P1535" i="1"/>
  <c r="N1535" i="1"/>
  <c r="O1535" i="1"/>
  <c r="M1535" i="1"/>
  <c r="K1535" i="1"/>
  <c r="J1535" i="1"/>
  <c r="R1535" i="1"/>
  <c r="B1527" i="1"/>
  <c r="A1527" i="1"/>
  <c r="P1527" i="1"/>
  <c r="R1527" i="1"/>
  <c r="Q1527" i="1"/>
  <c r="O1527" i="1"/>
  <c r="N1527" i="1"/>
  <c r="L1527" i="1"/>
  <c r="M1527" i="1"/>
  <c r="K1527" i="1"/>
  <c r="J1527" i="1"/>
  <c r="B1519" i="1"/>
  <c r="A1519" i="1"/>
  <c r="P1519" i="1"/>
  <c r="Q1519" i="1"/>
  <c r="O1519" i="1"/>
  <c r="N1519" i="1"/>
  <c r="M1519" i="1"/>
  <c r="K1519" i="1"/>
  <c r="L1519" i="1"/>
  <c r="R1519" i="1"/>
  <c r="J1519" i="1"/>
  <c r="B1511" i="1"/>
  <c r="A1511" i="1"/>
  <c r="P1511" i="1"/>
  <c r="O1511" i="1"/>
  <c r="N1511" i="1"/>
  <c r="M1511" i="1"/>
  <c r="L1511" i="1"/>
  <c r="J1511" i="1"/>
  <c r="R1511" i="1"/>
  <c r="K1511" i="1"/>
  <c r="Q1511" i="1"/>
  <c r="B1503" i="1"/>
  <c r="A1503" i="1"/>
  <c r="P1503" i="1"/>
  <c r="N1503" i="1"/>
  <c r="M1503" i="1"/>
  <c r="L1503" i="1"/>
  <c r="K1503" i="1"/>
  <c r="R1503" i="1"/>
  <c r="Q1503" i="1"/>
  <c r="J1503" i="1"/>
  <c r="O1503" i="1"/>
  <c r="B1495" i="1"/>
  <c r="A1495" i="1"/>
  <c r="P1495" i="1"/>
  <c r="M1495" i="1"/>
  <c r="L1495" i="1"/>
  <c r="K1495" i="1"/>
  <c r="J1495" i="1"/>
  <c r="Q1495" i="1"/>
  <c r="R1495" i="1"/>
  <c r="O1495" i="1"/>
  <c r="N1495" i="1"/>
  <c r="B1487" i="1"/>
  <c r="A1487" i="1"/>
  <c r="P1487" i="1"/>
  <c r="L1487" i="1"/>
  <c r="K1487" i="1"/>
  <c r="J1487" i="1"/>
  <c r="R1487" i="1"/>
  <c r="O1487" i="1"/>
  <c r="Q1487" i="1"/>
  <c r="N1487" i="1"/>
  <c r="M1487" i="1"/>
  <c r="B1479" i="1"/>
  <c r="A1479" i="1"/>
  <c r="P1479" i="1"/>
  <c r="K1479" i="1"/>
  <c r="J1479" i="1"/>
  <c r="R1479" i="1"/>
  <c r="Q1479" i="1"/>
  <c r="N1479" i="1"/>
  <c r="O1479" i="1"/>
  <c r="M1479" i="1"/>
  <c r="L1479" i="1"/>
  <c r="B1471" i="1"/>
  <c r="A1471" i="1"/>
  <c r="P1471" i="1"/>
  <c r="J1471" i="1"/>
  <c r="R1471" i="1"/>
  <c r="Q1471" i="1"/>
  <c r="M1471" i="1"/>
  <c r="L1471" i="1"/>
  <c r="K1471" i="1"/>
  <c r="O1471" i="1"/>
  <c r="N1471" i="1"/>
  <c r="B1463" i="1"/>
  <c r="A1463" i="1"/>
  <c r="P1463" i="1"/>
  <c r="R1463" i="1"/>
  <c r="Q1463" i="1"/>
  <c r="O1463" i="1"/>
  <c r="L1463" i="1"/>
  <c r="K1463" i="1"/>
  <c r="J1463" i="1"/>
  <c r="N1463" i="1"/>
  <c r="M1463" i="1"/>
  <c r="B1455" i="1"/>
  <c r="A1455" i="1"/>
  <c r="O1455" i="1"/>
  <c r="N1455" i="1"/>
  <c r="K1455" i="1"/>
  <c r="Q1455" i="1"/>
  <c r="P1455" i="1"/>
  <c r="L1455" i="1"/>
  <c r="R1455" i="1"/>
  <c r="J1455" i="1"/>
  <c r="M1455" i="1"/>
  <c r="B1447" i="1"/>
  <c r="A1447" i="1"/>
  <c r="O1447" i="1"/>
  <c r="N1447" i="1"/>
  <c r="K1447" i="1"/>
  <c r="L1447" i="1"/>
  <c r="J1447" i="1"/>
  <c r="P1447" i="1"/>
  <c r="R1447" i="1"/>
  <c r="Q1447" i="1"/>
  <c r="M1447" i="1"/>
  <c r="B1439" i="1"/>
  <c r="A1439" i="1"/>
  <c r="O1439" i="1"/>
  <c r="N1439" i="1"/>
  <c r="K1439" i="1"/>
  <c r="R1439" i="1"/>
  <c r="P1439" i="1"/>
  <c r="J1439" i="1"/>
  <c r="Q1439" i="1"/>
  <c r="M1439" i="1"/>
  <c r="L1439" i="1"/>
  <c r="B1431" i="1"/>
  <c r="A1431" i="1"/>
  <c r="O1431" i="1"/>
  <c r="N1431" i="1"/>
  <c r="K1431" i="1"/>
  <c r="P1431" i="1"/>
  <c r="M1431" i="1"/>
  <c r="J1431" i="1"/>
  <c r="R1431" i="1"/>
  <c r="Q1431" i="1"/>
  <c r="L1431" i="1"/>
  <c r="B1423" i="1"/>
  <c r="A1423" i="1"/>
  <c r="O1423" i="1"/>
  <c r="N1423" i="1"/>
  <c r="K1423" i="1"/>
  <c r="J1423" i="1"/>
  <c r="R1423" i="1"/>
  <c r="M1423" i="1"/>
  <c r="L1423" i="1"/>
  <c r="P1423" i="1"/>
  <c r="Q1423" i="1"/>
  <c r="B1415" i="1"/>
  <c r="A1415" i="1"/>
  <c r="O1415" i="1"/>
  <c r="N1415" i="1"/>
  <c r="K1415" i="1"/>
  <c r="R1415" i="1"/>
  <c r="Q1415" i="1"/>
  <c r="M1415" i="1"/>
  <c r="L1415" i="1"/>
  <c r="J1415" i="1"/>
  <c r="P1415" i="1"/>
  <c r="B1407" i="1"/>
  <c r="A1407" i="1"/>
  <c r="O1407" i="1"/>
  <c r="N1407" i="1"/>
  <c r="R1407" i="1"/>
  <c r="Q1407" i="1"/>
  <c r="M1407" i="1"/>
  <c r="J1407" i="1"/>
  <c r="P1407" i="1"/>
  <c r="L1407" i="1"/>
  <c r="K1407" i="1"/>
  <c r="B830" i="1"/>
  <c r="A830" i="1"/>
  <c r="O830" i="1"/>
  <c r="N830" i="1"/>
  <c r="M830" i="1"/>
  <c r="L830" i="1"/>
  <c r="R830" i="1"/>
  <c r="Q830" i="1"/>
  <c r="P830" i="1"/>
  <c r="K830" i="1"/>
  <c r="J830" i="1"/>
  <c r="B822" i="1"/>
  <c r="A822" i="1"/>
  <c r="O822" i="1"/>
  <c r="N822" i="1"/>
  <c r="M822" i="1"/>
  <c r="L822" i="1"/>
  <c r="J822" i="1"/>
  <c r="R822" i="1"/>
  <c r="P822" i="1"/>
  <c r="Q822" i="1"/>
  <c r="K822" i="1"/>
  <c r="B814" i="1"/>
  <c r="A814" i="1"/>
  <c r="O814" i="1"/>
  <c r="N814" i="1"/>
  <c r="M814" i="1"/>
  <c r="L814" i="1"/>
  <c r="R814" i="1"/>
  <c r="Q814" i="1"/>
  <c r="P814" i="1"/>
  <c r="K814" i="1"/>
  <c r="J814" i="1"/>
  <c r="B806" i="1"/>
  <c r="A806" i="1"/>
  <c r="O806" i="1"/>
  <c r="N806" i="1"/>
  <c r="M806" i="1"/>
  <c r="L806" i="1"/>
  <c r="J806" i="1"/>
  <c r="R806" i="1"/>
  <c r="P806" i="1"/>
  <c r="Q806" i="1"/>
  <c r="K806" i="1"/>
  <c r="B798" i="1"/>
  <c r="A798" i="1"/>
  <c r="O798" i="1"/>
  <c r="N798" i="1"/>
  <c r="M798" i="1"/>
  <c r="L798" i="1"/>
  <c r="R798" i="1"/>
  <c r="Q798" i="1"/>
  <c r="P798" i="1"/>
  <c r="K798" i="1"/>
  <c r="J798" i="1"/>
  <c r="B790" i="1"/>
  <c r="A790" i="1"/>
  <c r="O790" i="1"/>
  <c r="N790" i="1"/>
  <c r="M790" i="1"/>
  <c r="L790" i="1"/>
  <c r="J790" i="1"/>
  <c r="R790" i="1"/>
  <c r="P790" i="1"/>
  <c r="Q790" i="1"/>
  <c r="K790" i="1"/>
  <c r="B782" i="1"/>
  <c r="A782" i="1"/>
  <c r="O782" i="1"/>
  <c r="N782" i="1"/>
  <c r="M782" i="1"/>
  <c r="L782" i="1"/>
  <c r="R782" i="1"/>
  <c r="Q782" i="1"/>
  <c r="P782" i="1"/>
  <c r="K782" i="1"/>
  <c r="J782" i="1"/>
  <c r="B774" i="1"/>
  <c r="A774" i="1"/>
  <c r="O774" i="1"/>
  <c r="N774" i="1"/>
  <c r="M774" i="1"/>
  <c r="L774" i="1"/>
  <c r="J774" i="1"/>
  <c r="R774" i="1"/>
  <c r="P774" i="1"/>
  <c r="Q774" i="1"/>
  <c r="K774" i="1"/>
  <c r="B766" i="1"/>
  <c r="A766" i="1"/>
  <c r="O766" i="1"/>
  <c r="N766" i="1"/>
  <c r="M766" i="1"/>
  <c r="L766" i="1"/>
  <c r="R766" i="1"/>
  <c r="Q766" i="1"/>
  <c r="P766" i="1"/>
  <c r="K766" i="1"/>
  <c r="J766" i="1"/>
  <c r="B758" i="1"/>
  <c r="A758" i="1"/>
  <c r="O758" i="1"/>
  <c r="N758" i="1"/>
  <c r="M758" i="1"/>
  <c r="L758" i="1"/>
  <c r="J758" i="1"/>
  <c r="R758" i="1"/>
  <c r="P758" i="1"/>
  <c r="Q758" i="1"/>
  <c r="K758" i="1"/>
  <c r="B750" i="1"/>
  <c r="A750" i="1"/>
  <c r="O750" i="1"/>
  <c r="N750" i="1"/>
  <c r="M750" i="1"/>
  <c r="L750" i="1"/>
  <c r="R750" i="1"/>
  <c r="Q750" i="1"/>
  <c r="P750" i="1"/>
  <c r="K750" i="1"/>
  <c r="J750" i="1"/>
  <c r="B742" i="1"/>
  <c r="A742" i="1"/>
  <c r="N742" i="1"/>
  <c r="M742" i="1"/>
  <c r="L742" i="1"/>
  <c r="O742" i="1"/>
  <c r="K742" i="1"/>
  <c r="J742" i="1"/>
  <c r="Q742" i="1"/>
  <c r="R742" i="1"/>
  <c r="P742" i="1"/>
  <c r="B734" i="1"/>
  <c r="A734" i="1"/>
  <c r="N734" i="1"/>
  <c r="M734" i="1"/>
  <c r="L734" i="1"/>
  <c r="R734" i="1"/>
  <c r="Q734" i="1"/>
  <c r="P734" i="1"/>
  <c r="K734" i="1"/>
  <c r="O734" i="1"/>
  <c r="J734" i="1"/>
  <c r="B726" i="1"/>
  <c r="A726" i="1"/>
  <c r="Q726" i="1"/>
  <c r="P726" i="1"/>
  <c r="O726" i="1"/>
  <c r="N726" i="1"/>
  <c r="M726" i="1"/>
  <c r="K726" i="1"/>
  <c r="R726" i="1"/>
  <c r="L726" i="1"/>
  <c r="J726" i="1"/>
  <c r="B718" i="1"/>
  <c r="A718" i="1"/>
  <c r="Q718" i="1"/>
  <c r="P718" i="1"/>
  <c r="O718" i="1"/>
  <c r="N718" i="1"/>
  <c r="M718" i="1"/>
  <c r="K718" i="1"/>
  <c r="L718" i="1"/>
  <c r="R718" i="1"/>
  <c r="J718" i="1"/>
  <c r="B710" i="1"/>
  <c r="A710" i="1"/>
  <c r="Q710" i="1"/>
  <c r="P710" i="1"/>
  <c r="O710" i="1"/>
  <c r="N710" i="1"/>
  <c r="M710" i="1"/>
  <c r="K710" i="1"/>
  <c r="L710" i="1"/>
  <c r="J710" i="1"/>
  <c r="R710" i="1"/>
  <c r="B702" i="1"/>
  <c r="A702" i="1"/>
  <c r="Q702" i="1"/>
  <c r="P702" i="1"/>
  <c r="O702" i="1"/>
  <c r="N702" i="1"/>
  <c r="M702" i="1"/>
  <c r="K702" i="1"/>
  <c r="R702" i="1"/>
  <c r="L702" i="1"/>
  <c r="J702" i="1"/>
  <c r="B1849" i="1"/>
  <c r="A1849" i="1"/>
  <c r="O1849" i="1"/>
  <c r="N1849" i="1"/>
  <c r="M1849" i="1"/>
  <c r="L1849" i="1"/>
  <c r="K1849" i="1"/>
  <c r="J1849" i="1"/>
  <c r="R1849" i="1"/>
  <c r="P1849" i="1"/>
  <c r="Q1849" i="1"/>
  <c r="B1841" i="1"/>
  <c r="A1841" i="1"/>
  <c r="O1841" i="1"/>
  <c r="N1841" i="1"/>
  <c r="M1841" i="1"/>
  <c r="R1841" i="1"/>
  <c r="Q1841" i="1"/>
  <c r="P1841" i="1"/>
  <c r="L1841" i="1"/>
  <c r="K1841" i="1"/>
  <c r="J1841" i="1"/>
  <c r="B1833" i="1"/>
  <c r="A1833" i="1"/>
  <c r="O1833" i="1"/>
  <c r="K1833" i="1"/>
  <c r="J1833" i="1"/>
  <c r="R1833" i="1"/>
  <c r="Q1833" i="1"/>
  <c r="P1833" i="1"/>
  <c r="N1833" i="1"/>
  <c r="M1833" i="1"/>
  <c r="L1833" i="1"/>
  <c r="B1907" i="1"/>
  <c r="A1907" i="1"/>
  <c r="N1907" i="1"/>
  <c r="M1907" i="1"/>
  <c r="L1907" i="1"/>
  <c r="K1907" i="1"/>
  <c r="R1907" i="1"/>
  <c r="J1907" i="1"/>
  <c r="Q1907" i="1"/>
  <c r="P1907" i="1"/>
  <c r="O1907" i="1"/>
  <c r="B1899" i="1"/>
  <c r="A1899" i="1"/>
  <c r="N1899" i="1"/>
  <c r="M1899" i="1"/>
  <c r="L1899" i="1"/>
  <c r="K1899" i="1"/>
  <c r="R1899" i="1"/>
  <c r="J1899" i="1"/>
  <c r="Q1899" i="1"/>
  <c r="P1899" i="1"/>
  <c r="O1899" i="1"/>
  <c r="B579" i="1"/>
  <c r="A579" i="1"/>
  <c r="P579" i="1"/>
  <c r="K579" i="1"/>
  <c r="J579" i="1"/>
  <c r="R579" i="1"/>
  <c r="Q579" i="1"/>
  <c r="O579" i="1"/>
  <c r="L579" i="1"/>
  <c r="N579" i="1"/>
  <c r="M579" i="1"/>
  <c r="B571" i="1"/>
  <c r="A571" i="1"/>
  <c r="P571" i="1"/>
  <c r="J571" i="1"/>
  <c r="R571" i="1"/>
  <c r="Q571" i="1"/>
  <c r="O571" i="1"/>
  <c r="N571" i="1"/>
  <c r="K571" i="1"/>
  <c r="M571" i="1"/>
  <c r="L571" i="1"/>
  <c r="B563" i="1"/>
  <c r="A563" i="1"/>
  <c r="P563" i="1"/>
  <c r="R563" i="1"/>
  <c r="Q563" i="1"/>
  <c r="O563" i="1"/>
  <c r="N563" i="1"/>
  <c r="M563" i="1"/>
  <c r="J563" i="1"/>
  <c r="L563" i="1"/>
  <c r="K563" i="1"/>
  <c r="B1401" i="1"/>
  <c r="A1401" i="1"/>
  <c r="M1401" i="1"/>
  <c r="L1401" i="1"/>
  <c r="R1401" i="1"/>
  <c r="Q1401" i="1"/>
  <c r="O1401" i="1"/>
  <c r="J1401" i="1"/>
  <c r="P1401" i="1"/>
  <c r="N1401" i="1"/>
  <c r="K1401" i="1"/>
  <c r="B1393" i="1"/>
  <c r="A1393" i="1"/>
  <c r="P1393" i="1"/>
  <c r="O1393" i="1"/>
  <c r="M1393" i="1"/>
  <c r="R1393" i="1"/>
  <c r="J1393" i="1"/>
  <c r="Q1393" i="1"/>
  <c r="N1393" i="1"/>
  <c r="L1393" i="1"/>
  <c r="K1393" i="1"/>
  <c r="B1385" i="1"/>
  <c r="A1385" i="1"/>
  <c r="P1385" i="1"/>
  <c r="O1385" i="1"/>
  <c r="M1385" i="1"/>
  <c r="R1385" i="1"/>
  <c r="J1385" i="1"/>
  <c r="Q1385" i="1"/>
  <c r="N1385" i="1"/>
  <c r="L1385" i="1"/>
  <c r="K1385" i="1"/>
  <c r="B1377" i="1"/>
  <c r="A1377" i="1"/>
  <c r="O1377" i="1"/>
  <c r="M1377" i="1"/>
  <c r="R1377" i="1"/>
  <c r="J1377" i="1"/>
  <c r="L1377" i="1"/>
  <c r="K1377" i="1"/>
  <c r="Q1377" i="1"/>
  <c r="P1377" i="1"/>
  <c r="N1377" i="1"/>
  <c r="B1369" i="1"/>
  <c r="A1369" i="1"/>
  <c r="O1369" i="1"/>
  <c r="M1369" i="1"/>
  <c r="R1369" i="1"/>
  <c r="J1369" i="1"/>
  <c r="Q1369" i="1"/>
  <c r="P1369" i="1"/>
  <c r="N1369" i="1"/>
  <c r="L1369" i="1"/>
  <c r="K1369" i="1"/>
  <c r="B1361" i="1"/>
  <c r="A1361" i="1"/>
  <c r="O1361" i="1"/>
  <c r="M1361" i="1"/>
  <c r="R1361" i="1"/>
  <c r="J1361" i="1"/>
  <c r="P1361" i="1"/>
  <c r="N1361" i="1"/>
  <c r="L1361" i="1"/>
  <c r="K1361" i="1"/>
  <c r="Q1361" i="1"/>
  <c r="B1353" i="1"/>
  <c r="A1353" i="1"/>
  <c r="O1353" i="1"/>
  <c r="M1353" i="1"/>
  <c r="R1353" i="1"/>
  <c r="J1353" i="1"/>
  <c r="K1353" i="1"/>
  <c r="Q1353" i="1"/>
  <c r="P1353" i="1"/>
  <c r="N1353" i="1"/>
  <c r="L1353" i="1"/>
  <c r="B1345" i="1"/>
  <c r="A1345" i="1"/>
  <c r="O1345" i="1"/>
  <c r="M1345" i="1"/>
  <c r="R1345" i="1"/>
  <c r="J1345" i="1"/>
  <c r="Q1345" i="1"/>
  <c r="P1345" i="1"/>
  <c r="N1345" i="1"/>
  <c r="L1345" i="1"/>
  <c r="K1345" i="1"/>
  <c r="B1337" i="1"/>
  <c r="A1337" i="1"/>
  <c r="O1337" i="1"/>
  <c r="M1337" i="1"/>
  <c r="R1337" i="1"/>
  <c r="J1337" i="1"/>
  <c r="N1337" i="1"/>
  <c r="L1337" i="1"/>
  <c r="K1337" i="1"/>
  <c r="Q1337" i="1"/>
  <c r="P1337" i="1"/>
  <c r="B1329" i="1"/>
  <c r="A1329" i="1"/>
  <c r="O1329" i="1"/>
  <c r="R1329" i="1"/>
  <c r="J1329" i="1"/>
  <c r="Q1329" i="1"/>
  <c r="P1329" i="1"/>
  <c r="N1329" i="1"/>
  <c r="M1329" i="1"/>
  <c r="L1329" i="1"/>
  <c r="K1329" i="1"/>
  <c r="B1321" i="1"/>
  <c r="A1321" i="1"/>
  <c r="O1321" i="1"/>
  <c r="R1321" i="1"/>
  <c r="J1321" i="1"/>
  <c r="Q1321" i="1"/>
  <c r="P1321" i="1"/>
  <c r="N1321" i="1"/>
  <c r="M1321" i="1"/>
  <c r="L1321" i="1"/>
  <c r="K1321" i="1"/>
  <c r="B1313" i="1"/>
  <c r="A1313" i="1"/>
  <c r="O1313" i="1"/>
  <c r="M1313" i="1"/>
  <c r="L1313" i="1"/>
  <c r="K1313" i="1"/>
  <c r="J1313" i="1"/>
  <c r="R1313" i="1"/>
  <c r="Q1313" i="1"/>
  <c r="P1313" i="1"/>
  <c r="N1313" i="1"/>
  <c r="B1305" i="1"/>
  <c r="A1305" i="1"/>
  <c r="O1305" i="1"/>
  <c r="L1305" i="1"/>
  <c r="K1305" i="1"/>
  <c r="J1305" i="1"/>
  <c r="R1305" i="1"/>
  <c r="Q1305" i="1"/>
  <c r="P1305" i="1"/>
  <c r="N1305" i="1"/>
  <c r="M1305" i="1"/>
  <c r="B1297" i="1"/>
  <c r="A1297" i="1"/>
  <c r="O1297" i="1"/>
  <c r="K1297" i="1"/>
  <c r="J1297" i="1"/>
  <c r="R1297" i="1"/>
  <c r="Q1297" i="1"/>
  <c r="P1297" i="1"/>
  <c r="N1297" i="1"/>
  <c r="M1297" i="1"/>
  <c r="L1297" i="1"/>
  <c r="B1619" i="1"/>
  <c r="A1619" i="1"/>
  <c r="K1619" i="1"/>
  <c r="R1619" i="1"/>
  <c r="J1619" i="1"/>
  <c r="Q1619" i="1"/>
  <c r="P1619" i="1"/>
  <c r="O1619" i="1"/>
  <c r="M1619" i="1"/>
  <c r="L1619" i="1"/>
  <c r="N1619" i="1"/>
  <c r="B1611" i="1"/>
  <c r="A1611" i="1"/>
  <c r="K1611" i="1"/>
  <c r="R1611" i="1"/>
  <c r="J1611" i="1"/>
  <c r="Q1611" i="1"/>
  <c r="P1611" i="1"/>
  <c r="L1611" i="1"/>
  <c r="N1611" i="1"/>
  <c r="O1611" i="1"/>
  <c r="M1611" i="1"/>
  <c r="B1603" i="1"/>
  <c r="A1603" i="1"/>
  <c r="K1603" i="1"/>
  <c r="R1603" i="1"/>
  <c r="J1603" i="1"/>
  <c r="Q1603" i="1"/>
  <c r="M1603" i="1"/>
  <c r="L1603" i="1"/>
  <c r="O1603" i="1"/>
  <c r="P1603" i="1"/>
  <c r="N1603" i="1"/>
  <c r="B1589" i="1"/>
  <c r="A1589" i="1"/>
  <c r="Q1589" i="1"/>
  <c r="P1589" i="1"/>
  <c r="R1589" i="1"/>
  <c r="O1589" i="1"/>
  <c r="N1589" i="1"/>
  <c r="M1589" i="1"/>
  <c r="L1589" i="1"/>
  <c r="J1589" i="1"/>
  <c r="K1589" i="1"/>
  <c r="B1872" i="1"/>
  <c r="A1872" i="1"/>
  <c r="Q1872" i="1"/>
  <c r="P1872" i="1"/>
  <c r="O1872" i="1"/>
  <c r="N1872" i="1"/>
  <c r="M1872" i="1"/>
  <c r="L1872" i="1"/>
  <c r="K1872" i="1"/>
  <c r="R1872" i="1"/>
  <c r="J1872" i="1"/>
  <c r="B636" i="1"/>
  <c r="A636" i="1"/>
  <c r="K636" i="1"/>
  <c r="R636" i="1"/>
  <c r="J636" i="1"/>
  <c r="Q636" i="1"/>
  <c r="P636" i="1"/>
  <c r="O636" i="1"/>
  <c r="M636" i="1"/>
  <c r="N636" i="1"/>
  <c r="L636" i="1"/>
  <c r="A46" i="1"/>
  <c r="B46" i="1"/>
  <c r="R46" i="1"/>
  <c r="J46" i="1"/>
  <c r="Q46" i="1"/>
  <c r="M46" i="1"/>
  <c r="P46" i="1"/>
  <c r="N46" i="1"/>
  <c r="O46" i="1"/>
  <c r="L46" i="1"/>
  <c r="K46" i="1"/>
  <c r="B1558" i="1"/>
  <c r="A1558" i="1"/>
  <c r="M1558" i="1"/>
  <c r="L1558" i="1"/>
  <c r="K1558" i="1"/>
  <c r="R1558" i="1"/>
  <c r="J1558" i="1"/>
  <c r="Q1558" i="1"/>
  <c r="O1558" i="1"/>
  <c r="P1558" i="1"/>
  <c r="N1558" i="1"/>
  <c r="B644" i="1"/>
  <c r="A644" i="1"/>
  <c r="K644" i="1"/>
  <c r="R644" i="1"/>
  <c r="J644" i="1"/>
  <c r="Q644" i="1"/>
  <c r="P644" i="1"/>
  <c r="O644" i="1"/>
  <c r="M644" i="1"/>
  <c r="N644" i="1"/>
  <c r="L644" i="1"/>
  <c r="A262" i="1"/>
  <c r="B262" i="1"/>
  <c r="R262" i="1"/>
  <c r="J262" i="1"/>
  <c r="Q262" i="1"/>
  <c r="P262" i="1"/>
  <c r="O262" i="1"/>
  <c r="N262" i="1"/>
  <c r="L262" i="1"/>
  <c r="M262" i="1"/>
  <c r="K262" i="1"/>
  <c r="A167" i="1"/>
  <c r="B167" i="1"/>
  <c r="R167" i="1"/>
  <c r="J167" i="1"/>
  <c r="Q167" i="1"/>
  <c r="P167" i="1"/>
  <c r="O167" i="1"/>
  <c r="N167" i="1"/>
  <c r="K167" i="1"/>
  <c r="M167" i="1"/>
  <c r="L167" i="1"/>
  <c r="B388" i="1"/>
  <c r="A388" i="1"/>
  <c r="R388" i="1"/>
  <c r="J388" i="1"/>
  <c r="P388" i="1"/>
  <c r="O388" i="1"/>
  <c r="Q388" i="1"/>
  <c r="N388" i="1"/>
  <c r="M388" i="1"/>
  <c r="K388" i="1"/>
  <c r="L388" i="1"/>
  <c r="B613" i="1"/>
  <c r="A613" i="1"/>
  <c r="R613" i="1"/>
  <c r="J613" i="1"/>
  <c r="Q613" i="1"/>
  <c r="N613" i="1"/>
  <c r="P613" i="1"/>
  <c r="O613" i="1"/>
  <c r="M613" i="1"/>
  <c r="L613" i="1"/>
  <c r="K613" i="1"/>
  <c r="B1508" i="1"/>
  <c r="A1508" i="1"/>
  <c r="K1508" i="1"/>
  <c r="O1508" i="1"/>
  <c r="N1508" i="1"/>
  <c r="M1508" i="1"/>
  <c r="L1508" i="1"/>
  <c r="R1508" i="1"/>
  <c r="P1508" i="1"/>
  <c r="Q1508" i="1"/>
  <c r="J1508" i="1"/>
  <c r="B1460" i="1"/>
  <c r="A1460" i="1"/>
  <c r="R1460" i="1"/>
  <c r="J1460" i="1"/>
  <c r="Q1460" i="1"/>
  <c r="N1460" i="1"/>
  <c r="K1460" i="1"/>
  <c r="M1460" i="1"/>
  <c r="L1460" i="1"/>
  <c r="P1460" i="1"/>
  <c r="O1460" i="1"/>
  <c r="B1420" i="1"/>
  <c r="A1420" i="1"/>
  <c r="R1420" i="1"/>
  <c r="J1420" i="1"/>
  <c r="Q1420" i="1"/>
  <c r="N1420" i="1"/>
  <c r="L1420" i="1"/>
  <c r="K1420" i="1"/>
  <c r="O1420" i="1"/>
  <c r="M1420" i="1"/>
  <c r="P1420" i="1"/>
  <c r="B795" i="1"/>
  <c r="A795" i="1"/>
  <c r="R795" i="1"/>
  <c r="J795" i="1"/>
  <c r="Q795" i="1"/>
  <c r="P795" i="1"/>
  <c r="O795" i="1"/>
  <c r="M795" i="1"/>
  <c r="L795" i="1"/>
  <c r="K795" i="1"/>
  <c r="N795" i="1"/>
  <c r="B755" i="1"/>
  <c r="A755" i="1"/>
  <c r="R755" i="1"/>
  <c r="J755" i="1"/>
  <c r="Q755" i="1"/>
  <c r="P755" i="1"/>
  <c r="O755" i="1"/>
  <c r="N755" i="1"/>
  <c r="M755" i="1"/>
  <c r="K755" i="1"/>
  <c r="L755" i="1"/>
  <c r="B1846" i="1"/>
  <c r="A1846" i="1"/>
  <c r="R1846" i="1"/>
  <c r="J1846" i="1"/>
  <c r="Q1846" i="1"/>
  <c r="P1846" i="1"/>
  <c r="N1846" i="1"/>
  <c r="M1846" i="1"/>
  <c r="L1846" i="1"/>
  <c r="K1846" i="1"/>
  <c r="O1846" i="1"/>
  <c r="B560" i="1"/>
  <c r="A560" i="1"/>
  <c r="K560" i="1"/>
  <c r="Q560" i="1"/>
  <c r="P560" i="1"/>
  <c r="O560" i="1"/>
  <c r="N560" i="1"/>
  <c r="M560" i="1"/>
  <c r="J560" i="1"/>
  <c r="R560" i="1"/>
  <c r="L560" i="1"/>
  <c r="A1382" i="1"/>
  <c r="B1382" i="1"/>
  <c r="R1382" i="1"/>
  <c r="J1382" i="1"/>
  <c r="P1382" i="1"/>
  <c r="M1382" i="1"/>
  <c r="Q1382" i="1"/>
  <c r="O1382" i="1"/>
  <c r="N1382" i="1"/>
  <c r="L1382" i="1"/>
  <c r="K1382" i="1"/>
  <c r="A1294" i="1"/>
  <c r="B1294" i="1"/>
  <c r="N1294" i="1"/>
  <c r="M1294" i="1"/>
  <c r="L1294" i="1"/>
  <c r="K1294" i="1"/>
  <c r="R1294" i="1"/>
  <c r="J1294" i="1"/>
  <c r="Q1294" i="1"/>
  <c r="O1294" i="1"/>
  <c r="P1294" i="1"/>
  <c r="B1891" i="1"/>
  <c r="A1891" i="1"/>
  <c r="N1891" i="1"/>
  <c r="M1891" i="1"/>
  <c r="L1891" i="1"/>
  <c r="K1891" i="1"/>
  <c r="R1891" i="1"/>
  <c r="J1891" i="1"/>
  <c r="Q1891" i="1"/>
  <c r="P1891" i="1"/>
  <c r="O1891" i="1"/>
  <c r="B263" i="1"/>
  <c r="A263" i="1"/>
  <c r="Q263" i="1"/>
  <c r="P263" i="1"/>
  <c r="O263" i="1"/>
  <c r="N263" i="1"/>
  <c r="M263" i="1"/>
  <c r="K263" i="1"/>
  <c r="R263" i="1"/>
  <c r="L263" i="1"/>
  <c r="J263" i="1"/>
  <c r="B1876" i="1"/>
  <c r="A1876" i="1"/>
  <c r="M1876" i="1"/>
  <c r="L1876" i="1"/>
  <c r="K1876" i="1"/>
  <c r="R1876" i="1"/>
  <c r="J1876" i="1"/>
  <c r="Q1876" i="1"/>
  <c r="P1876" i="1"/>
  <c r="O1876" i="1"/>
  <c r="N1876" i="1"/>
  <c r="B157" i="1"/>
  <c r="A157" i="1"/>
  <c r="L157" i="1"/>
  <c r="K157" i="1"/>
  <c r="R157" i="1"/>
  <c r="J157" i="1"/>
  <c r="Q157" i="1"/>
  <c r="M157" i="1"/>
  <c r="P157" i="1"/>
  <c r="O157" i="1"/>
  <c r="N157" i="1"/>
  <c r="B8" i="1"/>
  <c r="A8" i="1"/>
  <c r="P8" i="1"/>
  <c r="O8" i="1"/>
  <c r="K8" i="1"/>
  <c r="N8" i="1"/>
  <c r="M8" i="1"/>
  <c r="Q8" i="1"/>
  <c r="L8" i="1"/>
  <c r="R8" i="1"/>
  <c r="J8" i="1"/>
  <c r="B40" i="1"/>
  <c r="A40" i="1"/>
  <c r="P40" i="1"/>
  <c r="O40" i="1"/>
  <c r="K40" i="1"/>
  <c r="N40" i="1"/>
  <c r="M40" i="1"/>
  <c r="Q40" i="1"/>
  <c r="L40" i="1"/>
  <c r="R40" i="1"/>
  <c r="J40" i="1"/>
  <c r="B1661" i="1"/>
  <c r="A1661" i="1"/>
  <c r="Q1661" i="1"/>
  <c r="P1661" i="1"/>
  <c r="O1661" i="1"/>
  <c r="N1661" i="1"/>
  <c r="M1661" i="1"/>
  <c r="L1661" i="1"/>
  <c r="K1661" i="1"/>
  <c r="J1661" i="1"/>
  <c r="R1661" i="1"/>
  <c r="A219" i="1"/>
  <c r="B219" i="1"/>
  <c r="R219" i="1"/>
  <c r="J219" i="1"/>
  <c r="Q219" i="1"/>
  <c r="P219" i="1"/>
  <c r="O219" i="1"/>
  <c r="N219" i="1"/>
  <c r="K219" i="1"/>
  <c r="L219" i="1"/>
  <c r="M219" i="1"/>
  <c r="B248" i="1"/>
  <c r="A248" i="1"/>
  <c r="P248" i="1"/>
  <c r="O248" i="1"/>
  <c r="N248" i="1"/>
  <c r="M248" i="1"/>
  <c r="L248" i="1"/>
  <c r="R248" i="1"/>
  <c r="J248" i="1"/>
  <c r="Q248" i="1"/>
  <c r="K248" i="1"/>
  <c r="A358" i="1"/>
  <c r="B358" i="1"/>
  <c r="N358" i="1"/>
  <c r="M358" i="1"/>
  <c r="Q358" i="1"/>
  <c r="P358" i="1"/>
  <c r="O358" i="1"/>
  <c r="L358" i="1"/>
  <c r="K358" i="1"/>
  <c r="R358" i="1"/>
  <c r="J358" i="1"/>
  <c r="B1583" i="1"/>
  <c r="A1583" i="1"/>
  <c r="O1583" i="1"/>
  <c r="N1583" i="1"/>
  <c r="R1583" i="1"/>
  <c r="Q1583" i="1"/>
  <c r="P1583" i="1"/>
  <c r="M1583" i="1"/>
  <c r="L1583" i="1"/>
  <c r="J1583" i="1"/>
  <c r="K1583" i="1"/>
  <c r="B1798" i="1"/>
  <c r="A1798" i="1"/>
  <c r="O1798" i="1"/>
  <c r="N1798" i="1"/>
  <c r="M1798" i="1"/>
  <c r="L1798" i="1"/>
  <c r="K1798" i="1"/>
  <c r="R1798" i="1"/>
  <c r="J1798" i="1"/>
  <c r="Q1798" i="1"/>
  <c r="P1798" i="1"/>
  <c r="B1830" i="1"/>
  <c r="A1830" i="1"/>
  <c r="R1830" i="1"/>
  <c r="J1830" i="1"/>
  <c r="K1830" i="1"/>
  <c r="Q1830" i="1"/>
  <c r="P1830" i="1"/>
  <c r="O1830" i="1"/>
  <c r="N1830" i="1"/>
  <c r="L1830" i="1"/>
  <c r="M1830" i="1"/>
  <c r="B1851" i="1"/>
  <c r="A1851" i="1"/>
  <c r="N1851" i="1"/>
  <c r="M1851" i="1"/>
  <c r="L1851" i="1"/>
  <c r="K1851" i="1"/>
  <c r="R1851" i="1"/>
  <c r="J1851" i="1"/>
  <c r="P1851" i="1"/>
  <c r="Q1851" i="1"/>
  <c r="O1851" i="1"/>
  <c r="B1870" i="1"/>
  <c r="A1870" i="1"/>
  <c r="K1870" i="1"/>
  <c r="R1870" i="1"/>
  <c r="J1870" i="1"/>
  <c r="Q1870" i="1"/>
  <c r="P1870" i="1"/>
  <c r="O1870" i="1"/>
  <c r="N1870" i="1"/>
  <c r="M1870" i="1"/>
  <c r="L1870" i="1"/>
  <c r="B1895" i="1"/>
  <c r="A1895" i="1"/>
  <c r="R1895" i="1"/>
  <c r="J1895" i="1"/>
  <c r="Q1895" i="1"/>
  <c r="P1895" i="1"/>
  <c r="O1895" i="1"/>
  <c r="N1895" i="1"/>
  <c r="M1895" i="1"/>
  <c r="L1895" i="1"/>
  <c r="K1895" i="1"/>
  <c r="A227" i="1"/>
  <c r="B227" i="1"/>
  <c r="R227" i="1"/>
  <c r="J227" i="1"/>
  <c r="Q227" i="1"/>
  <c r="P227" i="1"/>
  <c r="O227" i="1"/>
  <c r="N227" i="1"/>
  <c r="K227" i="1"/>
  <c r="M227" i="1"/>
  <c r="L227" i="1"/>
  <c r="A366" i="1"/>
  <c r="B366" i="1"/>
  <c r="N366" i="1"/>
  <c r="M366" i="1"/>
  <c r="R366" i="1"/>
  <c r="Q366" i="1"/>
  <c r="P366" i="1"/>
  <c r="O366" i="1"/>
  <c r="K366" i="1"/>
  <c r="L366" i="1"/>
  <c r="J366" i="1"/>
  <c r="A258" i="1"/>
  <c r="B258" i="1"/>
  <c r="N258" i="1"/>
  <c r="M258" i="1"/>
  <c r="L258" i="1"/>
  <c r="K258" i="1"/>
  <c r="R258" i="1"/>
  <c r="J258" i="1"/>
  <c r="P258" i="1"/>
  <c r="O258" i="1"/>
  <c r="Q258" i="1"/>
  <c r="B265" i="1"/>
  <c r="A265" i="1"/>
  <c r="O265" i="1"/>
  <c r="N265" i="1"/>
  <c r="M265" i="1"/>
  <c r="L265" i="1"/>
  <c r="K265" i="1"/>
  <c r="Q265" i="1"/>
  <c r="P265" i="1"/>
  <c r="R265" i="1"/>
  <c r="J265" i="1"/>
  <c r="A67" i="1"/>
  <c r="B67" i="1"/>
  <c r="M67" i="1"/>
  <c r="L67" i="1"/>
  <c r="P67" i="1"/>
  <c r="K67" i="1"/>
  <c r="N67" i="1"/>
  <c r="R67" i="1"/>
  <c r="J67" i="1"/>
  <c r="Q67" i="1"/>
  <c r="O67" i="1"/>
  <c r="B153" i="1"/>
  <c r="A153" i="1"/>
  <c r="P153" i="1"/>
  <c r="O153" i="1"/>
  <c r="N153" i="1"/>
  <c r="M153" i="1"/>
  <c r="J153" i="1"/>
  <c r="K153" i="1"/>
  <c r="Q153" i="1"/>
  <c r="R153" i="1"/>
  <c r="L153" i="1"/>
  <c r="B634" i="1"/>
  <c r="A634" i="1"/>
  <c r="M634" i="1"/>
  <c r="L634" i="1"/>
  <c r="K634" i="1"/>
  <c r="R634" i="1"/>
  <c r="J634" i="1"/>
  <c r="Q634" i="1"/>
  <c r="O634" i="1"/>
  <c r="P634" i="1"/>
  <c r="N634" i="1"/>
  <c r="B4" i="1"/>
  <c r="A4" i="1"/>
  <c r="L4" i="1"/>
  <c r="K4" i="1"/>
  <c r="M4" i="1"/>
  <c r="R4" i="1"/>
  <c r="J4" i="1"/>
  <c r="Q4" i="1"/>
  <c r="P4" i="1"/>
  <c r="O4" i="1"/>
  <c r="N4" i="1"/>
  <c r="B12" i="1"/>
  <c r="A12" i="1"/>
  <c r="L12" i="1"/>
  <c r="K12" i="1"/>
  <c r="M12" i="1"/>
  <c r="R12" i="1"/>
  <c r="J12" i="1"/>
  <c r="Q12" i="1"/>
  <c r="P12" i="1"/>
  <c r="O12" i="1"/>
  <c r="N12" i="1"/>
  <c r="B20" i="1"/>
  <c r="A20" i="1"/>
  <c r="L20" i="1"/>
  <c r="K20" i="1"/>
  <c r="O20" i="1"/>
  <c r="R20" i="1"/>
  <c r="J20" i="1"/>
  <c r="M20" i="1"/>
  <c r="Q20" i="1"/>
  <c r="P20" i="1"/>
  <c r="N20" i="1"/>
  <c r="B28" i="1"/>
  <c r="A28" i="1"/>
  <c r="L28" i="1"/>
  <c r="O28" i="1"/>
  <c r="K28" i="1"/>
  <c r="R28" i="1"/>
  <c r="J28" i="1"/>
  <c r="Q28" i="1"/>
  <c r="M28" i="1"/>
  <c r="P28" i="1"/>
  <c r="N28" i="1"/>
  <c r="B36" i="1"/>
  <c r="A36" i="1"/>
  <c r="L36" i="1"/>
  <c r="K36" i="1"/>
  <c r="O36" i="1"/>
  <c r="R36" i="1"/>
  <c r="J36" i="1"/>
  <c r="Q36" i="1"/>
  <c r="P36" i="1"/>
  <c r="M36" i="1"/>
  <c r="N36" i="1"/>
  <c r="B44" i="1"/>
  <c r="A44" i="1"/>
  <c r="L44" i="1"/>
  <c r="K44" i="1"/>
  <c r="R44" i="1"/>
  <c r="J44" i="1"/>
  <c r="Q44" i="1"/>
  <c r="P44" i="1"/>
  <c r="O44" i="1"/>
  <c r="N44" i="1"/>
  <c r="M44" i="1"/>
  <c r="B52" i="1"/>
  <c r="A52" i="1"/>
  <c r="L52" i="1"/>
  <c r="K52" i="1"/>
  <c r="R52" i="1"/>
  <c r="J52" i="1"/>
  <c r="O52" i="1"/>
  <c r="Q52" i="1"/>
  <c r="M52" i="1"/>
  <c r="P52" i="1"/>
  <c r="N52" i="1"/>
  <c r="B60" i="1"/>
  <c r="A60" i="1"/>
  <c r="L60" i="1"/>
  <c r="K60" i="1"/>
  <c r="R60" i="1"/>
  <c r="J60" i="1"/>
  <c r="O60" i="1"/>
  <c r="Q60" i="1"/>
  <c r="M60" i="1"/>
  <c r="P60" i="1"/>
  <c r="N60" i="1"/>
  <c r="B210" i="1"/>
  <c r="A210" i="1"/>
  <c r="K210" i="1"/>
  <c r="R210" i="1"/>
  <c r="J210" i="1"/>
  <c r="Q210" i="1"/>
  <c r="P210" i="1"/>
  <c r="O210" i="1"/>
  <c r="N210" i="1"/>
  <c r="M210" i="1"/>
  <c r="L210" i="1"/>
  <c r="B209" i="1"/>
  <c r="A209" i="1"/>
  <c r="L209" i="1"/>
  <c r="K209" i="1"/>
  <c r="R209" i="1"/>
  <c r="J209" i="1"/>
  <c r="Q209" i="1"/>
  <c r="P209" i="1"/>
  <c r="O209" i="1"/>
  <c r="M209" i="1"/>
  <c r="N209" i="1"/>
  <c r="B1596" i="1"/>
  <c r="A1596" i="1"/>
  <c r="R1596" i="1"/>
  <c r="J1596" i="1"/>
  <c r="Q1596" i="1"/>
  <c r="P1596" i="1"/>
  <c r="O1596" i="1"/>
  <c r="N1596" i="1"/>
  <c r="L1596" i="1"/>
  <c r="M1596" i="1"/>
  <c r="K1596" i="1"/>
  <c r="B1556" i="1"/>
  <c r="A1556" i="1"/>
  <c r="O1556" i="1"/>
  <c r="N1556" i="1"/>
  <c r="M1556" i="1"/>
  <c r="L1556" i="1"/>
  <c r="K1556" i="1"/>
  <c r="Q1556" i="1"/>
  <c r="R1556" i="1"/>
  <c r="P1556" i="1"/>
  <c r="J1556" i="1"/>
  <c r="B694" i="1"/>
  <c r="A694" i="1"/>
  <c r="Q694" i="1"/>
  <c r="P694" i="1"/>
  <c r="O694" i="1"/>
  <c r="N694" i="1"/>
  <c r="M694" i="1"/>
  <c r="K694" i="1"/>
  <c r="R694" i="1"/>
  <c r="L694" i="1"/>
  <c r="J694" i="1"/>
  <c r="B686" i="1"/>
  <c r="A686" i="1"/>
  <c r="Q686" i="1"/>
  <c r="P686" i="1"/>
  <c r="O686" i="1"/>
  <c r="N686" i="1"/>
  <c r="M686" i="1"/>
  <c r="K686" i="1"/>
  <c r="R686" i="1"/>
  <c r="L686" i="1"/>
  <c r="J686" i="1"/>
  <c r="B678" i="1"/>
  <c r="A678" i="1"/>
  <c r="Q678" i="1"/>
  <c r="P678" i="1"/>
  <c r="O678" i="1"/>
  <c r="N678" i="1"/>
  <c r="M678" i="1"/>
  <c r="K678" i="1"/>
  <c r="L678" i="1"/>
  <c r="J678" i="1"/>
  <c r="R678" i="1"/>
  <c r="B670" i="1"/>
  <c r="A670" i="1"/>
  <c r="Q670" i="1"/>
  <c r="P670" i="1"/>
  <c r="O670" i="1"/>
  <c r="N670" i="1"/>
  <c r="M670" i="1"/>
  <c r="K670" i="1"/>
  <c r="R670" i="1"/>
  <c r="L670" i="1"/>
  <c r="J670" i="1"/>
  <c r="B662" i="1"/>
  <c r="A662" i="1"/>
  <c r="Q662" i="1"/>
  <c r="P662" i="1"/>
  <c r="O662" i="1"/>
  <c r="N662" i="1"/>
  <c r="M662" i="1"/>
  <c r="K662" i="1"/>
  <c r="R662" i="1"/>
  <c r="L662" i="1"/>
  <c r="J662" i="1"/>
  <c r="B654" i="1"/>
  <c r="A654" i="1"/>
  <c r="Q654" i="1"/>
  <c r="P654" i="1"/>
  <c r="O654" i="1"/>
  <c r="N654" i="1"/>
  <c r="M654" i="1"/>
  <c r="K654" i="1"/>
  <c r="R654" i="1"/>
  <c r="L654" i="1"/>
  <c r="J654" i="1"/>
  <c r="B646" i="1"/>
  <c r="A646" i="1"/>
  <c r="Q646" i="1"/>
  <c r="P646" i="1"/>
  <c r="O646" i="1"/>
  <c r="N646" i="1"/>
  <c r="M646" i="1"/>
  <c r="K646" i="1"/>
  <c r="L646" i="1"/>
  <c r="J646" i="1"/>
  <c r="R646" i="1"/>
  <c r="B267" i="1"/>
  <c r="A267" i="1"/>
  <c r="M267" i="1"/>
  <c r="L267" i="1"/>
  <c r="K267" i="1"/>
  <c r="R267" i="1"/>
  <c r="J267" i="1"/>
  <c r="Q267" i="1"/>
  <c r="O267" i="1"/>
  <c r="P267" i="1"/>
  <c r="N267" i="1"/>
  <c r="B1643" i="1"/>
  <c r="A1643" i="1"/>
  <c r="K1643" i="1"/>
  <c r="R1643" i="1"/>
  <c r="J1643" i="1"/>
  <c r="Q1643" i="1"/>
  <c r="P1643" i="1"/>
  <c r="O1643" i="1"/>
  <c r="N1643" i="1"/>
  <c r="L1643" i="1"/>
  <c r="M1643" i="1"/>
  <c r="B1651" i="1"/>
  <c r="A1651" i="1"/>
  <c r="K1651" i="1"/>
  <c r="R1651" i="1"/>
  <c r="J1651" i="1"/>
  <c r="Q1651" i="1"/>
  <c r="P1651" i="1"/>
  <c r="O1651" i="1"/>
  <c r="N1651" i="1"/>
  <c r="L1651" i="1"/>
  <c r="M1651" i="1"/>
  <c r="B481" i="1"/>
  <c r="A481" i="1"/>
  <c r="M481" i="1"/>
  <c r="L481" i="1"/>
  <c r="K481" i="1"/>
  <c r="R481" i="1"/>
  <c r="J481" i="1"/>
  <c r="O481" i="1"/>
  <c r="N481" i="1"/>
  <c r="Q481" i="1"/>
  <c r="P481" i="1"/>
  <c r="B312" i="1"/>
  <c r="A312" i="1"/>
  <c r="P312" i="1"/>
  <c r="O312" i="1"/>
  <c r="N312" i="1"/>
  <c r="M312" i="1"/>
  <c r="L312" i="1"/>
  <c r="R312" i="1"/>
  <c r="J312" i="1"/>
  <c r="Q312" i="1"/>
  <c r="K312" i="1"/>
  <c r="B320" i="1"/>
  <c r="A320" i="1"/>
  <c r="P320" i="1"/>
  <c r="O320" i="1"/>
  <c r="N320" i="1"/>
  <c r="M320" i="1"/>
  <c r="L320" i="1"/>
  <c r="R320" i="1"/>
  <c r="J320" i="1"/>
  <c r="K320" i="1"/>
  <c r="Q320" i="1"/>
  <c r="B1924" i="1"/>
  <c r="A1924" i="1"/>
  <c r="M1924" i="1"/>
  <c r="L1924" i="1"/>
  <c r="K1924" i="1"/>
  <c r="R1924" i="1"/>
  <c r="J1924" i="1"/>
  <c r="Q1924" i="1"/>
  <c r="P1924" i="1"/>
  <c r="O1924" i="1"/>
  <c r="N1924" i="1"/>
  <c r="B1970" i="1"/>
  <c r="A1970" i="1"/>
  <c r="O1970" i="1"/>
  <c r="N1970" i="1"/>
  <c r="M1970" i="1"/>
  <c r="L1970" i="1"/>
  <c r="K1970" i="1"/>
  <c r="R1970" i="1"/>
  <c r="J1970" i="1"/>
  <c r="Q1970" i="1"/>
  <c r="P1970" i="1"/>
  <c r="B1955" i="1"/>
  <c r="A1955" i="1"/>
  <c r="N1955" i="1"/>
  <c r="M1955" i="1"/>
  <c r="L1955" i="1"/>
  <c r="K1955" i="1"/>
  <c r="R1955" i="1"/>
  <c r="J1955" i="1"/>
  <c r="Q1955" i="1"/>
  <c r="P1955" i="1"/>
  <c r="O1955" i="1"/>
  <c r="B1945" i="1"/>
  <c r="A1945" i="1"/>
  <c r="P1945" i="1"/>
  <c r="O1945" i="1"/>
  <c r="N1945" i="1"/>
  <c r="M1945" i="1"/>
  <c r="L1945" i="1"/>
  <c r="K1945" i="1"/>
  <c r="R1945" i="1"/>
  <c r="J1945" i="1"/>
  <c r="Q1945" i="1"/>
  <c r="B1930" i="1"/>
  <c r="A1930" i="1"/>
  <c r="O1930" i="1"/>
  <c r="N1930" i="1"/>
  <c r="M1930" i="1"/>
  <c r="L1930" i="1"/>
  <c r="K1930" i="1"/>
  <c r="R1930" i="1"/>
  <c r="J1930" i="1"/>
  <c r="Q1930" i="1"/>
  <c r="P1930" i="1"/>
  <c r="B1636" i="1"/>
  <c r="A1636" i="1"/>
  <c r="R1636" i="1"/>
  <c r="J1636" i="1"/>
  <c r="Q1636" i="1"/>
  <c r="P1636" i="1"/>
  <c r="O1636" i="1"/>
  <c r="N1636" i="1"/>
  <c r="M1636" i="1"/>
  <c r="K1636" i="1"/>
  <c r="L1636" i="1"/>
  <c r="B165" i="1"/>
  <c r="A165" i="1"/>
  <c r="L165" i="1"/>
  <c r="K165" i="1"/>
  <c r="R165" i="1"/>
  <c r="J165" i="1"/>
  <c r="Q165" i="1"/>
  <c r="M165" i="1"/>
  <c r="P165" i="1"/>
  <c r="O165" i="1"/>
  <c r="N165" i="1"/>
  <c r="B173" i="1"/>
  <c r="A173" i="1"/>
  <c r="L173" i="1"/>
  <c r="K173" i="1"/>
  <c r="R173" i="1"/>
  <c r="J173" i="1"/>
  <c r="Q173" i="1"/>
  <c r="N173" i="1"/>
  <c r="M173" i="1"/>
  <c r="P173" i="1"/>
  <c r="O173" i="1"/>
  <c r="B390" i="1"/>
  <c r="A390" i="1"/>
  <c r="P390" i="1"/>
  <c r="N390" i="1"/>
  <c r="M390" i="1"/>
  <c r="O390" i="1"/>
  <c r="L390" i="1"/>
  <c r="K390" i="1"/>
  <c r="J390" i="1"/>
  <c r="R390" i="1"/>
  <c r="Q390" i="1"/>
  <c r="A382" i="1"/>
  <c r="B382" i="1"/>
  <c r="N382" i="1"/>
  <c r="M382" i="1"/>
  <c r="K382" i="1"/>
  <c r="J382" i="1"/>
  <c r="R382" i="1"/>
  <c r="Q382" i="1"/>
  <c r="O382" i="1"/>
  <c r="P382" i="1"/>
  <c r="L382" i="1"/>
  <c r="B589" i="1"/>
  <c r="A589" i="1"/>
  <c r="Q589" i="1"/>
  <c r="N589" i="1"/>
  <c r="L589" i="1"/>
  <c r="K589" i="1"/>
  <c r="J589" i="1"/>
  <c r="R589" i="1"/>
  <c r="O589" i="1"/>
  <c r="M589" i="1"/>
  <c r="P589" i="1"/>
  <c r="B623" i="1"/>
  <c r="A623" i="1"/>
  <c r="P623" i="1"/>
  <c r="O623" i="1"/>
  <c r="L623" i="1"/>
  <c r="R623" i="1"/>
  <c r="Q623" i="1"/>
  <c r="N623" i="1"/>
  <c r="M623" i="1"/>
  <c r="J623" i="1"/>
  <c r="K623" i="1"/>
  <c r="B615" i="1"/>
  <c r="A615" i="1"/>
  <c r="P615" i="1"/>
  <c r="O615" i="1"/>
  <c r="L615" i="1"/>
  <c r="N615" i="1"/>
  <c r="M615" i="1"/>
  <c r="K615" i="1"/>
  <c r="J615" i="1"/>
  <c r="Q615" i="1"/>
  <c r="R615" i="1"/>
  <c r="B607" i="1"/>
  <c r="A607" i="1"/>
  <c r="P607" i="1"/>
  <c r="O607" i="1"/>
  <c r="L607" i="1"/>
  <c r="J607" i="1"/>
  <c r="R607" i="1"/>
  <c r="Q607" i="1"/>
  <c r="K607" i="1"/>
  <c r="N607" i="1"/>
  <c r="M607" i="1"/>
  <c r="B599" i="1"/>
  <c r="A599" i="1"/>
  <c r="P599" i="1"/>
  <c r="O599" i="1"/>
  <c r="L599" i="1"/>
  <c r="R599" i="1"/>
  <c r="Q599" i="1"/>
  <c r="N599" i="1"/>
  <c r="M599" i="1"/>
  <c r="K599" i="1"/>
  <c r="J599" i="1"/>
  <c r="A1534" i="1"/>
  <c r="B1534" i="1"/>
  <c r="M1534" i="1"/>
  <c r="R1534" i="1"/>
  <c r="J1534" i="1"/>
  <c r="Q1534" i="1"/>
  <c r="O1534" i="1"/>
  <c r="N1534" i="1"/>
  <c r="P1534" i="1"/>
  <c r="K1534" i="1"/>
  <c r="L1534" i="1"/>
  <c r="A1526" i="1"/>
  <c r="B1526" i="1"/>
  <c r="Q1526" i="1"/>
  <c r="R1526" i="1"/>
  <c r="P1526" i="1"/>
  <c r="O1526" i="1"/>
  <c r="N1526" i="1"/>
  <c r="L1526" i="1"/>
  <c r="J1526" i="1"/>
  <c r="M1526" i="1"/>
  <c r="K1526" i="1"/>
  <c r="A1518" i="1"/>
  <c r="B1518" i="1"/>
  <c r="Q1518" i="1"/>
  <c r="P1518" i="1"/>
  <c r="O1518" i="1"/>
  <c r="N1518" i="1"/>
  <c r="M1518" i="1"/>
  <c r="K1518" i="1"/>
  <c r="L1518" i="1"/>
  <c r="J1518" i="1"/>
  <c r="R1518" i="1"/>
  <c r="A1510" i="1"/>
  <c r="B1510" i="1"/>
  <c r="Q1510" i="1"/>
  <c r="O1510" i="1"/>
  <c r="N1510" i="1"/>
  <c r="M1510" i="1"/>
  <c r="L1510" i="1"/>
  <c r="J1510" i="1"/>
  <c r="K1510" i="1"/>
  <c r="R1510" i="1"/>
  <c r="P1510" i="1"/>
  <c r="A1502" i="1"/>
  <c r="B1502" i="1"/>
  <c r="Q1502" i="1"/>
  <c r="N1502" i="1"/>
  <c r="M1502" i="1"/>
  <c r="L1502" i="1"/>
  <c r="K1502" i="1"/>
  <c r="R1502" i="1"/>
  <c r="J1502" i="1"/>
  <c r="P1502" i="1"/>
  <c r="O1502" i="1"/>
  <c r="A1494" i="1"/>
  <c r="B1494" i="1"/>
  <c r="Q1494" i="1"/>
  <c r="M1494" i="1"/>
  <c r="L1494" i="1"/>
  <c r="K1494" i="1"/>
  <c r="J1494" i="1"/>
  <c r="P1494" i="1"/>
  <c r="R1494" i="1"/>
  <c r="O1494" i="1"/>
  <c r="N1494" i="1"/>
  <c r="A1486" i="1"/>
  <c r="B1486" i="1"/>
  <c r="Q1486" i="1"/>
  <c r="L1486" i="1"/>
  <c r="K1486" i="1"/>
  <c r="J1486" i="1"/>
  <c r="R1486" i="1"/>
  <c r="O1486" i="1"/>
  <c r="P1486" i="1"/>
  <c r="M1486" i="1"/>
  <c r="N1486" i="1"/>
  <c r="A1478" i="1"/>
  <c r="B1478" i="1"/>
  <c r="Q1478" i="1"/>
  <c r="K1478" i="1"/>
  <c r="J1478" i="1"/>
  <c r="R1478" i="1"/>
  <c r="P1478" i="1"/>
  <c r="N1478" i="1"/>
  <c r="O1478" i="1"/>
  <c r="M1478" i="1"/>
  <c r="L1478" i="1"/>
  <c r="A1470" i="1"/>
  <c r="B1470" i="1"/>
  <c r="Q1470" i="1"/>
  <c r="J1470" i="1"/>
  <c r="R1470" i="1"/>
  <c r="P1470" i="1"/>
  <c r="M1470" i="1"/>
  <c r="N1470" i="1"/>
  <c r="O1470" i="1"/>
  <c r="L1470" i="1"/>
  <c r="K1470" i="1"/>
  <c r="A1462" i="1"/>
  <c r="B1462" i="1"/>
  <c r="Q1462" i="1"/>
  <c r="R1462" i="1"/>
  <c r="P1462" i="1"/>
  <c r="O1462" i="1"/>
  <c r="L1462" i="1"/>
  <c r="M1462" i="1"/>
  <c r="N1462" i="1"/>
  <c r="K1462" i="1"/>
  <c r="J1462" i="1"/>
  <c r="A1454" i="1"/>
  <c r="B1454" i="1"/>
  <c r="P1454" i="1"/>
  <c r="O1454" i="1"/>
  <c r="L1454" i="1"/>
  <c r="M1454" i="1"/>
  <c r="K1454" i="1"/>
  <c r="Q1454" i="1"/>
  <c r="N1454" i="1"/>
  <c r="J1454" i="1"/>
  <c r="R1454" i="1"/>
  <c r="A1446" i="1"/>
  <c r="B1446" i="1"/>
  <c r="P1446" i="1"/>
  <c r="O1446" i="1"/>
  <c r="L1446" i="1"/>
  <c r="Q1446" i="1"/>
  <c r="K1446" i="1"/>
  <c r="J1446" i="1"/>
  <c r="M1446" i="1"/>
  <c r="R1446" i="1"/>
  <c r="N1446" i="1"/>
  <c r="A1438" i="1"/>
  <c r="B1438" i="1"/>
  <c r="P1438" i="1"/>
  <c r="O1438" i="1"/>
  <c r="L1438" i="1"/>
  <c r="Q1438" i="1"/>
  <c r="N1438" i="1"/>
  <c r="K1438" i="1"/>
  <c r="R1438" i="1"/>
  <c r="J1438" i="1"/>
  <c r="M1438" i="1"/>
  <c r="A1430" i="1"/>
  <c r="B1430" i="1"/>
  <c r="P1430" i="1"/>
  <c r="O1430" i="1"/>
  <c r="L1430" i="1"/>
  <c r="K1430" i="1"/>
  <c r="J1430" i="1"/>
  <c r="N1430" i="1"/>
  <c r="R1430" i="1"/>
  <c r="Q1430" i="1"/>
  <c r="M1430" i="1"/>
  <c r="A1422" i="1"/>
  <c r="B1422" i="1"/>
  <c r="P1422" i="1"/>
  <c r="O1422" i="1"/>
  <c r="L1422" i="1"/>
  <c r="R1422" i="1"/>
  <c r="N1422" i="1"/>
  <c r="J1422" i="1"/>
  <c r="Q1422" i="1"/>
  <c r="M1422" i="1"/>
  <c r="K1422" i="1"/>
  <c r="A1414" i="1"/>
  <c r="B1414" i="1"/>
  <c r="P1414" i="1"/>
  <c r="O1414" i="1"/>
  <c r="L1414" i="1"/>
  <c r="N1414" i="1"/>
  <c r="M1414" i="1"/>
  <c r="J1414" i="1"/>
  <c r="R1414" i="1"/>
  <c r="Q1414" i="1"/>
  <c r="K1414" i="1"/>
  <c r="A1406" i="1"/>
  <c r="B1406" i="1"/>
  <c r="P1406" i="1"/>
  <c r="O1406" i="1"/>
  <c r="Q1406" i="1"/>
  <c r="N1406" i="1"/>
  <c r="L1406" i="1"/>
  <c r="R1406" i="1"/>
  <c r="M1406" i="1"/>
  <c r="K1406" i="1"/>
  <c r="J1406" i="1"/>
  <c r="B829" i="1"/>
  <c r="A829" i="1"/>
  <c r="P829" i="1"/>
  <c r="O829" i="1"/>
  <c r="N829" i="1"/>
  <c r="M829" i="1"/>
  <c r="K829" i="1"/>
  <c r="J829" i="1"/>
  <c r="Q829" i="1"/>
  <c r="R829" i="1"/>
  <c r="L829" i="1"/>
  <c r="B821" i="1"/>
  <c r="A821" i="1"/>
  <c r="P821" i="1"/>
  <c r="O821" i="1"/>
  <c r="N821" i="1"/>
  <c r="M821" i="1"/>
  <c r="R821" i="1"/>
  <c r="Q821" i="1"/>
  <c r="L821" i="1"/>
  <c r="K821" i="1"/>
  <c r="J821" i="1"/>
  <c r="B813" i="1"/>
  <c r="A813" i="1"/>
  <c r="P813" i="1"/>
  <c r="O813" i="1"/>
  <c r="N813" i="1"/>
  <c r="M813" i="1"/>
  <c r="K813" i="1"/>
  <c r="J813" i="1"/>
  <c r="Q813" i="1"/>
  <c r="R813" i="1"/>
  <c r="L813" i="1"/>
  <c r="B805" i="1"/>
  <c r="A805" i="1"/>
  <c r="P805" i="1"/>
  <c r="O805" i="1"/>
  <c r="N805" i="1"/>
  <c r="M805" i="1"/>
  <c r="R805" i="1"/>
  <c r="Q805" i="1"/>
  <c r="L805" i="1"/>
  <c r="K805" i="1"/>
  <c r="J805" i="1"/>
  <c r="B797" i="1"/>
  <c r="A797" i="1"/>
  <c r="P797" i="1"/>
  <c r="O797" i="1"/>
  <c r="N797" i="1"/>
  <c r="M797" i="1"/>
  <c r="K797" i="1"/>
  <c r="J797" i="1"/>
  <c r="Q797" i="1"/>
  <c r="R797" i="1"/>
  <c r="L797" i="1"/>
  <c r="B789" i="1"/>
  <c r="A789" i="1"/>
  <c r="P789" i="1"/>
  <c r="O789" i="1"/>
  <c r="N789" i="1"/>
  <c r="M789" i="1"/>
  <c r="R789" i="1"/>
  <c r="Q789" i="1"/>
  <c r="L789" i="1"/>
  <c r="K789" i="1"/>
  <c r="J789" i="1"/>
  <c r="B781" i="1"/>
  <c r="A781" i="1"/>
  <c r="P781" i="1"/>
  <c r="O781" i="1"/>
  <c r="N781" i="1"/>
  <c r="M781" i="1"/>
  <c r="K781" i="1"/>
  <c r="J781" i="1"/>
  <c r="Q781" i="1"/>
  <c r="R781" i="1"/>
  <c r="L781" i="1"/>
  <c r="B773" i="1"/>
  <c r="A773" i="1"/>
  <c r="P773" i="1"/>
  <c r="O773" i="1"/>
  <c r="N773" i="1"/>
  <c r="M773" i="1"/>
  <c r="R773" i="1"/>
  <c r="Q773" i="1"/>
  <c r="L773" i="1"/>
  <c r="K773" i="1"/>
  <c r="J773" i="1"/>
  <c r="B765" i="1"/>
  <c r="A765" i="1"/>
  <c r="P765" i="1"/>
  <c r="O765" i="1"/>
  <c r="N765" i="1"/>
  <c r="M765" i="1"/>
  <c r="K765" i="1"/>
  <c r="J765" i="1"/>
  <c r="Q765" i="1"/>
  <c r="R765" i="1"/>
  <c r="L765" i="1"/>
  <c r="B757" i="1"/>
  <c r="A757" i="1"/>
  <c r="P757" i="1"/>
  <c r="O757" i="1"/>
  <c r="N757" i="1"/>
  <c r="M757" i="1"/>
  <c r="R757" i="1"/>
  <c r="Q757" i="1"/>
  <c r="L757" i="1"/>
  <c r="K757" i="1"/>
  <c r="J757" i="1"/>
  <c r="B749" i="1"/>
  <c r="A749" i="1"/>
  <c r="P749" i="1"/>
  <c r="O749" i="1"/>
  <c r="N749" i="1"/>
  <c r="M749" i="1"/>
  <c r="K749" i="1"/>
  <c r="J749" i="1"/>
  <c r="Q749" i="1"/>
  <c r="R749" i="1"/>
  <c r="L749" i="1"/>
  <c r="B741" i="1"/>
  <c r="A741" i="1"/>
  <c r="O741" i="1"/>
  <c r="N741" i="1"/>
  <c r="M741" i="1"/>
  <c r="J741" i="1"/>
  <c r="R741" i="1"/>
  <c r="Q741" i="1"/>
  <c r="L741" i="1"/>
  <c r="P741" i="1"/>
  <c r="K741" i="1"/>
  <c r="B733" i="1"/>
  <c r="A733" i="1"/>
  <c r="O733" i="1"/>
  <c r="N733" i="1"/>
  <c r="M733" i="1"/>
  <c r="R733" i="1"/>
  <c r="Q733" i="1"/>
  <c r="P733" i="1"/>
  <c r="L733" i="1"/>
  <c r="K733" i="1"/>
  <c r="J733" i="1"/>
  <c r="B725" i="1"/>
  <c r="A725" i="1"/>
  <c r="R725" i="1"/>
  <c r="J725" i="1"/>
  <c r="Q725" i="1"/>
  <c r="P725" i="1"/>
  <c r="O725" i="1"/>
  <c r="N725" i="1"/>
  <c r="L725" i="1"/>
  <c r="M725" i="1"/>
  <c r="K725" i="1"/>
  <c r="B717" i="1"/>
  <c r="A717" i="1"/>
  <c r="R717" i="1"/>
  <c r="J717" i="1"/>
  <c r="Q717" i="1"/>
  <c r="P717" i="1"/>
  <c r="O717" i="1"/>
  <c r="N717" i="1"/>
  <c r="L717" i="1"/>
  <c r="M717" i="1"/>
  <c r="K717" i="1"/>
  <c r="B709" i="1"/>
  <c r="A709" i="1"/>
  <c r="R709" i="1"/>
  <c r="J709" i="1"/>
  <c r="Q709" i="1"/>
  <c r="P709" i="1"/>
  <c r="O709" i="1"/>
  <c r="N709" i="1"/>
  <c r="L709" i="1"/>
  <c r="M709" i="1"/>
  <c r="K709" i="1"/>
  <c r="B701" i="1"/>
  <c r="A701" i="1"/>
  <c r="R701" i="1"/>
  <c r="J701" i="1"/>
  <c r="Q701" i="1"/>
  <c r="P701" i="1"/>
  <c r="O701" i="1"/>
  <c r="N701" i="1"/>
  <c r="L701" i="1"/>
  <c r="M701" i="1"/>
  <c r="K701" i="1"/>
  <c r="B1848" i="1"/>
  <c r="A1848" i="1"/>
  <c r="P1848" i="1"/>
  <c r="O1848" i="1"/>
  <c r="N1848" i="1"/>
  <c r="J1848" i="1"/>
  <c r="R1848" i="1"/>
  <c r="Q1848" i="1"/>
  <c r="M1848" i="1"/>
  <c r="L1848" i="1"/>
  <c r="K1848" i="1"/>
  <c r="B1840" i="1"/>
  <c r="A1840" i="1"/>
  <c r="P1840" i="1"/>
  <c r="O1840" i="1"/>
  <c r="N1840" i="1"/>
  <c r="R1840" i="1"/>
  <c r="Q1840" i="1"/>
  <c r="M1840" i="1"/>
  <c r="L1840" i="1"/>
  <c r="K1840" i="1"/>
  <c r="J1840" i="1"/>
  <c r="B1914" i="1"/>
  <c r="A1914" i="1"/>
  <c r="O1914" i="1"/>
  <c r="N1914" i="1"/>
  <c r="M1914" i="1"/>
  <c r="L1914" i="1"/>
  <c r="K1914" i="1"/>
  <c r="R1914" i="1"/>
  <c r="J1914" i="1"/>
  <c r="Q1914" i="1"/>
  <c r="P1914" i="1"/>
  <c r="B1906" i="1"/>
  <c r="A1906" i="1"/>
  <c r="O1906" i="1"/>
  <c r="N1906" i="1"/>
  <c r="M1906" i="1"/>
  <c r="L1906" i="1"/>
  <c r="K1906" i="1"/>
  <c r="R1906" i="1"/>
  <c r="J1906" i="1"/>
  <c r="Q1906" i="1"/>
  <c r="P1906" i="1"/>
  <c r="B1898" i="1"/>
  <c r="A1898" i="1"/>
  <c r="O1898" i="1"/>
  <c r="N1898" i="1"/>
  <c r="M1898" i="1"/>
  <c r="L1898" i="1"/>
  <c r="K1898" i="1"/>
  <c r="R1898" i="1"/>
  <c r="J1898" i="1"/>
  <c r="Q1898" i="1"/>
  <c r="P1898" i="1"/>
  <c r="B578" i="1"/>
  <c r="A578" i="1"/>
  <c r="Q578" i="1"/>
  <c r="K578" i="1"/>
  <c r="J578" i="1"/>
  <c r="R578" i="1"/>
  <c r="P578" i="1"/>
  <c r="O578" i="1"/>
  <c r="N578" i="1"/>
  <c r="M578" i="1"/>
  <c r="L578" i="1"/>
  <c r="B570" i="1"/>
  <c r="A570" i="1"/>
  <c r="Q570" i="1"/>
  <c r="J570" i="1"/>
  <c r="R570" i="1"/>
  <c r="P570" i="1"/>
  <c r="O570" i="1"/>
  <c r="N570" i="1"/>
  <c r="M570" i="1"/>
  <c r="L570" i="1"/>
  <c r="K570" i="1"/>
  <c r="B562" i="1"/>
  <c r="A562" i="1"/>
  <c r="Q562" i="1"/>
  <c r="R562" i="1"/>
  <c r="P562" i="1"/>
  <c r="O562" i="1"/>
  <c r="N562" i="1"/>
  <c r="M562" i="1"/>
  <c r="L562" i="1"/>
  <c r="K562" i="1"/>
  <c r="J562" i="1"/>
  <c r="B1400" i="1"/>
  <c r="A1400" i="1"/>
  <c r="N1400" i="1"/>
  <c r="M1400" i="1"/>
  <c r="Q1400" i="1"/>
  <c r="P1400" i="1"/>
  <c r="L1400" i="1"/>
  <c r="R1400" i="1"/>
  <c r="O1400" i="1"/>
  <c r="K1400" i="1"/>
  <c r="J1400" i="1"/>
  <c r="B1392" i="1"/>
  <c r="A1392" i="1"/>
  <c r="Q1392" i="1"/>
  <c r="P1392" i="1"/>
  <c r="N1392" i="1"/>
  <c r="K1392" i="1"/>
  <c r="J1392" i="1"/>
  <c r="R1392" i="1"/>
  <c r="O1392" i="1"/>
  <c r="M1392" i="1"/>
  <c r="L1392" i="1"/>
  <c r="B1384" i="1"/>
  <c r="A1384" i="1"/>
  <c r="Q1384" i="1"/>
  <c r="P1384" i="1"/>
  <c r="N1384" i="1"/>
  <c r="K1384" i="1"/>
  <c r="R1384" i="1"/>
  <c r="O1384" i="1"/>
  <c r="M1384" i="1"/>
  <c r="L1384" i="1"/>
  <c r="J1384" i="1"/>
  <c r="B1376" i="1"/>
  <c r="A1376" i="1"/>
  <c r="P1376" i="1"/>
  <c r="N1376" i="1"/>
  <c r="K1376" i="1"/>
  <c r="R1376" i="1"/>
  <c r="Q1376" i="1"/>
  <c r="O1376" i="1"/>
  <c r="M1376" i="1"/>
  <c r="L1376" i="1"/>
  <c r="J1376" i="1"/>
  <c r="B1368" i="1"/>
  <c r="A1368" i="1"/>
  <c r="P1368" i="1"/>
  <c r="N1368" i="1"/>
  <c r="K1368" i="1"/>
  <c r="Q1368" i="1"/>
  <c r="O1368" i="1"/>
  <c r="M1368" i="1"/>
  <c r="L1368" i="1"/>
  <c r="J1368" i="1"/>
  <c r="R1368" i="1"/>
  <c r="B1360" i="1"/>
  <c r="A1360" i="1"/>
  <c r="P1360" i="1"/>
  <c r="N1360" i="1"/>
  <c r="K1360" i="1"/>
  <c r="L1360" i="1"/>
  <c r="J1360" i="1"/>
  <c r="R1360" i="1"/>
  <c r="Q1360" i="1"/>
  <c r="O1360" i="1"/>
  <c r="M1360" i="1"/>
  <c r="B1352" i="1"/>
  <c r="A1352" i="1"/>
  <c r="P1352" i="1"/>
  <c r="N1352" i="1"/>
  <c r="K1352" i="1"/>
  <c r="R1352" i="1"/>
  <c r="Q1352" i="1"/>
  <c r="O1352" i="1"/>
  <c r="M1352" i="1"/>
  <c r="J1352" i="1"/>
  <c r="L1352" i="1"/>
  <c r="B1344" i="1"/>
  <c r="A1344" i="1"/>
  <c r="P1344" i="1"/>
  <c r="N1344" i="1"/>
  <c r="K1344" i="1"/>
  <c r="O1344" i="1"/>
  <c r="M1344" i="1"/>
  <c r="L1344" i="1"/>
  <c r="J1344" i="1"/>
  <c r="Q1344" i="1"/>
  <c r="R1344" i="1"/>
  <c r="B1336" i="1"/>
  <c r="A1336" i="1"/>
  <c r="P1336" i="1"/>
  <c r="N1336" i="1"/>
  <c r="K1336" i="1"/>
  <c r="J1336" i="1"/>
  <c r="R1336" i="1"/>
  <c r="Q1336" i="1"/>
  <c r="M1336" i="1"/>
  <c r="L1336" i="1"/>
  <c r="O1336" i="1"/>
  <c r="B1328" i="1"/>
  <c r="A1328" i="1"/>
  <c r="P1328" i="1"/>
  <c r="K1328" i="1"/>
  <c r="R1328" i="1"/>
  <c r="Q1328" i="1"/>
  <c r="O1328" i="1"/>
  <c r="N1328" i="1"/>
  <c r="M1328" i="1"/>
  <c r="L1328" i="1"/>
  <c r="J1328" i="1"/>
  <c r="B1320" i="1"/>
  <c r="A1320" i="1"/>
  <c r="P1320" i="1"/>
  <c r="K1320" i="1"/>
  <c r="O1320" i="1"/>
  <c r="N1320" i="1"/>
  <c r="M1320" i="1"/>
  <c r="L1320" i="1"/>
  <c r="J1320" i="1"/>
  <c r="Q1320" i="1"/>
  <c r="R1320" i="1"/>
  <c r="B1312" i="1"/>
  <c r="A1312" i="1"/>
  <c r="P1312" i="1"/>
  <c r="M1312" i="1"/>
  <c r="L1312" i="1"/>
  <c r="K1312" i="1"/>
  <c r="J1312" i="1"/>
  <c r="R1312" i="1"/>
  <c r="N1312" i="1"/>
  <c r="Q1312" i="1"/>
  <c r="O1312" i="1"/>
  <c r="B1304" i="1"/>
  <c r="A1304" i="1"/>
  <c r="P1304" i="1"/>
  <c r="L1304" i="1"/>
  <c r="K1304" i="1"/>
  <c r="J1304" i="1"/>
  <c r="R1304" i="1"/>
  <c r="Q1304" i="1"/>
  <c r="M1304" i="1"/>
  <c r="O1304" i="1"/>
  <c r="N1304" i="1"/>
  <c r="B1296" i="1"/>
  <c r="A1296" i="1"/>
  <c r="L1296" i="1"/>
  <c r="K1296" i="1"/>
  <c r="R1296" i="1"/>
  <c r="J1296" i="1"/>
  <c r="Q1296" i="1"/>
  <c r="P1296" i="1"/>
  <c r="M1296" i="1"/>
  <c r="N1296" i="1"/>
  <c r="O1296" i="1"/>
  <c r="B1618" i="1"/>
  <c r="A1618" i="1"/>
  <c r="L1618" i="1"/>
  <c r="K1618" i="1"/>
  <c r="R1618" i="1"/>
  <c r="J1618" i="1"/>
  <c r="Q1618" i="1"/>
  <c r="P1618" i="1"/>
  <c r="O1618" i="1"/>
  <c r="N1618" i="1"/>
  <c r="M1618" i="1"/>
  <c r="B1610" i="1"/>
  <c r="A1610" i="1"/>
  <c r="L1610" i="1"/>
  <c r="K1610" i="1"/>
  <c r="R1610" i="1"/>
  <c r="J1610" i="1"/>
  <c r="Q1610" i="1"/>
  <c r="P1610" i="1"/>
  <c r="O1610" i="1"/>
  <c r="N1610" i="1"/>
  <c r="M1610" i="1"/>
  <c r="B1602" i="1"/>
  <c r="A1602" i="1"/>
  <c r="L1602" i="1"/>
  <c r="K1602" i="1"/>
  <c r="R1602" i="1"/>
  <c r="J1602" i="1"/>
  <c r="Q1602" i="1"/>
  <c r="P1602" i="1"/>
  <c r="O1602" i="1"/>
  <c r="M1602" i="1"/>
  <c r="N1602" i="1"/>
  <c r="B357" i="1"/>
  <c r="A357" i="1"/>
  <c r="O357" i="1"/>
  <c r="N357" i="1"/>
  <c r="P357" i="1"/>
  <c r="M357" i="1"/>
  <c r="L357" i="1"/>
  <c r="K357" i="1"/>
  <c r="J357" i="1"/>
  <c r="R357" i="1"/>
  <c r="Q357" i="1"/>
  <c r="B1897" i="1"/>
  <c r="A1897" i="1"/>
  <c r="P1897" i="1"/>
  <c r="O1897" i="1"/>
  <c r="N1897" i="1"/>
  <c r="M1897" i="1"/>
  <c r="L1897" i="1"/>
  <c r="K1897" i="1"/>
  <c r="R1897" i="1"/>
  <c r="J1897" i="1"/>
  <c r="Q1897" i="1"/>
  <c r="A151" i="1"/>
  <c r="B151" i="1"/>
  <c r="R151" i="1"/>
  <c r="J151" i="1"/>
  <c r="Q151" i="1"/>
  <c r="P151" i="1"/>
  <c r="O151" i="1"/>
  <c r="L151" i="1"/>
  <c r="K151" i="1"/>
  <c r="M151" i="1"/>
  <c r="N151" i="1"/>
  <c r="B38" i="1"/>
  <c r="A38" i="1"/>
  <c r="R38" i="1"/>
  <c r="J38" i="1"/>
  <c r="Q38" i="1"/>
  <c r="P38" i="1"/>
  <c r="N38" i="1"/>
  <c r="M38" i="1"/>
  <c r="K38" i="1"/>
  <c r="O38" i="1"/>
  <c r="L38" i="1"/>
  <c r="O1671" i="1"/>
  <c r="N1671" i="1"/>
  <c r="M1671" i="1"/>
  <c r="L1671" i="1"/>
  <c r="K1671" i="1"/>
  <c r="R1671" i="1"/>
  <c r="J1671" i="1"/>
  <c r="Q1671" i="1"/>
  <c r="P1671" i="1"/>
  <c r="B660" i="1"/>
  <c r="A660" i="1"/>
  <c r="K660" i="1"/>
  <c r="R660" i="1"/>
  <c r="J660" i="1"/>
  <c r="Q660" i="1"/>
  <c r="P660" i="1"/>
  <c r="O660" i="1"/>
  <c r="M660" i="1"/>
  <c r="N660" i="1"/>
  <c r="L660" i="1"/>
  <c r="A314" i="1"/>
  <c r="B314" i="1"/>
  <c r="N314" i="1"/>
  <c r="M314" i="1"/>
  <c r="L314" i="1"/>
  <c r="K314" i="1"/>
  <c r="R314" i="1"/>
  <c r="J314" i="1"/>
  <c r="P314" i="1"/>
  <c r="Q314" i="1"/>
  <c r="O314" i="1"/>
  <c r="B1933" i="1"/>
  <c r="A1933" i="1"/>
  <c r="L1933" i="1"/>
  <c r="K1933" i="1"/>
  <c r="R1933" i="1"/>
  <c r="J1933" i="1"/>
  <c r="Q1933" i="1"/>
  <c r="P1933" i="1"/>
  <c r="O1933" i="1"/>
  <c r="N1933" i="1"/>
  <c r="M1933" i="1"/>
  <c r="B380" i="1"/>
  <c r="A380" i="1"/>
  <c r="P380" i="1"/>
  <c r="O380" i="1"/>
  <c r="R380" i="1"/>
  <c r="Q380" i="1"/>
  <c r="N380" i="1"/>
  <c r="M380" i="1"/>
  <c r="K380" i="1"/>
  <c r="J380" i="1"/>
  <c r="L380" i="1"/>
  <c r="B597" i="1"/>
  <c r="A597" i="1"/>
  <c r="R597" i="1"/>
  <c r="J597" i="1"/>
  <c r="Q597" i="1"/>
  <c r="N597" i="1"/>
  <c r="K597" i="1"/>
  <c r="P597" i="1"/>
  <c r="O597" i="1"/>
  <c r="M597" i="1"/>
  <c r="L597" i="1"/>
  <c r="B1492" i="1"/>
  <c r="A1492" i="1"/>
  <c r="K1492" i="1"/>
  <c r="M1492" i="1"/>
  <c r="L1492" i="1"/>
  <c r="J1492" i="1"/>
  <c r="R1492" i="1"/>
  <c r="P1492" i="1"/>
  <c r="Q1492" i="1"/>
  <c r="N1492" i="1"/>
  <c r="O1492" i="1"/>
  <c r="B1444" i="1"/>
  <c r="A1444" i="1"/>
  <c r="R1444" i="1"/>
  <c r="J1444" i="1"/>
  <c r="Q1444" i="1"/>
  <c r="N1444" i="1"/>
  <c r="M1444" i="1"/>
  <c r="L1444" i="1"/>
  <c r="P1444" i="1"/>
  <c r="O1444" i="1"/>
  <c r="K1444" i="1"/>
  <c r="B827" i="1"/>
  <c r="A827" i="1"/>
  <c r="R827" i="1"/>
  <c r="J827" i="1"/>
  <c r="Q827" i="1"/>
  <c r="P827" i="1"/>
  <c r="O827" i="1"/>
  <c r="M827" i="1"/>
  <c r="L827" i="1"/>
  <c r="K827" i="1"/>
  <c r="N827" i="1"/>
  <c r="B787" i="1"/>
  <c r="A787" i="1"/>
  <c r="R787" i="1"/>
  <c r="J787" i="1"/>
  <c r="Q787" i="1"/>
  <c r="P787" i="1"/>
  <c r="O787" i="1"/>
  <c r="N787" i="1"/>
  <c r="M787" i="1"/>
  <c r="K787" i="1"/>
  <c r="L787" i="1"/>
  <c r="B731" i="1"/>
  <c r="A731" i="1"/>
  <c r="Q731" i="1"/>
  <c r="P731" i="1"/>
  <c r="L731" i="1"/>
  <c r="K731" i="1"/>
  <c r="J731" i="1"/>
  <c r="R731" i="1"/>
  <c r="N731" i="1"/>
  <c r="O731" i="1"/>
  <c r="M731" i="1"/>
  <c r="B1838" i="1"/>
  <c r="A1838" i="1"/>
  <c r="R1838" i="1"/>
  <c r="J1838" i="1"/>
  <c r="Q1838" i="1"/>
  <c r="L1838" i="1"/>
  <c r="K1838" i="1"/>
  <c r="P1838" i="1"/>
  <c r="O1838" i="1"/>
  <c r="M1838" i="1"/>
  <c r="N1838" i="1"/>
  <c r="A1398" i="1"/>
  <c r="B1398" i="1"/>
  <c r="P1398" i="1"/>
  <c r="O1398" i="1"/>
  <c r="M1398" i="1"/>
  <c r="L1398" i="1"/>
  <c r="J1398" i="1"/>
  <c r="Q1398" i="1"/>
  <c r="R1398" i="1"/>
  <c r="N1398" i="1"/>
  <c r="K1398" i="1"/>
  <c r="B1616" i="1"/>
  <c r="A1616" i="1"/>
  <c r="N1616" i="1"/>
  <c r="M1616" i="1"/>
  <c r="L1616" i="1"/>
  <c r="K1616" i="1"/>
  <c r="R1616" i="1"/>
  <c r="J1616" i="1"/>
  <c r="Q1616" i="1"/>
  <c r="P1616" i="1"/>
  <c r="O1616" i="1"/>
  <c r="B244" i="1"/>
  <c r="A244" i="1"/>
  <c r="L244" i="1"/>
  <c r="K244" i="1"/>
  <c r="R244" i="1"/>
  <c r="J244" i="1"/>
  <c r="Q244" i="1"/>
  <c r="P244" i="1"/>
  <c r="N244" i="1"/>
  <c r="O244" i="1"/>
  <c r="M244" i="1"/>
  <c r="B1587" i="1"/>
  <c r="A1587" i="1"/>
  <c r="K1587" i="1"/>
  <c r="R1587" i="1"/>
  <c r="J1587" i="1"/>
  <c r="N1587" i="1"/>
  <c r="M1587" i="1"/>
  <c r="L1587" i="1"/>
  <c r="P1587" i="1"/>
  <c r="Q1587" i="1"/>
  <c r="O1587" i="1"/>
  <c r="B1861" i="1"/>
  <c r="A1861" i="1"/>
  <c r="L1861" i="1"/>
  <c r="K1861" i="1"/>
  <c r="R1861" i="1"/>
  <c r="J1861" i="1"/>
  <c r="Q1861" i="1"/>
  <c r="P1861" i="1"/>
  <c r="O1861" i="1"/>
  <c r="N1861" i="1"/>
  <c r="M1861" i="1"/>
  <c r="B1917" i="1"/>
  <c r="A1917" i="1"/>
  <c r="L1917" i="1"/>
  <c r="K1917" i="1"/>
  <c r="R1917" i="1"/>
  <c r="J1917" i="1"/>
  <c r="Q1917" i="1"/>
  <c r="P1917" i="1"/>
  <c r="O1917" i="1"/>
  <c r="N1917" i="1"/>
  <c r="M1917" i="1"/>
  <c r="B24" i="1"/>
  <c r="A24" i="1"/>
  <c r="P24" i="1"/>
  <c r="O24" i="1"/>
  <c r="K24" i="1"/>
  <c r="N24" i="1"/>
  <c r="L24" i="1"/>
  <c r="M24" i="1"/>
  <c r="Q24" i="1"/>
  <c r="R24" i="1"/>
  <c r="J24" i="1"/>
  <c r="B1662" i="1"/>
  <c r="A1662" i="1"/>
  <c r="P1662" i="1"/>
  <c r="O1662" i="1"/>
  <c r="N1662" i="1"/>
  <c r="M1662" i="1"/>
  <c r="L1662" i="1"/>
  <c r="K1662" i="1"/>
  <c r="R1662" i="1"/>
  <c r="J1662" i="1"/>
  <c r="Q1662" i="1"/>
  <c r="B218" i="1"/>
  <c r="A218" i="1"/>
  <c r="K218" i="1"/>
  <c r="R218" i="1"/>
  <c r="J218" i="1"/>
  <c r="Q218" i="1"/>
  <c r="P218" i="1"/>
  <c r="O218" i="1"/>
  <c r="N218" i="1"/>
  <c r="M218" i="1"/>
  <c r="L218" i="1"/>
  <c r="B247" i="1"/>
  <c r="A247" i="1"/>
  <c r="Q247" i="1"/>
  <c r="P247" i="1"/>
  <c r="O247" i="1"/>
  <c r="N247" i="1"/>
  <c r="M247" i="1"/>
  <c r="K247" i="1"/>
  <c r="R247" i="1"/>
  <c r="L247" i="1"/>
  <c r="J247" i="1"/>
  <c r="B1578" i="1"/>
  <c r="A1578" i="1"/>
  <c r="L1578" i="1"/>
  <c r="K1578" i="1"/>
  <c r="R1578" i="1"/>
  <c r="Q1578" i="1"/>
  <c r="P1578" i="1"/>
  <c r="O1578" i="1"/>
  <c r="M1578" i="1"/>
  <c r="N1578" i="1"/>
  <c r="J1578" i="1"/>
  <c r="B1582" i="1"/>
  <c r="A1582" i="1"/>
  <c r="P1582" i="1"/>
  <c r="O1582" i="1"/>
  <c r="Q1582" i="1"/>
  <c r="N1582" i="1"/>
  <c r="M1582" i="1"/>
  <c r="L1582" i="1"/>
  <c r="K1582" i="1"/>
  <c r="R1582" i="1"/>
  <c r="J1582" i="1"/>
  <c r="B1797" i="1"/>
  <c r="A1797" i="1"/>
  <c r="P1797" i="1"/>
  <c r="O1797" i="1"/>
  <c r="N1797" i="1"/>
  <c r="M1797" i="1"/>
  <c r="L1797" i="1"/>
  <c r="K1797" i="1"/>
  <c r="R1797" i="1"/>
  <c r="J1797" i="1"/>
  <c r="Q1797" i="1"/>
  <c r="B1831" i="1"/>
  <c r="A1831" i="1"/>
  <c r="Q1831" i="1"/>
  <c r="K1831" i="1"/>
  <c r="J1831" i="1"/>
  <c r="R1831" i="1"/>
  <c r="P1831" i="1"/>
  <c r="O1831" i="1"/>
  <c r="N1831" i="1"/>
  <c r="L1831" i="1"/>
  <c r="M1831" i="1"/>
  <c r="B1852" i="1"/>
  <c r="A1852" i="1"/>
  <c r="M1852" i="1"/>
  <c r="L1852" i="1"/>
  <c r="K1852" i="1"/>
  <c r="R1852" i="1"/>
  <c r="J1852" i="1"/>
  <c r="Q1852" i="1"/>
  <c r="O1852" i="1"/>
  <c r="P1852" i="1"/>
  <c r="N1852" i="1"/>
  <c r="B1871" i="1"/>
  <c r="A1871" i="1"/>
  <c r="R1871" i="1"/>
  <c r="J1871" i="1"/>
  <c r="Q1871" i="1"/>
  <c r="P1871" i="1"/>
  <c r="O1871" i="1"/>
  <c r="N1871" i="1"/>
  <c r="M1871" i="1"/>
  <c r="L1871" i="1"/>
  <c r="K1871" i="1"/>
  <c r="B1896" i="1"/>
  <c r="A1896" i="1"/>
  <c r="Q1896" i="1"/>
  <c r="P1896" i="1"/>
  <c r="O1896" i="1"/>
  <c r="N1896" i="1"/>
  <c r="M1896" i="1"/>
  <c r="L1896" i="1"/>
  <c r="K1896" i="1"/>
  <c r="R1896" i="1"/>
  <c r="J1896" i="1"/>
  <c r="B226" i="1"/>
  <c r="A226" i="1"/>
  <c r="K226" i="1"/>
  <c r="R226" i="1"/>
  <c r="J226" i="1"/>
  <c r="Q226" i="1"/>
  <c r="P226" i="1"/>
  <c r="O226" i="1"/>
  <c r="L226" i="1"/>
  <c r="M226" i="1"/>
  <c r="N226" i="1"/>
  <c r="B365" i="1"/>
  <c r="A365" i="1"/>
  <c r="O365" i="1"/>
  <c r="N365" i="1"/>
  <c r="R365" i="1"/>
  <c r="Q365" i="1"/>
  <c r="P365" i="1"/>
  <c r="M365" i="1"/>
  <c r="L365" i="1"/>
  <c r="J365" i="1"/>
  <c r="K365" i="1"/>
  <c r="B257" i="1"/>
  <c r="A257" i="1"/>
  <c r="O257" i="1"/>
  <c r="N257" i="1"/>
  <c r="M257" i="1"/>
  <c r="L257" i="1"/>
  <c r="K257" i="1"/>
  <c r="Q257" i="1"/>
  <c r="J257" i="1"/>
  <c r="P257" i="1"/>
  <c r="R257" i="1"/>
  <c r="B1875" i="1"/>
  <c r="A1875" i="1"/>
  <c r="N1875" i="1"/>
  <c r="M1875" i="1"/>
  <c r="L1875" i="1"/>
  <c r="K1875" i="1"/>
  <c r="R1875" i="1"/>
  <c r="J1875" i="1"/>
  <c r="Q1875" i="1"/>
  <c r="P1875" i="1"/>
  <c r="O1875" i="1"/>
  <c r="B68" i="1"/>
  <c r="A68" i="1"/>
  <c r="L68" i="1"/>
  <c r="M68" i="1"/>
  <c r="K68" i="1"/>
  <c r="O68" i="1"/>
  <c r="R68" i="1"/>
  <c r="J68" i="1"/>
  <c r="Q68" i="1"/>
  <c r="P68" i="1"/>
  <c r="N68" i="1"/>
  <c r="B149" i="1"/>
  <c r="A149" i="1"/>
  <c r="L149" i="1"/>
  <c r="K149" i="1"/>
  <c r="R149" i="1"/>
  <c r="J149" i="1"/>
  <c r="Q149" i="1"/>
  <c r="N149" i="1"/>
  <c r="M149" i="1"/>
  <c r="O149" i="1"/>
  <c r="P149" i="1"/>
  <c r="B152" i="1"/>
  <c r="A152" i="1"/>
  <c r="Q152" i="1"/>
  <c r="P152" i="1"/>
  <c r="O152" i="1"/>
  <c r="N152" i="1"/>
  <c r="R152" i="1"/>
  <c r="M152" i="1"/>
  <c r="L152" i="1"/>
  <c r="K152" i="1"/>
  <c r="J152" i="1"/>
  <c r="B635" i="1"/>
  <c r="A635" i="1"/>
  <c r="L635" i="1"/>
  <c r="K635" i="1"/>
  <c r="R635" i="1"/>
  <c r="J635" i="1"/>
  <c r="Q635" i="1"/>
  <c r="P635" i="1"/>
  <c r="N635" i="1"/>
  <c r="O635" i="1"/>
  <c r="M635" i="1"/>
  <c r="A5" i="1"/>
  <c r="B5" i="1"/>
  <c r="K5" i="1"/>
  <c r="R5" i="1"/>
  <c r="J5" i="1"/>
  <c r="Q5" i="1"/>
  <c r="N5" i="1"/>
  <c r="P5" i="1"/>
  <c r="O5" i="1"/>
  <c r="L5" i="1"/>
  <c r="M5" i="1"/>
  <c r="A13" i="1"/>
  <c r="B13" i="1"/>
  <c r="K13" i="1"/>
  <c r="R13" i="1"/>
  <c r="J13" i="1"/>
  <c r="Q13" i="1"/>
  <c r="P13" i="1"/>
  <c r="N13" i="1"/>
  <c r="L13" i="1"/>
  <c r="O13" i="1"/>
  <c r="M13" i="1"/>
  <c r="A21" i="1"/>
  <c r="B21" i="1"/>
  <c r="K21" i="1"/>
  <c r="J21" i="1"/>
  <c r="N21" i="1"/>
  <c r="R21" i="1"/>
  <c r="Q21" i="1"/>
  <c r="O21" i="1"/>
  <c r="P21" i="1"/>
  <c r="L21" i="1"/>
  <c r="M21" i="1"/>
  <c r="A29" i="1"/>
  <c r="B29" i="1"/>
  <c r="K29" i="1"/>
  <c r="R29" i="1"/>
  <c r="J29" i="1"/>
  <c r="Q29" i="1"/>
  <c r="O29" i="1"/>
  <c r="L29" i="1"/>
  <c r="P29" i="1"/>
  <c r="N29" i="1"/>
  <c r="M29" i="1"/>
  <c r="A37" i="1"/>
  <c r="B37" i="1"/>
  <c r="K37" i="1"/>
  <c r="R37" i="1"/>
  <c r="L37" i="1"/>
  <c r="J37" i="1"/>
  <c r="Q37" i="1"/>
  <c r="P37" i="1"/>
  <c r="N37" i="1"/>
  <c r="O37" i="1"/>
  <c r="M37" i="1"/>
  <c r="B45" i="1"/>
  <c r="A45" i="1"/>
  <c r="K45" i="1"/>
  <c r="R45" i="1"/>
  <c r="J45" i="1"/>
  <c r="Q45" i="1"/>
  <c r="N45" i="1"/>
  <c r="P45" i="1"/>
  <c r="O45" i="1"/>
  <c r="L45" i="1"/>
  <c r="M45" i="1"/>
  <c r="B53" i="1"/>
  <c r="A53" i="1"/>
  <c r="K53" i="1"/>
  <c r="R53" i="1"/>
  <c r="J53" i="1"/>
  <c r="Q53" i="1"/>
  <c r="P53" i="1"/>
  <c r="N53" i="1"/>
  <c r="O53" i="1"/>
  <c r="M53" i="1"/>
  <c r="L53" i="1"/>
  <c r="B61" i="1"/>
  <c r="A61" i="1"/>
  <c r="K61" i="1"/>
  <c r="R61" i="1"/>
  <c r="J61" i="1"/>
  <c r="N61" i="1"/>
  <c r="Q61" i="1"/>
  <c r="P61" i="1"/>
  <c r="O61" i="1"/>
  <c r="M61" i="1"/>
  <c r="L61" i="1"/>
  <c r="B208" i="1"/>
  <c r="A208" i="1"/>
  <c r="M208" i="1"/>
  <c r="L208" i="1"/>
  <c r="K208" i="1"/>
  <c r="R208" i="1"/>
  <c r="J208" i="1"/>
  <c r="Q208" i="1"/>
  <c r="P208" i="1"/>
  <c r="O208" i="1"/>
  <c r="N208" i="1"/>
  <c r="B204" i="1"/>
  <c r="A204" i="1"/>
  <c r="Q204" i="1"/>
  <c r="P204" i="1"/>
  <c r="O204" i="1"/>
  <c r="N204" i="1"/>
  <c r="M204" i="1"/>
  <c r="K204" i="1"/>
  <c r="J204" i="1"/>
  <c r="R204" i="1"/>
  <c r="L204" i="1"/>
  <c r="B1595" i="1"/>
  <c r="A1595" i="1"/>
  <c r="K1595" i="1"/>
  <c r="R1595" i="1"/>
  <c r="J1595" i="1"/>
  <c r="Q1595" i="1"/>
  <c r="P1595" i="1"/>
  <c r="O1595" i="1"/>
  <c r="N1595" i="1"/>
  <c r="M1595" i="1"/>
  <c r="L1595" i="1"/>
  <c r="B1557" i="1"/>
  <c r="A1557" i="1"/>
  <c r="N1557" i="1"/>
  <c r="M1557" i="1"/>
  <c r="L1557" i="1"/>
  <c r="K1557" i="1"/>
  <c r="R1557" i="1"/>
  <c r="J1557" i="1"/>
  <c r="P1557" i="1"/>
  <c r="Q1557" i="1"/>
  <c r="O1557" i="1"/>
  <c r="B693" i="1"/>
  <c r="A693" i="1"/>
  <c r="R693" i="1"/>
  <c r="J693" i="1"/>
  <c r="Q693" i="1"/>
  <c r="P693" i="1"/>
  <c r="O693" i="1"/>
  <c r="N693" i="1"/>
  <c r="L693" i="1"/>
  <c r="M693" i="1"/>
  <c r="K693" i="1"/>
  <c r="B685" i="1"/>
  <c r="A685" i="1"/>
  <c r="R685" i="1"/>
  <c r="J685" i="1"/>
  <c r="Q685" i="1"/>
  <c r="P685" i="1"/>
  <c r="O685" i="1"/>
  <c r="N685" i="1"/>
  <c r="L685" i="1"/>
  <c r="M685" i="1"/>
  <c r="K685" i="1"/>
  <c r="B677" i="1"/>
  <c r="A677" i="1"/>
  <c r="R677" i="1"/>
  <c r="J677" i="1"/>
  <c r="Q677" i="1"/>
  <c r="P677" i="1"/>
  <c r="O677" i="1"/>
  <c r="N677" i="1"/>
  <c r="L677" i="1"/>
  <c r="M677" i="1"/>
  <c r="K677" i="1"/>
  <c r="B669" i="1"/>
  <c r="A669" i="1"/>
  <c r="R669" i="1"/>
  <c r="J669" i="1"/>
  <c r="Q669" i="1"/>
  <c r="P669" i="1"/>
  <c r="O669" i="1"/>
  <c r="N669" i="1"/>
  <c r="L669" i="1"/>
  <c r="M669" i="1"/>
  <c r="K669" i="1"/>
  <c r="B661" i="1"/>
  <c r="A661" i="1"/>
  <c r="R661" i="1"/>
  <c r="J661" i="1"/>
  <c r="Q661" i="1"/>
  <c r="P661" i="1"/>
  <c r="O661" i="1"/>
  <c r="N661" i="1"/>
  <c r="L661" i="1"/>
  <c r="M661" i="1"/>
  <c r="K661" i="1"/>
  <c r="B653" i="1"/>
  <c r="A653" i="1"/>
  <c r="R653" i="1"/>
  <c r="J653" i="1"/>
  <c r="Q653" i="1"/>
  <c r="P653" i="1"/>
  <c r="O653" i="1"/>
  <c r="N653" i="1"/>
  <c r="L653" i="1"/>
  <c r="M653" i="1"/>
  <c r="K653" i="1"/>
  <c r="B645" i="1"/>
  <c r="A645" i="1"/>
  <c r="R645" i="1"/>
  <c r="J645" i="1"/>
  <c r="Q645" i="1"/>
  <c r="P645" i="1"/>
  <c r="O645" i="1"/>
  <c r="N645" i="1"/>
  <c r="L645" i="1"/>
  <c r="M645" i="1"/>
  <c r="K645" i="1"/>
  <c r="B268" i="1"/>
  <c r="A268" i="1"/>
  <c r="L268" i="1"/>
  <c r="K268" i="1"/>
  <c r="R268" i="1"/>
  <c r="J268" i="1"/>
  <c r="Q268" i="1"/>
  <c r="P268" i="1"/>
  <c r="N268" i="1"/>
  <c r="M268" i="1"/>
  <c r="O268" i="1"/>
  <c r="B1644" i="1"/>
  <c r="A1644" i="1"/>
  <c r="R1644" i="1"/>
  <c r="J1644" i="1"/>
  <c r="Q1644" i="1"/>
  <c r="P1644" i="1"/>
  <c r="O1644" i="1"/>
  <c r="N1644" i="1"/>
  <c r="M1644" i="1"/>
  <c r="K1644" i="1"/>
  <c r="L1644" i="1"/>
  <c r="B1652" i="1"/>
  <c r="A1652" i="1"/>
  <c r="R1652" i="1"/>
  <c r="J1652" i="1"/>
  <c r="Q1652" i="1"/>
  <c r="P1652" i="1"/>
  <c r="O1652" i="1"/>
  <c r="N1652" i="1"/>
  <c r="M1652" i="1"/>
  <c r="L1652" i="1"/>
  <c r="K1652" i="1"/>
  <c r="B1856" i="1"/>
  <c r="A1856" i="1"/>
  <c r="Q1856" i="1"/>
  <c r="P1856" i="1"/>
  <c r="O1856" i="1"/>
  <c r="N1856" i="1"/>
  <c r="M1856" i="1"/>
  <c r="K1856" i="1"/>
  <c r="L1856" i="1"/>
  <c r="J1856" i="1"/>
  <c r="R1856" i="1"/>
  <c r="B313" i="1"/>
  <c r="A313" i="1"/>
  <c r="O313" i="1"/>
  <c r="N313" i="1"/>
  <c r="M313" i="1"/>
  <c r="L313" i="1"/>
  <c r="K313" i="1"/>
  <c r="Q313" i="1"/>
  <c r="J313" i="1"/>
  <c r="R313" i="1"/>
  <c r="P313" i="1"/>
  <c r="B321" i="1"/>
  <c r="A321" i="1"/>
  <c r="O321" i="1"/>
  <c r="N321" i="1"/>
  <c r="M321" i="1"/>
  <c r="L321" i="1"/>
  <c r="K321" i="1"/>
  <c r="Q321" i="1"/>
  <c r="J321" i="1"/>
  <c r="R321" i="1"/>
  <c r="P321" i="1"/>
  <c r="B1923" i="1"/>
  <c r="A1923" i="1"/>
  <c r="N1923" i="1"/>
  <c r="M1923" i="1"/>
  <c r="L1923" i="1"/>
  <c r="K1923" i="1"/>
  <c r="R1923" i="1"/>
  <c r="J1923" i="1"/>
  <c r="Q1923" i="1"/>
  <c r="P1923" i="1"/>
  <c r="O1923" i="1"/>
  <c r="B1969" i="1"/>
  <c r="A1969" i="1"/>
  <c r="P1969" i="1"/>
  <c r="O1969" i="1"/>
  <c r="N1969" i="1"/>
  <c r="M1969" i="1"/>
  <c r="L1969" i="1"/>
  <c r="K1969" i="1"/>
  <c r="R1969" i="1"/>
  <c r="J1969" i="1"/>
  <c r="Q1969" i="1"/>
  <c r="B1954" i="1"/>
  <c r="A1954" i="1"/>
  <c r="O1954" i="1"/>
  <c r="N1954" i="1"/>
  <c r="M1954" i="1"/>
  <c r="L1954" i="1"/>
  <c r="K1954" i="1"/>
  <c r="R1954" i="1"/>
  <c r="J1954" i="1"/>
  <c r="Q1954" i="1"/>
  <c r="P1954" i="1"/>
  <c r="B1944" i="1"/>
  <c r="A1944" i="1"/>
  <c r="Q1944" i="1"/>
  <c r="P1944" i="1"/>
  <c r="O1944" i="1"/>
  <c r="N1944" i="1"/>
  <c r="M1944" i="1"/>
  <c r="L1944" i="1"/>
  <c r="K1944" i="1"/>
  <c r="R1944" i="1"/>
  <c r="J1944" i="1"/>
  <c r="B1929" i="1"/>
  <c r="A1929" i="1"/>
  <c r="P1929" i="1"/>
  <c r="O1929" i="1"/>
  <c r="N1929" i="1"/>
  <c r="M1929" i="1"/>
  <c r="L1929" i="1"/>
  <c r="K1929" i="1"/>
  <c r="R1929" i="1"/>
  <c r="J1929" i="1"/>
  <c r="Q1929" i="1"/>
  <c r="B1635" i="1"/>
  <c r="A1635" i="1"/>
  <c r="K1635" i="1"/>
  <c r="R1635" i="1"/>
  <c r="J1635" i="1"/>
  <c r="Q1635" i="1"/>
  <c r="P1635" i="1"/>
  <c r="O1635" i="1"/>
  <c r="M1635" i="1"/>
  <c r="L1635" i="1"/>
  <c r="N1635" i="1"/>
  <c r="B166" i="1"/>
  <c r="A166" i="1"/>
  <c r="K166" i="1"/>
  <c r="R166" i="1"/>
  <c r="J166" i="1"/>
  <c r="Q166" i="1"/>
  <c r="P166" i="1"/>
  <c r="M166" i="1"/>
  <c r="L166" i="1"/>
  <c r="O166" i="1"/>
  <c r="N166" i="1"/>
  <c r="B389" i="1"/>
  <c r="A389" i="1"/>
  <c r="Q389" i="1"/>
  <c r="O389" i="1"/>
  <c r="N389" i="1"/>
  <c r="K389" i="1"/>
  <c r="J389" i="1"/>
  <c r="R389" i="1"/>
  <c r="M389" i="1"/>
  <c r="P389" i="1"/>
  <c r="L389" i="1"/>
  <c r="B581" i="1"/>
  <c r="A581" i="1"/>
  <c r="Q581" i="1"/>
  <c r="N581" i="1"/>
  <c r="J581" i="1"/>
  <c r="R581" i="1"/>
  <c r="P581" i="1"/>
  <c r="O581" i="1"/>
  <c r="M581" i="1"/>
  <c r="L581" i="1"/>
  <c r="K581" i="1"/>
  <c r="B588" i="1"/>
  <c r="A588" i="1"/>
  <c r="R588" i="1"/>
  <c r="J588" i="1"/>
  <c r="O588" i="1"/>
  <c r="K588" i="1"/>
  <c r="Q588" i="1"/>
  <c r="P588" i="1"/>
  <c r="N588" i="1"/>
  <c r="M588" i="1"/>
  <c r="L588" i="1"/>
  <c r="B622" i="1"/>
  <c r="A622" i="1"/>
  <c r="Q622" i="1"/>
  <c r="P622" i="1"/>
  <c r="M622" i="1"/>
  <c r="O622" i="1"/>
  <c r="N622" i="1"/>
  <c r="L622" i="1"/>
  <c r="K622" i="1"/>
  <c r="J622" i="1"/>
  <c r="R622" i="1"/>
  <c r="B614" i="1"/>
  <c r="A614" i="1"/>
  <c r="Q614" i="1"/>
  <c r="P614" i="1"/>
  <c r="M614" i="1"/>
  <c r="K614" i="1"/>
  <c r="J614" i="1"/>
  <c r="R614" i="1"/>
  <c r="N614" i="1"/>
  <c r="L614" i="1"/>
  <c r="O614" i="1"/>
  <c r="B606" i="1"/>
  <c r="A606" i="1"/>
  <c r="Q606" i="1"/>
  <c r="P606" i="1"/>
  <c r="M606" i="1"/>
  <c r="R606" i="1"/>
  <c r="O606" i="1"/>
  <c r="N606" i="1"/>
  <c r="L606" i="1"/>
  <c r="K606" i="1"/>
  <c r="J606" i="1"/>
  <c r="B598" i="1"/>
  <c r="A598" i="1"/>
  <c r="Q598" i="1"/>
  <c r="P598" i="1"/>
  <c r="M598" i="1"/>
  <c r="N598" i="1"/>
  <c r="L598" i="1"/>
  <c r="K598" i="1"/>
  <c r="J598" i="1"/>
  <c r="R598" i="1"/>
  <c r="O598" i="1"/>
  <c r="B1533" i="1"/>
  <c r="A1533" i="1"/>
  <c r="N1533" i="1"/>
  <c r="K1533" i="1"/>
  <c r="R1533" i="1"/>
  <c r="J1533" i="1"/>
  <c r="Q1533" i="1"/>
  <c r="P1533" i="1"/>
  <c r="O1533" i="1"/>
  <c r="M1533" i="1"/>
  <c r="L1533" i="1"/>
  <c r="B1525" i="1"/>
  <c r="A1525" i="1"/>
  <c r="R1525" i="1"/>
  <c r="J1525" i="1"/>
  <c r="Q1525" i="1"/>
  <c r="P1525" i="1"/>
  <c r="O1525" i="1"/>
  <c r="N1525" i="1"/>
  <c r="L1525" i="1"/>
  <c r="M1525" i="1"/>
  <c r="K1525" i="1"/>
  <c r="B1517" i="1"/>
  <c r="A1517" i="1"/>
  <c r="R1517" i="1"/>
  <c r="J1517" i="1"/>
  <c r="P1517" i="1"/>
  <c r="O1517" i="1"/>
  <c r="N1517" i="1"/>
  <c r="M1517" i="1"/>
  <c r="K1517" i="1"/>
  <c r="Q1517" i="1"/>
  <c r="L1517" i="1"/>
  <c r="B1509" i="1"/>
  <c r="A1509" i="1"/>
  <c r="R1509" i="1"/>
  <c r="J1509" i="1"/>
  <c r="O1509" i="1"/>
  <c r="N1509" i="1"/>
  <c r="M1509" i="1"/>
  <c r="L1509" i="1"/>
  <c r="P1509" i="1"/>
  <c r="K1509" i="1"/>
  <c r="Q1509" i="1"/>
  <c r="B1501" i="1"/>
  <c r="A1501" i="1"/>
  <c r="R1501" i="1"/>
  <c r="J1501" i="1"/>
  <c r="N1501" i="1"/>
  <c r="M1501" i="1"/>
  <c r="L1501" i="1"/>
  <c r="K1501" i="1"/>
  <c r="Q1501" i="1"/>
  <c r="O1501" i="1"/>
  <c r="P1501" i="1"/>
  <c r="B1493" i="1"/>
  <c r="A1493" i="1"/>
  <c r="R1493" i="1"/>
  <c r="J1493" i="1"/>
  <c r="M1493" i="1"/>
  <c r="L1493" i="1"/>
  <c r="K1493" i="1"/>
  <c r="P1493" i="1"/>
  <c r="N1493" i="1"/>
  <c r="Q1493" i="1"/>
  <c r="O1493" i="1"/>
  <c r="B1485" i="1"/>
  <c r="A1485" i="1"/>
  <c r="R1485" i="1"/>
  <c r="J1485" i="1"/>
  <c r="L1485" i="1"/>
  <c r="K1485" i="1"/>
  <c r="Q1485" i="1"/>
  <c r="O1485" i="1"/>
  <c r="M1485" i="1"/>
  <c r="P1485" i="1"/>
  <c r="N1485" i="1"/>
  <c r="B1477" i="1"/>
  <c r="A1477" i="1"/>
  <c r="R1477" i="1"/>
  <c r="J1477" i="1"/>
  <c r="K1477" i="1"/>
  <c r="Q1477" i="1"/>
  <c r="N1477" i="1"/>
  <c r="M1477" i="1"/>
  <c r="L1477" i="1"/>
  <c r="P1477" i="1"/>
  <c r="O1477" i="1"/>
  <c r="B1469" i="1"/>
  <c r="A1469" i="1"/>
  <c r="R1469" i="1"/>
  <c r="J1469" i="1"/>
  <c r="Q1469" i="1"/>
  <c r="P1469" i="1"/>
  <c r="M1469" i="1"/>
  <c r="L1469" i="1"/>
  <c r="K1469" i="1"/>
  <c r="O1469" i="1"/>
  <c r="N1469" i="1"/>
  <c r="B1461" i="1"/>
  <c r="A1461" i="1"/>
  <c r="Q1461" i="1"/>
  <c r="P1461" i="1"/>
  <c r="M1461" i="1"/>
  <c r="N1461" i="1"/>
  <c r="L1461" i="1"/>
  <c r="J1461" i="1"/>
  <c r="R1461" i="1"/>
  <c r="O1461" i="1"/>
  <c r="K1461" i="1"/>
  <c r="B1453" i="1"/>
  <c r="A1453" i="1"/>
  <c r="Q1453" i="1"/>
  <c r="P1453" i="1"/>
  <c r="M1453" i="1"/>
  <c r="J1453" i="1"/>
  <c r="R1453" i="1"/>
  <c r="L1453" i="1"/>
  <c r="O1453" i="1"/>
  <c r="N1453" i="1"/>
  <c r="K1453" i="1"/>
  <c r="B1445" i="1"/>
  <c r="A1445" i="1"/>
  <c r="Q1445" i="1"/>
  <c r="P1445" i="1"/>
  <c r="M1445" i="1"/>
  <c r="R1445" i="1"/>
  <c r="O1445" i="1"/>
  <c r="L1445" i="1"/>
  <c r="N1445" i="1"/>
  <c r="K1445" i="1"/>
  <c r="J1445" i="1"/>
  <c r="B1437" i="1"/>
  <c r="A1437" i="1"/>
  <c r="Q1437" i="1"/>
  <c r="P1437" i="1"/>
  <c r="M1437" i="1"/>
  <c r="L1437" i="1"/>
  <c r="K1437" i="1"/>
  <c r="O1437" i="1"/>
  <c r="N1437" i="1"/>
  <c r="J1437" i="1"/>
  <c r="R1437" i="1"/>
  <c r="B1429" i="1"/>
  <c r="A1429" i="1"/>
  <c r="Q1429" i="1"/>
  <c r="P1429" i="1"/>
  <c r="M1429" i="1"/>
  <c r="O1429" i="1"/>
  <c r="K1429" i="1"/>
  <c r="J1429" i="1"/>
  <c r="R1429" i="1"/>
  <c r="N1429" i="1"/>
  <c r="L1429" i="1"/>
  <c r="B1421" i="1"/>
  <c r="A1421" i="1"/>
  <c r="Q1421" i="1"/>
  <c r="P1421" i="1"/>
  <c r="M1421" i="1"/>
  <c r="O1421" i="1"/>
  <c r="N1421" i="1"/>
  <c r="K1421" i="1"/>
  <c r="R1421" i="1"/>
  <c r="L1421" i="1"/>
  <c r="J1421" i="1"/>
  <c r="B1413" i="1"/>
  <c r="A1413" i="1"/>
  <c r="Q1413" i="1"/>
  <c r="P1413" i="1"/>
  <c r="M1413" i="1"/>
  <c r="K1413" i="1"/>
  <c r="J1413" i="1"/>
  <c r="N1413" i="1"/>
  <c r="R1413" i="1"/>
  <c r="O1413" i="1"/>
  <c r="L1413" i="1"/>
  <c r="B1405" i="1"/>
  <c r="A1405" i="1"/>
  <c r="Q1405" i="1"/>
  <c r="P1405" i="1"/>
  <c r="N1405" i="1"/>
  <c r="M1405" i="1"/>
  <c r="K1405" i="1"/>
  <c r="R1405" i="1"/>
  <c r="O1405" i="1"/>
  <c r="L1405" i="1"/>
  <c r="J1405" i="1"/>
  <c r="B828" i="1"/>
  <c r="A828" i="1"/>
  <c r="Q828" i="1"/>
  <c r="P828" i="1"/>
  <c r="O828" i="1"/>
  <c r="N828" i="1"/>
  <c r="R828" i="1"/>
  <c r="M828" i="1"/>
  <c r="L828" i="1"/>
  <c r="J828" i="1"/>
  <c r="K828" i="1"/>
  <c r="B820" i="1"/>
  <c r="A820" i="1"/>
  <c r="Q820" i="1"/>
  <c r="P820" i="1"/>
  <c r="O820" i="1"/>
  <c r="N820" i="1"/>
  <c r="L820" i="1"/>
  <c r="K820" i="1"/>
  <c r="J820" i="1"/>
  <c r="R820" i="1"/>
  <c r="M820" i="1"/>
  <c r="B812" i="1"/>
  <c r="A812" i="1"/>
  <c r="Q812" i="1"/>
  <c r="P812" i="1"/>
  <c r="O812" i="1"/>
  <c r="N812" i="1"/>
  <c r="R812" i="1"/>
  <c r="M812" i="1"/>
  <c r="L812" i="1"/>
  <c r="J812" i="1"/>
  <c r="K812" i="1"/>
  <c r="B804" i="1"/>
  <c r="A804" i="1"/>
  <c r="Q804" i="1"/>
  <c r="P804" i="1"/>
  <c r="O804" i="1"/>
  <c r="N804" i="1"/>
  <c r="L804" i="1"/>
  <c r="K804" i="1"/>
  <c r="J804" i="1"/>
  <c r="R804" i="1"/>
  <c r="M804" i="1"/>
  <c r="B796" i="1"/>
  <c r="A796" i="1"/>
  <c r="Q796" i="1"/>
  <c r="P796" i="1"/>
  <c r="O796" i="1"/>
  <c r="N796" i="1"/>
  <c r="R796" i="1"/>
  <c r="M796" i="1"/>
  <c r="L796" i="1"/>
  <c r="J796" i="1"/>
  <c r="K796" i="1"/>
  <c r="B788" i="1"/>
  <c r="A788" i="1"/>
  <c r="Q788" i="1"/>
  <c r="P788" i="1"/>
  <c r="O788" i="1"/>
  <c r="N788" i="1"/>
  <c r="L788" i="1"/>
  <c r="K788" i="1"/>
  <c r="J788" i="1"/>
  <c r="R788" i="1"/>
  <c r="M788" i="1"/>
  <c r="B780" i="1"/>
  <c r="A780" i="1"/>
  <c r="Q780" i="1"/>
  <c r="P780" i="1"/>
  <c r="O780" i="1"/>
  <c r="N780" i="1"/>
  <c r="R780" i="1"/>
  <c r="M780" i="1"/>
  <c r="L780" i="1"/>
  <c r="J780" i="1"/>
  <c r="K780" i="1"/>
  <c r="B772" i="1"/>
  <c r="A772" i="1"/>
  <c r="Q772" i="1"/>
  <c r="P772" i="1"/>
  <c r="O772" i="1"/>
  <c r="N772" i="1"/>
  <c r="L772" i="1"/>
  <c r="K772" i="1"/>
  <c r="J772" i="1"/>
  <c r="R772" i="1"/>
  <c r="M772" i="1"/>
  <c r="B764" i="1"/>
  <c r="A764" i="1"/>
  <c r="Q764" i="1"/>
  <c r="P764" i="1"/>
  <c r="O764" i="1"/>
  <c r="N764" i="1"/>
  <c r="R764" i="1"/>
  <c r="M764" i="1"/>
  <c r="L764" i="1"/>
  <c r="J764" i="1"/>
  <c r="K764" i="1"/>
  <c r="B756" i="1"/>
  <c r="A756" i="1"/>
  <c r="Q756" i="1"/>
  <c r="P756" i="1"/>
  <c r="O756" i="1"/>
  <c r="N756" i="1"/>
  <c r="L756" i="1"/>
  <c r="K756" i="1"/>
  <c r="J756" i="1"/>
  <c r="R756" i="1"/>
  <c r="M756" i="1"/>
  <c r="B748" i="1"/>
  <c r="A748" i="1"/>
  <c r="Q748" i="1"/>
  <c r="P748" i="1"/>
  <c r="O748" i="1"/>
  <c r="N748" i="1"/>
  <c r="R748" i="1"/>
  <c r="M748" i="1"/>
  <c r="L748" i="1"/>
  <c r="J748" i="1"/>
  <c r="K748" i="1"/>
  <c r="B740" i="1"/>
  <c r="A740" i="1"/>
  <c r="P740" i="1"/>
  <c r="O740" i="1"/>
  <c r="N740" i="1"/>
  <c r="R740" i="1"/>
  <c r="Q740" i="1"/>
  <c r="M740" i="1"/>
  <c r="L740" i="1"/>
  <c r="J740" i="1"/>
  <c r="K740" i="1"/>
  <c r="B732" i="1"/>
  <c r="A732" i="1"/>
  <c r="P732" i="1"/>
  <c r="O732" i="1"/>
  <c r="N732" i="1"/>
  <c r="M732" i="1"/>
  <c r="L732" i="1"/>
  <c r="K732" i="1"/>
  <c r="J732" i="1"/>
  <c r="R732" i="1"/>
  <c r="Q732" i="1"/>
  <c r="B724" i="1"/>
  <c r="A724" i="1"/>
  <c r="K724" i="1"/>
  <c r="R724" i="1"/>
  <c r="J724" i="1"/>
  <c r="Q724" i="1"/>
  <c r="P724" i="1"/>
  <c r="O724" i="1"/>
  <c r="M724" i="1"/>
  <c r="N724" i="1"/>
  <c r="L724" i="1"/>
  <c r="B716" i="1"/>
  <c r="A716" i="1"/>
  <c r="K716" i="1"/>
  <c r="R716" i="1"/>
  <c r="J716" i="1"/>
  <c r="Q716" i="1"/>
  <c r="P716" i="1"/>
  <c r="O716" i="1"/>
  <c r="M716" i="1"/>
  <c r="N716" i="1"/>
  <c r="L716" i="1"/>
  <c r="B708" i="1"/>
  <c r="A708" i="1"/>
  <c r="K708" i="1"/>
  <c r="R708" i="1"/>
  <c r="J708" i="1"/>
  <c r="Q708" i="1"/>
  <c r="P708" i="1"/>
  <c r="O708" i="1"/>
  <c r="M708" i="1"/>
  <c r="N708" i="1"/>
  <c r="L708" i="1"/>
  <c r="B700" i="1"/>
  <c r="A700" i="1"/>
  <c r="K700" i="1"/>
  <c r="R700" i="1"/>
  <c r="J700" i="1"/>
  <c r="Q700" i="1"/>
  <c r="P700" i="1"/>
  <c r="O700" i="1"/>
  <c r="M700" i="1"/>
  <c r="L700" i="1"/>
  <c r="N700" i="1"/>
  <c r="B1847" i="1"/>
  <c r="A1847" i="1"/>
  <c r="Q1847" i="1"/>
  <c r="P1847" i="1"/>
  <c r="O1847" i="1"/>
  <c r="R1847" i="1"/>
  <c r="N1847" i="1"/>
  <c r="M1847" i="1"/>
  <c r="L1847" i="1"/>
  <c r="K1847" i="1"/>
  <c r="J1847" i="1"/>
  <c r="B1839" i="1"/>
  <c r="A1839" i="1"/>
  <c r="Q1839" i="1"/>
  <c r="P1839" i="1"/>
  <c r="O1839" i="1"/>
  <c r="M1839" i="1"/>
  <c r="L1839" i="1"/>
  <c r="K1839" i="1"/>
  <c r="J1839" i="1"/>
  <c r="N1839" i="1"/>
  <c r="R1839" i="1"/>
  <c r="B1913" i="1"/>
  <c r="A1913" i="1"/>
  <c r="P1913" i="1"/>
  <c r="O1913" i="1"/>
  <c r="N1913" i="1"/>
  <c r="M1913" i="1"/>
  <c r="L1913" i="1"/>
  <c r="K1913" i="1"/>
  <c r="R1913" i="1"/>
  <c r="J1913" i="1"/>
  <c r="Q1913" i="1"/>
  <c r="B1905" i="1"/>
  <c r="A1905" i="1"/>
  <c r="P1905" i="1"/>
  <c r="O1905" i="1"/>
  <c r="N1905" i="1"/>
  <c r="M1905" i="1"/>
  <c r="L1905" i="1"/>
  <c r="K1905" i="1"/>
  <c r="R1905" i="1"/>
  <c r="J1905" i="1"/>
  <c r="Q1905" i="1"/>
  <c r="B577" i="1"/>
  <c r="A577" i="1"/>
  <c r="R577" i="1"/>
  <c r="J577" i="1"/>
  <c r="K577" i="1"/>
  <c r="Q577" i="1"/>
  <c r="P577" i="1"/>
  <c r="O577" i="1"/>
  <c r="N577" i="1"/>
  <c r="L577" i="1"/>
  <c r="M577" i="1"/>
  <c r="B569" i="1"/>
  <c r="A569" i="1"/>
  <c r="R569" i="1"/>
  <c r="J569" i="1"/>
  <c r="Q569" i="1"/>
  <c r="P569" i="1"/>
  <c r="O569" i="1"/>
  <c r="N569" i="1"/>
  <c r="M569" i="1"/>
  <c r="K569" i="1"/>
  <c r="L569" i="1"/>
  <c r="B561" i="1"/>
  <c r="A561" i="1"/>
  <c r="R561" i="1"/>
  <c r="J561" i="1"/>
  <c r="Q561" i="1"/>
  <c r="P561" i="1"/>
  <c r="O561" i="1"/>
  <c r="N561" i="1"/>
  <c r="M561" i="1"/>
  <c r="L561" i="1"/>
  <c r="K561" i="1"/>
  <c r="B1399" i="1"/>
  <c r="A1399" i="1"/>
  <c r="O1399" i="1"/>
  <c r="N1399" i="1"/>
  <c r="P1399" i="1"/>
  <c r="M1399" i="1"/>
  <c r="K1399" i="1"/>
  <c r="R1399" i="1"/>
  <c r="Q1399" i="1"/>
  <c r="L1399" i="1"/>
  <c r="J1399" i="1"/>
  <c r="B1391" i="1"/>
  <c r="A1391" i="1"/>
  <c r="R1391" i="1"/>
  <c r="J1391" i="1"/>
  <c r="Q1391" i="1"/>
  <c r="O1391" i="1"/>
  <c r="L1391" i="1"/>
  <c r="P1391" i="1"/>
  <c r="N1391" i="1"/>
  <c r="M1391" i="1"/>
  <c r="K1391" i="1"/>
  <c r="B1383" i="1"/>
  <c r="A1383" i="1"/>
  <c r="R1383" i="1"/>
  <c r="J1383" i="1"/>
  <c r="Q1383" i="1"/>
  <c r="O1383" i="1"/>
  <c r="L1383" i="1"/>
  <c r="K1383" i="1"/>
  <c r="P1383" i="1"/>
  <c r="N1383" i="1"/>
  <c r="M1383" i="1"/>
  <c r="B1375" i="1"/>
  <c r="A1375" i="1"/>
  <c r="Q1375" i="1"/>
  <c r="O1375" i="1"/>
  <c r="L1375" i="1"/>
  <c r="R1375" i="1"/>
  <c r="P1375" i="1"/>
  <c r="N1375" i="1"/>
  <c r="M1375" i="1"/>
  <c r="K1375" i="1"/>
  <c r="J1375" i="1"/>
  <c r="B1367" i="1"/>
  <c r="A1367" i="1"/>
  <c r="Q1367" i="1"/>
  <c r="O1367" i="1"/>
  <c r="L1367" i="1"/>
  <c r="M1367" i="1"/>
  <c r="K1367" i="1"/>
  <c r="J1367" i="1"/>
  <c r="R1367" i="1"/>
  <c r="P1367" i="1"/>
  <c r="N1367" i="1"/>
  <c r="B1359" i="1"/>
  <c r="A1359" i="1"/>
  <c r="Q1359" i="1"/>
  <c r="O1359" i="1"/>
  <c r="L1359" i="1"/>
  <c r="R1359" i="1"/>
  <c r="P1359" i="1"/>
  <c r="N1359" i="1"/>
  <c r="K1359" i="1"/>
  <c r="J1359" i="1"/>
  <c r="M1359" i="1"/>
  <c r="B1351" i="1"/>
  <c r="A1351" i="1"/>
  <c r="Q1351" i="1"/>
  <c r="O1351" i="1"/>
  <c r="L1351" i="1"/>
  <c r="P1351" i="1"/>
  <c r="N1351" i="1"/>
  <c r="M1351" i="1"/>
  <c r="K1351" i="1"/>
  <c r="J1351" i="1"/>
  <c r="R1351" i="1"/>
  <c r="B1343" i="1"/>
  <c r="A1343" i="1"/>
  <c r="Q1343" i="1"/>
  <c r="O1343" i="1"/>
  <c r="L1343" i="1"/>
  <c r="K1343" i="1"/>
  <c r="J1343" i="1"/>
  <c r="R1343" i="1"/>
  <c r="P1343" i="1"/>
  <c r="N1343" i="1"/>
  <c r="M1343" i="1"/>
  <c r="B1335" i="1"/>
  <c r="A1335" i="1"/>
  <c r="Q1335" i="1"/>
  <c r="L1335" i="1"/>
  <c r="R1335" i="1"/>
  <c r="P1335" i="1"/>
  <c r="O1335" i="1"/>
  <c r="N1335" i="1"/>
  <c r="M1335" i="1"/>
  <c r="K1335" i="1"/>
  <c r="J1335" i="1"/>
  <c r="B1327" i="1"/>
  <c r="A1327" i="1"/>
  <c r="Q1327" i="1"/>
  <c r="L1327" i="1"/>
  <c r="P1327" i="1"/>
  <c r="O1327" i="1"/>
  <c r="N1327" i="1"/>
  <c r="M1327" i="1"/>
  <c r="K1327" i="1"/>
  <c r="R1327" i="1"/>
  <c r="J1327" i="1"/>
  <c r="B1319" i="1"/>
  <c r="A1319" i="1"/>
  <c r="Q1319" i="1"/>
  <c r="N1319" i="1"/>
  <c r="M1319" i="1"/>
  <c r="L1319" i="1"/>
  <c r="K1319" i="1"/>
  <c r="J1319" i="1"/>
  <c r="R1319" i="1"/>
  <c r="P1319" i="1"/>
  <c r="O1319" i="1"/>
  <c r="B1311" i="1"/>
  <c r="A1311" i="1"/>
  <c r="Q1311" i="1"/>
  <c r="M1311" i="1"/>
  <c r="L1311" i="1"/>
  <c r="K1311" i="1"/>
  <c r="J1311" i="1"/>
  <c r="R1311" i="1"/>
  <c r="P1311" i="1"/>
  <c r="O1311" i="1"/>
  <c r="N1311" i="1"/>
  <c r="B1303" i="1"/>
  <c r="A1303" i="1"/>
  <c r="Q1303" i="1"/>
  <c r="L1303" i="1"/>
  <c r="K1303" i="1"/>
  <c r="J1303" i="1"/>
  <c r="R1303" i="1"/>
  <c r="P1303" i="1"/>
  <c r="O1303" i="1"/>
  <c r="N1303" i="1"/>
  <c r="M1303" i="1"/>
  <c r="B1295" i="1"/>
  <c r="A1295" i="1"/>
  <c r="M1295" i="1"/>
  <c r="L1295" i="1"/>
  <c r="K1295" i="1"/>
  <c r="R1295" i="1"/>
  <c r="J1295" i="1"/>
  <c r="Q1295" i="1"/>
  <c r="P1295" i="1"/>
  <c r="O1295" i="1"/>
  <c r="N1295" i="1"/>
  <c r="B1617" i="1"/>
  <c r="A1617" i="1"/>
  <c r="M1617" i="1"/>
  <c r="L1617" i="1"/>
  <c r="K1617" i="1"/>
  <c r="R1617" i="1"/>
  <c r="J1617" i="1"/>
  <c r="Q1617" i="1"/>
  <c r="O1617" i="1"/>
  <c r="P1617" i="1"/>
  <c r="N1617" i="1"/>
  <c r="B1609" i="1"/>
  <c r="A1609" i="1"/>
  <c r="M1609" i="1"/>
  <c r="L1609" i="1"/>
  <c r="K1609" i="1"/>
  <c r="R1609" i="1"/>
  <c r="J1609" i="1"/>
  <c r="N1609" i="1"/>
  <c r="P1609" i="1"/>
  <c r="Q1609" i="1"/>
  <c r="O1609" i="1"/>
  <c r="B1601" i="1"/>
  <c r="A1601" i="1"/>
  <c r="M1601" i="1"/>
  <c r="L1601" i="1"/>
  <c r="K1601" i="1"/>
  <c r="Q1601" i="1"/>
  <c r="P1601" i="1"/>
  <c r="O1601" i="1"/>
  <c r="N1601" i="1"/>
  <c r="J1601" i="1"/>
  <c r="R1601" i="1"/>
  <c r="F148" i="8"/>
  <c r="F39" i="8"/>
  <c r="F8" i="8"/>
  <c r="F133" i="8"/>
  <c r="F15" i="8"/>
  <c r="F27" i="8"/>
  <c r="F152" i="8"/>
  <c r="F11" i="8"/>
  <c r="F22" i="8"/>
  <c r="F168" i="8"/>
  <c r="F20" i="8"/>
  <c r="F2" i="8"/>
  <c r="F17" i="8"/>
  <c r="F13" i="8"/>
  <c r="F14" i="8"/>
  <c r="F147" i="8"/>
  <c r="F30" i="8"/>
  <c r="F21" i="8"/>
  <c r="F6" i="8"/>
  <c r="F16" i="8"/>
  <c r="F106" i="8"/>
  <c r="F10" i="8"/>
  <c r="F37" i="8"/>
  <c r="F149" i="8"/>
  <c r="F19" i="8"/>
  <c r="F182" i="8"/>
  <c r="F31" i="8"/>
  <c r="F32" i="8"/>
  <c r="F151" i="8"/>
  <c r="F3" i="8"/>
  <c r="F40" i="8"/>
  <c r="F181" i="8"/>
  <c r="F7" i="8"/>
  <c r="F12" i="8"/>
  <c r="F36" i="8"/>
  <c r="F35" i="8"/>
  <c r="F157" i="8"/>
  <c r="F165" i="8"/>
  <c r="F164" i="8"/>
  <c r="F206" i="8"/>
  <c r="F202" i="8"/>
  <c r="F162" i="8"/>
  <c r="F175" i="8"/>
  <c r="F163" i="8"/>
  <c r="F156" i="8"/>
  <c r="F204" i="8"/>
  <c r="F169" i="8"/>
  <c r="F142" i="8"/>
  <c r="F139" i="8"/>
  <c r="F140" i="8"/>
  <c r="F199" i="8"/>
  <c r="F211" i="8"/>
  <c r="F159" i="8"/>
  <c r="F145" i="8"/>
  <c r="F167" i="8"/>
  <c r="F146" i="8"/>
  <c r="F187" i="8"/>
  <c r="F127" i="8"/>
  <c r="F158" i="8"/>
  <c r="F178" i="8"/>
  <c r="F100" i="8"/>
  <c r="F184" i="8"/>
  <c r="F143" i="8"/>
  <c r="F177" i="8"/>
  <c r="F42" i="8"/>
  <c r="F74" i="8"/>
  <c r="F70" i="8"/>
  <c r="F79" i="8"/>
  <c r="F51" i="8"/>
  <c r="F155" i="8"/>
  <c r="F186" i="8"/>
  <c r="F63" i="8"/>
  <c r="F69" i="8"/>
  <c r="F46" i="8"/>
  <c r="F185" i="8"/>
  <c r="F75" i="8"/>
  <c r="F107" i="8"/>
  <c r="F49" i="8"/>
  <c r="F83" i="8"/>
  <c r="F71" i="8"/>
  <c r="F41" i="8"/>
  <c r="F160" i="8"/>
  <c r="F161" i="8"/>
  <c r="F153" i="8"/>
  <c r="F65" i="8"/>
  <c r="F48" i="8"/>
  <c r="F77" i="8"/>
  <c r="F179" i="8"/>
  <c r="F45" i="8"/>
  <c r="F44" i="8"/>
  <c r="F78" i="8"/>
  <c r="F62" i="8"/>
  <c r="F195" i="8"/>
  <c r="F196" i="8"/>
  <c r="F197" i="8"/>
  <c r="F193" i="8"/>
  <c r="F194" i="8"/>
  <c r="F190" i="8"/>
  <c r="F191" i="8"/>
  <c r="F192" i="8"/>
  <c r="F68" i="8"/>
  <c r="F66" i="8"/>
  <c r="F180" i="8"/>
  <c r="F131" i="8"/>
  <c r="F130" i="8"/>
  <c r="F88" i="8"/>
  <c r="F122" i="8"/>
  <c r="F126" i="8"/>
  <c r="I695" i="15"/>
  <c r="I692" i="15"/>
  <c r="I690" i="15"/>
  <c r="I691" i="15"/>
  <c r="F57" i="8"/>
  <c r="F52" i="8"/>
  <c r="F60" i="8"/>
  <c r="F55" i="8"/>
  <c r="F87" i="8"/>
  <c r="F136" i="8"/>
  <c r="F23" i="8"/>
  <c r="F176" i="8"/>
  <c r="F85" i="8"/>
  <c r="F141" i="8"/>
  <c r="F144" i="8"/>
  <c r="F82" i="8"/>
  <c r="F26" i="8"/>
  <c r="F58" i="8"/>
  <c r="F84" i="8"/>
  <c r="F56" i="8"/>
  <c r="F86" i="8"/>
  <c r="F64" i="8"/>
  <c r="F54" i="8"/>
  <c r="B19" i="10" a="1"/>
  <c r="B19" i="10" s="1"/>
  <c r="H688" i="15" l="1"/>
  <c r="I688" i="15" s="1"/>
  <c r="H689" i="15"/>
  <c r="H693" i="15" s="1"/>
  <c r="I694" i="15"/>
  <c r="I696" i="15"/>
  <c r="I689" i="15" l="1"/>
  <c r="I693"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tc={1F6D9B8A-9D38-4D1F-B4ED-5F0A991366ED}</author>
    <author>tc={13F601CD-306A-40F0-B922-220BFFE13A1B}</author>
    <author>tc={F68FAF8D-1644-4226-9958-EF646AC2A415}</author>
    <author>tc={6B9A8754-021E-4D8E-93F4-88976B3E34AB}</author>
    <author>tc={7D5DDCCA-4283-4FED-98AD-8E96763E1C42}</author>
    <author>tc={2419812F-F330-4B11-95F5-C4C2E221E694}</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tc={AD616FC9-3395-42E5-B276-12B592569509}</author>
    <author>tc={00EB049D-E7F3-49A2-83AA-A4B256E6ECF2}</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32"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2"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40"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41"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8"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83"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85"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6"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7"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7"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1" shapeId="0" xr:uid="{1F6D9B8A-9D38-4D1F-B4ED-5F0A991366E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91" authorId="12" shapeId="0" xr:uid="{13F601CD-306A-40F0-B922-220BFFE13A1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3" shapeId="0" xr:uid="{F68FAF8D-1644-4226-9958-EF646AC2A41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92" authorId="14" shapeId="0" xr:uid="{6B9A8754-021E-4D8E-93F4-88976B3E34A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5" shapeId="0" xr:uid="{7D5DDCCA-4283-4FED-98AD-8E96763E1C4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93" authorId="16" shapeId="0" xr:uid="{2419812F-F330-4B11-95F5-C4C2E221E69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94" authorId="17"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101" authorId="18"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106" authorId="19"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7" authorId="20"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8" authorId="21"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0" authorId="22"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1" authorId="23"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2" authorId="24"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3" authorId="25"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5" authorId="26"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6" authorId="27"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7" authorId="28"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8" authorId="29"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8" authorId="30"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9" authorId="31" shapeId="0" xr:uid="{AD616FC9-3395-42E5-B276-12B59256950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9" authorId="32" shapeId="0" xr:uid="{00EB049D-E7F3-49A2-83AA-A4B256E6ECF2}">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C32" authorId="0" shapeId="0" xr:uid="{A890E904-480B-4594-A9AC-66E9A78B095E}">
      <text>
        <r>
          <rPr>
            <sz val="11"/>
            <color theme="1"/>
            <rFont val="Calibri"/>
            <family val="2"/>
            <scheme val="minor"/>
          </rPr>
          <t xml:space="preserve">AUT: NA
BEL: NA
BGR: NO
CYP: NE
CZE: NA,NE
DNM: NE
EST: NO
FIN: NE,NO
FRK: NO
DEU: NA
GRC: NE
HRV: NE
HUN: NA
IRL: NE
ITA: NE
LVA: NE
LTU: NA
LUX: NO
MLT: NA,NE
NLD: NO
POL: NA
PRT: NO
ROU: NE
SVK: NO
SVN: NO
ESP: IE
SWE: NO
</t>
        </r>
      </text>
    </comment>
    <comment ref="B36" authorId="0" shapeId="0" xr:uid="{2371FF1F-568C-4104-BD1B-C1283D157F18}">
      <text>
        <r>
          <rPr>
            <sz val="11"/>
            <color theme="1"/>
            <rFont val="Calibri"/>
            <family val="2"/>
            <scheme val="minor"/>
          </rPr>
          <t xml:space="preserve">AUT: 9.59592857142857
BEL: 17.02458112808576
BGR: 45.48680584346784
CYP: 1.815
CZE: 108.53333333333333
DNM: 14.6666666666667
EST: 0.99751026350757
FIN: 5.38025440213227
FRK: 864.511214285714
DEU: 481.04832338513802
GRC: 60.40990476190478
HRV: 50.01973427513329
HUN: 171.1495009642201
IRL: 96.67702318840578
ITA: 464.83990666666665
LVA: 7.7088
LTU: 59.60543226427248
LUX: NO
MLT: NE
NLD: 1.51485714285714
POL: 571.11023941566361
PRT: 21.2774401902174
ROU: 115.68173339130435
SVK: 15.28761275222224
SVN: 8.66734412898549
ESP: 437.841611
SWE: 4.35057971014492
</t>
        </r>
      </text>
    </comment>
    <comment ref="J36" authorId="0" shapeId="0" xr:uid="{FE0A730B-E7F8-41AC-B4D9-6B6FB42AB774}">
      <text>
        <r>
          <rPr>
            <sz val="11"/>
            <color theme="1"/>
            <rFont val="Calibri"/>
            <family val="2"/>
            <scheme val="minor"/>
          </rPr>
          <t xml:space="preserve">AUT: 9.59592857142857
BEL: 17.02458112808576
BGR: 45.48680584346784
CYP: 1.815
CZE: 108.53333333333333
DNM: 14.6666666666667
EST: 0.99751026350757
FIN: 5.38025440213227
FRK: 864.511214285714
DEU: 481.04832338513802
GRC: 60.40990476190478
HRV: 50.01973427513329
HUN: 171.1495009642201
IRL: 96.67702318840578
ITA: 464.83990666666665
LVA: 7.7088
LTU: 59.60543226427248
LUX: NO
MLT: NE
NLD: 1.51485714285714
POL: 571.11023941566361
PRT: 21.2774401902174
ROU: 115.68173339130435
SVK: 15.28761275222224
SVN: 8.66734412898549
ESP: 437.841611
SWE: 4.35057971014492
</t>
        </r>
      </text>
    </comment>
    <comment ref="B37" authorId="0" shapeId="0" xr:uid="{16DDF74F-3E7B-4138-98F0-69D93039890F}">
      <text>
        <r>
          <rPr>
            <sz val="11"/>
            <color theme="1"/>
            <rFont val="Calibri"/>
            <family val="2"/>
            <scheme val="minor"/>
          </rPr>
          <t xml:space="preserve">AUT: 30.66167548500881
BEL: NO
BGR: NO
CYP: NO
CZE: NO
DNM: 33.2904
EST: NO
FIN: NA
FRK: 128.158708333333
DEU: 510.44657841318201
GRC: NO
HRV: NA
HUN: 22.73317975072361
IRL: NO
ITA: 43.67601942612275
LVA: NE
LTU: NE
LUX: 5.82140548281269
MLT: NO
NLD: NO
POL: 236.13472203435688
PRT: 20.67692
ROU: NO
SVK: NO
SVN: 3.545972495065
ESP: 77.156211
SWE: NO
</t>
        </r>
      </text>
    </comment>
    <comment ref="J37" authorId="0" shapeId="0" xr:uid="{28153DFC-B4F0-491D-BAA4-115CCD948B65}">
      <text>
        <r>
          <rPr>
            <sz val="11"/>
            <color theme="1"/>
            <rFont val="Calibri"/>
            <family val="2"/>
            <scheme val="minor"/>
          </rPr>
          <t xml:space="preserve">AUT: 30.66167548500881
BEL: NO
BGR: NO
CYP: NO
CZE: NO
DNM: 33.2904
EST: NO
FIN: NA
FRK: 128.158708333333
DEU: 510.44657841318201
GRC: NO
HRV: NA
HUN: 22.73317975072361
IRL: NO
ITA: 43.67601942612275
LVA: NE
LTU: NE
LUX: 5.82140548281269
MLT: NO
NLD: NO
POL: 236.13472203435688
PRT: 20.67692
ROU: NO
SVK: NO
SVN: 3.545972495065
ESP: 77.156211
SWE: NO
</t>
        </r>
      </text>
    </comment>
    <comment ref="B38" authorId="0" shapeId="0" xr:uid="{20690F2A-D065-40E4-85C9-E062CB5A5D93}">
      <text>
        <r>
          <rPr>
            <sz val="11"/>
            <color theme="1"/>
            <rFont val="Calibri"/>
            <family val="2"/>
            <scheme val="minor"/>
          </rPr>
          <t xml:space="preserve">AUT: NA
BEL: NO
BGR: NO VALUE
CYP: NO
CZE: NO
DNM: NA
EST: NO
FIN: NO
FRK: NO
DEU: NO,NA
GRC: NO VALUE
HRV: NO
HUN: NO
IRL: NO
ITA: NO
LVA: NO
LTU: NO
LUX: NO
MLT: NO VALUE
NLD: NO
POL: NO
PRT: NO
ROU: NO
SVK: NO
SVN: NO
ESP: NO
SWE: NO VALUE
</t>
        </r>
      </text>
    </comment>
    <comment ref="C38" authorId="0" shapeId="0" xr:uid="{119CF04D-D35B-471F-A201-77405B8F57C1}">
      <text>
        <r>
          <rPr>
            <sz val="11"/>
            <color theme="1"/>
            <rFont val="Calibri"/>
            <family val="2"/>
            <scheme val="minor"/>
          </rPr>
          <t xml:space="preserve">AUT: NA
BEL: NO
BGR: NO VALUE
CYP: NO
CZE: NO
DNM: NA
EST: NO
FIN: NO
FRK: NO
DEU: 0.01103627068207
GRC: NO VALUE
HRV: NO
HUN: NO
IRL: NO
ITA: NO
LVA: NO
LTU: NO
LUX: NO
MLT: NA
NLD: NA
POL: NO
PRT: NO
ROU: NO
SVK: NO
SVN: NO
ESP: NO
SWE: NO VALUE
</t>
        </r>
      </text>
    </comment>
    <comment ref="D38" authorId="0" shapeId="0" xr:uid="{5814CA7D-17CB-463C-9B20-B3C285382541}">
      <text>
        <r>
          <rPr>
            <sz val="11"/>
            <color theme="1"/>
            <rFont val="Calibri"/>
            <family val="2"/>
            <scheme val="minor"/>
          </rPr>
          <t xml:space="preserve">AUT: NA
BEL: NO
BGR: NO VALUE
CYP: NO
CZE: NO
DNM: NA
EST: NO
FIN: NO
FRK: NO
DEU: 0.00041777263496
GRC: NO VALUE
HRV: NO
HUN: NO
IRL: NO
ITA: NO
LVA: NO
LTU: NO
LUX: NO
MLT: NA
NLD: NA
POL: NO
PRT: NO
ROU: NO
SVK: NO
SVN: NO
ESP: NO
SWE: NO VALUE
</t>
        </r>
      </text>
    </comment>
    <comment ref="B47" authorId="0" shapeId="0" xr:uid="{A4EA5DFB-89D0-4657-A724-5EEA75B93968}">
      <text>
        <r>
          <rPr>
            <sz val="11"/>
            <color theme="1"/>
            <rFont val="Calibri"/>
            <family val="2"/>
            <scheme val="minor"/>
          </rPr>
          <t xml:space="preserve">AUT: NO
BEL: NO
BGR: NO
CYP: NO
CZE: NO
DNM: NA
EST: NO
FIN: NA
FRK: NO,NA
DEU: NO,IE,NA
GRC: NO
HRV: NO
HUN: NA
IRL: NO
ITA: NO
LVA: NA
LTU: NO
LUX: NO
MLT: NO
NLD: NO
POL: NA
PRT: NO
ROU: NA
SVK: NO
SVN: NO
ESP: NO
SWE: NO
</t>
        </r>
      </text>
    </comment>
    <comment ref="C47" authorId="0" shapeId="0" xr:uid="{D64780C0-0F15-4D0F-9B5A-6F45DFE799AE}">
      <text>
        <r>
          <rPr>
            <sz val="11"/>
            <color theme="1"/>
            <rFont val="Calibri"/>
            <family val="2"/>
            <scheme val="minor"/>
          </rPr>
          <t xml:space="preserve">AUT: NO
BEL: NO
BGR: NO
CYP: NO
CZE: NO
DNM: NA
EST: NO
FIN: NA
FRK: NO,NA
DEU: NO,IE,NA
GRC: NO
HRV: NO
HUN: NA
IRL: NO
ITA: NO
LVA: NA
LTU: NO
LUX: NO
MLT: NO
NLD: NO
POL: NA
PRT: NO
ROU: NA
SVK: NO
SVN: NO
ESP: NO
SWE: NO
</t>
        </r>
      </text>
    </comment>
    <comment ref="D47" authorId="0" shapeId="0" xr:uid="{437BFD77-8E62-4BF6-886D-48D667DF3B9B}">
      <text>
        <r>
          <rPr>
            <sz val="11"/>
            <color theme="1"/>
            <rFont val="Calibri"/>
            <family val="2"/>
            <scheme val="minor"/>
          </rPr>
          <t xml:space="preserve">AUT: NO
BEL: NO
BGR: NO
CYP: NO
CZE: NO
DNM: NA
EST: NO
FIN: NA
FRK: NA
DEU: 0.352491528
GRC: NO
HRV: NO
HUN: NA
IRL: NO
ITA: NO
LVA: NA
LTU: NO
LUX: NO
MLT: NO
NLD: NO
POL: NA
PRT: NO
ROU: NA
SVK: NO
SVN: NO
ESP: NO
SWE: NO
</t>
        </r>
      </text>
    </comment>
    <comment ref="B53" authorId="0" shapeId="0" xr:uid="{EA56DC68-7C93-4DB2-B562-13A018632552}">
      <text>
        <r>
          <rPr>
            <sz val="11"/>
            <color theme="1"/>
            <rFont val="Calibri"/>
            <family val="2"/>
            <scheme val="minor"/>
          </rPr>
          <t xml:space="preserve">AUT: NO
BEL: NO
BGR: NO
CYP: NO
CZE: NO
DNM: 21.7835949571209
EST: NO
FIN: NO
FRK: NO
DEU: NE,NA
GRC: NO
HRV: NO
HUN: NO
IRL: NO
ITA: NO
LVA: NO
LTU: NO
LUX: NO
MLT: NO
NLD: NO
POL: NO
PRT: NA
ROU: NA
SVK: NO
SVN: NO
ESP: NA
SWE: NO
</t>
        </r>
      </text>
    </comment>
    <comment ref="C53" authorId="0" shapeId="0" xr:uid="{0B03C1AF-5C17-452C-BC23-EC9717632D16}">
      <text>
        <r>
          <rPr>
            <sz val="11"/>
            <color theme="1"/>
            <rFont val="Calibri"/>
            <family val="2"/>
            <scheme val="minor"/>
          </rPr>
          <t xml:space="preserve">AUT: NO
BEL: NO
BGR: NO
CYP: NO
CZE: NO
DNM: 0.10890804502956
EST: NO
FIN: NO
FRK: NO
DEU: NO,NE
GRC: NO
HRV: NO
HUN: NO
IRL: NO
ITA: NO
LVA: NO
LTU: NO
LUX: NO
MLT: NO
NLD: NO
POL: NO
PRT: NO
ROU: NA
SVK: NO
SVN: NO
ESP: 1.755415146
SWE: NO
</t>
        </r>
      </text>
    </comment>
    <comment ref="D53" authorId="0" shapeId="0" xr:uid="{AC16D4D9-CEDA-4352-8567-2C9B622BEDB2}">
      <text>
        <r>
          <rPr>
            <sz val="11"/>
            <color theme="1"/>
            <rFont val="Calibri"/>
            <family val="2"/>
            <scheme val="minor"/>
          </rPr>
          <t xml:space="preserve">AUT: NO
BEL: NO
BGR: NO
CYP: NO
CZE: NO
DNM: NE
EST: NO
FIN: NO
FRK: NO
DEU: NO,NE
GRC: NO
HRV: NO
HUN: NO
IRL: NO
ITA: NO
LVA: NO
LTU: NO
LUX: NO
MLT: NO
NLD: NO
POL: NO
PRT: NO
ROU: NA
SVK: NO
SVN: NO
ESP: NA
SWE: NO
</t>
        </r>
      </text>
    </comment>
    <comment ref="B54" authorId="0" shapeId="0" xr:uid="{C628B0D8-B88E-487A-A613-56E3E1EBE695}">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C54" authorId="0" shapeId="0" xr:uid="{FB104BEE-8BB4-49DA-97B3-6EF37F0DD5D7}">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D54" authorId="0" shapeId="0" xr:uid="{911BBB7F-8FB6-4B10-A780-449A40F04B19}">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E54" authorId="0" shapeId="0" xr:uid="{921DF59F-8CEB-4E15-8FDE-6E5B047F27C1}">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F54" authorId="0" shapeId="0" xr:uid="{6AAE650D-508F-4C4B-A080-D683A5828802}">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G54" authorId="0" shapeId="0" xr:uid="{BB8A6F2E-76FB-4FB3-9217-B9A2ABBFB515}">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H54" authorId="0" shapeId="0" xr:uid="{6C6C459D-1F6C-4E44-88B4-F8ADD10DC5FA}">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I54" authorId="0" shapeId="0" xr:uid="{421EE8AD-ACEF-4407-B09F-3AC6F4F7B38B}">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B60" authorId="0" shapeId="0" xr:uid="{365D7025-8DEB-44B6-8CF4-D4B86E0AA7C3}">
      <text>
        <r>
          <rPr>
            <sz val="11"/>
            <color theme="1"/>
            <rFont val="Calibri"/>
            <family val="2"/>
            <scheme val="minor"/>
          </rPr>
          <t xml:space="preserve">AUT: NO
BEL: NO
BGR: NO
CYP: NO
CZE: NO
DNM: NE
EST: NO
FIN: NO
FRK: 0.6678
DEU: IE,NE
GRC: NO
HRV: C
HUN: NO
IRL: NO
ITA: NE
LVA: NA
LTU: NO
LUX: NO
MLT: NO
NLD: IE
POL: NA
PRT: NO
ROU: NA
SVK: NO
SVN: NO
ESP: NE
SWE: NO
</t>
        </r>
      </text>
    </comment>
    <comment ref="C60" authorId="0" shapeId="0" xr:uid="{581BE2A1-7642-4D4D-B035-26FC0E3639DF}">
      <text>
        <r>
          <rPr>
            <sz val="11"/>
            <color theme="1"/>
            <rFont val="Calibri"/>
            <family val="2"/>
            <scheme val="minor"/>
          </rPr>
          <t xml:space="preserve">AUT: NO
BEL: NO
BGR: NO
CYP: NO
CZE: NO
DNM: NE
EST: NO
FIN: NO
FRK: NE
DEU: IE,NE
GRC: NO
HRV: C
HUN: NO
IRL: NO
ITA: NE
LVA: NA
LTU: NO
LUX: NO
MLT: NO
NLD: IE
POL: NA
PRT: NO
ROU: NA
SVK: NO
SVN: NO
ESP: NE
SWE: NO
</t>
        </r>
      </text>
    </comment>
    <comment ref="D60" authorId="0" shapeId="0" xr:uid="{43EDC39D-A94E-4D46-9A8C-1574247BF04F}">
      <text>
        <r>
          <rPr>
            <sz val="11"/>
            <color theme="1"/>
            <rFont val="Calibri"/>
            <family val="2"/>
            <scheme val="minor"/>
          </rPr>
          <t xml:space="preserve">AUT: NO
BEL: NO
BGR: NO
CYP: NO
CZE: NO
DNM: NE
EST: NO
FIN: NO
FRK: NE
DEU: IE,NE
GRC: NO
HRV: C
HUN: NO
IRL: NO
ITA: NE
LVA: NA
LTU: NO
LUX: NO
MLT: NO
NLD: IE
POL: NA
PRT: NO
ROU: NA
SVK: NO
SVN: NO
ESP: NE
SWE: NO
</t>
        </r>
      </text>
    </comment>
    <comment ref="J60" authorId="0" shapeId="0" xr:uid="{A12FFDEC-F961-4275-BBC9-1213D67E5E96}">
      <text>
        <r>
          <rPr>
            <sz val="11"/>
            <color theme="1"/>
            <rFont val="Calibri"/>
            <family val="2"/>
            <scheme val="minor"/>
          </rPr>
          <t xml:space="preserve">AUT: NO
BEL: NO
BGR: NO
CYP: NO
CZE: NO
DNM: NE
EST: NO
FIN: NO
FRK: 0.6678
DEU: IE,NE
GRC: NO
HRV: C
HUN: NO
IRL: NO
ITA: NE
LVA: NA
LTU: NO
LUX: NO
MLT: NO
NLD: IE
POL: NA
PRT: NO
ROU: NA
SVK: NO
SVN: NO
ESP: NE
SWE: NO
</t>
        </r>
      </text>
    </comment>
    <comment ref="B63" authorId="0" shapeId="0" xr:uid="{BD760275-8061-40A1-9C59-AFD99C0CAC5D}">
      <text>
        <r>
          <rPr>
            <sz val="11"/>
            <color theme="1"/>
            <rFont val="Calibri"/>
            <family val="2"/>
            <scheme val="minor"/>
          </rPr>
          <t xml:space="preserve">AUT: 22,778.81508243295
BEL: NA
BGR: NE
CYP: NE
CZE: 15,558.298157579031
DNM: NE
EST: 1,751.43980334277
FIN: 37,785.268900000003
FRK: NE
DEU: NO
GRC: NE
HRV: 217.51594296441726
HUN: 22,477.128529413189
IRL: NE
ITA: 7,058.1529559464452
LVA: NA
LTU: 2,160.504082900361
LUX: NE
MLT: NE
NLD: NO
POL: 23,643.023042795583
PRT: NE
ROU: NA
SVK: 1,043.1761042285982
SVN: 1,083.5477170483362
ESP: NE
SWE: NE
</t>
        </r>
      </text>
    </comment>
    <comment ref="J63" authorId="0" shapeId="0" xr:uid="{1193F0C7-13C5-4EDD-8F8E-EB84EA9E71BC}">
      <text>
        <r>
          <rPr>
            <sz val="11"/>
            <color theme="1"/>
            <rFont val="Calibri"/>
            <family val="2"/>
            <scheme val="minor"/>
          </rPr>
          <t xml:space="preserve">AUT: 22,778.81508243295
BEL: NA
BGR: NE
CYP: NE
CZE: 15,558.298157579031
DNM: NE
EST: 1,751.43980334277
FIN: 37,785.268900000003
FRK: NE
DEU: NO
GRC: NE
HRV: 217.51594296441726
HUN: 22,477.128529413189
IRL: NE
ITA: 7,058.1529559464452
LVA: NA
LTU: 2,160.504082900361
LUX: NE
MLT: NE
NLD: NO
POL: 23,643.023042795583
PRT: NE
ROU: NA
SVK: 1,043.1761042285982
SVN: 1,083.5477170483362
ESP: NE
SWE: NE
</t>
        </r>
      </text>
    </comment>
    <comment ref="H273" authorId="0" shapeId="0" xr:uid="{B20BC8ED-16E2-4C68-9AAF-51A707540B77}">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<sst xmlns="http://schemas.openxmlformats.org/spreadsheetml/2006/main" count="14881" uniqueCount="2765">
  <si>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</si>
  <si>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</si>
  <si>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</si>
  <si>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</si>
  <si>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</si>
  <si>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</si>
  <si>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</si>
  <si>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</si>
  <si>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</si>
  <si>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</si>
  <si>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</si>
  <si>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</si>
  <si>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</si>
  <si>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</si>
  <si>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</si>
  <si>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</si>
  <si>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</si>
  <si>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</si>
  <si>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</si>
  <si>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</si>
  <si>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</si>
  <si>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</si>
  <si>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</si>
  <si>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</si>
  <si>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</si>
  <si>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</si>
  <si>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</si>
  <si>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</si>
  <si>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</si>
  <si>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</si>
  <si>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</si>
  <si>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</si>
  <si>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</si>
  <si>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</si>
  <si>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</si>
  <si>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</si>
  <si>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</si>
  <si>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</si>
  <si>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</si>
  <si>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</si>
  <si>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</si>
  <si>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</si>
  <si>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</si>
  <si>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</si>
  <si>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</si>
  <si>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</si>
  <si>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</si>
  <si>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</si>
  <si>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</si>
  <si>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</si>
  <si>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</si>
  <si>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</si>
  <si>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</si>
  <si>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</si>
  <si>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</si>
  <si>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</si>
  <si>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</si>
  <si>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</si>
  <si>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</si>
  <si>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</si>
  <si>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</si>
  <si>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</si>
  <si>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</si>
  <si>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</si>
  <si>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</si>
  <si>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</si>
  <si>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</si>
  <si>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</si>
  <si>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</si>
  <si>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</si>
  <si>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</si>
  <si>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</si>
  <si>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</si>
  <si>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</si>
  <si>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</si>
  <si>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</si>
  <si>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</si>
  <si>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</si>
  <si>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</si>
  <si>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</si>
  <si>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</si>
  <si>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</si>
  <si>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</si>
  <si>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</si>
  <si>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</si>
  <si>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</si>
  <si>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</si>
  <si>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</si>
  <si>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</si>
  <si>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</si>
  <si>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</si>
  <si>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</si>
  <si>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</si>
  <si>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</si>
  <si>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</si>
  <si>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</si>
  <si>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</si>
  <si>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</si>
  <si>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</si>
  <si>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</si>
  <si>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</si>
  <si>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</si>
  <si>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</si>
  <si>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</si>
  <si>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</si>
  <si>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</si>
  <si>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</si>
  <si>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</si>
  <si>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</si>
  <si>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</si>
  <si>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</si>
  <si>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motorbikes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</si>
  <si>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</si>
  <si>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</si>
  <si>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</si>
  <si>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</si>
  <si>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</si>
  <si>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</si>
  <si>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</si>
  <si>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</si>
  <si>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</si>
  <si>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</si>
  <si>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</si>
  <si>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</si>
  <si>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</si>
  <si>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</si>
  <si>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</si>
  <si>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</si>
  <si>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</si>
  <si>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</si>
  <si>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</si>
  <si>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</si>
  <si>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</si>
  <si>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</si>
  <si>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</si>
  <si>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</si>
  <si>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</si>
  <si>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</si>
  <si>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</si>
  <si>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</si>
  <si>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</si>
  <si>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</si>
  <si>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</si>
  <si>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</si>
  <si>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</si>
  <si>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</si>
  <si>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</si>
  <si>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</si>
  <si>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</si>
  <si>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</si>
  <si>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</si>
  <si>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</si>
  <si>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</si>
  <si>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</si>
  <si>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</si>
  <si>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</si>
  <si>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</si>
  <si>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</si>
  <si>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</si>
  <si>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</si>
  <si>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</si>
  <si>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</si>
  <si>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</si>
  <si>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</si>
  <si>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</si>
  <si>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</si>
  <si>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</si>
  <si>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</si>
  <si>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</si>
  <si>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</si>
  <si>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</si>
  <si>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</si>
  <si>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</si>
  <si>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</si>
  <si>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</si>
  <si>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</si>
  <si>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</si>
  <si>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</si>
  <si>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</si>
  <si>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</si>
  <si>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</si>
  <si>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</si>
  <si>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</si>
  <si>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</si>
  <si>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</si>
  <si>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</si>
  <si>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</si>
  <si>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</si>
  <si>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</si>
  <si>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</si>
  <si>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</si>
  <si>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</si>
  <si>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</si>
  <si>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</si>
  <si>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</si>
  <si>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</si>
  <si>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</si>
  <si>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</si>
  <si>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</si>
  <si>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</si>
  <si>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</si>
  <si>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</si>
  <si>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</si>
  <si>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</si>
  <si>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</si>
  <si>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</si>
  <si>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</si>
  <si>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</si>
  <si>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</si>
  <si>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</si>
  <si>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</si>
  <si>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</si>
  <si>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</si>
  <si>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</si>
  <si>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</si>
  <si>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</si>
  <si>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</si>
  <si>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</si>
  <si>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</si>
  <si>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</si>
  <si>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</si>
  <si>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</si>
  <si>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</si>
  <si>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</si>
  <si>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</si>
  <si>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</si>
  <si>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</si>
  <si>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</si>
  <si>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</si>
  <si>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</si>
  <si>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</si>
  <si>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</si>
  <si>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</si>
  <si>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</si>
  <si>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</si>
  <si>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</si>
  <si>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</si>
  <si>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</si>
  <si>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</si>
  <si>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</si>
  <si>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</si>
  <si>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</si>
  <si>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</si>
  <si>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</si>
  <si>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</si>
  <si>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</si>
  <si>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</si>
  <si>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</si>
  <si>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</si>
  <si>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</si>
  <si>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</si>
  <si>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</si>
  <si>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</si>
  <si>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</si>
  <si>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</si>
  <si>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</si>
  <si>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</si>
  <si>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</si>
  <si>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</si>
  <si>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</si>
  <si>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</si>
  <si>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</si>
  <si>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</si>
  <si>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</si>
  <si>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</si>
  <si>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</si>
  <si>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</si>
  <si>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</si>
  <si>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</si>
  <si>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</si>
  <si>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</si>
  <si>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</si>
  <si>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</si>
  <si>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</si>
  <si>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</si>
  <si>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</si>
  <si>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</si>
  <si>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</si>
  <si>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</si>
  <si>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</si>
  <si>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</si>
  <si>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</si>
  <si>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</si>
  <si>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</si>
  <si>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</si>
  <si>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</si>
  <si>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</si>
  <si>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</si>
  <si>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</si>
  <si>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</si>
  <si>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</si>
  <si>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</si>
  <si>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</si>
  <si>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</si>
  <si>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</si>
  <si>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</si>
  <si>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</si>
  <si>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</si>
  <si>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</si>
  <si>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</si>
  <si>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</si>
  <si>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</si>
  <si>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</si>
  <si>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</si>
  <si>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</si>
  <si>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</si>
  <si>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</si>
  <si>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</si>
  <si>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</si>
  <si>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</si>
  <si>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</si>
  <si>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</si>
  <si>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</si>
  <si>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</si>
  <si>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</si>
  <si>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</si>
  <si>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</si>
  <si>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</si>
  <si>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</si>
  <si>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</si>
  <si>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</si>
  <si>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</si>
  <si>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</si>
  <si>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</si>
  <si>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</si>
  <si>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</si>
  <si>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</si>
  <si>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</si>
  <si>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</si>
  <si>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</si>
  <si>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</si>
  <si>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</si>
  <si>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</si>
  <si>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</si>
  <si>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</si>
  <si>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</si>
  <si>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</si>
  <si>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</si>
  <si>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</si>
  <si>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</si>
  <si>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</si>
  <si>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</si>
  <si>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</si>
  <si>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</si>
  <si>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</si>
  <si>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</si>
  <si>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</si>
  <si>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</si>
  <si>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</si>
  <si>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</si>
  <si>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</si>
  <si>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</si>
  <si>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</si>
  <si>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</si>
  <si>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</si>
  <si>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</si>
  <si>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</si>
  <si>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</si>
  <si>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</si>
  <si>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</si>
  <si>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</si>
  <si>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</si>
  <si>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</si>
  <si>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</si>
  <si>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</si>
  <si>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</si>
  <si>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</si>
  <si>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</si>
  <si>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</si>
  <si>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</si>
  <si>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</si>
  <si>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</si>
  <si>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</si>
  <si>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</si>
  <si>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</si>
  <si>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</si>
  <si>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</si>
  <si>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</si>
  <si>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</si>
  <si>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</si>
  <si>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</si>
  <si>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</si>
  <si>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</si>
  <si>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</si>
  <si>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</si>
  <si>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</si>
  <si>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</si>
  <si>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</si>
  <si>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</si>
  <si>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</si>
  <si>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</si>
  <si>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</si>
  <si>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</si>
  <si>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</si>
  <si>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</si>
  <si>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</si>
  <si>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</si>
  <si>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</si>
  <si>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</si>
  <si>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</si>
  <si>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</si>
  <si>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</si>
  <si>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</si>
  <si>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</si>
  <si>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</si>
  <si>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</si>
  <si>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</si>
  <si>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</si>
  <si>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</si>
  <si>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</si>
  <si>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</si>
  <si>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</si>
  <si>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</si>
  <si>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</si>
  <si>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</si>
  <si>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</si>
  <si>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</si>
  <si>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</si>
  <si>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</si>
  <si>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</si>
  <si>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</si>
  <si>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</si>
  <si>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</si>
  <si>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</si>
  <si>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</si>
  <si>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</si>
  <si>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</si>
  <si>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</si>
  <si>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</si>
  <si>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</si>
  <si>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</si>
  <si>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</si>
  <si>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</si>
  <si>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</si>
  <si>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</si>
  <si>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</si>
  <si>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</si>
  <si>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</si>
  <si>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</si>
  <si>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</si>
  <si>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</si>
  <si>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</si>
  <si>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</si>
  <si>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</si>
  <si>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</si>
  <si>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</si>
  <si>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</si>
  <si>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</si>
  <si>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</si>
  <si>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</si>
  <si>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</si>
  <si>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</si>
  <si>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</si>
  <si>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</si>
  <si>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</si>
  <si>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</si>
  <si>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</si>
  <si>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</si>
  <si>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</si>
  <si>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</si>
  <si>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</si>
  <si>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</si>
  <si>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</si>
  <si>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</si>
  <si>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</si>
  <si>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</si>
  <si>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</si>
  <si>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Inventory 2005</t>
  </si>
  <si>
    <t>UNITED STATES OF AMERICA</t>
  </si>
  <si>
    <r>
      <t>CH</t>
    </r>
    <r>
      <rPr>
        <b/>
        <vertAlign val="subscript"/>
        <sz val="9"/>
        <rFont val="Times New Roman"/>
        <family val="1"/>
      </rPr>
      <t>4</t>
    </r>
  </si>
  <si>
    <r>
      <t>N</t>
    </r>
    <r>
      <rPr>
        <b/>
        <vertAlign val="subscript"/>
        <sz val="9"/>
        <rFont val="Times New Roman"/>
        <family val="1"/>
      </rPr>
      <t>2</t>
    </r>
    <r>
      <rPr>
        <b/>
        <sz val="9"/>
        <rFont val="Times New Roman"/>
        <family val="1"/>
      </rPr>
      <t>O</t>
    </r>
  </si>
  <si>
    <t>CO</t>
  </si>
  <si>
    <t>NMVOC</t>
  </si>
  <si>
    <t>NA</t>
  </si>
  <si>
    <t>IE</t>
  </si>
  <si>
    <t>B. Fugitive emissions from fuels</t>
  </si>
  <si>
    <t>NO,NE,NA</t>
  </si>
  <si>
    <t>NE</t>
  </si>
  <si>
    <t>NO</t>
  </si>
  <si>
    <t>IE,NA</t>
  </si>
  <si>
    <t>International bunkers</t>
  </si>
  <si>
    <t>Aviation</t>
  </si>
  <si>
    <t>Navigation</t>
  </si>
  <si>
    <t>Multilateral operations</t>
  </si>
  <si>
    <t>NO,NA</t>
  </si>
  <si>
    <t>NO,IE</t>
  </si>
  <si>
    <t>NO,NE</t>
  </si>
  <si>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</si>
  <si>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</si>
  <si>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</si>
  <si>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</si>
  <si>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</si>
  <si>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</si>
  <si>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C.  Metal industry</t>
  </si>
  <si>
    <t>(Sheet 1 of 1)</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</si>
  <si>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</si>
  <si>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</si>
  <si>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</si>
  <si>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</si>
  <si>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</si>
  <si>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</si>
  <si>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</si>
  <si>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</si>
  <si>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</si>
  <si>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</si>
  <si>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</si>
  <si>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</si>
  <si>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</si>
  <si>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</si>
  <si>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</si>
  <si>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</si>
  <si>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</si>
  <si>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</si>
  <si>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</si>
  <si>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</si>
  <si>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</si>
  <si>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</si>
  <si>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</si>
  <si>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</si>
  <si>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</si>
  <si>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</si>
  <si>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</si>
  <si>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t xml:space="preserve">GREENHOUSE GAS SOURCE AND </t>
  </si>
  <si>
    <t>SINK CATEGORIES</t>
  </si>
  <si>
    <t>B.  Manure management</t>
  </si>
  <si>
    <t>C.  Rice cultivation</t>
  </si>
  <si>
    <t>E.  Prescribed burning of savannas</t>
  </si>
  <si>
    <t>F.  Field burning of agricultural residues</t>
  </si>
  <si>
    <t>I.  Other carbon-containing fertilizers</t>
  </si>
  <si>
    <t>A. Forest land</t>
  </si>
  <si>
    <t>B. Cropland</t>
  </si>
  <si>
    <t>C. Grassland</t>
  </si>
  <si>
    <r>
      <t>CO</t>
    </r>
    <r>
      <rPr>
        <b/>
        <vertAlign val="subscript"/>
        <sz val="9"/>
        <rFont val="Times New Roman"/>
        <family val="1"/>
      </rPr>
      <t>2</t>
    </r>
    <r>
      <rPr>
        <b/>
        <vertAlign val="superscript"/>
        <sz val="9"/>
        <rFont val="Times New Roman"/>
        <family val="1"/>
      </rPr>
      <t>(1)</t>
    </r>
  </si>
  <si>
    <t>NO,NE,IE,NA</t>
  </si>
  <si>
    <t>B.  Biological treatment of solid waste</t>
  </si>
  <si>
    <t>C.  Incineration and open burning of waste</t>
  </si>
  <si>
    <t>Long-term storage of C in waste disposal sites</t>
  </si>
  <si>
    <t>Unspecified mix of HFCs (1)</t>
  </si>
  <si>
    <t>CF4</t>
  </si>
  <si>
    <t>C2F6</t>
  </si>
  <si>
    <t>C3F8</t>
  </si>
  <si>
    <t>C4F10</t>
  </si>
  <si>
    <t>c-C4F8</t>
  </si>
  <si>
    <t>C5F12</t>
  </si>
  <si>
    <t>C6F14</t>
  </si>
  <si>
    <t>C10F18</t>
  </si>
  <si>
    <t>c-C3F6</t>
  </si>
  <si>
    <t>Unspecified mix of PFCs (1)</t>
  </si>
  <si>
    <t>Unspecified mix of HFCs and PFCs(1)</t>
  </si>
  <si>
    <t>SF6</t>
  </si>
  <si>
    <t>NF3</t>
  </si>
  <si>
    <t>F-gases</t>
  </si>
  <si>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</si>
  <si>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</si>
  <si>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</si>
  <si>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</si>
  <si>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</si>
  <si>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</si>
  <si>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2.49e-14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</si>
  <si>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</si>
  <si>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</si>
  <si>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</si>
  <si>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2.09e-12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</si>
  <si>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</si>
  <si>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</si>
  <si>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</si>
  <si>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</si>
  <si>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</si>
  <si>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</si>
  <si>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</si>
  <si>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</si>
  <si>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</si>
  <si>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</si>
  <si>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</si>
  <si>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</si>
  <si>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</si>
  <si>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</si>
  <si>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</si>
  <si>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</si>
  <si>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</si>
  <si>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</si>
  <si>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</si>
  <si>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</si>
  <si>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</si>
  <si>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</si>
  <si>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</si>
  <si>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</si>
  <si>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</si>
  <si>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</si>
  <si>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</si>
  <si>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</si>
  <si>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</si>
  <si>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</si>
  <si>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</si>
  <si>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</si>
  <si>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</si>
  <si>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</si>
  <si>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</si>
  <si>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</si>
  <si>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</si>
  <si>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</si>
  <si>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</si>
  <si>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</si>
  <si>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</si>
  <si>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</si>
  <si>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</si>
  <si>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</si>
  <si>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</si>
  <si>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</si>
  <si>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</si>
  <si>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</si>
  <si>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</si>
  <si>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</si>
  <si>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</si>
  <si>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</si>
  <si>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</si>
  <si>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</si>
  <si>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8.46e-13</t>
    </r>
  </si>
  <si>
    <r>
      <rPr>
        <sz val="7"/>
        <color rgb="FF231F20"/>
        <rFont val="Calibri"/>
        <family val="2"/>
      </rPr>
      <t>1.95e-13</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</si>
  <si>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</si>
  <si>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</si>
  <si>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</si>
  <si>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</si>
  <si>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</si>
  <si>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</si>
  <si>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</si>
  <si>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</si>
  <si>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</si>
  <si>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</si>
  <si>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7.88e-12</t>
    </r>
  </si>
  <si>
    <r>
      <rPr>
        <sz val="7"/>
        <color rgb="FF231F20"/>
        <rFont val="Calibri"/>
        <family val="2"/>
      </rPr>
      <t>6.95e-12</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</si>
  <si>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</si>
  <si>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</si>
  <si>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</si>
  <si>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</si>
  <si>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</si>
  <si>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</si>
  <si>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</si>
  <si>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</si>
  <si>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</si>
  <si>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</si>
  <si>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</si>
  <si>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</si>
  <si>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4.33e-13</t>
    </r>
  </si>
  <si>
    <r>
      <rPr>
        <sz val="7"/>
        <color rgb="FF231F20"/>
        <rFont val="Calibri"/>
        <family val="2"/>
      </rPr>
      <t>1.10e-13</t>
    </r>
  </si>
  <si>
    <r>
      <rPr>
        <sz val="7"/>
        <color rgb="FF231F20"/>
        <rFont val="Calibri"/>
        <family val="2"/>
      </rPr>
      <t>3.76e-13</t>
    </r>
  </si>
  <si>
    <r>
      <rPr>
        <sz val="7"/>
        <color rgb="FF231F20"/>
        <rFont val="Calibri"/>
        <family val="2"/>
      </rPr>
      <t>3.82e-14</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</si>
  <si>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</si>
  <si>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</si>
  <si>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</si>
  <si>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</si>
  <si>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</si>
  <si>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</si>
  <si>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</si>
  <si>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</si>
  <si>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</si>
  <si>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</si>
  <si>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</si>
  <si>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</si>
  <si>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</si>
  <si>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</si>
  <si>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</si>
  <si>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</si>
  <si>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</si>
  <si>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</si>
  <si>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</si>
  <si>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</si>
  <si>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</si>
  <si>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</si>
  <si>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</si>
  <si>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</si>
  <si>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</si>
  <si>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</si>
  <si>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</si>
  <si>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</si>
  <si>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</si>
  <si>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</si>
  <si>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</si>
  <si>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3.00e-12</t>
    </r>
  </si>
  <si>
    <r>
      <rPr>
        <sz val="7"/>
        <color rgb="FF231F20"/>
        <rFont val="Calibri"/>
        <family val="2"/>
      </rPr>
      <t>1.32e-12</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</si>
  <si>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</si>
  <si>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</si>
  <si>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</si>
  <si>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</si>
  <si>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</si>
  <si>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</si>
  <si>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</si>
  <si>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</si>
  <si>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</si>
  <si>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</si>
  <si>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</si>
  <si>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</si>
  <si>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</si>
  <si>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</si>
  <si>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</si>
  <si>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</si>
  <si>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2.94e-12</t>
    </r>
  </si>
  <si>
    <r>
      <rPr>
        <sz val="7"/>
        <color rgb="FF231F20"/>
        <rFont val="Calibri"/>
        <family val="2"/>
      </rPr>
      <t>3.96e-13</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</si>
  <si>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</si>
  <si>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</si>
  <si>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</si>
  <si>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</si>
  <si>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</si>
  <si>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</si>
  <si>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</si>
  <si>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</si>
  <si>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</si>
  <si>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</si>
  <si>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</si>
  <si>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</si>
  <si>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</si>
  <si>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</si>
  <si>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</si>
  <si>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</si>
  <si>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</si>
  <si>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</si>
  <si>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</si>
  <si>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</si>
  <si>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</si>
  <si>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</si>
  <si>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</si>
  <si>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</si>
  <si>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</si>
  <si>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</si>
  <si>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</si>
  <si>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</si>
  <si>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</si>
  <si>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</si>
  <si>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</si>
  <si>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</si>
  <si>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</si>
  <si>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</si>
  <si>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</si>
  <si>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</si>
  <si>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</si>
  <si>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</si>
  <si>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</si>
  <si>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</si>
  <si>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</si>
  <si>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</si>
  <si>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</si>
  <si>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</si>
  <si>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</si>
  <si>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</si>
  <si>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</si>
  <si>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</si>
  <si>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</si>
  <si>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</si>
  <si>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</si>
  <si>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</si>
  <si>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</si>
  <si>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</si>
  <si>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</si>
  <si>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</si>
  <si>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</si>
  <si>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</si>
  <si>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</si>
  <si>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</si>
  <si>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</si>
  <si>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1.70e-15</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</si>
  <si>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</si>
  <si>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</si>
  <si>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</si>
  <si>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</si>
  <si>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</si>
  <si>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</si>
  <si>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</si>
  <si>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</si>
  <si>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</si>
  <si>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</si>
  <si>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</si>
  <si>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</si>
  <si>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2.43e-13</t>
    </r>
  </si>
  <si>
    <r>
      <rPr>
        <sz val="7"/>
        <color rgb="FF231F20"/>
        <rFont val="Calibri"/>
        <family val="2"/>
      </rPr>
      <t>1.75e-14</t>
    </r>
  </si>
  <si>
    <r>
      <rPr>
        <sz val="7"/>
        <color rgb="FF231F20"/>
        <rFont val="Calibri"/>
        <family val="2"/>
      </rPr>
      <t>2.70e-12</t>
    </r>
  </si>
  <si>
    <r>
      <rPr>
        <sz val="7"/>
        <color rgb="FF231F20"/>
        <rFont val="Calibri"/>
        <family val="2"/>
      </rPr>
      <t>6.98e-13</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</si>
  <si>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</si>
  <si>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</si>
  <si>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</si>
  <si>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</si>
  <si>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</si>
  <si>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</si>
  <si>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</si>
  <si>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</si>
  <si>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</si>
  <si>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1.94e-13</t>
    </r>
  </si>
  <si>
    <r>
      <rPr>
        <sz val="7"/>
        <color rgb="FF231F20"/>
        <rFont val="Calibri"/>
        <family val="2"/>
      </rPr>
      <t>1.39e-14</t>
    </r>
  </si>
  <si>
    <r>
      <rPr>
        <sz val="7"/>
        <color rgb="FF231F20"/>
        <rFont val="Calibri"/>
        <family val="2"/>
      </rPr>
      <t>7.08e-13</t>
    </r>
  </si>
  <si>
    <r>
      <rPr>
        <sz val="7"/>
        <color rgb="FF231F20"/>
        <rFont val="Calibri"/>
        <family val="2"/>
      </rPr>
      <t>1.66e-13</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</si>
  <si>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</si>
  <si>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</si>
  <si>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</si>
  <si>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1.29e-11</t>
    </r>
  </si>
  <si>
    <r>
      <rPr>
        <sz val="7"/>
        <color rgb="FF231F20"/>
        <rFont val="Calibri"/>
        <family val="2"/>
      </rPr>
      <t>1.54e-11</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</si>
  <si>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</si>
  <si>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</si>
  <si>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</si>
  <si>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2.55e-12</t>
    </r>
  </si>
  <si>
    <r>
      <rPr>
        <sz val="7"/>
        <color rgb="FF231F20"/>
        <rFont val="Calibri"/>
        <family val="2"/>
      </rPr>
      <t>9.01e-13</t>
    </r>
  </si>
  <si>
    <r>
      <rPr>
        <sz val="7"/>
        <color rgb="FF231F20"/>
        <rFont val="Calibri"/>
        <family val="2"/>
      </rPr>
      <t>4.12e-12</t>
    </r>
  </si>
  <si>
    <r>
      <rPr>
        <sz val="7"/>
        <color rgb="FF231F20"/>
        <rFont val="Calibri"/>
        <family val="2"/>
      </rPr>
      <t>4.40e-12</t>
    </r>
  </si>
  <si>
    <r>
      <rPr>
        <sz val="7"/>
        <color rgb="FF231F20"/>
        <rFont val="Calibri"/>
        <family val="2"/>
      </rPr>
      <t>6.07e-12</t>
    </r>
  </si>
  <si>
    <r>
      <rPr>
        <sz val="7"/>
        <color rgb="FF231F20"/>
        <rFont val="Calibri"/>
        <family val="2"/>
      </rPr>
      <t>7.36e-12</t>
    </r>
  </si>
  <si>
    <r>
      <rPr>
        <sz val="7"/>
        <color rgb="FF231F20"/>
        <rFont val="Calibri"/>
        <family val="2"/>
      </rPr>
      <t>5.74e-12</t>
    </r>
  </si>
  <si>
    <r>
      <rPr>
        <sz val="7"/>
        <color rgb="FF231F20"/>
        <rFont val="Calibri"/>
        <family val="2"/>
      </rPr>
      <t>6.03e-12</t>
    </r>
  </si>
  <si>
    <r>
      <rPr>
        <sz val="7"/>
        <color rgb="FF231F20"/>
        <rFont val="Calibri"/>
        <family val="2"/>
      </rPr>
      <t>5.83e-12</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</si>
  <si>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</si>
  <si>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</si>
  <si>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</si>
  <si>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</si>
  <si>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</si>
  <si>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</si>
  <si>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</si>
  <si>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</si>
  <si>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</si>
  <si>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</si>
  <si>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</si>
  <si>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</si>
  <si>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</si>
  <si>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</si>
  <si>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</si>
  <si>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</si>
  <si>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</si>
  <si>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</si>
  <si>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4.20e-12</t>
    </r>
  </si>
  <si>
    <r>
      <rPr>
        <sz val="7"/>
        <color rgb="FF231F20"/>
        <rFont val="Calibri"/>
        <family val="2"/>
      </rPr>
      <t>5.00e-12</t>
    </r>
  </si>
  <si>
    <r>
      <rPr>
        <sz val="7"/>
        <color rgb="FF231F20"/>
        <rFont val="Calibri"/>
        <family val="2"/>
      </rPr>
      <t>3.98e-12</t>
    </r>
  </si>
  <si>
    <r>
      <rPr>
        <sz val="7"/>
        <color rgb="FF231F20"/>
        <rFont val="Calibri"/>
        <family val="2"/>
      </rPr>
      <t>4.49e-12</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</si>
  <si>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</si>
  <si>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</si>
  <si>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</si>
  <si>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</si>
  <si>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</si>
  <si>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</si>
  <si>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</si>
  <si>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</si>
  <si>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</si>
  <si>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</si>
  <si>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</si>
  <si>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</si>
  <si>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</si>
  <si>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</si>
  <si>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</si>
  <si>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</si>
  <si>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</si>
  <si>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</si>
  <si>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</si>
  <si>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</si>
  <si>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</si>
  <si>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</si>
  <si>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</si>
  <si>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</si>
  <si>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</si>
  <si>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</si>
  <si>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</si>
  <si>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</si>
  <si>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</si>
  <si>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</si>
  <si>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</si>
  <si>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</si>
  <si>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</si>
  <si>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7.36e-13</t>
    </r>
  </si>
  <si>
    <r>
      <rPr>
        <sz val="7"/>
        <color rgb="FF231F20"/>
        <rFont val="Calibri"/>
        <family val="2"/>
      </rPr>
      <t>7.14e-14</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</si>
  <si>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</si>
  <si>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</si>
  <si>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</si>
  <si>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2.10e-12</t>
    </r>
  </si>
  <si>
    <r>
      <rPr>
        <sz val="7"/>
        <color rgb="FF231F20"/>
        <rFont val="Calibri"/>
        <family val="2"/>
      </rPr>
      <t>4.98e-13</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</si>
  <si>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</si>
  <si>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</si>
  <si>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</si>
  <si>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1.68e-13</t>
    </r>
  </si>
  <si>
    <r>
      <rPr>
        <sz val="7"/>
        <color rgb="FF231F20"/>
        <rFont val="Calibri"/>
        <family val="2"/>
      </rPr>
      <t>7.54e-14</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</si>
  <si>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</si>
  <si>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</si>
  <si>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</si>
  <si>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</si>
  <si>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</si>
  <si>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</si>
  <si>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1.15e-12</t>
    </r>
  </si>
  <si>
    <r>
      <rPr>
        <sz val="7"/>
        <color rgb="FF231F20"/>
        <rFont val="Calibri"/>
        <family val="2"/>
      </rPr>
      <t>6.21e-14</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</si>
  <si>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</si>
  <si>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</si>
  <si>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</si>
  <si>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</si>
  <si>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</si>
  <si>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</si>
  <si>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</si>
  <si>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</si>
  <si>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</si>
  <si>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</si>
  <si>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</si>
  <si>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</si>
  <si>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</si>
  <si>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</si>
  <si>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</si>
  <si>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</si>
  <si>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</si>
  <si>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</si>
  <si>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</si>
  <si>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</si>
  <si>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</si>
  <si>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</si>
  <si>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</si>
  <si>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</si>
  <si>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</si>
  <si>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</si>
  <si>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</si>
  <si>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</si>
  <si>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</si>
  <si>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</si>
  <si>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1.29e-12</t>
    </r>
  </si>
  <si>
    <r>
      <rPr>
        <sz val="7"/>
        <color rgb="FF231F20"/>
        <rFont val="Calibri"/>
        <family val="2"/>
      </rPr>
      <t>6.55e-14</t>
    </r>
  </si>
  <si>
    <r>
      <rPr>
        <sz val="7"/>
        <color rgb="FF231F20"/>
        <rFont val="Calibri"/>
        <family val="2"/>
      </rPr>
      <t>6.81e-14</t>
    </r>
  </si>
  <si>
    <r>
      <rPr>
        <sz val="7"/>
        <color rgb="FF231F20"/>
        <rFont val="Calibri"/>
        <family val="2"/>
      </rPr>
      <t>4.28e-14</t>
    </r>
  </si>
  <si>
    <r>
      <rPr>
        <sz val="7"/>
        <color rgb="FF231F20"/>
        <rFont val="Calibri"/>
        <family val="2"/>
      </rPr>
      <t>2.76e-14</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</si>
  <si>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</si>
  <si>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</si>
  <si>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</si>
  <si>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</si>
  <si>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</si>
  <si>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</si>
  <si>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</si>
  <si>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</si>
  <si>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</si>
  <si>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</si>
  <si>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</si>
  <si>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</si>
  <si>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</si>
  <si>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</si>
  <si>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</si>
  <si>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</si>
  <si>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</si>
  <si>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</si>
  <si>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</si>
  <si>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</si>
  <si>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</si>
  <si>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</si>
  <si>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</si>
  <si>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</si>
  <si>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</si>
  <si>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</si>
  <si>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</si>
  <si>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</si>
  <si>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</si>
  <si>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</si>
  <si>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</si>
  <si>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</si>
  <si>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</si>
  <si>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9.46e-13</t>
    </r>
  </si>
  <si>
    <r>
      <rPr>
        <sz val="7"/>
        <color rgb="FF231F20"/>
        <rFont val="Calibri"/>
        <family val="2"/>
      </rPr>
      <t>2.38e-13</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</si>
  <si>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</si>
  <si>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</si>
  <si>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</si>
  <si>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</si>
  <si>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</si>
  <si>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</si>
  <si>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</si>
  <si>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</si>
  <si>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</si>
  <si>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</si>
  <si>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</si>
  <si>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</si>
  <si>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4.87e-15</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</si>
  <si>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</si>
  <si>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</si>
  <si>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</si>
  <si>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7.06e-12</t>
    </r>
  </si>
  <si>
    <r>
      <rPr>
        <sz val="7"/>
        <color rgb="FF231F20"/>
        <rFont val="Calibri"/>
        <family val="2"/>
      </rPr>
      <t>7.75e-13</t>
    </r>
  </si>
  <si>
    <r>
      <rPr>
        <sz val="7"/>
        <color rgb="FF231F20"/>
        <rFont val="Calibri"/>
        <family val="2"/>
      </rPr>
      <t>9.28e-13</t>
    </r>
  </si>
  <si>
    <r>
      <rPr>
        <sz val="7"/>
        <color rgb="FF231F20"/>
        <rFont val="Calibri"/>
        <family val="2"/>
      </rPr>
      <t>2.42e-13</t>
    </r>
  </si>
  <si>
    <r>
      <rPr>
        <sz val="7"/>
        <color rgb="FF231F20"/>
        <rFont val="Calibri"/>
        <family val="2"/>
      </rPr>
      <t>1.97e-14</t>
    </r>
  </si>
  <si>
    <r>
      <rPr>
        <sz val="7"/>
        <color rgb="FF231F20"/>
        <rFont val="Calibri"/>
        <family val="2"/>
      </rPr>
      <t>8.70e-13</t>
    </r>
  </si>
  <si>
    <r>
      <rPr>
        <sz val="7"/>
        <color rgb="FF231F20"/>
        <rFont val="Calibri"/>
        <family val="2"/>
      </rPr>
      <t>2.27e-13</t>
    </r>
  </si>
  <si>
    <r>
      <rPr>
        <sz val="7"/>
        <color rgb="FF231F20"/>
        <rFont val="Calibri"/>
        <family val="2"/>
      </rPr>
      <t>9.10e-13</t>
    </r>
  </si>
  <si>
    <r>
      <rPr>
        <sz val="7"/>
        <color rgb="FF231F20"/>
        <rFont val="Calibri"/>
        <family val="2"/>
      </rPr>
      <t>2.37e-13</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</si>
  <si>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</si>
  <si>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</si>
  <si>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</si>
  <si>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6.23e-12</t>
    </r>
  </si>
  <si>
    <r>
      <rPr>
        <sz val="7"/>
        <color rgb="FF231F20"/>
        <rFont val="Calibri"/>
        <family val="2"/>
      </rPr>
      <t>3.29e-13</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</si>
  <si>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</si>
  <si>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</si>
  <si>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</si>
  <si>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</si>
  <si>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</si>
  <si>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</si>
  <si>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</si>
  <si>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</si>
  <si>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</si>
  <si>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6.68e-14</t>
    </r>
  </si>
  <si>
    <r>
      <rPr>
        <sz val="7"/>
        <color rgb="FF231F20"/>
        <rFont val="Calibri"/>
        <family val="2"/>
      </rPr>
      <t>5.86e-15</t>
    </r>
  </si>
  <si>
    <r>
      <rPr>
        <sz val="7"/>
        <color rgb="FF231F20"/>
        <rFont val="Calibri"/>
        <family val="2"/>
      </rPr>
      <t>4.19e-15</t>
    </r>
  </si>
  <si>
    <r>
      <rPr>
        <sz val="7"/>
        <color rgb="FF231F20"/>
        <rFont val="Calibri"/>
        <family val="2"/>
      </rPr>
      <t>9.34e-15</t>
    </r>
  </si>
  <si>
    <r>
      <rPr>
        <sz val="7"/>
        <color rgb="FF231F20"/>
        <rFont val="Calibri"/>
        <family val="2"/>
      </rPr>
      <t>9.46e-16</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</si>
  <si>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</si>
  <si>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</si>
  <si>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</si>
  <si>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1.05e-13</t>
    </r>
  </si>
  <si>
    <r>
      <rPr>
        <sz val="7"/>
        <color rgb="FF231F20"/>
        <rFont val="Calibri"/>
        <family val="2"/>
      </rPr>
      <t>9.84e-15</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</si>
  <si>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</si>
  <si>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</si>
  <si>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</si>
  <si>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9.59e-13</t>
    </r>
  </si>
  <si>
    <r>
      <rPr>
        <sz val="7"/>
        <color rgb="FF231F20"/>
        <rFont val="Calibri"/>
        <family val="2"/>
      </rPr>
      <t>9.27e-14</t>
    </r>
  </si>
  <si>
    <r>
      <rPr>
        <sz val="7"/>
        <color rgb="FF231F20"/>
        <rFont val="Calibri"/>
        <family val="2"/>
      </rPr>
      <t>2.42e-14</t>
    </r>
  </si>
  <si>
    <r>
      <rPr>
        <sz val="7"/>
        <color rgb="FF231F20"/>
        <rFont val="Calibri"/>
        <family val="2"/>
      </rPr>
      <t>1.68e-14</t>
    </r>
  </si>
  <si>
    <r>
      <rPr>
        <sz val="7"/>
        <color rgb="FF231F20"/>
        <rFont val="Calibri"/>
        <family val="2"/>
      </rPr>
      <t>2.19e-13</t>
    </r>
  </si>
  <si>
    <r>
      <rPr>
        <sz val="7"/>
        <color rgb="FF231F20"/>
        <rFont val="Calibri"/>
        <family val="2"/>
      </rPr>
      <t>2.57e-14</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</si>
  <si>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</si>
  <si>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</si>
  <si>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</si>
  <si>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4.85e-12</t>
    </r>
  </si>
  <si>
    <r>
      <rPr>
        <sz val="7"/>
        <color rgb="FF231F20"/>
        <rFont val="Calibri"/>
        <family val="2"/>
      </rPr>
      <t>2.89e-12</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</si>
  <si>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</si>
  <si>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</si>
  <si>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</si>
  <si>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</si>
  <si>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</si>
  <si>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</si>
  <si>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1.93e-17</t>
    </r>
  </si>
  <si>
    <r>
      <rPr>
        <sz val="7"/>
        <color rgb="FF231F20"/>
        <rFont val="Calibri"/>
        <family val="2"/>
      </rPr>
      <t>1.41e-17</t>
    </r>
  </si>
  <si>
    <r>
      <rPr>
        <sz val="7"/>
        <color rgb="FF231F20"/>
        <rFont val="Calibri"/>
        <family val="2"/>
      </rPr>
      <t>9.24e-15</t>
    </r>
  </si>
  <si>
    <r>
      <rPr>
        <sz val="7"/>
        <color rgb="FF231F20"/>
        <rFont val="Calibri"/>
        <family val="2"/>
      </rPr>
      <t>5.52e-12</t>
    </r>
  </si>
  <si>
    <r>
      <rPr>
        <sz val="7"/>
        <color rgb="FF231F20"/>
        <rFont val="Calibri"/>
        <family val="2"/>
      </rPr>
      <t>6.11e-12</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</si>
  <si>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</si>
  <si>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</si>
  <si>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</si>
  <si>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</si>
  <si>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</si>
  <si>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</si>
  <si>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</si>
  <si>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</si>
  <si>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</si>
  <si>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</si>
  <si>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</si>
  <si>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</si>
  <si>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</si>
  <si>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</si>
  <si>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</si>
  <si>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</si>
  <si>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</si>
  <si>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</si>
  <si>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1.80e-15</t>
    </r>
  </si>
  <si>
    <r>
      <rPr>
        <sz val="7"/>
        <color rgb="FF231F20"/>
        <rFont val="Calibri"/>
        <family val="2"/>
      </rPr>
      <t>1.31e-15</t>
    </r>
  </si>
  <si>
    <r>
      <rPr>
        <sz val="7"/>
        <color rgb="FF231F20"/>
        <rFont val="Calibri"/>
        <family val="2"/>
      </rPr>
      <t>5.39e-14</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</si>
  <si>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</si>
  <si>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</si>
  <si>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</si>
  <si>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</si>
  <si>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</si>
  <si>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</si>
  <si>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1.27e-15</t>
    </r>
  </si>
  <si>
    <r>
      <rPr>
        <sz val="7"/>
        <color rgb="FF231F20"/>
        <rFont val="Calibri"/>
        <family val="2"/>
      </rPr>
      <t>1.30e-16</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</si>
  <si>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</si>
  <si>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</si>
  <si>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</si>
  <si>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</si>
  <si>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</si>
  <si>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</si>
  <si>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</si>
  <si>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</si>
  <si>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</si>
  <si>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</si>
  <si>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</si>
  <si>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</si>
  <si>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</si>
  <si>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</si>
  <si>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</si>
  <si>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</si>
  <si>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</si>
  <si>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</si>
  <si>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</si>
  <si>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</si>
  <si>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</si>
  <si>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</si>
  <si>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</si>
  <si>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</si>
  <si>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2.41e-15</t>
    </r>
  </si>
  <si>
    <r>
      <rPr>
        <sz val="7"/>
        <color rgb="FF231F20"/>
        <rFont val="Calibri"/>
        <family val="2"/>
      </rPr>
      <t>3.38e-16</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</si>
  <si>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</si>
  <si>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</si>
  <si>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</si>
  <si>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3.52e-15</t>
    </r>
  </si>
  <si>
    <r>
      <rPr>
        <sz val="7"/>
        <color rgb="FF231F20"/>
        <rFont val="Calibri"/>
        <family val="2"/>
      </rPr>
      <t>2.55e-15</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</si>
  <si>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</si>
  <si>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</si>
  <si>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</si>
  <si>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</si>
  <si>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</si>
  <si>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</si>
  <si>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</si>
  <si>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</si>
  <si>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</si>
  <si>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</si>
  <si>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</si>
  <si>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</si>
  <si>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1.27e-14</t>
    </r>
  </si>
  <si>
    <r>
      <rPr>
        <sz val="7"/>
        <color rgb="FF231F20"/>
        <rFont val="Calibri"/>
        <family val="2"/>
      </rPr>
      <t>1.28e-15</t>
    </r>
  </si>
  <si>
    <r>
      <rPr>
        <sz val="7"/>
        <color rgb="FF231F20"/>
        <rFont val="Calibri"/>
        <family val="2"/>
      </rPr>
      <t>1.23e-14</t>
    </r>
  </si>
  <si>
    <r>
      <rPr>
        <sz val="7"/>
        <color rgb="FF231F20"/>
        <rFont val="Calibri"/>
        <family val="2"/>
      </rPr>
      <t>1.69e-15</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</si>
  <si>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</si>
  <si>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</si>
  <si>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</si>
  <si>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</si>
  <si>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</si>
  <si>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</si>
  <si>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</si>
  <si>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</si>
  <si>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</si>
  <si>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</si>
  <si>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</si>
  <si>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</si>
  <si>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2.23e-15</t>
    </r>
  </si>
  <si>
    <r>
      <rPr>
        <sz val="7"/>
        <color rgb="FF231F20"/>
        <rFont val="Calibri"/>
        <family val="2"/>
      </rPr>
      <t>2.28e-16</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</si>
  <si>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</si>
  <si>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</si>
  <si>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</si>
  <si>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</si>
  <si>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</si>
  <si>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</si>
  <si>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2.51e-12</t>
    </r>
  </si>
  <si>
    <r>
      <rPr>
        <sz val="7"/>
        <color rgb="FF231F20"/>
        <rFont val="Calibri"/>
        <family val="2"/>
      </rPr>
      <t>6.81e-13</t>
    </r>
  </si>
  <si>
    <r>
      <rPr>
        <sz val="7"/>
        <color rgb="FF231F20"/>
        <rFont val="Calibri"/>
        <family val="2"/>
      </rPr>
      <t>5.50e-13</t>
    </r>
  </si>
  <si>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</si>
  <si>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</si>
  <si>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</si>
  <si>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</si>
  <si>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</si>
  <si>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</si>
  <si>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</si>
  <si>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</si>
  <si>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</si>
  <si>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</si>
  <si>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</si>
  <si>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</si>
  <si>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</si>
  <si>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</si>
  <si>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</si>
  <si>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</si>
  <si>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</si>
  <si>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</si>
  <si>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</si>
  <si>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</si>
  <si>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</si>
  <si>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</si>
  <si>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</si>
  <si>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</si>
  <si>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</si>
  <si>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</si>
  <si>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</si>
  <si>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</si>
  <si>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</si>
  <si>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</si>
  <si>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</si>
  <si>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</si>
  <si>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</si>
  <si>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</si>
  <si>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</si>
  <si>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</si>
  <si>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</si>
  <si>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</si>
  <si>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</si>
  <si>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</si>
  <si>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</si>
  <si>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</si>
  <si>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</si>
  <si>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</si>
  <si>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</si>
  <si>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</si>
  <si>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</si>
  <si>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</si>
  <si>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</si>
  <si>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</si>
  <si>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</si>
  <si>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</si>
  <si>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</si>
  <si>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</si>
  <si>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</si>
  <si>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</si>
  <si>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</si>
  <si>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</si>
  <si>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</si>
  <si>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</si>
  <si>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</si>
  <si>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</si>
  <si>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</si>
  <si>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</si>
  <si>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</si>
  <si>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</si>
  <si>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</si>
  <si>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</si>
  <si>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</si>
  <si>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</si>
  <si>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</si>
  <si>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</si>
  <si>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</si>
  <si>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</si>
  <si>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</si>
  <si>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</si>
  <si>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</si>
  <si>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</si>
  <si>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</si>
  <si>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</si>
  <si>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</si>
  <si>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</si>
  <si>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</si>
  <si>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</si>
  <si>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</si>
  <si>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</si>
  <si>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</si>
  <si>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</si>
  <si>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</si>
  <si>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</si>
  <si>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</si>
  <si>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</si>
  <si>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</si>
  <si>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</si>
  <si>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</si>
  <si>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</si>
  <si>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</si>
  <si>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</si>
  <si>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</si>
  <si>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</si>
  <si>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</si>
  <si>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</si>
  <si>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</si>
  <si>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</si>
  <si>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</si>
  <si>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</si>
  <si>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</si>
  <si>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</si>
  <si>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</si>
  <si>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</si>
  <si>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</si>
  <si>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</si>
  <si>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</si>
  <si>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</si>
  <si>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</si>
  <si>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</si>
  <si>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</si>
  <si>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</si>
  <si>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</si>
  <si>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</si>
  <si>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</si>
  <si>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</si>
  <si>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</si>
  <si>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</si>
  <si>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</si>
  <si>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</si>
  <si>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</si>
  <si>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</si>
  <si>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</si>
  <si>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</si>
  <si>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</si>
  <si>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</si>
  <si>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</si>
  <si>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</si>
  <si>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</si>
  <si>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</si>
  <si>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</si>
  <si>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</si>
  <si>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</si>
  <si>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</si>
  <si>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</si>
  <si>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</si>
  <si>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</si>
  <si>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</si>
  <si>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</si>
  <si>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</si>
  <si>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</si>
  <si>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</si>
  <si>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thousand vehicles</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</si>
  <si>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</si>
  <si>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</si>
  <si>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</si>
  <si>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</si>
  <si>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</si>
  <si>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</si>
  <si>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</si>
  <si>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</si>
  <si>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</si>
  <si>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</si>
  <si>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</si>
  <si>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</si>
  <si>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</si>
  <si>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</si>
  <si>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</si>
  <si>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</si>
  <si>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</si>
  <si>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</si>
  <si>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</si>
  <si>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</si>
  <si>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</si>
  <si>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</si>
  <si>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</si>
  <si>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</si>
  <si>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</si>
  <si>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</si>
  <si>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</si>
  <si>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</si>
  <si>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</si>
  <si>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</si>
  <si>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</si>
  <si>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</si>
  <si>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</si>
  <si>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</si>
  <si>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</si>
  <si>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</si>
  <si>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</si>
  <si>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</si>
  <si>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</si>
  <si>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</si>
  <si>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</si>
  <si>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</si>
  <si>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</si>
  <si>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</si>
  <si>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</si>
  <si>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</si>
  <si>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</si>
  <si>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</si>
  <si>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</si>
  <si>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</si>
  <si>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</si>
  <si>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</si>
  <si>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</si>
  <si>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</si>
  <si>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</si>
  <si>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</si>
  <si>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</si>
  <si>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</si>
  <si>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</si>
  <si>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</si>
  <si>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</si>
  <si>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</si>
  <si>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</si>
  <si>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t>EV Range &amp; Charging Time</t>
  </si>
  <si>
    <t>Water Withdrawals by Power Plants</t>
  </si>
  <si>
    <t>Water Consumption by Power Plants</t>
  </si>
  <si>
    <t>cubic km / yr</t>
  </si>
  <si>
    <t>Share of Preexisting Buildings Subject to Retrofitting</t>
  </si>
  <si>
    <t>Retrofit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</si>
  <si>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</si>
  <si>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</si>
  <si>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</si>
  <si>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</si>
  <si>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</si>
  <si>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</si>
  <si>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</si>
  <si>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</si>
  <si>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</si>
  <si>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</si>
  <si>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</si>
  <si>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</si>
  <si>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</si>
  <si>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</si>
  <si>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</si>
  <si>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</si>
  <si>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</si>
  <si>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</si>
  <si>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</si>
  <si>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</si>
  <si>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</si>
  <si>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</si>
  <si>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</si>
  <si>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</si>
  <si>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</si>
  <si>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</si>
  <si>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</si>
  <si>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</si>
  <si>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</si>
  <si>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</si>
  <si>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</si>
  <si>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</si>
  <si>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</si>
  <si>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</si>
  <si>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</si>
  <si>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</si>
  <si>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</si>
  <si>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</si>
  <si>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</si>
  <si>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</si>
  <si>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</si>
  <si>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</si>
  <si>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</si>
  <si>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</si>
  <si>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</si>
  <si>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</si>
  <si>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</si>
  <si>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</si>
  <si>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</si>
  <si>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</si>
  <si>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</si>
  <si>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</si>
  <si>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</si>
  <si>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</si>
  <si>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</si>
  <si>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</si>
  <si>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</si>
  <si>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</si>
  <si>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</si>
  <si>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</si>
  <si>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</si>
  <si>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</si>
  <si>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</si>
  <si>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</si>
  <si>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</si>
  <si>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</si>
  <si>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</si>
  <si>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</si>
  <si>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</si>
  <si>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</si>
  <si>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</si>
  <si>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</si>
  <si>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</si>
  <si>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</si>
  <si>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</si>
  <si>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</si>
  <si>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</si>
  <si>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</si>
  <si>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</si>
  <si>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</si>
  <si>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</si>
  <si>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</si>
  <si>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</si>
  <si>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</si>
  <si>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</si>
  <si>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</si>
  <si>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</si>
  <si>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</si>
  <si>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</si>
  <si>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</si>
  <si>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</si>
  <si>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</si>
  <si>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</si>
  <si>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</si>
  <si>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</si>
  <si>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</si>
  <si>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</si>
  <si>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</si>
  <si>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</si>
  <si>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</si>
  <si>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</si>
  <si>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</si>
  <si>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</si>
  <si>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</si>
  <si>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</si>
  <si>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</si>
  <si>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</si>
  <si>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</si>
  <si>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</si>
  <si>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</si>
  <si>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</si>
  <si>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</si>
  <si>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</si>
  <si>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</si>
  <si>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</si>
  <si>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</si>
  <si>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</si>
  <si>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</si>
  <si>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</si>
  <si>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</si>
  <si>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</si>
  <si>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</si>
  <si>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</si>
  <si>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</si>
  <si>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</si>
  <si>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</si>
  <si>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</si>
  <si>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</si>
  <si>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</si>
  <si>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</si>
  <si>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</si>
  <si>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</si>
  <si>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</si>
  <si>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</si>
  <si>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</si>
  <si>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</si>
  <si>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</si>
  <si>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</si>
  <si>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</si>
  <si>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</si>
  <si>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</si>
  <si>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</si>
  <si>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</si>
  <si>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</si>
  <si>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</si>
  <si>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</si>
  <si>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</si>
  <si>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</si>
  <si>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</si>
  <si>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</si>
  <si>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</si>
  <si>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</si>
  <si>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</si>
  <si>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</si>
  <si>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</si>
  <si>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</si>
  <si>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</si>
  <si>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</si>
  <si>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</si>
  <si>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</si>
  <si>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</si>
  <si>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</si>
  <si>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</si>
  <si>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</si>
  <si>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</si>
  <si>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</si>
  <si>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</si>
  <si>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</si>
  <si>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</si>
  <si>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</si>
  <si>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</si>
  <si>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</si>
  <si>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</si>
  <si>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</si>
  <si>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</si>
  <si>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</si>
  <si>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</si>
  <si>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</si>
  <si>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</si>
  <si>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</si>
  <si>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</si>
  <si>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</si>
  <si>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</si>
  <si>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</si>
  <si>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</si>
  <si>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</si>
  <si>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</si>
  <si>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</si>
  <si>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</si>
  <si>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</si>
  <si>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</si>
  <si>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</si>
  <si>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</si>
  <si>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</si>
  <si>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</si>
  <si>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</si>
  <si>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</si>
  <si>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</si>
  <si>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</si>
  <si>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</si>
  <si>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</si>
  <si>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</si>
  <si>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</si>
  <si>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</si>
  <si>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</si>
  <si>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</si>
  <si>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</si>
  <si>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</si>
  <si>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</si>
  <si>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</si>
  <si>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</si>
  <si>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</si>
  <si>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</si>
  <si>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</si>
  <si>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</si>
  <si>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</si>
  <si>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</si>
  <si>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</si>
  <si>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</si>
  <si>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</si>
  <si>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</si>
  <si>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</si>
  <si>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</si>
  <si>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</si>
  <si>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</si>
  <si>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</si>
  <si>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</si>
  <si>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</si>
  <si>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</si>
  <si>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</si>
  <si>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</si>
  <si>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</si>
  <si>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</si>
  <si>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</si>
  <si>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</si>
  <si>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</si>
  <si>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</si>
  <si>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</si>
  <si>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</si>
  <si>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</si>
  <si>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</si>
  <si>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</si>
  <si>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</si>
  <si>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</si>
  <si>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</si>
  <si>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</si>
  <si>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</si>
  <si>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</si>
  <si>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</si>
  <si>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</si>
  <si>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</si>
  <si>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</si>
  <si>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</si>
  <si>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</si>
  <si>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</si>
  <si>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</si>
  <si>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</si>
  <si>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</si>
  <si>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</si>
  <si>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</si>
  <si>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</si>
  <si>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</si>
  <si>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</si>
  <si>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</si>
  <si>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</si>
  <si>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</si>
  <si>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</si>
  <si>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</si>
  <si>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</si>
  <si>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</si>
  <si>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</si>
  <si>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</si>
  <si>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</si>
  <si>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</si>
  <si>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Renewable Portfolio Std Percentage</t>
  </si>
  <si>
    <t>Output Total Change in CapEx and OpEx</t>
  </si>
  <si>
    <t>Transport: Vehicles by Technology</t>
  </si>
  <si>
    <t>Sales: Buses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</si>
  <si>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</si>
  <si>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</si>
  <si>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</si>
  <si>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</si>
  <si>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</si>
  <si>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</si>
  <si>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</si>
  <si>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</si>
  <si>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</si>
  <si>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</si>
  <si>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</si>
  <si>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</si>
  <si>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</si>
  <si>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</si>
  <si>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</si>
  <si>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</si>
  <si>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</si>
  <si>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</si>
  <si>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</si>
  <si>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</si>
  <si>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</si>
  <si>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</si>
  <si>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</si>
  <si>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</si>
  <si>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</si>
  <si>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</si>
  <si>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</si>
  <si>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</si>
  <si>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</si>
  <si>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</si>
  <si>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</si>
  <si>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</si>
  <si>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</si>
  <si>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</si>
  <si>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</si>
  <si>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</si>
  <si>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</si>
  <si>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</si>
  <si>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</si>
  <si>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</si>
  <si>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</si>
  <si>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</si>
  <si>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</si>
  <si>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</si>
  <si>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</si>
  <si>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</si>
  <si>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</si>
  <si>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</si>
  <si>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</si>
  <si>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</si>
  <si>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</si>
  <si>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</si>
  <si>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</si>
  <si>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</si>
  <si>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</si>
  <si>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</si>
  <si>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</si>
  <si>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</si>
  <si>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</si>
  <si>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</si>
  <si>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</si>
  <si>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</si>
  <si>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</si>
  <si>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</si>
  <si>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</si>
  <si>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</si>
  <si>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</si>
  <si>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</si>
  <si>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</si>
  <si>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</si>
  <si>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</si>
  <si>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</si>
  <si>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</si>
  <si>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</si>
  <si>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</si>
  <si>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</si>
  <si>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</si>
  <si>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</si>
  <si>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</si>
  <si>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</si>
  <si>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</si>
  <si>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</si>
  <si>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</si>
  <si>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</si>
  <si>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</si>
  <si>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</si>
  <si>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</si>
  <si>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</si>
  <si>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</si>
  <si>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</si>
  <si>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</si>
  <si>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</si>
  <si>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</si>
  <si>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</si>
  <si>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</si>
  <si>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</si>
  <si>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</si>
  <si>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</si>
  <si>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</si>
  <si>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</si>
  <si>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</si>
  <si>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</si>
  <si>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</si>
  <si>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</si>
  <si>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</si>
  <si>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</si>
  <si>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</si>
  <si>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</si>
  <si>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</si>
  <si>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</si>
  <si>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</si>
  <si>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</si>
  <si>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</si>
  <si>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</si>
  <si>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</si>
  <si>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</si>
  <si>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</si>
  <si>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</si>
  <si>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</si>
  <si>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</si>
  <si>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</si>
  <si>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</si>
  <si>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</si>
  <si>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</si>
  <si>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</si>
  <si>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</si>
  <si>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</si>
  <si>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</si>
  <si>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</si>
  <si>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</si>
  <si>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</si>
  <si>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</si>
  <si>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</si>
  <si>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</si>
  <si>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</si>
  <si>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</si>
  <si>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</si>
  <si>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</si>
  <si>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</si>
  <si>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</si>
  <si>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</si>
  <si>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</si>
  <si>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</si>
  <si>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</si>
  <si>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</si>
  <si>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</si>
  <si>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</si>
  <si>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</si>
  <si>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</si>
  <si>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</si>
  <si>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</si>
  <si>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</si>
  <si>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</si>
  <si>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</si>
  <si>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</si>
  <si>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</si>
  <si>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</si>
  <si>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</si>
  <si>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</si>
  <si>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</si>
  <si>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</si>
  <si>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</si>
  <si>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</si>
  <si>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</si>
  <si>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</si>
  <si>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</si>
  <si>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</si>
  <si>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</si>
  <si>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</si>
  <si>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</si>
  <si>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</si>
  <si>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</si>
  <si>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</si>
  <si>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</si>
  <si>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</si>
  <si>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</si>
  <si>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</si>
  <si>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</si>
  <si>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</si>
  <si>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</si>
  <si>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</si>
  <si>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</si>
  <si>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</si>
  <si>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</si>
  <si>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</si>
  <si>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</si>
  <si>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</si>
  <si>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</si>
  <si>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</si>
  <si>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</si>
  <si>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</si>
  <si>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</si>
  <si>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</si>
  <si>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</si>
  <si>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</si>
  <si>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</si>
  <si>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</si>
  <si>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</si>
  <si>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</si>
  <si>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</si>
  <si>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</si>
  <si>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</si>
  <si>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</si>
  <si>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</si>
  <si>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</si>
  <si>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</si>
  <si>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</si>
  <si>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</si>
  <si>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</si>
  <si>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</si>
  <si>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</si>
  <si>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</si>
  <si>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</si>
  <si>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</si>
  <si>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</si>
  <si>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</si>
  <si>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</si>
  <si>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</si>
  <si>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</si>
  <si>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</si>
  <si>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</si>
  <si>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</si>
  <si>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</si>
  <si>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</si>
  <si>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</si>
  <si>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</si>
  <si>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</si>
  <si>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</si>
  <si>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</si>
  <si>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</si>
  <si>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</si>
  <si>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</si>
  <si>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</si>
  <si>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</si>
  <si>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</si>
  <si>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</si>
  <si>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</si>
  <si>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</si>
  <si>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</si>
  <si>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</si>
  <si>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</si>
  <si>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</si>
  <si>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</si>
  <si>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</si>
  <si>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</si>
  <si>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</si>
  <si>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</si>
  <si>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</si>
  <si>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</si>
  <si>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</si>
  <si>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</si>
  <si>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</si>
  <si>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</si>
  <si>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</si>
  <si>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</si>
  <si>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</si>
  <si>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</si>
  <si>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</si>
  <si>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</si>
  <si>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</si>
  <si>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</si>
  <si>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</si>
  <si>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</si>
  <si>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</si>
  <si>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</si>
  <si>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</si>
  <si>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</si>
  <si>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</si>
  <si>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</si>
  <si>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</si>
  <si>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</si>
  <si>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</si>
  <si>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</si>
  <si>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</si>
  <si>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</si>
  <si>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</si>
  <si>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</si>
  <si>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</si>
  <si>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</si>
  <si>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</si>
  <si>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</si>
  <si>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</si>
  <si>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</si>
  <si>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</si>
  <si>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</si>
  <si>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</si>
  <si>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</si>
  <si>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</si>
  <si>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</si>
  <si>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</si>
  <si>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</si>
  <si>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</si>
  <si>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</si>
  <si>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</si>
  <si>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</si>
  <si>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</si>
  <si>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</si>
  <si>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</si>
  <si>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</si>
  <si>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</si>
  <si>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</si>
  <si>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</si>
  <si>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</si>
  <si>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</si>
  <si>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</si>
  <si>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</si>
  <si>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</si>
  <si>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</si>
  <si>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</si>
  <si>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</si>
  <si>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</si>
  <si>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</si>
  <si>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</si>
  <si>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</si>
  <si>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</si>
  <si>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</si>
  <si>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</si>
  <si>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</si>
  <si>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</si>
  <si>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</si>
  <si>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</si>
  <si>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</si>
  <si>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</si>
  <si>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</si>
  <si>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</si>
  <si>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</si>
  <si>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</si>
  <si>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</si>
  <si>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</si>
  <si>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</si>
  <si>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</si>
  <si>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</si>
  <si>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</si>
  <si>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</si>
  <si>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</si>
  <si>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</si>
  <si>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</si>
  <si>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</si>
  <si>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</si>
  <si>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</si>
  <si>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</si>
  <si>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</si>
  <si>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</si>
  <si>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</si>
  <si>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</si>
  <si>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</si>
  <si>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</si>
  <si>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</si>
  <si>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</si>
  <si>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</si>
  <si>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</si>
  <si>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</si>
  <si>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</si>
  <si>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</si>
  <si>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</si>
  <si>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</si>
  <si>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</si>
  <si>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</si>
  <si>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</si>
  <si>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</si>
  <si>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</si>
  <si>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</si>
  <si>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</si>
  <si>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</si>
  <si>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</si>
  <si>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Light &amp; Medium Freight Trucks</t>
  </si>
  <si>
    <t>Carbon Price</t>
  </si>
  <si>
    <t>Clean Electricity Standard</t>
  </si>
  <si>
    <t>NO,NE,IE</t>
  </si>
  <si>
    <t>NO,IE,NA</t>
  </si>
  <si>
    <t>(t)</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</si>
  <si>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</si>
  <si>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</si>
  <si>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</si>
  <si>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</si>
  <si>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</si>
  <si>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</si>
  <si>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</si>
  <si>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</si>
  <si>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</si>
  <si>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</si>
  <si>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</si>
  <si>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</si>
  <si>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</si>
  <si>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</si>
  <si>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</si>
  <si>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</si>
  <si>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</si>
  <si>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</si>
  <si>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</si>
  <si>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</si>
  <si>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</si>
  <si>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</si>
  <si>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</si>
  <si>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</si>
  <si>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</si>
  <si>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</si>
  <si>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</si>
  <si>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</si>
  <si>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</si>
  <si>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</si>
  <si>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</si>
  <si>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</si>
  <si>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</si>
  <si>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</si>
  <si>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</si>
  <si>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</si>
  <si>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</si>
  <si>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</si>
  <si>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</si>
  <si>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</si>
  <si>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</si>
  <si>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</si>
  <si>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</si>
  <si>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</si>
  <si>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</si>
  <si>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</si>
  <si>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</si>
  <si>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</si>
  <si>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</si>
  <si>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</si>
  <si>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</si>
  <si>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</si>
  <si>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</si>
  <si>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</si>
  <si>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</si>
  <si>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</si>
  <si>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</si>
  <si>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prevents new capacity of the selected type(s) from being built or deployed.</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</si>
  <si>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</si>
  <si>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</si>
  <si>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</si>
  <si>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</si>
  <si>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</si>
  <si>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</si>
  <si>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</si>
  <si>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</si>
  <si>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</si>
  <si>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</si>
  <si>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</si>
  <si>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</si>
  <si>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</si>
  <si>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</si>
  <si>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</si>
  <si>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</si>
  <si>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</si>
  <si>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</si>
  <si>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</si>
  <si>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</si>
  <si>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</si>
  <si>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</si>
  <si>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</si>
  <si>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</si>
  <si>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</si>
  <si>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</si>
  <si>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</si>
  <si>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</si>
  <si>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</si>
  <si>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</si>
  <si>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</si>
  <si>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</si>
  <si>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</si>
  <si>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</si>
  <si>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</si>
  <si>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</si>
  <si>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</si>
  <si>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</si>
  <si>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</si>
  <si>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</si>
  <si>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</si>
  <si>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</si>
  <si>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</si>
  <si>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</si>
  <si>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</si>
  <si>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</si>
  <si>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</si>
  <si>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</si>
  <si>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</si>
  <si>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</si>
  <si>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</si>
  <si>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</si>
  <si>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</si>
  <si>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</si>
  <si>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</si>
  <si>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</si>
  <si>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</si>
  <si>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</si>
  <si>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</si>
  <si>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</si>
  <si>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cost of eqpt. to capture 1 metric ton CO2e/yr (2020 dollars)</t>
  </si>
  <si>
    <t>Commercial passenger and freight flights</t>
  </si>
  <si>
    <t>Passenger and freight rail</t>
  </si>
  <si>
    <t>Recreational boats and cargo ships</t>
  </si>
  <si>
    <t>Passenger motorbikes</t>
  </si>
  <si>
    <t>Commercial flights</t>
  </si>
  <si>
    <t>Recreational boats</t>
  </si>
  <si>
    <t>Cargo ships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</si>
  <si>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</si>
  <si>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</si>
  <si>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</si>
  <si>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</si>
  <si>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</si>
  <si>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</si>
  <si>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</si>
  <si>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</si>
  <si>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</si>
  <si>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</si>
  <si>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</si>
  <si>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</si>
  <si>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</si>
  <si>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</si>
  <si>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</si>
  <si>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</si>
  <si>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</si>
  <si>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</si>
  <si>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</si>
  <si>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</si>
  <si>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</si>
  <si>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</si>
  <si>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</si>
  <si>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</si>
  <si>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</si>
  <si>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</si>
  <si>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</si>
  <si>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</si>
  <si>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</si>
  <si>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</si>
  <si>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</si>
  <si>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</si>
  <si>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</si>
  <si>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</si>
  <si>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</si>
  <si>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</si>
  <si>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</si>
  <si>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</si>
  <si>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</si>
  <si>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</si>
  <si>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</si>
  <si>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</si>
  <si>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</si>
  <si>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</si>
  <si>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</si>
  <si>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</si>
  <si>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</si>
  <si>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</si>
  <si>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</si>
  <si>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</si>
  <si>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</si>
  <si>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</si>
  <si>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</si>
  <si>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</si>
  <si>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</si>
  <si>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</si>
  <si>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</si>
  <si>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</si>
  <si>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</si>
  <si>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</si>
  <si>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</si>
  <si>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</si>
  <si>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</si>
  <si>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</si>
  <si>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</si>
  <si>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</si>
  <si>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</si>
  <si>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</si>
  <si>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</si>
  <si>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</si>
  <si>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</si>
  <si>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</si>
  <si>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</si>
  <si>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</si>
  <si>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</si>
  <si>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</si>
  <si>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</si>
  <si>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</si>
  <si>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</si>
  <si>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</si>
  <si>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</si>
  <si>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</si>
  <si>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</si>
  <si>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</si>
  <si>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</si>
  <si>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</si>
  <si>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</si>
  <si>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</si>
  <si>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</si>
  <si>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</si>
  <si>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</si>
  <si>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</si>
  <si>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</si>
  <si>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</si>
  <si>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</si>
  <si>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Submission 2022 v1</t>
  </si>
  <si>
    <t>Wetland Restoration</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</si>
  <si>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</si>
  <si>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</si>
  <si>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</si>
  <si>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</si>
  <si>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</si>
  <si>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</si>
  <si>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</si>
  <si>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</si>
  <si>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</si>
  <si>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</si>
  <si>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</si>
  <si>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</si>
  <si>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</si>
  <si>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</si>
  <si>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</si>
  <si>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</si>
  <si>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</si>
  <si>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</si>
  <si>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</si>
  <si>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</si>
  <si>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</si>
  <si>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</si>
  <si>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</si>
  <si>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</si>
  <si>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</si>
  <si>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</si>
  <si>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</si>
  <si>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</si>
  <si>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Battery electric vehicle</t>
  </si>
  <si>
    <t>Natural gas vehicle</t>
  </si>
  <si>
    <t>Gasoline vehicle</t>
  </si>
  <si>
    <t>Diesel vehicle</t>
  </si>
  <si>
    <t>Plugin hybrid vehicle</t>
  </si>
  <si>
    <t>Hydrogen vehicle</t>
  </si>
  <si>
    <t>Additional Perc Subsidy for Distributed Solar PV Capacity</t>
  </si>
  <si>
    <t>Electric Vehicle Range</t>
  </si>
  <si>
    <t>Reduce EV Range Anxiety</t>
  </si>
  <si>
    <t>Percentage Increase in EV Chargers</t>
  </si>
  <si>
    <t>trans reduce EV range anxiety</t>
  </si>
  <si>
    <t>% increase</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</si>
  <si>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</si>
  <si>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</si>
  <si>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</si>
  <si>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</si>
  <si>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</si>
  <si>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</si>
  <si>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</si>
  <si>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</si>
  <si>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</si>
  <si>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</si>
  <si>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</si>
  <si>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</si>
  <si>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</si>
  <si>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</si>
  <si>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</si>
  <si>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</si>
  <si>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</si>
  <si>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</si>
  <si>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</si>
  <si>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</si>
  <si>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</si>
  <si>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</si>
  <si>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</si>
  <si>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</si>
  <si>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</si>
  <si>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</si>
  <si>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</si>
  <si>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</si>
  <si>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</si>
  <si>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</si>
  <si>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</si>
  <si>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</si>
  <si>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</si>
  <si>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</si>
  <si>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</si>
  <si>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</si>
  <si>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</si>
  <si>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</si>
  <si>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</si>
  <si>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</si>
  <si>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</si>
  <si>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</si>
  <si>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</si>
  <si>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</si>
  <si>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</si>
  <si>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</si>
  <si>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</si>
  <si>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</si>
  <si>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</si>
  <si>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</si>
  <si>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</si>
  <si>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</si>
  <si>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</si>
  <si>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</si>
  <si>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</si>
  <si>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</si>
  <si>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</si>
  <si>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</si>
  <si>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</si>
  <si>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</si>
  <si>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</si>
  <si>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</si>
  <si>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</si>
  <si>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</si>
  <si>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</si>
  <si>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</si>
  <si>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</si>
  <si>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</si>
  <si>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</si>
  <si>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</si>
  <si>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</si>
  <si>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</si>
  <si>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</si>
  <si>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</si>
  <si>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</si>
  <si>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</si>
  <si>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</si>
  <si>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</si>
  <si>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</si>
  <si>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</si>
  <si>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</si>
  <si>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</si>
  <si>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terawatt-hours (TWh)</t>
  </si>
  <si>
    <t>155-28-176</t>
  </si>
  <si>
    <t>65fffb</t>
  </si>
  <si>
    <t>101-255-251</t>
  </si>
  <si>
    <t>Graph Tag</t>
  </si>
  <si>
    <t>Target Title</t>
  </si>
  <si>
    <t>Target Year</t>
  </si>
  <si>
    <t>Target Min Value</t>
  </si>
  <si>
    <t>Target Max Value</t>
  </si>
  <si>
    <t>Target Description</t>
  </si>
  <si>
    <t>co2e cumulative</t>
  </si>
  <si>
    <t>Use EVs for Grid Balancing</t>
  </si>
  <si>
    <t>Share of EVs Used for Grid Balancing</t>
  </si>
  <si>
    <t>EVs for Grid Balancing</t>
  </si>
  <si>
    <t>elec use EVs for grid balancing</t>
  </si>
  <si>
    <t>% of EVs used</t>
  </si>
  <si>
    <t>Hydrogen Combustion Turbine</t>
  </si>
  <si>
    <t>Hydrogen Combined Cycle</t>
  </si>
  <si>
    <t>hydrogen combustion turbine es</t>
  </si>
  <si>
    <t>hydrogen combined cycle es</t>
  </si>
  <si>
    <t>Electricity: Hydrogen Combustion Turbine</t>
  </si>
  <si>
    <t>Electricity: Hydrogen Combined Cycle</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</si>
  <si>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</si>
  <si>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</si>
  <si>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</si>
  <si>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</si>
  <si>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</si>
  <si>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</si>
  <si>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</si>
  <si>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</si>
  <si>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</si>
  <si>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</si>
  <si>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</si>
  <si>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</si>
  <si>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</si>
  <si>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</si>
  <si>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</si>
  <si>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</si>
  <si>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</si>
  <si>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</si>
  <si>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</si>
  <si>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</si>
  <si>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</si>
  <si>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229-255-204</t>
  </si>
  <si>
    <t>e5ffcc</t>
  </si>
  <si>
    <t>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</si>
  <si>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</si>
  <si>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</si>
  <si>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</si>
  <si>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</si>
  <si>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</si>
  <si>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</si>
  <si>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</si>
  <si>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</si>
  <si>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</si>
  <si>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</si>
  <si>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</si>
  <si>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</si>
  <si>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</si>
  <si>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</si>
  <si>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</si>
  <si>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</si>
  <si>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Vehicle Battery Production Subsidy</t>
  </si>
  <si>
    <t>trans battery subsidy</t>
  </si>
  <si>
    <t>Additional Subsidy per Unit Electricity Supplied to the Grid by Grid Batteries</t>
  </si>
  <si>
    <t>Grid Battery Subsidy</t>
  </si>
  <si>
    <t>Subsidy for Grid Battery Output</t>
  </si>
  <si>
    <t>Subsidy for Grid Battery Capacity</t>
  </si>
  <si>
    <t>Additional Percent Subsidy per Unit Grid Battery Capacity Deployed</t>
  </si>
  <si>
    <t>elec battery subsidy per output</t>
  </si>
  <si>
    <t>elec battery construction subsidy</t>
  </si>
  <si>
    <t>% of capital costs</t>
  </si>
  <si>
    <t>Electricity CCS Subsidy</t>
  </si>
  <si>
    <t>Additional Subsidy for Elec CCS</t>
  </si>
  <si>
    <t>elec CCS subsidy</t>
  </si>
  <si>
    <t>elec power plant cost of capital</t>
  </si>
  <si>
    <t>Final Energy by Source</t>
  </si>
  <si>
    <t>Final Energy by Sector</t>
  </si>
  <si>
    <t>620e7a, ff00ff, 00b050, f1bb18, c2dffd, 004185, 04ffaf, 740000, c01b00, 004d10, 969696</t>
  </si>
  <si>
    <t>Geothermal, Municipal Solid Waste, Biomass, Solar, Wind, Hydro, Nuclear, Crude Oil, Natural Gas, Lignite, Hard Coal</t>
  </si>
  <si>
    <t>Output Total Primary Energy Use by Type[geothermal];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Total Primary Energy Use by Type[crude oil]; Output Total Primary Energy Use by Type[natural gas]; Output Total Primary Energy Use by Type[lignite]; Output Total Primary Energy Use by Type[hard coal]</t>
  </si>
  <si>
    <t>Output Total Primary Energy Use by Sector[geoengineering sector]; Output Total Primary Energy Use by Sector[district heat and hydrogen sector];Output Total Primary Energy Use by Agriculture; Output Total Primary Energy Use by Buildings Sector; Output Total Primary Energy Use by Waste Management; Output Total Primary Energy Use by Sector[transportation sector]; Output Primary Energy Use by Electricity Sector; Output Total Primary Energy Use by Industry Sector Excluding Ag and Waste</t>
  </si>
  <si>
    <t>Hydrogen, Liquid Biofuels, Biomass, Refined Petroleum Fuels, Crude Oil, Natural Gas, Lignite, Hard Coal, Heat, Electricity</t>
  </si>
  <si>
    <t>620e7a, af64ff, 00b050, 000000, 740000, c01b00, 004d10, 969696, f593e0, f1bb18</t>
  </si>
  <si>
    <t>004185, 087bf1, c01b00, 969696, 620e7a, ad6600</t>
  </si>
  <si>
    <t>004185, 087bf1, f1bb18, c01b00, 969696, 620e7a, ad6600</t>
  </si>
  <si>
    <t>Geothermal, Biomass with CCS, Biomass, Solar Thermal,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</si>
  <si>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Biomass with CCS, Biomass, Municipal Solid Waste, Petroleum, Natural Gas Peaker, Natural Gas Steam Turbine, Natural Gas Combined Cycle with CCS, Natural Gas Combined Cycle, Lignite with CCS, Lignite, Hard Coal with CCS, Hard Coal</t>
  </si>
  <si>
    <t>620e7a, 65fffb, 00b050, ff6400, ffff00, c2dffd, 087bf1, 004185, e5ffcc, ff9999, ccff33, 04ffaf, ff00ff, 000000, f593e0, ff0000, 9b1cb0, c01b00, 6e8000, 004d10, 009999, 969696</t>
  </si>
  <si>
    <t>65fffb, 00b050, ff00ff, 000000, f593e0, ff0000, 9b1cb0, c01b00, 6e8000, 004d10, 009999, 969696</t>
  </si>
  <si>
    <t>Output Total Final Energy Use by Type[hydrogen]; Output Liquid Biofuels Final Energy Use; Output Total Final Energy Use by Type[biomass]; Output Refined Petroleum Fuels Final Energy Use; Output Total Final Energy Use by Type[crude oil]; Output Total Final Energy Use by Type[natural gas]; Output Total Final Energy Use by Type[lignite]; Output Total Final Energy Use by Type[hard coal]; Output Total Final Energy Use by Type[heat]; Output Total Final Energy Use by Type[electricity]</t>
  </si>
  <si>
    <t>Output Total Final Energy Use by Sector[geoengineering sector]; Output Total Final Energy Use by Sector[district heat and hydrogen sector];Output Total Final Energy Use by Agriculture; Output Final Energy Use by Buildings Sector; Output Total Final Energy Use by Waste Management; Output Total Final Energy Use by Sector[transportation sector]; Output Total Final Energy Use by Sector[electricity sector]; Output Total Final Energy Use by Industry Sector Excluding Ag and Waste</t>
  </si>
  <si>
    <t>g CO2e / 2021 dollar</t>
  </si>
  <si>
    <t>g CO2 / 2021 dollar</t>
  </si>
  <si>
    <t>billion 2021 dollars / year</t>
  </si>
  <si>
    <t>billion 2021 dollars</t>
  </si>
  <si>
    <t>2021 dollars / employee-year</t>
  </si>
  <si>
    <t>kilowatt-hour / 2021 dollar</t>
  </si>
  <si>
    <t>2021 dollars / megawatt-hour (MWh)</t>
  </si>
  <si>
    <t>thousand BTU / 2021 dollar</t>
  </si>
  <si>
    <t>2021 dollars / short ton</t>
  </si>
  <si>
    <t>2021 dollars / thousand cubic feet</t>
  </si>
  <si>
    <t>2021 dollars / gallon</t>
  </si>
  <si>
    <t>2021 dollars / barrel of oil</t>
  </si>
  <si>
    <t>2021 dollars / kg</t>
  </si>
  <si>
    <t>2021 dollars / kilowatt-hour (kWh)</t>
  </si>
  <si>
    <t>million 2021 dollars / megawatt (MW)</t>
  </si>
  <si>
    <t>cost of eqpt. to produce 1 kg H2/yr (2021 dollars)</t>
  </si>
  <si>
    <t>other processes</t>
  </si>
  <si>
    <t>Non-BAU LCFS-Qualifying Vehicles</t>
  </si>
  <si>
    <t>Boolean Use Non BAU LCFS Vehicle Types</t>
  </si>
  <si>
    <t>trans LCFS vehicles</t>
  </si>
  <si>
    <t>Output Industrial Thermal Fuel Use for Energy Purposes by Industrial Process Excluding CCS and Captured Methane[other processes];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</si>
  <si>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Output Industrial Electricity Use by Industrial Process[other processes];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</si>
  <si>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 xml:space="preserve">Clean Electricity Standard Alternative Compliance Payment </t>
  </si>
  <si>
    <t>2021 dollars / metric ton CO2e abated, Annual average abatement (million metric tons CO2e)</t>
  </si>
  <si>
    <t>RACP RPS Alternative Compliance Payment</t>
  </si>
  <si>
    <t>EU Targets</t>
  </si>
  <si>
    <t xml:space="preserve">Fit for 55: </t>
  </si>
  <si>
    <t>55% reduction in emissions from 1990 by 2030</t>
  </si>
  <si>
    <t>MMT CO2e</t>
  </si>
  <si>
    <t xml:space="preserve">Source: </t>
  </si>
  <si>
    <r>
      <t>SUMMARY 2   SUMMARY REPORT FOR CO</t>
    </r>
    <r>
      <rPr>
        <b/>
        <vertAlign val="subscript"/>
        <sz val="12"/>
        <rFont val="Times New Roman"/>
        <family val="1"/>
      </rPr>
      <t>2</t>
    </r>
    <r>
      <rPr>
        <b/>
        <sz val="12"/>
        <rFont val="Times New Roman"/>
        <family val="1"/>
      </rPr>
      <t xml:space="preserve"> EQUIVALENT EMISSIONS</t>
    </r>
  </si>
  <si>
    <t>Inventory 1990</t>
  </si>
  <si>
    <t>Submission 2023 v1</t>
  </si>
  <si>
    <t>EUROPEAN UNION</t>
  </si>
  <si>
    <t xml:space="preserve">HFCs </t>
  </si>
  <si>
    <t>PFCs</t>
  </si>
  <si>
    <t>Unspecified mix of HFCs and PFCs</t>
  </si>
  <si>
    <t xml:space="preserve">Total </t>
  </si>
  <si>
    <r>
      <t>CO</t>
    </r>
    <r>
      <rPr>
        <b/>
        <vertAlign val="subscript"/>
        <sz val="9"/>
        <rFont val="Times New Roman"/>
        <family val="1"/>
      </rPr>
      <t>2</t>
    </r>
    <r>
      <rPr>
        <b/>
        <sz val="9"/>
        <rFont val="Times New Roman"/>
        <family val="1"/>
      </rPr>
      <t xml:space="preserve"> equivalent (kt )</t>
    </r>
  </si>
  <si>
    <r>
      <t>Total (net emissions)</t>
    </r>
    <r>
      <rPr>
        <b/>
        <vertAlign val="superscript"/>
        <sz val="9"/>
        <rFont val="Times New Roman"/>
        <family val="1"/>
      </rPr>
      <t>(1)</t>
    </r>
  </si>
  <si>
    <t>1. Energy</t>
  </si>
  <si>
    <t>A. Fuel combustion (sectoral approach)</t>
  </si>
  <si>
    <t>1.  Energy industries</t>
  </si>
  <si>
    <t>2.  Manufacturing industries and construction</t>
  </si>
  <si>
    <t>3.  Transport</t>
  </si>
  <si>
    <t>4.  Other sectors</t>
  </si>
  <si>
    <t>5.  Other</t>
  </si>
  <si>
    <t>1.  Solid fuels</t>
  </si>
  <si>
    <t>2.  Oil and natural gas</t>
  </si>
  <si>
    <r>
      <t>C. CO</t>
    </r>
    <r>
      <rPr>
        <vertAlign val="subscript"/>
        <sz val="9"/>
        <rFont val="Times New Roman"/>
        <family val="1"/>
      </rPr>
      <t>2</t>
    </r>
    <r>
      <rPr>
        <sz val="9"/>
        <rFont val="Times New Roman"/>
        <family val="1"/>
      </rPr>
      <t xml:space="preserve"> transport and storage</t>
    </r>
  </si>
  <si>
    <t>2.  Industrial processes and product use</t>
  </si>
  <si>
    <t>A.  Mineral industry</t>
  </si>
  <si>
    <t>B.  Chemical industry</t>
  </si>
  <si>
    <t>NA,NO</t>
  </si>
  <si>
    <r>
      <t>D.  Non-energy products from fuels and solvent use</t>
    </r>
    <r>
      <rPr>
        <strike/>
        <sz val="9"/>
        <rFont val="Times New Roman"/>
        <family val="1"/>
      </rPr>
      <t/>
    </r>
  </si>
  <si>
    <r>
      <t xml:space="preserve">E.  Electronic Industry </t>
    </r>
    <r>
      <rPr>
        <strike/>
        <sz val="9"/>
        <color indexed="8"/>
        <rFont val="Times New Roman"/>
        <family val="1"/>
      </rPr>
      <t/>
    </r>
  </si>
  <si>
    <r>
      <t xml:space="preserve">F.  Product uses as ODS substitutes </t>
    </r>
    <r>
      <rPr>
        <strike/>
        <sz val="9"/>
        <color indexed="8"/>
        <rFont val="Times New Roman"/>
        <family val="1"/>
      </rPr>
      <t/>
    </r>
  </si>
  <si>
    <r>
      <t xml:space="preserve">G.  Other product manufacture and use </t>
    </r>
    <r>
      <rPr>
        <sz val="11"/>
        <rFont val="Calibri"/>
        <family val="2"/>
        <scheme val="minor"/>
      </rPr>
      <t/>
    </r>
  </si>
  <si>
    <t xml:space="preserve">H.  Other </t>
  </si>
  <si>
    <t>3.  Agriculture</t>
  </si>
  <si>
    <t>A.  Enteric fermentation</t>
  </si>
  <si>
    <r>
      <t>D.  Agricultural soils</t>
    </r>
    <r>
      <rPr>
        <vertAlign val="superscript"/>
        <sz val="9"/>
        <color indexed="8"/>
        <rFont val="Times New Roman"/>
        <family val="1"/>
      </rPr>
      <t/>
    </r>
  </si>
  <si>
    <t>IE,NA,NE,NO</t>
  </si>
  <si>
    <t>G. Liming</t>
  </si>
  <si>
    <t>H. Urea application</t>
  </si>
  <si>
    <t xml:space="preserve">J.  Other </t>
  </si>
  <si>
    <r>
      <t>4. Land use, land-use change and forestry</t>
    </r>
    <r>
      <rPr>
        <b/>
        <vertAlign val="superscript"/>
        <sz val="9"/>
        <rFont val="Times New Roman"/>
        <family val="1"/>
      </rPr>
      <t>(1)</t>
    </r>
  </si>
  <si>
    <t>D. Wetlands</t>
  </si>
  <si>
    <t xml:space="preserve">E. Settlements </t>
  </si>
  <si>
    <t>F. Other land</t>
  </si>
  <si>
    <t>G. Harvested wood products</t>
  </si>
  <si>
    <r>
      <t>H. Other</t>
    </r>
    <r>
      <rPr>
        <i/>
        <sz val="9"/>
        <rFont val="Times New Roman"/>
        <family val="1"/>
      </rPr>
      <t xml:space="preserve">       </t>
    </r>
  </si>
  <si>
    <t>IE,NA,NO</t>
  </si>
  <si>
    <t>5.  Waste</t>
  </si>
  <si>
    <r>
      <t>A.  Solid waste disposal</t>
    </r>
    <r>
      <rPr>
        <b/>
        <sz val="9"/>
        <rFont val="Times New Roman"/>
        <family val="1"/>
      </rPr>
      <t xml:space="preserve"> </t>
    </r>
  </si>
  <si>
    <t>D.  Waste water treatment and discharge</t>
  </si>
  <si>
    <r>
      <t>E.  Other</t>
    </r>
    <r>
      <rPr>
        <b/>
        <i/>
        <sz val="9"/>
        <rFont val="Times New Roman"/>
        <family val="1"/>
      </rPr>
      <t xml:space="preserve"> </t>
    </r>
  </si>
  <si>
    <t>NA,NE,NO</t>
  </si>
  <si>
    <r>
      <t xml:space="preserve">6.  Other </t>
    </r>
    <r>
      <rPr>
        <b/>
        <i/>
        <sz val="9"/>
        <rFont val="Times New Roman"/>
        <family val="1"/>
      </rPr>
      <t>(as specified in summary 1.A)</t>
    </r>
  </si>
  <si>
    <r>
      <t>Memo items:</t>
    </r>
    <r>
      <rPr>
        <b/>
        <vertAlign val="superscript"/>
        <sz val="9"/>
        <rFont val="Times New Roman"/>
        <family val="1"/>
      </rPr>
      <t>(2)</t>
    </r>
  </si>
  <si>
    <t>C,IE,NA,NE,NO</t>
  </si>
  <si>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</si>
  <si>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</si>
  <si>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r>
      <t>Indirect N</t>
    </r>
    <r>
      <rPr>
        <b/>
        <vertAlign val="subscript"/>
        <sz val="9"/>
        <rFont val="Times New Roman"/>
        <family val="1"/>
      </rPr>
      <t>2</t>
    </r>
    <r>
      <rPr>
        <b/>
        <sz val="9"/>
        <rFont val="Times New Roman"/>
        <family val="1"/>
      </rPr>
      <t>O</t>
    </r>
  </si>
  <si>
    <r>
      <t>Indirect CO</t>
    </r>
    <r>
      <rPr>
        <b/>
        <vertAlign val="subscript"/>
        <sz val="9"/>
        <rFont val="Times New Roman"/>
        <family val="1"/>
      </rPr>
      <t xml:space="preserve">2 </t>
    </r>
    <r>
      <rPr>
        <b/>
        <vertAlign val="superscript"/>
        <sz val="9"/>
        <rFont val="Times New Roman"/>
        <family val="1"/>
      </rPr>
      <t>(3)</t>
    </r>
  </si>
  <si>
    <r>
      <t>Total CO</t>
    </r>
    <r>
      <rPr>
        <b/>
        <vertAlign val="subscript"/>
        <sz val="9"/>
        <rFont val="Times New Roman"/>
        <family val="1"/>
      </rPr>
      <t>2</t>
    </r>
    <r>
      <rPr>
        <b/>
        <sz val="9"/>
        <rFont val="Times New Roman"/>
        <family val="1"/>
      </rPr>
      <t xml:space="preserve"> equivalent emissions without land use, land-use change and forestry</t>
    </r>
  </si>
  <si>
    <r>
      <t>Total CO</t>
    </r>
    <r>
      <rPr>
        <b/>
        <vertAlign val="subscript"/>
        <sz val="9"/>
        <rFont val="Times New Roman"/>
        <family val="1"/>
      </rPr>
      <t>2</t>
    </r>
    <r>
      <rPr>
        <b/>
        <sz val="9"/>
        <rFont val="Times New Roman"/>
        <family val="1"/>
      </rPr>
      <t xml:space="preserve"> 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</si>
  <si>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without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</si>
  <si>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 land use, land-use change and forestry</t>
    </r>
  </si>
  <si>
    <r>
      <t xml:space="preserve">(1)     </t>
    </r>
    <r>
      <rPr>
        <sz val="9"/>
        <rFont val="Times New Roman"/>
        <family val="1"/>
      </rPr>
      <t>For carbon dioxide (CO</t>
    </r>
    <r>
      <rPr>
        <vertAlign val="subscript"/>
        <sz val="9"/>
        <rFont val="Times New Roman"/>
        <family val="1"/>
      </rPr>
      <t>2</t>
    </r>
    <r>
      <rPr>
        <sz val="9"/>
        <rFont val="Times New Roman"/>
        <family val="1"/>
      </rPr>
      <t xml:space="preserve">) from land use, land-use change and forestry the net emissions/removals are to be reported.  For the purposes of reporting, the signs for removals are always negative (-) and for emissions positive (+). </t>
    </r>
  </si>
  <si>
    <r>
      <t xml:space="preserve">(2)     </t>
    </r>
    <r>
      <rPr>
        <sz val="9"/>
        <rFont val="Times New Roman"/>
        <family val="1"/>
      </rPr>
      <t>See footnote 7 to table Summary 1.A.</t>
    </r>
  </si>
  <si>
    <r>
      <t xml:space="preserve">(3)    </t>
    </r>
    <r>
      <rPr>
        <sz val="9"/>
        <rFont val="Times New Roman"/>
        <family val="1"/>
      </rPr>
      <t>In accordance with the UNFCCC Annex I inventory reporting guidelines, for Parties that decide to report indirect CO</t>
    </r>
    <r>
      <rPr>
        <vertAlign val="subscript"/>
        <sz val="9"/>
        <rFont val="Times New Roman"/>
        <family val="1"/>
      </rPr>
      <t>2,</t>
    </r>
    <r>
      <rPr>
        <sz val="9"/>
        <rFont val="Times New Roman"/>
        <family val="1"/>
      </rPr>
      <t xml:space="preserve"> the national totals shall be provided with and  without indirect CO</t>
    </r>
    <r>
      <rPr>
        <vertAlign val="subscript"/>
        <sz val="9"/>
        <rFont val="Times New Roman"/>
        <family val="1"/>
      </rPr>
      <t>2</t>
    </r>
    <r>
      <rPr>
        <sz val="9"/>
        <rFont val="Times New Roman"/>
        <family val="1"/>
      </rPr>
      <t>.</t>
    </r>
  </si>
  <si>
    <t>EU CRF Tables</t>
  </si>
  <si>
    <t>€/metric ton CO2e</t>
  </si>
  <si>
    <t>€/MWh</t>
  </si>
  <si>
    <t>Combined Heat and Power</t>
  </si>
  <si>
    <t>Electricity: Combined Heat and Power</t>
  </si>
  <si>
    <t>Open-cycle Gas Turbine</t>
  </si>
  <si>
    <t>Electricity: Open-cycle Gas Turbine</t>
  </si>
  <si>
    <t>Fossil Oil plants</t>
  </si>
  <si>
    <t>FF55.cin</t>
  </si>
  <si>
    <t>Non BAU Carbon Tax Vehicle Qualification</t>
  </si>
  <si>
    <t>Boolean Use Non BAU Carbon Tax Vehicle Type Qualification</t>
  </si>
  <si>
    <t>Non BAU Carbon Tax Industry Qualification</t>
  </si>
  <si>
    <t>Boolean Use Non BAU Carbon Tax Industry Category Qualification</t>
  </si>
  <si>
    <t>Non BAU CBAM Industry Qualification</t>
  </si>
  <si>
    <t>Boolean Use Non BAU Carbon Tax Border Adjustment Industry Qualification</t>
  </si>
  <si>
    <t>Petroleum</t>
  </si>
  <si>
    <t>Boolean Use Non BAU Mandated Capacity Retrofit Schedule</t>
  </si>
  <si>
    <t>Non BAU Mandated Capacity CCUS Retrofits</t>
  </si>
  <si>
    <t xml:space="preserve">**Description:** The business-as-usual case includes no CCUS retrofits.  This policy uses an alternative set of data for CCUS retrofits. </t>
  </si>
  <si>
    <t>g CO2 / 2023 Euro</t>
  </si>
  <si>
    <t>g CO2e / 2023 Euro</t>
  </si>
  <si>
    <t>kilowatt-hour / 2023 Euro</t>
  </si>
  <si>
    <t>billion 2023 Euro / year</t>
  </si>
  <si>
    <t>billion 2023 Euro</t>
  </si>
  <si>
    <t>2023 Euro / employee-year</t>
  </si>
  <si>
    <t>2023 Euro / megawatt-hour (MWh)</t>
  </si>
  <si>
    <t>thousand BTU / 2023 Euro</t>
  </si>
  <si>
    <t>2023 Euro / short ton</t>
  </si>
  <si>
    <t>2023 Euro / thousand cubic feet</t>
  </si>
  <si>
    <t>2023 Euro / gallon</t>
  </si>
  <si>
    <t>2023 Euro / barrel of oil</t>
  </si>
  <si>
    <t>2023 Euro / kg</t>
  </si>
  <si>
    <t>2023 Euro / kilowatt-hour (kWh)</t>
  </si>
  <si>
    <t>cost of eqpt. to capture 1 metric ton CO2e/yr (2023 Euro)</t>
  </si>
  <si>
    <t>cost of eqpt. to produce 1 kg H2/yr (2023 Euro)</t>
  </si>
  <si>
    <t>million 2023 Euro / megawatt (MW)</t>
  </si>
  <si>
    <t>2023 Euro / metric ton CO2e abated, Annual average abatement (million metric tons CO2e)</t>
  </si>
  <si>
    <t>Commission 2040 target</t>
  </si>
  <si>
    <t>2030 target</t>
  </si>
  <si>
    <t>Toggle Whether Carbon Tax Affects Process Emissions</t>
  </si>
  <si>
    <t>2022, Average Summer Day</t>
  </si>
  <si>
    <t>hourly stacked area, 2022</t>
  </si>
  <si>
    <t>2022, Average Fall Day</t>
  </si>
  <si>
    <t>2022, Average Winter Day</t>
  </si>
  <si>
    <t>2022, Average Spring Day</t>
  </si>
  <si>
    <t>2022, Peak Winter Day</t>
  </si>
  <si>
    <t>TWh/year</t>
  </si>
  <si>
    <t>2022, Peak Summer Day</t>
  </si>
  <si>
    <t>Source:</t>
  </si>
  <si>
    <t>https://www.eea.europa.eu/data-and-maps/data/data-viewers/greenhouse-gases-viewer</t>
  </si>
  <si>
    <t>TWh / year</t>
  </si>
  <si>
    <t>co2e total w land use</t>
  </si>
  <si>
    <t>co2e total w/o land use</t>
  </si>
  <si>
    <t>Electrify District Heating</t>
  </si>
  <si>
    <t>The Commission's goal is to reduce 2030 GHG emissions by 55% from 1990 levels. This results in a target of 2092 MMT CO2e.</t>
  </si>
  <si>
    <t>The Commission's goal is to reduce 2040 GHG emissions by 90% from 1990 levels. This results in a target of 465 MMT CO2e.</t>
  </si>
  <si>
    <t>The Commission's goal is to reduce 2040 GHG emissions by 90% from 1990 levels. This results in a target of 486 MMT CO2e.</t>
  </si>
  <si>
    <t>The Commission's goal is to reduce 2030 GHG emissions by 55% from 1990 levels. This results in a target of 2190 MMT CO2e.</t>
  </si>
  <si>
    <t>primary energy consumption targets</t>
  </si>
  <si>
    <t>final energy consumption targets</t>
  </si>
  <si>
    <t>Primary energy consumption target</t>
  </si>
  <si>
    <t>Primary energy consumption</t>
  </si>
  <si>
    <t>Final energy consumption</t>
  </si>
  <si>
    <t>Final energy consumption target</t>
  </si>
  <si>
    <t>Mtoe</t>
  </si>
  <si>
    <t>TWh</t>
  </si>
  <si>
    <t>Mtoe --&gt; TWh</t>
  </si>
  <si>
    <t>https://www.eea.europa.eu/en/analysis/indicators/primary-and-final-energy-consumption</t>
  </si>
  <si>
    <t>source:</t>
  </si>
  <si>
    <t>Sales: Freight Vans</t>
  </si>
  <si>
    <t>Sales: Freight Trucks</t>
  </si>
  <si>
    <t>Sales: Passenger Cars</t>
  </si>
  <si>
    <t>Fleet Composition: Freight Vans</t>
  </si>
  <si>
    <t>Fleet Composition: Passenger Cars</t>
  </si>
  <si>
    <t>Fleet Composition: Freight Trucks</t>
  </si>
  <si>
    <t>Motorbikes, Freight Ships, Recreational Boats, Freight Rail, Passenger Rail, Freight Aircraft, Passenger Aircraft, Freight Trucks, Buses, Freight Vans, Passenger Cars</t>
  </si>
  <si>
    <t>Motorbikes, Passenger Rail, Passenger Aircraft, Buses, Passenger Cars</t>
  </si>
  <si>
    <t>Freight Aircraft, Freight Vans, Freight Ships, Freight Rail, Freight Trucks</t>
  </si>
  <si>
    <t>8,874 TWh - Final energy consumption targets in 2030, according to the European Environment Agency (EEA)</t>
  </si>
  <si>
    <t>11,543 TWh - Primary energy consumption targets in 2030, according to the European Environment Agency (EEA)</t>
  </si>
  <si>
    <t>Industry: Emissions</t>
  </si>
  <si>
    <t>Output Industry Sector Energy Related CO2e Emissions by Pollutant[CO2]</t>
  </si>
  <si>
    <t>Geothermal, Biomass with CCS, Biomass, Solar Thermal, Utility Solar PV, Onshore Wind, Offshore Wind, Hydro, Hydrogen Combined Cycle, Hydrogen Combustion Turbine, Small Modular Reactors, Conventional Nuclear, Municipal Solid Waste, Petroleum, Natural Gas Steam Turbine, Natural Gas Combined Cycle with CCS, Natural Gas Combined Cycle, Lignite with CCS, Lignite, Hard Coal with CCS, Hard Coal</t>
  </si>
  <si>
    <t>620e7a, 65fffb, 00b050, ff6400, ffff00, c2dffd, 087bf1, 004185, e5ffcc, ff9999, ccff33, 04ffaf, ff00ff, 000000, f593e0, ff0000, c01b00, 6e8000, 004d10, 009999, 969696</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</si>
  <si>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combined cycle es]; Output Cost per Unit New Elec Output[hydrogen combustion turbine es]; Output Cost per Unit New Elec Output[small modular reactor es]; Output Cost per Unit New Elec Output[nuclear es]; Output Cost per Unit New Elec Output[municipal solid waste es]; Output Cost per Unit New Elec Output[petroleum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</si>
  <si>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Hydrogen Production by Technology</t>
  </si>
  <si>
    <t>Carbon Captured by End Use</t>
  </si>
  <si>
    <t>Output Electricity Sector Carbon Captured via CCS by Power Plant Type[hard coal w CCS es]; Output Electricity Sector Carbon Captured via CCS by Power Plant Type[lignite w CCS es]; Output Electricity Sector Carbon Captured via CCS by Power Plant Type[natural gas combined cycle w CCS es]; Output Electricity Sector Carbon Captured via CCS by Power Plant Type[biomass w CCS es]; Output Industry Sector Carbon Captured via CCS by Subsector[coal mining 05]; Output Industry Sector Carbon Captured via CCS by Subsector[oil and gas extraction 06]; Output Industry Sector Carbon Captured via CCS by Subsector[other mining and quarrying 07T08]; Output Industry Sector Carbon Captured via CCS by Subsector[food beverage and tobacco 10T12]; Output Industry Sector Carbon Captured via CCS by Subsector[textiles apparel and leather 13T15]; Output Industry Sector Carbon Captured via CCS by Subsector[wood products 16]; Output Industry Sector Carbon Captured via CCS by Subsector[pulp paper and printing 17T18]; Output Industry Sector Carbon Captured via CCS by Subsector[refined petroleum and coke 19]; Output Industry Sector Carbon Captured via CCS by Subsector[chemicals 20]; Output Industry Sector Carbon Captured via CCS by Subsector[rubber and plastic products 22]; Output Industry Sector Carbon Captured via CCS by Subsector[glass and glass products 231]; Output Industry Sector Carbon Captured via CCS by Subsector[cement and other nonmetallic minerals 239]; Output Industry Sector Carbon Captured via CCS by Subsector[iron and steel 241]; Output Industry Sector Carbon Captured via CCS by Subsector[other metals 242]; Output Industry Sector Carbon Captured via CCS by Subsector[metal products except machinery and vehicles 25]; Output Industry Sector Carbon Captured via CCS by Subsector[computers and electronics 26]; Output Industry Sector Carbon Captured via CCS by Subsector[appliances and electrical equipment 27]; Output Industry Sector Carbon Captured via CCS by Subsector[other machinery 28]; Output Industry Sector Carbon Captured via CCS by Subsector[road vehicles 29]; Output Industry Sector Carbon Captured via CCS by Subsector[nonroad vehicles 30]; Output Industry Sector Carbon Captured via CCS by Subsector[other manufacturing 31T33]; Output Industry Sector Carbon Captured via CCS by Subsector[energy pipelines and gas processing 352T353]; Output Industry Sector Carbon Captured via CCS by Subsector[construction 41T43]; Output Hydrogen Sector Carbon Captured via CCS; Output Carbon Captured via DAC</t>
  </si>
  <si>
    <t>Hard Coal Power Plants with CCS, Lignite Power Plants with CCS, Natural Gas CCGT Power Plants  with CCS, Biomass Power Plants with CCS, Coal Mining, Oil and Gas Extraction, Other Mining and Quarrying, Food Beverage and Tobacco, Textiles Apparel and Leather, Wood Products, Pulp Paper and Printing, Refined Petroleum and Coke, Chemicals, Rubber and Plastic Products, Glass and Glass Products, Cement and Other Nonmetallic Minerals, Iron and Steel, Other Metals, Metal Products Except Machinery and Vehicles, Computers and Electronics, Appliances and Electrical Equipment, Other Machinery, Road Vehicles, Nonroad Vehicles, Other Manufacturing, Energy Pipelines and Gas Processing, Construction, Hydrogen Production, Direct Air Capture</t>
  </si>
  <si>
    <t>00b050, ad6600, 969696, f1bb18, 969696, c01b00, 620e7a, ff6400, ffff00, 00b050, 04ffaf, 000000, f1bb18, ff00ff, ad6600, c2dffd, 004185, 087bf1, 740000, f593e0, 004d10, af64ff, bfb088, 006363, ff9999, ccff33, 6e8000, c01b00, f593e0</t>
  </si>
  <si>
    <t>trillion passenger-km / year</t>
  </si>
  <si>
    <t>trillion freight ton-km / year</t>
  </si>
  <si>
    <r>
      <rPr>
        <b/>
        <sz val="11"/>
        <rFont val="Calibri"/>
        <family val="2"/>
        <scheme val="minor"/>
      </rPr>
      <t>Premature deaths in the EU:</t>
    </r>
    <r>
      <rPr>
        <sz val="11"/>
        <rFont val="Calibri"/>
        <family val="2"/>
        <scheme val="minor"/>
      </rPr>
      <t xml:space="preserve"> https://www.eea.europa.eu/publications/air-quality-in-europe-2022/health-impacts-of-air-pollution
</t>
    </r>
    <r>
      <rPr>
        <b/>
        <sz val="9.9"/>
        <rFont val="Calibri"/>
        <family val="2"/>
      </rPr>
      <t xml:space="preserve">PM 2.5 development in the EU: </t>
    </r>
    <r>
      <rPr>
        <sz val="11"/>
        <rFont val="Calibri"/>
        <family val="2"/>
        <scheme val="minor"/>
      </rPr>
      <t>https://www.statista.com/statistics/879378/pm25-particulate-matter-emission-european-union-eu-28/</t>
    </r>
  </si>
  <si>
    <r>
      <rPr>
        <b/>
        <sz val="11"/>
        <rFont val="Calibri"/>
        <family val="2"/>
        <scheme val="minor"/>
      </rPr>
      <t>Number of EV chargers:</t>
    </r>
    <r>
      <rPr>
        <sz val="11"/>
        <rFont val="Calibri"/>
        <family val="2"/>
        <scheme val="minor"/>
      </rPr>
      <t xml:space="preserve"> European Commission (2020): https://eur-lex.europa.eu/legal-content/EN/TXT/PDF/?uri=CELEX:52020SC0331</t>
    </r>
    <r>
      <rPr>
        <b/>
        <sz val="11"/>
        <rFont val="Calibri"/>
        <family val="2"/>
        <scheme val="minor"/>
      </rPr>
      <t xml:space="preserve">
Number of gas stations:</t>
    </r>
    <r>
      <rPr>
        <sz val="11"/>
        <rFont val="Calibri"/>
        <family val="2"/>
        <scheme val="minor"/>
      </rPr>
      <t xml:space="preserve"> ICCT (2021): https://theicct.org/wp-content/uploads/2021/06/EU-vehicle-standards-green-deal-mar21.pdf</t>
    </r>
  </si>
  <si>
    <r>
      <rPr>
        <b/>
        <sz val="11"/>
        <rFont val="Calibri"/>
        <family val="2"/>
        <scheme val="minor"/>
      </rPr>
      <t xml:space="preserve">Ranges: iea: Global EV Outlook. </t>
    </r>
    <r>
      <rPr>
        <sz val="11"/>
        <rFont val="Calibri"/>
        <family val="2"/>
        <scheme val="minor"/>
      </rPr>
      <t xml:space="preserve">https://www.iea.org/data-and-statistics/charts/evolution-of-average-range-of-electric-vehicles-by-powertrain-2010-2021 
https://coltura.org/electric-car-battery-range/
 </t>
    </r>
    <r>
      <rPr>
        <b/>
        <sz val="11"/>
        <rFont val="Calibri"/>
        <family val="2"/>
        <scheme val="minor"/>
      </rPr>
      <t xml:space="preserve">Charging Times: </t>
    </r>
    <r>
      <rPr>
        <sz val="11"/>
        <rFont val="Calibri"/>
        <family val="2"/>
        <scheme val="minor"/>
      </rPr>
      <t>https://monta.com/uk/blog/how-long-does-it-take-to-charge-an-electric-car/
https://monta.com/uk/blog/how-long-does-it-take-to-charge-an-electric-car/</t>
    </r>
  </si>
  <si>
    <t>€/ vehicle</t>
  </si>
  <si>
    <t>**Description:**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t>
  </si>
  <si>
    <t>**Description:**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t>
  </si>
  <si>
    <t xml:space="preserve">EU Mobility strategy
https://transport.ec.europa.eu/transport-themes/mobility-strategy_en
https://eur-lex.europa.eu/resource.html?uri=cellar:5e601657-3b06-11eb-b27b-01aa75ed71a1.0001.02/DOC_1&amp;format=PDF 
T&amp;E scenarios (Advanced renewable fuels in EU Transport - March 2021)
https://www.transportenvironment.org/wp-content/uploads/2021/07/202103_Advanced_renewable_fuels_EU_Transport_Final.pdf
</t>
  </si>
  <si>
    <t>% of new vehicles sold</t>
  </si>
  <si>
    <t>**Description:** This lever changes which vehicles qualify under the ZEV standard. With the lever off, ZEV qualifying vehicles include: battery electric vehicles, plugin hybrid vehicles, and hydrogen fueled vehicles. With the lever on, only battery electric vehicles and hydrogen fueled vehicles qualify.</t>
  </si>
  <si>
    <t>https://www.acea.auto/files/Electric_cars-Tax_benefits__purchase_incentives_2023.pdf</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</si>
  <si>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t>
  </si>
  <si>
    <t>% increase of renovation rate of existing buildings</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</si>
  <si>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</si>
  <si>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 xml:space="preserve">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
EU Renewbles Financing Mechanism: https://energy.ec.europa.eu/topics/renewable-energy/financing/eu-renewable-energy-financing-mechanism_en </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</si>
  <si>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However, it is technically feasible.  Automatically changing the hours when an EV charges (but not discharging to support the grid) is technologically easier but provides less support to the grid.</t>
  </si>
  <si>
    <t>**Description:** This policy reduces CO2 emissions from the cement industry by substituting other inputs, such as fly ash, for a portion of the clinker in cement. // **Guidance for setting values:**  If this policy is fully implemented, the share of clinker in cement is reduced to 40% compared to the BAU case.</t>
  </si>
  <si>
    <t>https://alliancelccc.com/wp-content/uploads/2023/05/Methodology-report-Clinker-Substitution-in-the-EU-Cement-Sector.pdf</t>
  </si>
  <si>
    <t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</si>
  <si>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t>
  </si>
  <si>
    <t>https://ec.europa.eu/eurostat/databrowser/view/nrg_bal_c__custom_10592358/default/table?lang=en
https://ec.europa.eu/eurostat/databrowser/view/nrg_ind_id__custom_10591732/default/table?lang=en</t>
  </si>
  <si>
    <t>https://op.europa.eu/en/publication-detail/-/publication/4e28b0c8-eac1-11ec-a534-01aa75ed71a1/language-en</t>
  </si>
  <si>
    <t xml:space="preserve">**Description:** This policy prevents the carbon tax from being levied on process emissions (non-energy greenhouse gas emissions from industrial and agricultural operations). </t>
  </si>
  <si>
    <t>https://taxfoundation.org/data/all/eu/gas-taxes-in-europe-2023/</t>
  </si>
  <si>
    <t>€ / metric ton CO2e</t>
  </si>
  <si>
    <t>€ / MWh</t>
  </si>
  <si>
    <t>% of newly sold non-electric building components</t>
  </si>
  <si>
    <t>Commercial, Residential</t>
  </si>
  <si>
    <t>Output Components Energy Use by Building Type[commercial]; Output Components Energy Use by Building Type[urban residential]</t>
  </si>
  <si>
    <t>004185, 969696</t>
  </si>
  <si>
    <t>Output Direct Buildings CO2e Emissions by End Use[commercial,other component]; Output Direct Buildings CO2e Emissions by End Use[urban residential,other component]; Output Direct Buildings CO2e Emissions by End Use[commercial,appliances]; Output Direct Buildings CO2e Emissions by End Use[urban residential,appliances]; Output Direct Buildings CO2e Emissions by End Use[commercial,lighting]; Output Direct Buildings CO2e Emissions by End Use[urban residential,lighting]; Output Direct Buildings CO2e Emissions by End Use[commercial,cooling and ventilation]; Output Direct Buildings CO2e Emissions by End Use[urban residential,cooling and ventilation]; Output Direct Buildings CO2e Emissions by End Use[commercial,heating]; Output Direct Buildings CO2e Emissions by End Use[urban residential,heating]</t>
  </si>
  <si>
    <t>740000, 004185, c2dffd, ff00ff, f1bb18, 04ffaf, 00b050, ff6400, 620e7a, 969696</t>
  </si>
  <si>
    <t>Output Buildings CO2e Emissions by End Use with Reallocated Energy Carriers[commercial,other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Carriers[urban residential,heating]</t>
  </si>
  <si>
    <t>Commercial Other Components, Residential Other Components, Commercial Appliances, Residential Appliances, Commercial Lighting, Residential Lighting, Commercial Cooling and Ventilation, Residential Cooling and Ventilation, Commercial Heating, Residential Heating</t>
  </si>
  <si>
    <t>Freight Vans</t>
  </si>
  <si>
    <t>Passenger cars</t>
  </si>
  <si>
    <t>Buses and Freight Trucks</t>
  </si>
  <si>
    <t>Freight Trucks</t>
  </si>
  <si>
    <t xml:space="preserve">**Description:**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(most light-duty road vehicles).  // **Guidance for setting values:**The global average range was at around 350km or 215 miles in 2021. A further increase has occured since. In 2023, some models crossed the 500 mile (800km) range. Charging times can vary significantly depending on the battery and type of charger. Slow chargers can take up to 12 hours (overnight charging) while fast-chargers achieve around 200 miles (320km) in 30 minutes. Newer models expected in 2024 are expected to charge 200 miles (320km) in around 10 minutes. </t>
  </si>
  <si>
    <t>**Description:** This policy causes government to pay for the specified percentage of the purchase price of new battery electric Passenger cars (most light-duty road vehicles).  This is in addition to EV subsidies that exist in the BAU case.  // **Guidance for setting values:** In the EU, the average subsidy was around 4300€ in 2021. However, these subsidies are handled on national level and not EU level so the subsidies differ between member states both in terms of total amount as well as type of subsidy (direct subsidies, tax breaks, etc.)</t>
  </si>
  <si>
    <t>**Description:** This policy increases or decreases the amount of electricity imported to the EU from neighboring countries.  It does not cause the construction or removal of transmission lines linking these countries.</t>
  </si>
  <si>
    <t>**Description:** This policy specifies the reduction in transmission and distribution losses that will be achieved by 2050. // **Guidance for setting values:** Transmission and distribution losses vary significantly from one European country to another, due to differences in network performance, as well as endogenous differences (e.g. defferences in terms of population density, climate or network age). 75% of the EU27 countries have T&amp;D losses higher than 4,2% (1st quartile) while the weighted average loss for EU27 is 5,8%. Going from 5,8% to 4,2% represents a reduction in losses of 28%. However, this may require a tremendous effort.</t>
  </si>
  <si>
    <t>**Description:** This policy increases CO2 sequestration by restoring wetlands and riparian forest buffers.  // **Guidance for setting values:** In the case of the US, if this policy is fully implemented, 2.5 million acres of wetlands will be restored and the 6 percent of US stream miles associated with agricultural use will be restored.</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</si>
  <si>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EU has a per-capita meat consumption of 70 kg/person/yr.  If the EU were to achieve a rate similar to that in  Japan (36 kg/person/yr) or India (3 kg/person/yr), this would be a reduction of 49% (Japan), or 96% (India) respectively.</t>
  </si>
  <si>
    <t>**Description:** This control setting is not used in the EPS at present, but it could be used to enable or disable the impacts of a or disables the GDP impact of a recession or other GDP-impacting event not accounted for in the energy use input data files.  It was previously used to model the recession caused by SARS-CoV-2 (COVID-19).</t>
  </si>
  <si>
    <t>**Description:** This policy requires at least the specified percentage of total retail electricity demand to be generated by residential and commercial buildings' distributed solar systems (typically rooftop PV).</t>
  </si>
  <si>
    <t>**Description:**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t>
  </si>
  <si>
    <t>**Description:** This policy causes the government to reimburse building owners for a percentage of the cost of new distributed solar PV capacity that is installed on or around buildings.</t>
  </si>
  <si>
    <t>https://icapcarbonaction.com/en/ets/eu-emissions-trading-system-eu-ets</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</si>
  <si>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t>
  </si>
  <si>
    <t xml:space="preserve">**Description:** This policy is a subsidy paid by the government to electricity suppliers per unit of new capacity constructed.  This only applies to utilities, not distributed systems (such as rooftop solar). </t>
  </si>
  <si>
    <t xml:space="preserve">**Description:** This policy is a subsidy paid by the government to suppliers of electricity per unit of electricity generated from the selected plant type(s). </t>
  </si>
  <si>
    <t>**Description:** By default, carbon taxes apply to only domestically produced goods. If this policy lever is set to off, this policy enables carbon tax border adjustments, meaning the carbon tax will apply to both domestically produced and imported goods.</t>
  </si>
  <si>
    <t>**Description:** This policy causes a percentage of the demand for district heat to be met with electricity instead of the fuels used in the BAU case. // **Guidance for setting values:** In the EU, 30% of district heat is made by burning natural gas, 27% from biomas and biofuels (including renewable waste), also 27% from coal and peat, 7% from non-renewable waste and 2% from oil [all numbers from 2018].  Large scale electric heat pump technologies for district heating are still emerging, and it is not yet clear which will be the most economical pathway for decarbonizing this sector.</t>
  </si>
  <si>
    <t xml:space="preserve">**Description:**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2021, there are around 300,000 chargers in the EU, around 67 chargers per 100,000 pop. At the same time, there were around 136,000 gas stations, at an assumed 10 pumps per station this gives 300 pumps per 100,000 population. Therefore, a lever setting of 300% would cause the population density of EV chargers to equal the population density of gas pumps. Note though, that EV chargers are more spread out in general as they do not need a station like conventional fuels do. </t>
  </si>
  <si>
    <t>**Description:** This lever allows users to turn on low carbon fuel standards under the NewFuel EU and ReFuel EU policies for ships and aircraft. With the lever off, these policies are off. With the lever on, aircrafts and ships qualify for these policies.</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</si>
  <si>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The RES share in electricity generation in the EU was at 34% in 2019, 38.8% in 2022 and 44.4% in 2023.  // **Guidance for setting values:** The REPowerEU target translates into 69% in 2030. For a 1.5°C compatible scenario, electricity generation is 100% clean by 2040.”</t>
  </si>
  <si>
    <r>
      <t xml:space="preserve">**Description:**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t>
    </r>
    <r>
      <rPr>
        <sz val="11"/>
        <rFont val="Calibri"/>
        <family val="2"/>
        <scheme val="minor"/>
      </rPr>
      <t>41 GW).</t>
    </r>
  </si>
  <si>
    <t>**Description:** This policy provides a subsidy in units of euro per megawatt-hour electricity supplied to the grid, additional to any BAU subsidies.   // **Guidance for setting values:** The BAU case has grid batteries claiming the Subsidy for Grid Battery Capacity, not a subsidy per unit output.</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</si>
  <si>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</si>
  <si>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</si>
  <si>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t>
  </si>
  <si>
    <t>Residential</t>
  </si>
  <si>
    <t xml:space="preserve">**Description:** This policy subsidizes a percentage of grid battery capacity costs, additional to any BAU capacity construction subsidies. </t>
  </si>
  <si>
    <t>**Description:** This policy provides a euro per metric ton CO2e subsidy, additional to any BAU subsidies.  // **Guidance for setting values:** For comparison, in the US, the 45Q tax credits provide $85 (equivalent to €78) per metric ton CO2e stored.</t>
  </si>
  <si>
    <t>**Description:** This setting sets an alternative energy compliance payment. If the cost to build clean energy is above this €/MWh amount in a given year, the model will not deploy any additional clean energy qualifying resources in an attempt to meet the a clean energy standard. // **Guidance for setting values:** The EU does not have a clean energy standard. Therefore, the BAU sets this price sufficiently high so that this lever will not interfere with clean energy growth. Users may lower the value to experiment with how an alternative compliance payment in a clean energy standard would affect clean energy buildout in the EU.</t>
  </si>
  <si>
    <t>**Description:** The business-as-usual case uses data from ENTSO-E and IRENA Renewable Energy Statistics. Toggling this lever on guarantees electrolytic hydrogen is being produced by renewable energy to meet the Renewable Energy Directive H2 target.</t>
  </si>
  <si>
    <t>Passenger cars and vans</t>
  </si>
  <si>
    <t xml:space="preserve">**Description:**  This policy specifies the percentage reduction in carbon emissions from the transportation sub-sectors that must be achieved via fuel switching. This value is in addition to BAU requirements. The Fit for 55 package represents the New Fuel EU and ReFuel EU policies for ships and aircrafts. </t>
  </si>
  <si>
    <t xml:space="preserve">**Description:**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There is no potential before 2045, according to Realmonte et al. Projections increase DAC to around 86 MMT in 2050 (potential increases further after 2050, but that is beyond the time horizon of this current EPS version).  </t>
  </si>
  <si>
    <t>Source: https://www.odyssee-mure.eu/publications/efficiency-by-sector/transport/specific-consumption-new-cars-country.html</t>
  </si>
  <si>
    <t xml:space="preserve">% increase in 100km/L </t>
  </si>
  <si>
    <t>**Description:** This policy implements a fee on sales of inefficient cars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€297 per (liter per one hundred kilometer), which equates to a €297 fee on an LDV that gets 8.5 km/L if the pivot point is 10.6 km/L. (To see this: 8.5 km/L is 11.8 L/km. 10.6 km/L is 9.4 L/100km.  The difference is 2.3 L/100km. So in order to levy a €297 fee on the 8.5 km/L car when the pivot point is 10.6 km/L, we need a rate of €297 per 2.3 L/100km.)</t>
  </si>
  <si>
    <t xml:space="preserve">**Description:**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This lever can be used for both the ETS 1 and the ETS 2 system. The different price pathways can be adjusted by only activating the respective sectors before applying changes. // **Guidance for setting values:** The EU's ETS average carbon auction price in 2023 was €83/metric ton CO2. </t>
  </si>
  <si>
    <t>**Description:** This lever determines which vehicle types are captured under the scope of a carbon tax. With the lever turned off, the scenario captures aircraft in pre-green deal ETS 1. With the lever turned on, scenario adds in ships and all road vehicles.</t>
  </si>
  <si>
    <t>**Description:** This lever determines which industry categories are captured under the scope of a carbon tax. With the lever off, the model subjects the following sectors to a carbon tax: pulp paper and printing, refined petroleum and coke, chemicals, glass and glass products, cement and other nonmetallic minerals, iron and steel, other metal. With the lever on, The model includes all industry sectors besides agriculture and forestry.</t>
  </si>
  <si>
    <t>**Description:** This lever determines which industry categories are captured under the scope of a carbon border adjustment mechanism. With the lever off, the model subjects all industry sectors to a full CBAM.
With the lever on, the model subjects just the following sectors to the CBAM: chemicals, cement and other nonmetallic minerals, iron and steel, other metals</t>
  </si>
  <si>
    <t>**Description:**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t>
  </si>
  <si>
    <t>Enhanced Rock Weathering</t>
  </si>
  <si>
    <t>Fraction of Enhanced Rock Weathering Potential Achieved</t>
  </si>
  <si>
    <t>geoeng enhanced rock weathering</t>
  </si>
  <si>
    <t>**Description:** This policy causes deployment of enhanced rock weathering practices to absorb CO2 from the atmosphere. We use data from Fuhrman et al., which assumes application of crushed basalt to croplands. // **Guidance for setting values:** A 100% setting implies rock application to roughly 45 million acres.</t>
  </si>
  <si>
    <t>Strefler et al., 2018, (used as a source on total acrege for our Fuhrman et al. data, https://content.cld.iop.org/journals/1748-9326/13/3/034010/revision2/ERL_034010_SD.pdf?Expires=1720629928&amp;Signature=jHMnzWhptSu-2LByE4KdFSDS-DnRp9gzhnqimxxA1RXqsDDTo015nrsWRJqNRyNqExM59e0IjQOWRK1k6zkpTdrMxwQTaE1yD5yczeGsUNqiCqXYn5Zfj08uJQ-HIiuHek1qKCp8Njc9HMrxocyo~nIcf7eRRWkaRfOclfayd-52YV1Dgwv9N~rc2fbap9xGqOB5p8gCkQDmkXX2z5QnMMIkGBr-tGCrxZUxe0CuCxiYpVtI3rRDXkIgQamshSf4yA1QfcIwukn3F564By~Ztx0vUTUvbT7CIcfvUNkYkQDSKpzzi50D2Nv7usXFRIyOckZu1AJWhhzHbzcwburKrQ__&amp;Key-Pair-Id=KL1D8TIY3N7T8</t>
  </si>
  <si>
    <t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</si>
  <si>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t>
  </si>
  <si>
    <t xml:space="preserve">**Description:** This policy reduces methane emissions from the selected industry by increasing the burning of methane that is currently being released into the atmosphere (i.e. flaring instead of venting/leaking). The policy implements a share of the potential of methane destruction from IEA data. This potential grows over time from roughly 20 Mt in 2025 to 58 Mt in 2050. </t>
  </si>
  <si>
    <t xml:space="preserve">**Description:** Each year, the specified percentage of the selected building type(s) that existed at the start of the model run will be retrofit with more efficient heating, cooling, and envelope components. // **Guidance for setting values:** By 2050, roughly 65% of preexisting buildings will still survive without major renovations -- accounting for an approximately 1.2% renovation rate in the BAU scenario -- so values of 65% or more in 2050 will retrofit all such surviving buildings by that year. This Policy settings higher than this will retrofit all eligible buildings sooner than 2050.
</t>
  </si>
  <si>
    <t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t>
  </si>
  <si>
    <t>Residential Buildings</t>
  </si>
  <si>
    <t>LULUCF sector</t>
  </si>
  <si>
    <t>geoengineering sector</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</si>
  <si>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t>
  </si>
  <si>
    <t>**Description:**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</si>
  <si>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t>
  </si>
  <si>
    <t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t>
  </si>
  <si>
    <t>Fit for 55 (EU-level policy)</t>
  </si>
  <si>
    <t>Additional Carbon Tax</t>
  </si>
  <si>
    <t>Ban New Power Plant Retrofits</t>
  </si>
  <si>
    <t>Boolean Ban New Power Plant Retrofits</t>
  </si>
  <si>
    <t>elec ban new power plant retrofits</t>
  </si>
  <si>
    <t>**Description:** This policy prevents new capacity of the selected CCS plant type(s) from being built to replace existing non-CCS plants.</t>
  </si>
  <si>
    <t>Distributed Solar Capacity Requirement</t>
  </si>
  <si>
    <t>Min Required Rooftop Solar Capacity</t>
  </si>
  <si>
    <t>bldgs min req rooftop solar</t>
  </si>
  <si>
    <t>MW</t>
  </si>
  <si>
    <t xml:space="preserve">**Description:** This policy requires at least the specified capacity of distributed solar be built by the model. // **Guidance for setting values:** We estimate the maximum rooftop solar potential in the EU at 290 GW for commercial buildings and 290 GW for residential buildings. </t>
  </si>
  <si>
    <t>Feedstock Shifting</t>
  </si>
  <si>
    <t>Fraction of Feedstock Shifted This Year</t>
  </si>
  <si>
    <t>indst feedstock shifting</t>
  </si>
  <si>
    <t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t>
  </si>
  <si>
    <t>Buildings, Appliances, and Heat</t>
  </si>
  <si>
    <t>255-255-153</t>
  </si>
  <si>
    <t>ffff99</t>
  </si>
  <si>
    <t>Solar PV for Hydrogen Production</t>
  </si>
  <si>
    <t>0-153-204</t>
  </si>
  <si>
    <t>0099CC</t>
  </si>
  <si>
    <t>Onshore Wind for Hydrogen Production</t>
  </si>
  <si>
    <t>0-102-153</t>
  </si>
  <si>
    <t>Offshore Wind for Hydrogen Production</t>
  </si>
  <si>
    <t>District Heat &amp; Hydrogen / District Heat</t>
  </si>
  <si>
    <t>Hydrogen Grid Electricity Use</t>
  </si>
  <si>
    <t>Dedicated Clean Sources for Hydrogen Production</t>
  </si>
  <si>
    <t>Output Electricity Demand for Green Hydrogen by Power Plant Type[offshore wind es];Output Electricity Demand for Green Hydrogen by Power Plant Type[onshore wind es];Output Electricity Demand for Green Hydrogen by Power Plant Type[solar pv es];Output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</si>
  <si>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Offshore Wind for Hydrogen Production, Onshore Wind for Hydrogen Production, Solar PV for Hydrogen Production,Geothermal,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</si>
  <si>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006699,0099CC,ffff99,620e7a, 65fffb, 00b050, ff6400, f1bb18, ffff00, c2dffd, 087bf1, 004185, e5ffcc, ff9999, ccff33, 04ffaf, bfb088, ff00ff, 000000, f593e0, ff0000, 9b1cb0, c01b00, 6e8000, 004d10, 009999, 969696, b49f00</t>
  </si>
  <si>
    <t>Output Change in Electricity Demand for Green Hydrogen by Power Plant Type[offshore wind es];Output Change in Electricity Demand for Green Hydrogen by Power Plant Type[onshore wind es];Output Change in Electricity Demand for Green Hydrogen by Power Plant Type[solar pv es];Output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</si>
  <si>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Output Grid Battery Storage Capacity; Output Capacity for Green Hydrogen Demand[offshore wind es];Output Capacity for Green Hydrogen Demand[onshore wind es];Output Capacity for Green Hydrogen Demand[solar pv es];Output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</si>
  <si>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Battery Storage, Offshore Wind for Hydrogen Production, Onshore Wind for Hydrogen Production, Solar PV for Hydrogen Production,Geothermal,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</si>
  <si>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af64ff,006699,0099CC,ffff99,620e7a, 65fffb, 00b050, ff6400, f1bb18, ffff00, c2dffd, 087bf1, 004185, e5ffcc, ff9999, ccff33, 04ffaf, bfb088, ff00ff, 000000, f593e0, ff0000, 9b1cb0, c01b00, 6e8000, 004d10, 009999, 969696</t>
  </si>
  <si>
    <t>Output Change in Grid Battery Storage Capacity; Output Change in Capacity for Green Hydrogen Demand[offshore wind es];Output Change in Capacity for Green Hydrogen Demand[onshore wind es];Output Change in Capacity for Green Hydrogen Demand[solar pv es];Output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</si>
  <si>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Battery Storage, Offshore Wind for Hydrogen Production, Onshore Wind for Hydrogen Production, Solar PV for Hydrogen Production,Geothermal,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</si>
  <si>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af64ff,006699,0099CC,ffff99,620e7a, 65fffb, 00b050, ff6400, f1bb18, ffff00, c2dffd, 087bf1, 004185, e5ffcc, ff9999, ccff33, 04ffaf, ff00ff, 000000, f593e0, ff0000, 9b1cb0, c01b00, 6e8000, 004d10, 009999, 969696</t>
  </si>
  <si>
    <t>Output Electricity from Dedicated Clean Sources for Hydrogen Production;Output Hydrogen Sector Grid Electricity Use;Output District Heat Electricity Use; Output Waste Management Electricity Use; Output Agriculture Electricity Use; Output Transportation Sector Electricity Use; Output Industry Sector Electricity Use; Output Buildings Sector Electricity Use</t>
  </si>
  <si>
    <t>Dedicated Clean Sources for Hydrogen Production, Hydrogen Grid Electricity Use,District Heat, Water &amp; Waste, Agriculture, Transportation, Industry, Buildings</t>
  </si>
  <si>
    <t>f1bb18,ff6400,620e7a, f593e0, 04ffaf, c01b00, 969696, 087bf1</t>
  </si>
  <si>
    <t>Output Hydrogen Produced by Pathway[electrolysis]; Output Hydrogen Produced by Pathway[natural gas reforming]; Output Hydrogen Produced by Pathway[coal gasification]; Output Hydrogen Produced by Pathway[biomass gasification]; Output Hydrogen Produced by Pathway[hydrocarbon partial oxidation]; Output Hydrogen Produced by Pathway[electrolysis with guaranteed clean electricity]; Output Hydrogen Produced by Pathway[natural gas reforming with CCS]</t>
  </si>
  <si>
    <t>Electrolysis with Avg Grid Electricity, Steam Methane Reforming, Coal Gasification, Biomass Gasification, Partial Oxidation of Hydrocarbons, Electrolysis with New Clean Electricity (Green H2), Steam Methane Reforming w/CCS (Blue H2)</t>
  </si>
  <si>
    <t>f1bb18, bfbfbf, 000000, ad6600, 808080, 00b050, 087bf1</t>
  </si>
  <si>
    <t>Hydrogen Production Pathways</t>
  </si>
  <si>
    <t>Electrolysis with Avg Grid Electricity</t>
  </si>
  <si>
    <t>191-191-191</t>
  </si>
  <si>
    <t>bfbfbf</t>
  </si>
  <si>
    <t>Steam Methane Reforming</t>
  </si>
  <si>
    <t>Coal Gasification</t>
  </si>
  <si>
    <t>Biomass Gasification</t>
  </si>
  <si>
    <t>128-128-128</t>
  </si>
  <si>
    <t>Partial Oxidation of Hydrocarbons</t>
  </si>
  <si>
    <t>Electrolysis with New Clean Electricity (Green H2)</t>
  </si>
  <si>
    <t>Steam Methane Reforming with CCS (Blue H2)</t>
  </si>
  <si>
    <t xml:space="preserve">**Description:** This policy causes a percentage of merchant hydrogen (i.e. hydrogen produced for sale, not hydrogen produced and consumed on-site within a facility) to be produced via electrolysis rather than via other production pathways. // **Guidance for setting values:** Today, in the European Union, roughly 100% of hydrogen is produced via steam reforming of natural gas and 0% is produced via electrolysis.  This share is projected to change up to 17% in the BAU case. // The Renewable Energy Directive's RFNBO target will require at least 42 and 60 percent of non-byproduct industrial hydrogen production to come from renewable fuels of non-biological origin in 2030 and 2035, respectively. </t>
  </si>
  <si>
    <t>Non-BAU Zero-Emission Vehicle Sales Standard by Subregion</t>
  </si>
  <si>
    <t>Boolean Use Non BAU Minimum Required ZEV Sales Percentage by Subregion</t>
  </si>
  <si>
    <t>trans non BAU ZEV minimum</t>
  </si>
  <si>
    <t>**Description:**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</si>
</sst>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
    <numFmt numFmtId="169" formatCode="_-* #,##0.00_-;\-* #,##0.00_-;_-* &quot;-&quot;??_-;_-@_-"/>
    <numFmt numFmtId="170" formatCode="_-* #,##0.00\ _F_-;\-* #,##0.00\ _F_-;_-* &quot;-&quot;??\ _F_-;_-@_-"/>
    <numFmt numFmtId="171" formatCode="#,##0.0000"/>
    <numFmt numFmtId="172" formatCode="_(* #,##0_);_(* \(#,##0\);_(* &quot;-&quot;??_);_(@_)"/>
  </numFmts>
  <fonts count="106"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i/>
      <sz val="9"/>
      <name val="Times New Roman"/>
      <family val="1"/>
    </font>
    <font>
      <b/>
      <vertAlign val="subscript"/>
      <sz val="12"/>
      <name val="Times New Roman"/>
      <family val="1"/>
    </font>
    <font>
      <strike/>
      <sz val="9"/>
      <name val="Times New Roman"/>
      <family val="1"/>
    </font>
    <font>
      <sz val="8"/>
      <color rgb="FF231F20"/>
      <name val="Calibri"/>
      <family val="2"/>
    </font>
    <font>
      <sz val="5"/>
      <color rgb="FF231F20"/>
      <name val="Calibri"/>
      <family val="2"/>
    </font>
    <font>
      <b/>
      <sz val="8"/>
      <color rgb="FF231F20"/>
      <name val="Calibri"/>
      <family val="2"/>
    </font>
    <font>
      <sz val="7"/>
      <name val="Calibri"/>
      <family val="2"/>
    </font>
    <font>
      <sz val="7"/>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
      <strike/>
      <sz val="9"/>
      <color indexed="8"/>
      <name val="Times New Roman"/>
      <family val="1"/>
    </font>
    <font>
      <vertAlign val="superscript"/>
      <sz val="9"/>
      <color indexed="8"/>
      <name val="Times New Roman"/>
      <family val="1"/>
    </font>
    <font>
      <sz val="9"/>
      <name val="Times New Roman"/>
      <family val="1"/>
      <charset val="204"/>
    </font>
    <font>
      <sz val="11"/>
      <name val="Aptos Narrow"/>
      <family val="2"/>
    </font>
    <font>
      <b/>
      <sz val="9.9"/>
      <name val="Calibri"/>
      <family val="2"/>
    </font>
    <font>
      <sz val="11"/>
      <color rgb="FF00B050"/>
      <name val="Calibri"/>
      <family val="2"/>
      <scheme val="minor"/>
    </font>
  </fonts>
  <fills count="103">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
      <patternFill patternType="solid">
        <fgColor rgb="FFCCFFFF"/>
      </patternFill>
    </fill>
    <fill>
      <patternFill patternType="solid">
        <fgColor rgb="FFFFFF99"/>
        <bgColor indexed="64"/>
      </patternFill>
    </fill>
    <fill>
      <patternFill patternType="solid">
        <fgColor rgb="FF0099CC"/>
        <bgColor indexed="64"/>
      </patternFill>
    </fill>
    <fill>
      <patternFill patternType="solid">
        <fgColor rgb="FF006699"/>
        <bgColor indexed="64"/>
      </patternFill>
    </fill>
    <fill>
      <patternFill patternType="solid">
        <fgColor rgb="FF808080"/>
        <bgColor indexed="64"/>
      </patternFill>
    </fill>
  </fills>
  <borders count="90">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2305">
    <xf numFmtId="0" fontId="0" fillId="0" borderId="0"/>
    <xf numFmtId="9" fontId="7" fillId="0" borderId="0" applyFont="0" applyFill="0" applyBorder="0" applyAlignment="0" applyProtection="0"/>
    <xf numFmtId="0" fontId="8" fillId="0" borderId="0" applyNumberFormat="0" applyFill="0" applyBorder="0" applyAlignment="0" applyProtection="0"/>
    <xf numFmtId="0" fontId="12" fillId="0" borderId="0"/>
    <xf numFmtId="0" fontId="13" fillId="0" borderId="2" applyNumberFormat="0" applyProtection="0">
      <alignment wrapText="1"/>
    </xf>
    <xf numFmtId="0" fontId="12" fillId="0" borderId="3" applyNumberFormat="0" applyFont="0" applyProtection="0">
      <alignment wrapText="1"/>
    </xf>
    <xf numFmtId="43" fontId="7" fillId="0" borderId="0" applyFont="0" applyFill="0" applyBorder="0" applyAlignment="0" applyProtection="0"/>
    <xf numFmtId="0" fontId="20" fillId="0" borderId="0" applyNumberFormat="0" applyFill="0" applyBorder="0" applyAlignment="0" applyProtection="0"/>
    <xf numFmtId="0" fontId="21" fillId="0" borderId="0" applyNumberFormat="0">
      <alignment horizontal="right"/>
    </xf>
    <xf numFmtId="0" fontId="22" fillId="0" borderId="0" applyNumberFormat="0" applyFill="0" applyBorder="0" applyProtection="0">
      <alignment horizontal="left" vertical="center"/>
    </xf>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5"/>
    </xf>
    <xf numFmtId="0" fontId="24" fillId="9" borderId="0" applyBorder="0">
      <alignment horizontal="right" vertical="center"/>
    </xf>
    <xf numFmtId="0" fontId="24" fillId="0" borderId="0"/>
    <xf numFmtId="0" fontId="25" fillId="16" borderId="0" applyNumberFormat="0" applyFont="0" applyBorder="0" applyAlignment="0" applyProtection="0"/>
    <xf numFmtId="0" fontId="25" fillId="0" borderId="23"/>
    <xf numFmtId="0" fontId="24" fillId="0" borderId="37">
      <alignment horizontal="left" vertical="center" wrapText="1" indent="2"/>
    </xf>
    <xf numFmtId="0" fontId="41" fillId="0" borderId="0"/>
    <xf numFmtId="0" fontId="2" fillId="0" borderId="0"/>
    <xf numFmtId="0" fontId="44" fillId="7" borderId="42" applyNumberFormat="0" applyAlignment="0" applyProtection="0"/>
    <xf numFmtId="0" fontId="2" fillId="48" borderId="0" applyNumberFormat="0" applyBorder="0" applyAlignment="0" applyProtection="0"/>
    <xf numFmtId="0" fontId="21" fillId="14" borderId="77">
      <alignment horizontal="right" vertical="center"/>
    </xf>
    <xf numFmtId="0" fontId="25" fillId="0" borderId="0"/>
    <xf numFmtId="0" fontId="24" fillId="9" borderId="0" applyBorder="0">
      <alignment horizontal="right" vertical="center"/>
    </xf>
    <xf numFmtId="0" fontId="24" fillId="9" borderId="45">
      <alignment horizontal="right" vertical="center"/>
    </xf>
    <xf numFmtId="0" fontId="21" fillId="14" borderId="76">
      <alignment horizontal="right" vertical="center"/>
    </xf>
    <xf numFmtId="0" fontId="24" fillId="0" borderId="79">
      <alignment horizontal="left" vertical="center" wrapText="1" indent="2"/>
    </xf>
    <xf numFmtId="0" fontId="24" fillId="0" borderId="0" applyBorder="0">
      <alignment horizontal="right" vertical="center"/>
    </xf>
    <xf numFmtId="0" fontId="21" fillId="14" borderId="77">
      <alignment horizontal="right" vertical="center"/>
    </xf>
    <xf numFmtId="0" fontId="61" fillId="86" borderId="73" applyNumberFormat="0" applyAlignment="0" applyProtection="0"/>
    <xf numFmtId="4" fontId="21" fillId="14" borderId="78">
      <alignment horizontal="right" vertical="center"/>
    </xf>
    <xf numFmtId="0" fontId="24" fillId="0" borderId="26" applyNumberFormat="0" applyFill="0" applyAlignment="0" applyProtection="0"/>
    <xf numFmtId="0" fontId="21" fillId="0" borderId="51">
      <alignment horizontal="left" vertical="top" wrapText="1"/>
    </xf>
    <xf numFmtId="0" fontId="21" fillId="14" borderId="26">
      <alignment horizontal="right" vertical="center"/>
    </xf>
    <xf numFmtId="0" fontId="21" fillId="14" borderId="26">
      <alignment horizontal="right" vertical="center"/>
    </xf>
    <xf numFmtId="0" fontId="24" fillId="0" borderId="84">
      <alignment horizontal="right" vertical="center"/>
    </xf>
    <xf numFmtId="0" fontId="21" fillId="14" borderId="48">
      <alignment horizontal="right" vertical="center"/>
    </xf>
    <xf numFmtId="0" fontId="24" fillId="0" borderId="26">
      <alignment horizontal="right" vertical="center"/>
    </xf>
    <xf numFmtId="0" fontId="80" fillId="0" borderId="74" applyNumberFormat="0" applyFill="0" applyAlignment="0" applyProtection="0"/>
    <xf numFmtId="0" fontId="51" fillId="9" borderId="26">
      <alignment horizontal="right" vertical="center"/>
    </xf>
    <xf numFmtId="0" fontId="24" fillId="16" borderId="26"/>
    <xf numFmtId="0" fontId="25" fillId="89" borderId="75" applyNumberFormat="0" applyFont="0" applyAlignment="0" applyProtection="0"/>
    <xf numFmtId="0" fontId="21" fillId="14" borderId="76">
      <alignment horizontal="right" vertical="center"/>
    </xf>
    <xf numFmtId="0" fontId="21" fillId="9" borderId="26">
      <alignment horizontal="right" vertical="center"/>
    </xf>
    <xf numFmtId="0" fontId="21" fillId="9" borderId="46">
      <alignment horizontal="right" vertical="center"/>
    </xf>
    <xf numFmtId="0" fontId="24" fillId="0" borderId="46">
      <alignment horizontal="right" vertical="center"/>
    </xf>
    <xf numFmtId="4" fontId="25" fillId="0" borderId="0"/>
    <xf numFmtId="0" fontId="21" fillId="14" borderId="49">
      <alignment horizontal="right" vertical="center"/>
    </xf>
    <xf numFmtId="0" fontId="21" fillId="14" borderId="46">
      <alignment horizontal="right" vertical="center"/>
    </xf>
    <xf numFmtId="0" fontId="21" fillId="14" borderId="47">
      <alignment horizontal="right" vertical="center"/>
    </xf>
    <xf numFmtId="4" fontId="21" fillId="14" borderId="48">
      <alignment horizontal="right" vertical="center"/>
    </xf>
    <xf numFmtId="0" fontId="24" fillId="0" borderId="0"/>
    <xf numFmtId="0" fontId="24" fillId="67" borderId="26">
      <alignment horizontal="right" vertical="center"/>
    </xf>
    <xf numFmtId="0" fontId="24" fillId="67" borderId="0" applyBorder="0">
      <alignment horizontal="right" vertical="center"/>
    </xf>
    <xf numFmtId="0" fontId="25" fillId="0" borderId="0"/>
    <xf numFmtId="0" fontId="25" fillId="66" borderId="26"/>
    <xf numFmtId="4" fontId="25" fillId="0" borderId="0"/>
    <xf numFmtId="4" fontId="24" fillId="0" borderId="26" applyFill="0" applyBorder="0" applyProtection="0">
      <alignment horizontal="right" vertical="center"/>
    </xf>
    <xf numFmtId="0" fontId="54" fillId="0" borderId="0" applyNumberFormat="0" applyFill="0" applyBorder="0" applyAlignment="0" applyProtection="0"/>
    <xf numFmtId="4" fontId="25" fillId="0" borderId="0"/>
    <xf numFmtId="4" fontId="25" fillId="0" borderId="0"/>
    <xf numFmtId="0" fontId="2" fillId="0" borderId="0"/>
    <xf numFmtId="4" fontId="51" fillId="9" borderId="76">
      <alignment horizontal="right" vertical="center"/>
    </xf>
    <xf numFmtId="0" fontId="24" fillId="16" borderId="26"/>
    <xf numFmtId="0" fontId="21" fillId="14" borderId="48">
      <alignment horizontal="right" vertical="center"/>
    </xf>
    <xf numFmtId="0" fontId="24" fillId="0" borderId="84" applyNumberFormat="0" applyFill="0" applyAlignment="0" applyProtection="0"/>
    <xf numFmtId="4" fontId="24" fillId="16" borderId="76"/>
    <xf numFmtId="0" fontId="73" fillId="73" borderId="73" applyNumberFormat="0" applyAlignment="0" applyProtection="0"/>
    <xf numFmtId="0" fontId="80" fillId="0" borderId="74" applyNumberFormat="0" applyFill="0" applyAlignment="0" applyProtection="0"/>
    <xf numFmtId="0" fontId="51" fillId="9" borderId="76">
      <alignment horizontal="right" vertical="center"/>
    </xf>
    <xf numFmtId="0" fontId="45" fillId="46" borderId="43" applyNumberFormat="0" applyAlignment="0" applyProtection="0"/>
    <xf numFmtId="0" fontId="46" fillId="46" borderId="42" applyNumberFormat="0" applyAlignment="0" applyProtection="0"/>
    <xf numFmtId="0" fontId="65" fillId="0" borderId="74" applyNumberFormat="0" applyFill="0" applyAlignment="0" applyProtection="0"/>
    <xf numFmtId="0" fontId="55" fillId="89" borderId="75" applyNumberFormat="0" applyFont="0" applyAlignment="0" applyProtection="0"/>
    <xf numFmtId="0" fontId="47" fillId="0" borderId="0" applyNumberFormat="0" applyFill="0" applyBorder="0" applyAlignment="0" applyProtection="0"/>
    <xf numFmtId="0" fontId="2" fillId="50" borderId="0" applyNumberFormat="0" applyBorder="0" applyAlignment="0" applyProtection="0"/>
    <xf numFmtId="0" fontId="48" fillId="0" borderId="0" applyNumberFormat="0" applyFill="0" applyBorder="0" applyAlignment="0" applyProtection="0"/>
    <xf numFmtId="0" fontId="4" fillId="0" borderId="44" applyNumberFormat="0" applyFill="0" applyAlignment="0" applyProtection="0"/>
    <xf numFmtId="0" fontId="2" fillId="60" borderId="0" applyNumberFormat="0" applyBorder="0" applyAlignment="0" applyProtection="0"/>
    <xf numFmtId="0" fontId="2" fillId="47" borderId="0" applyNumberFormat="0" applyBorder="0" applyAlignment="0" applyProtection="0"/>
    <xf numFmtId="0" fontId="2" fillId="48" borderId="0" applyNumberFormat="0" applyBorder="0" applyAlignment="0" applyProtection="0"/>
    <xf numFmtId="0" fontId="49" fillId="49" borderId="0" applyNumberFormat="0" applyBorder="0" applyAlignment="0" applyProtection="0"/>
    <xf numFmtId="0" fontId="61" fillId="86" borderId="81" applyNumberFormat="0" applyAlignment="0" applyProtection="0"/>
    <xf numFmtId="0" fontId="2" fillId="50" borderId="0" applyNumberFormat="0" applyBorder="0" applyAlignment="0" applyProtection="0"/>
    <xf numFmtId="0" fontId="2" fillId="51" borderId="0" applyNumberFormat="0" applyBorder="0" applyAlignment="0" applyProtection="0"/>
    <xf numFmtId="0" fontId="49" fillId="52" borderId="0" applyNumberFormat="0" applyBorder="0" applyAlignment="0" applyProtection="0"/>
    <xf numFmtId="49" fontId="22" fillId="0" borderId="76" applyNumberFormat="0" applyFill="0" applyBorder="0" applyProtection="0">
      <alignment horizontal="left" vertical="center"/>
    </xf>
    <xf numFmtId="0" fontId="2" fillId="53" borderId="0" applyNumberFormat="0" applyBorder="0" applyAlignment="0" applyProtection="0"/>
    <xf numFmtId="0" fontId="2" fillId="54" borderId="0" applyNumberFormat="0" applyBorder="0" applyAlignment="0" applyProtection="0"/>
    <xf numFmtId="0" fontId="49" fillId="55" borderId="0" applyNumberFormat="0" applyBorder="0" applyAlignment="0" applyProtection="0"/>
    <xf numFmtId="0" fontId="80" fillId="0" borderId="74" applyNumberFormat="0" applyFill="0" applyAlignment="0" applyProtection="0"/>
    <xf numFmtId="0" fontId="2" fillId="56" borderId="0" applyNumberFormat="0" applyBorder="0" applyAlignment="0" applyProtection="0"/>
    <xf numFmtId="0" fontId="2" fillId="57" borderId="0" applyNumberFormat="0" applyBorder="0" applyAlignment="0" applyProtection="0"/>
    <xf numFmtId="0" fontId="49" fillId="58" borderId="0" applyNumberFormat="0" applyBorder="0" applyAlignment="0" applyProtection="0"/>
    <xf numFmtId="0" fontId="73" fillId="73" borderId="73" applyNumberFormat="0" applyAlignment="0" applyProtection="0"/>
    <xf numFmtId="0" fontId="2" fillId="59" borderId="0" applyNumberFormat="0" applyBorder="0" applyAlignment="0" applyProtection="0"/>
    <xf numFmtId="0" fontId="2" fillId="60" borderId="0" applyNumberFormat="0" applyBorder="0" applyAlignment="0" applyProtection="0"/>
    <xf numFmtId="0" fontId="49" fillId="61" borderId="0" applyNumberFormat="0" applyBorder="0" applyAlignment="0" applyProtection="0"/>
    <xf numFmtId="49" fontId="24" fillId="0" borderId="76" applyNumberFormat="0" applyFont="0" applyFill="0" applyBorder="0" applyProtection="0">
      <alignment horizontal="left" vertical="center" indent="2"/>
    </xf>
    <xf numFmtId="0" fontId="2" fillId="62" borderId="0" applyNumberFormat="0" applyBorder="0" applyAlignment="0" applyProtection="0"/>
    <xf numFmtId="0" fontId="2" fillId="63" borderId="0" applyNumberFormat="0" applyBorder="0" applyAlignment="0" applyProtection="0"/>
    <xf numFmtId="0" fontId="49" fillId="64" borderId="0" applyNumberFormat="0" applyBorder="0" applyAlignment="0" applyProtection="0"/>
    <xf numFmtId="0" fontId="24" fillId="0" borderId="26" applyNumberFormat="0" applyFill="0" applyAlignment="0" applyProtection="0"/>
    <xf numFmtId="0" fontId="21" fillId="14" borderId="26">
      <alignment horizontal="right" vertical="center"/>
    </xf>
    <xf numFmtId="0" fontId="21" fillId="14" borderId="26">
      <alignment horizontal="right" vertical="center"/>
    </xf>
    <xf numFmtId="0" fontId="24" fillId="0" borderId="37">
      <alignment horizontal="left" vertical="center" wrapText="1" indent="2"/>
    </xf>
    <xf numFmtId="0" fontId="21" fillId="14" borderId="48">
      <alignment horizontal="right" vertical="center"/>
    </xf>
    <xf numFmtId="0" fontId="24" fillId="0" borderId="26">
      <alignment horizontal="right" vertical="center"/>
    </xf>
    <xf numFmtId="0" fontId="51" fillId="9" borderId="26">
      <alignment horizontal="right" vertical="center"/>
    </xf>
    <xf numFmtId="0" fontId="24" fillId="16" borderId="26"/>
    <xf numFmtId="0" fontId="21" fillId="9" borderId="26">
      <alignment horizontal="right" vertical="center"/>
    </xf>
    <xf numFmtId="0" fontId="21" fillId="14" borderId="47">
      <alignment horizontal="right" vertical="center"/>
    </xf>
    <xf numFmtId="0" fontId="53" fillId="0" borderId="0" applyNumberFormat="0" applyFill="0" applyBorder="0" applyAlignment="0" applyProtection="0"/>
    <xf numFmtId="0" fontId="55" fillId="68" borderId="0" applyNumberFormat="0" applyBorder="0" applyAlignment="0" applyProtection="0"/>
    <xf numFmtId="0" fontId="55" fillId="69" borderId="0" applyNumberFormat="0" applyBorder="0" applyAlignment="0" applyProtection="0"/>
    <xf numFmtId="0" fontId="55" fillId="70" borderId="0" applyNumberFormat="0" applyBorder="0" applyAlignment="0" applyProtection="0"/>
    <xf numFmtId="0" fontId="55" fillId="71" borderId="0" applyNumberFormat="0" applyBorder="0" applyAlignment="0" applyProtection="0"/>
    <xf numFmtId="0" fontId="55" fillId="72" borderId="0" applyNumberFormat="0" applyBorder="0" applyAlignment="0" applyProtection="0"/>
    <xf numFmtId="0" fontId="55" fillId="73" borderId="0" applyNumberFormat="0" applyBorder="0" applyAlignment="0" applyProtection="0"/>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2"/>
    </xf>
    <xf numFmtId="49" fontId="24" fillId="0" borderId="26" applyNumberFormat="0" applyFont="0" applyFill="0" applyBorder="0" applyProtection="0">
      <alignment horizontal="left" vertical="center" indent="2"/>
    </xf>
    <xf numFmtId="0" fontId="55" fillId="74" borderId="0" applyNumberFormat="0" applyBorder="0" applyAlignment="0" applyProtection="0"/>
    <xf numFmtId="0" fontId="55" fillId="75" borderId="0" applyNumberFormat="0" applyBorder="0" applyAlignment="0" applyProtection="0"/>
    <xf numFmtId="0" fontId="55" fillId="76" borderId="0" applyNumberFormat="0" applyBorder="0" applyAlignment="0" applyProtection="0"/>
    <xf numFmtId="0" fontId="55" fillId="71" borderId="0" applyNumberFormat="0" applyBorder="0" applyAlignment="0" applyProtection="0"/>
    <xf numFmtId="0" fontId="55" fillId="74" borderId="0" applyNumberFormat="0" applyBorder="0" applyAlignment="0" applyProtection="0"/>
    <xf numFmtId="0" fontId="55" fillId="77" borderId="0" applyNumberFormat="0" applyBorder="0" applyAlignment="0" applyProtection="0"/>
    <xf numFmtId="0" fontId="25" fillId="0" borderId="0" applyNumberFormat="0" applyFont="0" applyFill="0" applyBorder="0" applyProtection="0">
      <alignment horizontal="left" vertical="center" indent="5"/>
    </xf>
    <xf numFmtId="0" fontId="25" fillId="0" borderId="0" applyNumberFormat="0" applyFont="0" applyFill="0" applyBorder="0" applyProtection="0">
      <alignment horizontal="left" vertical="center" indent="5"/>
    </xf>
    <xf numFmtId="49" fontId="24" fillId="0" borderId="47" applyNumberFormat="0" applyFont="0" applyFill="0" applyBorder="0" applyProtection="0">
      <alignment horizontal="left" vertical="center" indent="5"/>
    </xf>
    <xf numFmtId="0" fontId="57" fillId="78" borderId="0" applyNumberFormat="0" applyBorder="0" applyAlignment="0" applyProtection="0"/>
    <xf numFmtId="0" fontId="57" fillId="75" borderId="0" applyNumberFormat="0" applyBorder="0" applyAlignment="0" applyProtection="0"/>
    <xf numFmtId="0" fontId="57" fillId="76" borderId="0" applyNumberFormat="0" applyBorder="0" applyAlignment="0" applyProtection="0"/>
    <xf numFmtId="0" fontId="57" fillId="79" borderId="0" applyNumberFormat="0" applyBorder="0" applyAlignment="0" applyProtection="0"/>
    <xf numFmtId="0" fontId="57" fillId="80" borderId="0" applyNumberFormat="0" applyBorder="0" applyAlignment="0" applyProtection="0"/>
    <xf numFmtId="0" fontId="57" fillId="81" borderId="0" applyNumberFormat="0" applyBorder="0" applyAlignment="0" applyProtection="0"/>
    <xf numFmtId="0" fontId="57" fillId="82" borderId="0" applyNumberFormat="0" applyBorder="0" applyAlignment="0" applyProtection="0"/>
    <xf numFmtId="0" fontId="57" fillId="83" borderId="0" applyNumberFormat="0" applyBorder="0" applyAlignment="0" applyProtection="0"/>
    <xf numFmtId="0" fontId="57" fillId="84" borderId="0" applyNumberFormat="0" applyBorder="0" applyAlignment="0" applyProtection="0"/>
    <xf numFmtId="0" fontId="57" fillId="79" borderId="0" applyNumberFormat="0" applyBorder="0" applyAlignment="0" applyProtection="0"/>
    <xf numFmtId="0" fontId="57" fillId="80" borderId="0" applyNumberFormat="0" applyBorder="0" applyAlignment="0" applyProtection="0"/>
    <xf numFmtId="0" fontId="57" fillId="85" borderId="0" applyNumberFormat="0" applyBorder="0" applyAlignment="0" applyProtection="0"/>
    <xf numFmtId="0" fontId="22" fillId="67" borderId="0" applyBorder="0" applyAlignment="0"/>
    <xf numFmtId="4" fontId="22" fillId="67" borderId="0" applyBorder="0" applyAlignment="0"/>
    <xf numFmtId="4" fontId="24" fillId="67" borderId="0" applyBorder="0">
      <alignment horizontal="right" vertical="center"/>
    </xf>
    <xf numFmtId="4" fontId="24" fillId="9" borderId="0" applyBorder="0">
      <alignment horizontal="right" vertical="center"/>
    </xf>
    <xf numFmtId="4" fontId="24" fillId="9" borderId="0" applyBorder="0">
      <alignment horizontal="right" vertical="center"/>
    </xf>
    <xf numFmtId="4" fontId="21" fillId="9" borderId="26">
      <alignment horizontal="right" vertical="center"/>
    </xf>
    <xf numFmtId="4" fontId="51" fillId="9" borderId="26">
      <alignment horizontal="right" vertical="center"/>
    </xf>
    <xf numFmtId="4" fontId="21" fillId="14" borderId="26">
      <alignment horizontal="right" vertical="center"/>
    </xf>
    <xf numFmtId="4" fontId="21" fillId="14" borderId="26">
      <alignment horizontal="right" vertical="center"/>
    </xf>
    <xf numFmtId="4" fontId="21" fillId="14" borderId="47">
      <alignment horizontal="right" vertical="center"/>
    </xf>
    <xf numFmtId="4" fontId="21" fillId="14" borderId="48">
      <alignment horizontal="right" vertical="center"/>
    </xf>
    <xf numFmtId="0" fontId="56" fillId="82" borderId="0" applyNumberFormat="0" applyBorder="0" applyAlignment="0" applyProtection="0"/>
    <xf numFmtId="0" fontId="56" fillId="83" borderId="0" applyNumberFormat="0" applyBorder="0" applyAlignment="0" applyProtection="0"/>
    <xf numFmtId="0" fontId="56" fillId="84" borderId="0" applyNumberFormat="0" applyBorder="0" applyAlignment="0" applyProtection="0"/>
    <xf numFmtId="0" fontId="56" fillId="79" borderId="0" applyNumberFormat="0" applyBorder="0" applyAlignment="0" applyProtection="0"/>
    <xf numFmtId="0" fontId="56" fillId="80" borderId="0" applyNumberFormat="0" applyBorder="0" applyAlignment="0" applyProtection="0"/>
    <xf numFmtId="0" fontId="56" fillId="85" borderId="0" applyNumberFormat="0" applyBorder="0" applyAlignment="0" applyProtection="0"/>
    <xf numFmtId="0" fontId="59" fillId="69" borderId="0" applyNumberFormat="0" applyBorder="0" applyAlignment="0" applyProtection="0"/>
    <xf numFmtId="4" fontId="22" fillId="0" borderId="28" applyFill="0" applyBorder="0" applyProtection="0">
      <alignment horizontal="right" vertical="center"/>
    </xf>
    <xf numFmtId="0" fontId="61" fillId="86" borderId="53" applyNumberFormat="0" applyAlignment="0" applyProtection="0"/>
    <xf numFmtId="0" fontId="62" fillId="87" borderId="54" applyNumberFormat="0" applyAlignment="0" applyProtection="0"/>
    <xf numFmtId="169" fontId="52" fillId="0" borderId="0" applyFont="0" applyFill="0" applyBorder="0" applyAlignment="0" applyProtection="0"/>
    <xf numFmtId="170" fontId="63" fillId="0" borderId="0" applyFont="0" applyFill="0" applyBorder="0" applyAlignment="0" applyProtection="0"/>
    <xf numFmtId="169" fontId="52" fillId="0" borderId="0" applyFont="0" applyFill="0" applyBorder="0" applyAlignment="0" applyProtection="0"/>
    <xf numFmtId="0" fontId="24" fillId="14" borderId="37">
      <alignment horizontal="left" vertical="center" wrapText="1" indent="2"/>
    </xf>
    <xf numFmtId="0" fontId="24" fillId="9" borderId="47">
      <alignment horizontal="left" vertical="center"/>
    </xf>
    <xf numFmtId="0" fontId="67" fillId="0" borderId="0" applyNumberFormat="0" applyFill="0" applyBorder="0" applyAlignment="0" applyProtection="0"/>
    <xf numFmtId="0" fontId="68" fillId="70" borderId="0" applyNumberFormat="0" applyBorder="0" applyAlignment="0" applyProtection="0"/>
    <xf numFmtId="0" fontId="69" fillId="70" borderId="0" applyNumberFormat="0" applyBorder="0" applyAlignment="0" applyProtection="0"/>
    <xf numFmtId="0" fontId="70" fillId="0" borderId="56" applyNumberFormat="0" applyFill="0" applyAlignment="0" applyProtection="0"/>
    <xf numFmtId="0" fontId="71" fillId="0" borderId="57" applyNumberFormat="0" applyFill="0" applyAlignment="0" applyProtection="0"/>
    <xf numFmtId="0" fontId="72" fillId="0" borderId="58" applyNumberFormat="0" applyFill="0" applyAlignment="0" applyProtection="0"/>
    <xf numFmtId="0" fontId="72" fillId="0" borderId="0" applyNumberFormat="0" applyFill="0" applyBorder="0" applyAlignment="0" applyProtection="0"/>
    <xf numFmtId="0" fontId="73" fillId="73" borderId="53" applyNumberFormat="0" applyAlignment="0" applyProtection="0"/>
    <xf numFmtId="4" fontId="24" fillId="0" borderId="0" applyBorder="0">
      <alignment horizontal="right" vertical="center"/>
    </xf>
    <xf numFmtId="0" fontId="24" fillId="0" borderId="50">
      <alignment horizontal="right" vertical="center"/>
    </xf>
    <xf numFmtId="4" fontId="24" fillId="0" borderId="26">
      <alignment horizontal="right" vertical="center"/>
    </xf>
    <xf numFmtId="1" fontId="50" fillId="9" borderId="0" applyBorder="0">
      <alignment horizontal="right" vertical="center"/>
    </xf>
    <xf numFmtId="0" fontId="74" fillId="0" borderId="59" applyNumberFormat="0" applyFill="0" applyAlignment="0" applyProtection="0"/>
    <xf numFmtId="0" fontId="75" fillId="88" borderId="0" applyNumberFormat="0" applyBorder="0" applyAlignment="0" applyProtection="0"/>
    <xf numFmtId="0" fontId="25" fillId="0" borderId="0"/>
    <xf numFmtId="0" fontId="25" fillId="0" borderId="0"/>
    <xf numFmtId="0" fontId="25" fillId="0" borderId="0"/>
    <xf numFmtId="0" fontId="25" fillId="0" borderId="0"/>
    <xf numFmtId="0" fontId="63" fillId="0" borderId="0"/>
    <xf numFmtId="4" fontId="76" fillId="0" borderId="0"/>
    <xf numFmtId="0" fontId="25" fillId="0" borderId="0"/>
    <xf numFmtId="0" fontId="25" fillId="0" borderId="0"/>
    <xf numFmtId="0" fontId="25" fillId="0" borderId="0"/>
    <xf numFmtId="0" fontId="25" fillId="0" borderId="0"/>
    <xf numFmtId="0" fontId="2" fillId="0" borderId="0"/>
    <xf numFmtId="4" fontId="24" fillId="0" borderId="0" applyFill="0" applyBorder="0" applyProtection="0">
      <alignment horizontal="right" vertical="center"/>
    </xf>
    <xf numFmtId="4" fontId="24" fillId="0" borderId="0" applyFill="0" applyBorder="0" applyProtection="0">
      <alignment horizontal="right" vertical="center"/>
    </xf>
    <xf numFmtId="4" fontId="24" fillId="0" borderId="26" applyFill="0" applyBorder="0" applyProtection="0">
      <alignment horizontal="right" vertical="center"/>
    </xf>
    <xf numFmtId="0" fontId="22" fillId="0" borderId="0" applyNumberFormat="0" applyFill="0" applyBorder="0" applyProtection="0">
      <alignment horizontal="left" vertical="center"/>
    </xf>
    <xf numFmtId="49" fontId="22" fillId="0" borderId="26" applyNumberFormat="0" applyFill="0" applyBorder="0" applyProtection="0">
      <alignment horizontal="left" vertical="center"/>
    </xf>
    <xf numFmtId="0" fontId="25" fillId="16" borderId="0" applyNumberFormat="0" applyFont="0" applyBorder="0" applyAlignment="0" applyProtection="0"/>
    <xf numFmtId="4" fontId="25" fillId="16" borderId="0" applyNumberFormat="0" applyFont="0" applyBorder="0" applyAlignment="0" applyProtection="0"/>
    <xf numFmtId="4" fontId="25" fillId="16" borderId="0" applyNumberFormat="0" applyFont="0" applyBorder="0" applyAlignment="0" applyProtection="0"/>
    <xf numFmtId="0" fontId="25" fillId="16" borderId="0" applyNumberFormat="0" applyFont="0" applyBorder="0" applyAlignment="0" applyProtection="0"/>
    <xf numFmtId="0" fontId="25" fillId="16" borderId="0" applyNumberFormat="0" applyFont="0" applyBorder="0" applyAlignment="0" applyProtection="0"/>
    <xf numFmtId="0" fontId="63" fillId="65" borderId="0" applyNumberFormat="0" applyFont="0" applyBorder="0" applyAlignment="0" applyProtection="0"/>
    <xf numFmtId="0" fontId="55" fillId="89" borderId="60" applyNumberFormat="0" applyFont="0" applyAlignment="0" applyProtection="0"/>
    <xf numFmtId="0" fontId="25" fillId="89" borderId="60" applyNumberFormat="0" applyFont="0" applyAlignment="0" applyProtection="0"/>
    <xf numFmtId="0" fontId="77" fillId="86" borderId="52" applyNumberFormat="0" applyAlignment="0" applyProtection="0"/>
    <xf numFmtId="171" fontId="24" fillId="90" borderId="26" applyNumberFormat="0" applyFont="0" applyBorder="0" applyAlignment="0" applyProtection="0">
      <alignment horizontal="right" vertical="center"/>
    </xf>
    <xf numFmtId="9" fontId="63" fillId="0" borderId="0" applyFont="0" applyFill="0" applyBorder="0" applyAlignment="0" applyProtection="0"/>
    <xf numFmtId="0" fontId="78" fillId="69" borderId="0" applyNumberFormat="0" applyBorder="0" applyAlignment="0" applyProtection="0"/>
    <xf numFmtId="4" fontId="24" fillId="16" borderId="26"/>
    <xf numFmtId="0" fontId="24" fillId="16" borderId="46"/>
    <xf numFmtId="0" fontId="79" fillId="0" borderId="0" applyNumberFormat="0" applyFill="0" applyBorder="0" applyAlignment="0" applyProtection="0"/>
    <xf numFmtId="0" fontId="80" fillId="0" borderId="55" applyNumberFormat="0" applyFill="0" applyAlignment="0" applyProtection="0"/>
    <xf numFmtId="0" fontId="81" fillId="0" borderId="0" applyNumberFormat="0" applyFill="0" applyBorder="0" applyAlignment="0" applyProtection="0"/>
    <xf numFmtId="0" fontId="82" fillId="0" borderId="56" applyNumberFormat="0" applyFill="0" applyAlignment="0" applyProtection="0"/>
    <xf numFmtId="0" fontId="83" fillId="0" borderId="57" applyNumberFormat="0" applyFill="0" applyAlignment="0" applyProtection="0"/>
    <xf numFmtId="0" fontId="84" fillId="0" borderId="58" applyNumberFormat="0" applyFill="0" applyAlignment="0" applyProtection="0"/>
    <xf numFmtId="0" fontId="84" fillId="0" borderId="0" applyNumberFormat="0" applyFill="0" applyBorder="0" applyAlignment="0" applyProtection="0"/>
    <xf numFmtId="0" fontId="85" fillId="0" borderId="59" applyNumberFormat="0" applyFill="0" applyAlignment="0" applyProtection="0"/>
    <xf numFmtId="0" fontId="87" fillId="0" borderId="0" applyNumberFormat="0" applyFill="0" applyBorder="0" applyAlignment="0" applyProtection="0"/>
    <xf numFmtId="0" fontId="88" fillId="87" borderId="54" applyNumberFormat="0" applyAlignment="0" applyProtection="0"/>
    <xf numFmtId="0" fontId="54" fillId="0" borderId="0" applyNumberFormat="0" applyFill="0" applyBorder="0" applyAlignment="0" applyProtection="0"/>
    <xf numFmtId="0" fontId="89" fillId="0" borderId="0" applyNumberFormat="0" applyFill="0" applyBorder="0" applyAlignment="0" applyProtection="0"/>
    <xf numFmtId="0" fontId="25" fillId="0" borderId="0" applyNumberFormat="0" applyFont="0" applyFill="0" applyBorder="0" applyProtection="0">
      <alignment horizontal="left" vertical="center"/>
    </xf>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4" fontId="25" fillId="0" borderId="0"/>
    <xf numFmtId="0" fontId="90" fillId="0" borderId="0"/>
    <xf numFmtId="0" fontId="25" fillId="16" borderId="0" applyNumberFormat="0" applyFont="0" applyBorder="0" applyAlignment="0" applyProtection="0"/>
    <xf numFmtId="0" fontId="54" fillId="0" borderId="0" applyNumberFormat="0" applyFill="0" applyBorder="0" applyAlignment="0" applyProtection="0"/>
    <xf numFmtId="0" fontId="55" fillId="68" borderId="0" applyNumberFormat="0" applyBorder="0" applyAlignment="0" applyProtection="0"/>
    <xf numFmtId="0" fontId="55" fillId="69" borderId="0" applyNumberFormat="0" applyBorder="0" applyAlignment="0" applyProtection="0"/>
    <xf numFmtId="0" fontId="55" fillId="70" borderId="0" applyNumberFormat="0" applyBorder="0" applyAlignment="0" applyProtection="0"/>
    <xf numFmtId="0" fontId="55" fillId="71" borderId="0" applyNumberFormat="0" applyBorder="0" applyAlignment="0" applyProtection="0"/>
    <xf numFmtId="0" fontId="55" fillId="72" borderId="0" applyNumberFormat="0" applyBorder="0" applyAlignment="0" applyProtection="0"/>
    <xf numFmtId="0" fontId="55" fillId="73" borderId="0" applyNumberFormat="0" applyBorder="0" applyAlignment="0" applyProtection="0"/>
    <xf numFmtId="0" fontId="55" fillId="74" borderId="0" applyNumberFormat="0" applyBorder="0" applyAlignment="0" applyProtection="0"/>
    <xf numFmtId="0" fontId="55" fillId="75" borderId="0" applyNumberFormat="0" applyBorder="0" applyAlignment="0" applyProtection="0"/>
    <xf numFmtId="0" fontId="55" fillId="76" borderId="0" applyNumberFormat="0" applyBorder="0" applyAlignment="0" applyProtection="0"/>
    <xf numFmtId="0" fontId="55" fillId="71" borderId="0" applyNumberFormat="0" applyBorder="0" applyAlignment="0" applyProtection="0"/>
    <xf numFmtId="0" fontId="55" fillId="74" borderId="0" applyNumberFormat="0" applyBorder="0" applyAlignment="0" applyProtection="0"/>
    <xf numFmtId="0" fontId="55" fillId="77" borderId="0" applyNumberFormat="0" applyBorder="0" applyAlignment="0" applyProtection="0"/>
    <xf numFmtId="0" fontId="57" fillId="78" borderId="0" applyNumberFormat="0" applyBorder="0" applyAlignment="0" applyProtection="0"/>
    <xf numFmtId="0" fontId="57" fillId="75" borderId="0" applyNumberFormat="0" applyBorder="0" applyAlignment="0" applyProtection="0"/>
    <xf numFmtId="0" fontId="57" fillId="76" borderId="0" applyNumberFormat="0" applyBorder="0" applyAlignment="0" applyProtection="0"/>
    <xf numFmtId="0" fontId="57" fillId="79" borderId="0" applyNumberFormat="0" applyBorder="0" applyAlignment="0" applyProtection="0"/>
    <xf numFmtId="0" fontId="57" fillId="80" borderId="0" applyNumberFormat="0" applyBorder="0" applyAlignment="0" applyProtection="0"/>
    <xf numFmtId="0" fontId="57" fillId="81" borderId="0" applyNumberFormat="0" applyBorder="0" applyAlignment="0" applyProtection="0"/>
    <xf numFmtId="0" fontId="57" fillId="82" borderId="0" applyNumberFormat="0" applyBorder="0" applyAlignment="0" applyProtection="0"/>
    <xf numFmtId="0" fontId="57" fillId="83" borderId="0" applyNumberFormat="0" applyBorder="0" applyAlignment="0" applyProtection="0"/>
    <xf numFmtId="0" fontId="57" fillId="84" borderId="0" applyNumberFormat="0" applyBorder="0" applyAlignment="0" applyProtection="0"/>
    <xf numFmtId="0" fontId="57" fillId="79" borderId="0" applyNumberFormat="0" applyBorder="0" applyAlignment="0" applyProtection="0"/>
    <xf numFmtId="0" fontId="57" fillId="80" borderId="0" applyNumberFormat="0" applyBorder="0" applyAlignment="0" applyProtection="0"/>
    <xf numFmtId="0" fontId="57" fillId="85" borderId="0" applyNumberFormat="0" applyBorder="0" applyAlignment="0" applyProtection="0"/>
    <xf numFmtId="0" fontId="59" fillId="69" borderId="0" applyNumberFormat="0" applyBorder="0" applyAlignment="0" applyProtection="0"/>
    <xf numFmtId="0" fontId="61" fillId="86" borderId="53" applyNumberFormat="0" applyAlignment="0" applyProtection="0"/>
    <xf numFmtId="0" fontId="62" fillId="87" borderId="54" applyNumberFormat="0" applyAlignment="0" applyProtection="0"/>
    <xf numFmtId="0" fontId="67" fillId="0" borderId="0" applyNumberFormat="0" applyFill="0" applyBorder="0" applyAlignment="0" applyProtection="0"/>
    <xf numFmtId="0" fontId="68" fillId="70" borderId="0" applyNumberFormat="0" applyBorder="0" applyAlignment="0" applyProtection="0"/>
    <xf numFmtId="0" fontId="70" fillId="0" borderId="56" applyNumberFormat="0" applyFill="0" applyAlignment="0" applyProtection="0"/>
    <xf numFmtId="0" fontId="71" fillId="0" borderId="57" applyNumberFormat="0" applyFill="0" applyAlignment="0" applyProtection="0"/>
    <xf numFmtId="0" fontId="72" fillId="0" borderId="58" applyNumberFormat="0" applyFill="0" applyAlignment="0" applyProtection="0"/>
    <xf numFmtId="0" fontId="72" fillId="0" borderId="0" applyNumberFormat="0" applyFill="0" applyBorder="0" applyAlignment="0" applyProtection="0"/>
    <xf numFmtId="0" fontId="73" fillId="73" borderId="53" applyNumberFormat="0" applyAlignment="0" applyProtection="0"/>
    <xf numFmtId="0" fontId="74" fillId="0" borderId="59" applyNumberFormat="0" applyFill="0" applyAlignment="0" applyProtection="0"/>
    <xf numFmtId="0" fontId="75" fillId="88" borderId="0" applyNumberFormat="0" applyBorder="0" applyAlignment="0" applyProtection="0"/>
    <xf numFmtId="0" fontId="25" fillId="0" borderId="0"/>
    <xf numFmtId="0" fontId="55" fillId="89" borderId="60" applyNumberFormat="0" applyFont="0" applyAlignment="0" applyProtection="0"/>
    <xf numFmtId="0" fontId="77" fillId="86" borderId="52" applyNumberFormat="0" applyAlignment="0" applyProtection="0"/>
    <xf numFmtId="0" fontId="79" fillId="0" borderId="0" applyNumberFormat="0" applyFill="0" applyBorder="0" applyAlignment="0" applyProtection="0"/>
    <xf numFmtId="0" fontId="80" fillId="0" borderId="55" applyNumberFormat="0" applyFill="0" applyAlignment="0" applyProtection="0"/>
    <xf numFmtId="0" fontId="87" fillId="0" borderId="0" applyNumberFormat="0" applyFill="0" applyBorder="0" applyAlignment="0" applyProtection="0"/>
    <xf numFmtId="0" fontId="91" fillId="0" borderId="0">
      <alignment horizontal="left" vertical="center" indent="1"/>
    </xf>
    <xf numFmtId="0" fontId="55" fillId="68" borderId="0" applyNumberFormat="0" applyBorder="0" applyAlignment="0" applyProtection="0"/>
    <xf numFmtId="0" fontId="55" fillId="69" borderId="0" applyNumberFormat="0" applyBorder="0" applyAlignment="0" applyProtection="0"/>
    <xf numFmtId="0" fontId="55" fillId="70" borderId="0" applyNumberFormat="0" applyBorder="0" applyAlignment="0" applyProtection="0"/>
    <xf numFmtId="0" fontId="55" fillId="71" borderId="0" applyNumberFormat="0" applyBorder="0" applyAlignment="0" applyProtection="0"/>
    <xf numFmtId="0" fontId="55" fillId="72" borderId="0" applyNumberFormat="0" applyBorder="0" applyAlignment="0" applyProtection="0"/>
    <xf numFmtId="0" fontId="55" fillId="73" borderId="0" applyNumberFormat="0" applyBorder="0" applyAlignment="0" applyProtection="0"/>
    <xf numFmtId="0" fontId="55" fillId="74" borderId="0" applyNumberFormat="0" applyBorder="0" applyAlignment="0" applyProtection="0"/>
    <xf numFmtId="0" fontId="55" fillId="75" borderId="0" applyNumberFormat="0" applyBorder="0" applyAlignment="0" applyProtection="0"/>
    <xf numFmtId="0" fontId="55" fillId="76" borderId="0" applyNumberFormat="0" applyBorder="0" applyAlignment="0" applyProtection="0"/>
    <xf numFmtId="0" fontId="55" fillId="71" borderId="0" applyNumberFormat="0" applyBorder="0" applyAlignment="0" applyProtection="0"/>
    <xf numFmtId="0" fontId="55" fillId="74" borderId="0" applyNumberFormat="0" applyBorder="0" applyAlignment="0" applyProtection="0"/>
    <xf numFmtId="0" fontId="55" fillId="77" borderId="0" applyNumberFormat="0" applyBorder="0" applyAlignment="0" applyProtection="0"/>
    <xf numFmtId="0" fontId="57" fillId="78" borderId="0" applyNumberFormat="0" applyBorder="0" applyAlignment="0" applyProtection="0"/>
    <xf numFmtId="0" fontId="57" fillId="75" borderId="0" applyNumberFormat="0" applyBorder="0" applyAlignment="0" applyProtection="0"/>
    <xf numFmtId="0" fontId="57" fillId="76" borderId="0" applyNumberFormat="0" applyBorder="0" applyAlignment="0" applyProtection="0"/>
    <xf numFmtId="0" fontId="57" fillId="79" borderId="0" applyNumberFormat="0" applyBorder="0" applyAlignment="0" applyProtection="0"/>
    <xf numFmtId="0" fontId="57" fillId="80" borderId="0" applyNumberFormat="0" applyBorder="0" applyAlignment="0" applyProtection="0"/>
    <xf numFmtId="0" fontId="57" fillId="81" borderId="0" applyNumberFormat="0" applyBorder="0" applyAlignment="0" applyProtection="0"/>
    <xf numFmtId="0" fontId="21" fillId="9" borderId="61">
      <alignment horizontal="right" vertical="center"/>
    </xf>
    <xf numFmtId="4" fontId="21" fillId="9" borderId="61">
      <alignment horizontal="right" vertical="center"/>
    </xf>
    <xf numFmtId="0" fontId="51" fillId="9" borderId="61">
      <alignment horizontal="right" vertical="center"/>
    </xf>
    <xf numFmtId="4" fontId="51" fillId="9" borderId="61">
      <alignment horizontal="right" vertical="center"/>
    </xf>
    <xf numFmtId="0" fontId="21" fillId="14" borderId="61">
      <alignment horizontal="right" vertical="center"/>
    </xf>
    <xf numFmtId="4" fontId="21" fillId="14" borderId="61">
      <alignment horizontal="right" vertical="center"/>
    </xf>
    <xf numFmtId="0" fontId="21" fillId="14" borderId="61">
      <alignment horizontal="right" vertical="center"/>
    </xf>
    <xf numFmtId="4" fontId="21" fillId="14" borderId="61">
      <alignment horizontal="right" vertical="center"/>
    </xf>
    <xf numFmtId="0" fontId="21" fillId="14" borderId="62">
      <alignment horizontal="right" vertical="center"/>
    </xf>
    <xf numFmtId="4" fontId="21" fillId="14" borderId="62">
      <alignment horizontal="right" vertical="center"/>
    </xf>
    <xf numFmtId="0" fontId="21" fillId="14" borderId="63">
      <alignment horizontal="right" vertical="center"/>
    </xf>
    <xf numFmtId="4" fontId="21" fillId="14" borderId="63">
      <alignment horizontal="right" vertical="center"/>
    </xf>
    <xf numFmtId="0" fontId="61" fillId="86" borderId="53" applyNumberFormat="0" applyAlignment="0" applyProtection="0"/>
    <xf numFmtId="0" fontId="24" fillId="14" borderId="64">
      <alignment horizontal="left" vertical="center" wrapText="1" indent="2"/>
    </xf>
    <xf numFmtId="0" fontId="24" fillId="0" borderId="64">
      <alignment horizontal="left" vertical="center" wrapText="1" indent="2"/>
    </xf>
    <xf numFmtId="0" fontId="24" fillId="9" borderId="62">
      <alignment horizontal="left" vertical="center"/>
    </xf>
    <xf numFmtId="0" fontId="67" fillId="0" borderId="0" applyNumberFormat="0" applyFill="0" applyBorder="0" applyAlignment="0" applyProtection="0"/>
    <xf numFmtId="0" fontId="73" fillId="73" borderId="53" applyNumberFormat="0" applyAlignment="0" applyProtection="0"/>
    <xf numFmtId="0" fontId="24" fillId="0" borderId="61">
      <alignment horizontal="right" vertical="center"/>
    </xf>
    <xf numFmtId="4" fontId="24" fillId="0" borderId="61">
      <alignment horizontal="right" vertical="center"/>
    </xf>
    <xf numFmtId="0" fontId="2" fillId="0" borderId="0"/>
    <xf numFmtId="0" fontId="24" fillId="0" borderId="61" applyNumberFormat="0" applyFill="0" applyAlignment="0" applyProtection="0"/>
    <xf numFmtId="0" fontId="77" fillId="86" borderId="52" applyNumberFormat="0" applyAlignment="0" applyProtection="0"/>
    <xf numFmtId="171" fontId="24" fillId="90" borderId="61" applyNumberFormat="0" applyFont="0" applyBorder="0" applyAlignment="0" applyProtection="0">
      <alignment horizontal="right" vertical="center"/>
    </xf>
    <xf numFmtId="0" fontId="24" fillId="16" borderId="61"/>
    <xf numFmtId="4" fontId="24" fillId="16" borderId="61"/>
    <xf numFmtId="0" fontId="80" fillId="0" borderId="55" applyNumberFormat="0" applyFill="0" applyAlignment="0" applyProtection="0"/>
    <xf numFmtId="0" fontId="87"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4" fillId="7" borderId="42" applyNumberFormat="0" applyAlignment="0" applyProtection="0"/>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0" fontId="25" fillId="0" borderId="0"/>
    <xf numFmtId="49" fontId="24" fillId="0" borderId="61" applyNumberFormat="0" applyFont="0" applyFill="0" applyBorder="0" applyProtection="0">
      <alignment horizontal="left" vertical="center" indent="2"/>
    </xf>
    <xf numFmtId="49" fontId="24" fillId="0" borderId="62" applyNumberFormat="0" applyFont="0" applyFill="0" applyBorder="0" applyProtection="0">
      <alignment horizontal="left" vertical="center" indent="5"/>
    </xf>
    <xf numFmtId="0" fontId="56" fillId="82" borderId="0" applyNumberFormat="0" applyBorder="0" applyAlignment="0" applyProtection="0"/>
    <xf numFmtId="0" fontId="56" fillId="83" borderId="0" applyNumberFormat="0" applyBorder="0" applyAlignment="0" applyProtection="0"/>
    <xf numFmtId="0" fontId="56" fillId="84" borderId="0" applyNumberFormat="0" applyBorder="0" applyAlignment="0" applyProtection="0"/>
    <xf numFmtId="0" fontId="56" fillId="79" borderId="0" applyNumberFormat="0" applyBorder="0" applyAlignment="0" applyProtection="0"/>
    <xf numFmtId="0" fontId="56" fillId="80" borderId="0" applyNumberFormat="0" applyBorder="0" applyAlignment="0" applyProtection="0"/>
    <xf numFmtId="0" fontId="56" fillId="85" borderId="0" applyNumberFormat="0" applyBorder="0" applyAlignment="0" applyProtection="0"/>
    <xf numFmtId="0" fontId="69" fillId="70" borderId="0" applyNumberFormat="0" applyBorder="0" applyAlignment="0" applyProtection="0"/>
    <xf numFmtId="4" fontId="25" fillId="0" borderId="0"/>
    <xf numFmtId="0" fontId="25" fillId="0" borderId="0"/>
    <xf numFmtId="0" fontId="2" fillId="0" borderId="0"/>
    <xf numFmtId="4" fontId="24" fillId="0" borderId="61" applyFill="0" applyBorder="0" applyProtection="0">
      <alignment horizontal="right" vertical="center"/>
    </xf>
    <xf numFmtId="49" fontId="22" fillId="0" borderId="61" applyNumberFormat="0" applyFill="0" applyBorder="0" applyProtection="0">
      <alignment horizontal="left" vertical="center"/>
    </xf>
    <xf numFmtId="0" fontId="25" fillId="16" borderId="0" applyNumberFormat="0" applyFont="0" applyBorder="0" applyAlignment="0" applyProtection="0"/>
    <xf numFmtId="0" fontId="78" fillId="69" borderId="0" applyNumberFormat="0" applyBorder="0" applyAlignment="0" applyProtection="0"/>
    <xf numFmtId="0" fontId="82" fillId="0" borderId="56" applyNumberFormat="0" applyFill="0" applyAlignment="0" applyProtection="0"/>
    <xf numFmtId="0" fontId="83" fillId="0" borderId="57" applyNumberFormat="0" applyFill="0" applyAlignment="0" applyProtection="0"/>
    <xf numFmtId="0" fontId="84" fillId="0" borderId="58" applyNumberFormat="0" applyFill="0" applyAlignment="0" applyProtection="0"/>
    <xf numFmtId="0" fontId="84" fillId="0" borderId="0" applyNumberFormat="0" applyFill="0" applyBorder="0" applyAlignment="0" applyProtection="0"/>
    <xf numFmtId="0" fontId="85" fillId="0" borderId="59" applyNumberFormat="0" applyFill="0" applyAlignment="0" applyProtection="0"/>
    <xf numFmtId="0" fontId="88" fillId="87" borderId="54" applyNumberFormat="0" applyAlignment="0" applyProtection="0"/>
    <xf numFmtId="0" fontId="54" fillId="0" borderId="0" applyNumberFormat="0" applyFill="0" applyBorder="0" applyAlignment="0" applyProtection="0"/>
    <xf numFmtId="0" fontId="2" fillId="0" borderId="0"/>
    <xf numFmtId="0" fontId="44" fillId="7" borderId="42" applyNumberFormat="0" applyAlignment="0" applyProtection="0"/>
    <xf numFmtId="0" fontId="52" fillId="68" borderId="0" applyNumberFormat="0" applyBorder="0" applyAlignment="0" applyProtection="0"/>
    <xf numFmtId="0" fontId="52" fillId="69" borderId="0" applyNumberFormat="0" applyBorder="0" applyAlignment="0" applyProtection="0"/>
    <xf numFmtId="0" fontId="52" fillId="70" borderId="0" applyNumberFormat="0" applyBorder="0" applyAlignment="0" applyProtection="0"/>
    <xf numFmtId="0" fontId="52" fillId="71" borderId="0" applyNumberFormat="0" applyBorder="0" applyAlignment="0" applyProtection="0"/>
    <xf numFmtId="0" fontId="52" fillId="72" borderId="0" applyNumberFormat="0" applyBorder="0" applyAlignment="0" applyProtection="0"/>
    <xf numFmtId="0" fontId="52" fillId="73" borderId="0" applyNumberFormat="0" applyBorder="0" applyAlignment="0" applyProtection="0"/>
    <xf numFmtId="0" fontId="52" fillId="74" borderId="0" applyNumberFormat="0" applyBorder="0" applyAlignment="0" applyProtection="0"/>
    <xf numFmtId="0" fontId="52" fillId="75" borderId="0" applyNumberFormat="0" applyBorder="0" applyAlignment="0" applyProtection="0"/>
    <xf numFmtId="0" fontId="52" fillId="76" borderId="0" applyNumberFormat="0" applyBorder="0" applyAlignment="0" applyProtection="0"/>
    <xf numFmtId="0" fontId="52" fillId="71" borderId="0" applyNumberFormat="0" applyBorder="0" applyAlignment="0" applyProtection="0"/>
    <xf numFmtId="0" fontId="52" fillId="74" borderId="0" applyNumberFormat="0" applyBorder="0" applyAlignment="0" applyProtection="0"/>
    <xf numFmtId="0" fontId="52" fillId="77" borderId="0" applyNumberFormat="0" applyBorder="0" applyAlignment="0" applyProtection="0"/>
    <xf numFmtId="0" fontId="56" fillId="78" borderId="0" applyNumberFormat="0" applyBorder="0" applyAlignment="0" applyProtection="0"/>
    <xf numFmtId="0" fontId="56" fillId="75" borderId="0" applyNumberFormat="0" applyBorder="0" applyAlignment="0" applyProtection="0"/>
    <xf numFmtId="0" fontId="56" fillId="76" borderId="0" applyNumberFormat="0" applyBorder="0" applyAlignment="0" applyProtection="0"/>
    <xf numFmtId="0" fontId="56" fillId="79" borderId="0" applyNumberFormat="0" applyBorder="0" applyAlignment="0" applyProtection="0"/>
    <xf numFmtId="0" fontId="56" fillId="80" borderId="0" applyNumberFormat="0" applyBorder="0" applyAlignment="0" applyProtection="0"/>
    <xf numFmtId="0" fontId="56" fillId="81" borderId="0" applyNumberFormat="0" applyBorder="0" applyAlignment="0" applyProtection="0"/>
    <xf numFmtId="0" fontId="58" fillId="86" borderId="52" applyNumberFormat="0" applyAlignment="0" applyProtection="0"/>
    <xf numFmtId="0" fontId="60" fillId="86" borderId="53" applyNumberFormat="0" applyAlignment="0" applyProtection="0"/>
    <xf numFmtId="0" fontId="65" fillId="0" borderId="55" applyNumberFormat="0" applyFill="0" applyAlignment="0" applyProtection="0"/>
    <xf numFmtId="0" fontId="66" fillId="0" borderId="0" applyNumberFormat="0" applyFill="0" applyBorder="0" applyAlignment="0" applyProtection="0"/>
    <xf numFmtId="0" fontId="2" fillId="0" borderId="0"/>
    <xf numFmtId="0" fontId="86" fillId="0" borderId="0" applyNumberFormat="0" applyFill="0" applyBorder="0" applyAlignment="0" applyProtection="0"/>
    <xf numFmtId="0" fontId="2" fillId="0" borderId="0"/>
    <xf numFmtId="0" fontId="2" fillId="0" borderId="0"/>
    <xf numFmtId="0" fontId="2" fillId="0" borderId="0"/>
    <xf numFmtId="49" fontId="24" fillId="0" borderId="26" applyNumberFormat="0" applyFont="0" applyFill="0" applyBorder="0" applyProtection="0">
      <alignment horizontal="left" vertical="center" indent="2"/>
    </xf>
    <xf numFmtId="49" fontId="24" fillId="0" borderId="47" applyNumberFormat="0" applyFont="0" applyFill="0" applyBorder="0" applyProtection="0">
      <alignment horizontal="left" vertical="center" indent="5"/>
    </xf>
    <xf numFmtId="0" fontId="21" fillId="9" borderId="26">
      <alignment horizontal="right" vertical="center"/>
    </xf>
    <xf numFmtId="4" fontId="21" fillId="9" borderId="26">
      <alignment horizontal="right" vertical="center"/>
    </xf>
    <xf numFmtId="0" fontId="51" fillId="9" borderId="26">
      <alignment horizontal="right" vertical="center"/>
    </xf>
    <xf numFmtId="4" fontId="51" fillId="9" borderId="26">
      <alignment horizontal="right" vertical="center"/>
    </xf>
    <xf numFmtId="0" fontId="21" fillId="14" borderId="26">
      <alignment horizontal="right" vertical="center"/>
    </xf>
    <xf numFmtId="4" fontId="21" fillId="14" borderId="26">
      <alignment horizontal="right" vertical="center"/>
    </xf>
    <xf numFmtId="0" fontId="21" fillId="14" borderId="26">
      <alignment horizontal="right" vertical="center"/>
    </xf>
    <xf numFmtId="4" fontId="21" fillId="14" borderId="26">
      <alignment horizontal="right" vertical="center"/>
    </xf>
    <xf numFmtId="0" fontId="21" fillId="14" borderId="47">
      <alignment horizontal="right" vertical="center"/>
    </xf>
    <xf numFmtId="4" fontId="21" fillId="14" borderId="47">
      <alignment horizontal="right" vertical="center"/>
    </xf>
    <xf numFmtId="0" fontId="21" fillId="14" borderId="48">
      <alignment horizontal="right" vertical="center"/>
    </xf>
    <xf numFmtId="4" fontId="21" fillId="14" borderId="48">
      <alignment horizontal="right" vertical="center"/>
    </xf>
    <xf numFmtId="170" fontId="92" fillId="0" borderId="0" applyFont="0" applyFill="0" applyBorder="0" applyAlignment="0" applyProtection="0"/>
    <xf numFmtId="0" fontId="24" fillId="14" borderId="37">
      <alignment horizontal="left" vertical="center" wrapText="1" indent="2"/>
    </xf>
    <xf numFmtId="0" fontId="24" fillId="0" borderId="37">
      <alignment horizontal="left" vertical="center" wrapText="1" indent="2"/>
    </xf>
    <xf numFmtId="0" fontId="24" fillId="9" borderId="47">
      <alignment horizontal="left" vertical="center"/>
    </xf>
    <xf numFmtId="0" fontId="64" fillId="73" borderId="53" applyNumberFormat="0" applyAlignment="0" applyProtection="0"/>
    <xf numFmtId="0" fontId="24" fillId="0" borderId="26">
      <alignment horizontal="right" vertical="center"/>
    </xf>
    <xf numFmtId="4" fontId="24" fillId="0" borderId="26">
      <alignment horizontal="right" vertical="center"/>
    </xf>
    <xf numFmtId="0" fontId="92" fillId="0" borderId="0"/>
    <xf numFmtId="0" fontId="90" fillId="0" borderId="0"/>
    <xf numFmtId="0" fontId="90" fillId="0" borderId="0"/>
    <xf numFmtId="0" fontId="2" fillId="0" borderId="0"/>
    <xf numFmtId="0" fontId="2" fillId="0" borderId="0"/>
    <xf numFmtId="0" fontId="2" fillId="0" borderId="0"/>
    <xf numFmtId="0" fontId="2" fillId="0" borderId="0"/>
    <xf numFmtId="0" fontId="90" fillId="0" borderId="0"/>
    <xf numFmtId="0" fontId="25" fillId="0" borderId="0"/>
    <xf numFmtId="4" fontId="24" fillId="0" borderId="26" applyFill="0" applyBorder="0" applyProtection="0">
      <alignment horizontal="right" vertical="center"/>
    </xf>
    <xf numFmtId="49" fontId="22" fillId="0" borderId="26" applyNumberFormat="0" applyFill="0" applyBorder="0" applyProtection="0">
      <alignment horizontal="left" vertical="center"/>
    </xf>
    <xf numFmtId="0" fontId="24" fillId="0" borderId="26" applyNumberFormat="0" applyFill="0" applyAlignment="0" applyProtection="0"/>
    <xf numFmtId="0" fontId="92" fillId="65" borderId="0" applyNumberFormat="0" applyFont="0" applyBorder="0" applyAlignment="0" applyProtection="0"/>
    <xf numFmtId="171" fontId="24" fillId="90" borderId="26" applyNumberFormat="0" applyFont="0" applyBorder="0" applyAlignment="0" applyProtection="0">
      <alignment horizontal="right" vertical="center"/>
    </xf>
    <xf numFmtId="9" fontId="92" fillId="0" borderId="0" applyFont="0" applyFill="0" applyBorder="0" applyAlignment="0" applyProtection="0"/>
    <xf numFmtId="0" fontId="24" fillId="16" borderId="26"/>
    <xf numFmtId="4" fontId="24" fillId="16" borderId="26"/>
    <xf numFmtId="0" fontId="24" fillId="14" borderId="64">
      <alignment horizontal="left" vertical="center" wrapText="1" indent="2"/>
    </xf>
    <xf numFmtId="0" fontId="24" fillId="0" borderId="64">
      <alignment horizontal="left" vertical="center" wrapText="1" indent="2"/>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4" fillId="14" borderId="37">
      <alignment horizontal="left" vertical="center" wrapText="1" indent="2"/>
    </xf>
    <xf numFmtId="0" fontId="24" fillId="0" borderId="37">
      <alignment horizontal="left" vertical="center" wrapText="1" indent="2"/>
    </xf>
    <xf numFmtId="0" fontId="25" fillId="0" borderId="0"/>
    <xf numFmtId="4" fontId="21" fillId="14" borderId="61">
      <alignment horizontal="right" vertical="center"/>
    </xf>
    <xf numFmtId="0" fontId="24" fillId="16" borderId="61"/>
    <xf numFmtId="0" fontId="60" fillId="86" borderId="53" applyNumberFormat="0" applyAlignment="0" applyProtection="0"/>
    <xf numFmtId="0" fontId="21" fillId="9" borderId="61">
      <alignment horizontal="right" vertical="center"/>
    </xf>
    <xf numFmtId="0" fontId="24" fillId="0" borderId="61">
      <alignment horizontal="right" vertical="center"/>
    </xf>
    <xf numFmtId="0" fontId="80" fillId="0" borderId="55" applyNumberFormat="0" applyFill="0" applyAlignment="0" applyProtection="0"/>
    <xf numFmtId="0" fontId="24" fillId="9" borderId="62">
      <alignment horizontal="left" vertical="center"/>
    </xf>
    <xf numFmtId="0" fontId="73" fillId="73" borderId="53" applyNumberFormat="0" applyAlignment="0" applyProtection="0"/>
    <xf numFmtId="171" fontId="24" fillId="90" borderId="61" applyNumberFormat="0" applyFont="0" applyBorder="0" applyAlignment="0" applyProtection="0">
      <alignment horizontal="right" vertical="center"/>
    </xf>
    <xf numFmtId="0" fontId="55" fillId="89" borderId="60" applyNumberFormat="0" applyFont="0" applyAlignment="0" applyProtection="0"/>
    <xf numFmtId="0" fontId="24" fillId="0" borderId="64">
      <alignment horizontal="left" vertical="center" wrapText="1" indent="2"/>
    </xf>
    <xf numFmtId="4" fontId="24" fillId="16" borderId="61"/>
    <xf numFmtId="49" fontId="22" fillId="0" borderId="61" applyNumberFormat="0" applyFill="0" applyBorder="0" applyProtection="0">
      <alignment horizontal="left" vertical="center"/>
    </xf>
    <xf numFmtId="0" fontId="24" fillId="0" borderId="61">
      <alignment horizontal="right" vertical="center"/>
    </xf>
    <xf numFmtId="4" fontId="21" fillId="14" borderId="63">
      <alignment horizontal="right" vertical="center"/>
    </xf>
    <xf numFmtId="4" fontId="21" fillId="14" borderId="61">
      <alignment horizontal="right" vertical="center"/>
    </xf>
    <xf numFmtId="4" fontId="21" fillId="14" borderId="61">
      <alignment horizontal="right" vertical="center"/>
    </xf>
    <xf numFmtId="0" fontId="51" fillId="9" borderId="61">
      <alignment horizontal="right" vertical="center"/>
    </xf>
    <xf numFmtId="0" fontId="21" fillId="9" borderId="61">
      <alignment horizontal="right" vertical="center"/>
    </xf>
    <xf numFmtId="49" fontId="24" fillId="0" borderId="61" applyNumberFormat="0" applyFont="0" applyFill="0" applyBorder="0" applyProtection="0">
      <alignment horizontal="left" vertical="center" indent="2"/>
    </xf>
    <xf numFmtId="0" fontId="73" fillId="73" borderId="53" applyNumberFormat="0" applyAlignment="0" applyProtection="0"/>
    <xf numFmtId="0" fontId="58" fillId="86" borderId="52" applyNumberFormat="0" applyAlignment="0" applyProtection="0"/>
    <xf numFmtId="49" fontId="24" fillId="0" borderId="61" applyNumberFormat="0" applyFont="0" applyFill="0" applyBorder="0" applyProtection="0">
      <alignment horizontal="left" vertical="center" indent="2"/>
    </xf>
    <xf numFmtId="0" fontId="64" fillId="73" borderId="53" applyNumberFormat="0" applyAlignment="0" applyProtection="0"/>
    <xf numFmtId="4" fontId="24" fillId="0" borderId="61" applyFill="0" applyBorder="0" applyProtection="0">
      <alignment horizontal="right" vertical="center"/>
    </xf>
    <xf numFmtId="0" fontId="61" fillId="86" borderId="53" applyNumberFormat="0" applyAlignment="0" applyProtection="0"/>
    <xf numFmtId="0" fontId="80" fillId="0" borderId="55" applyNumberFormat="0" applyFill="0" applyAlignment="0" applyProtection="0"/>
    <xf numFmtId="0" fontId="77" fillId="86" borderId="52" applyNumberFormat="0" applyAlignment="0" applyProtection="0"/>
    <xf numFmtId="0" fontId="24" fillId="0" borderId="61" applyNumberFormat="0" applyFill="0" applyAlignment="0" applyProtection="0"/>
    <xf numFmtId="4" fontId="24" fillId="0" borderId="61">
      <alignment horizontal="right" vertical="center"/>
    </xf>
    <xf numFmtId="0" fontId="24" fillId="0" borderId="61">
      <alignment horizontal="right" vertical="center"/>
    </xf>
    <xf numFmtId="0" fontId="73" fillId="73" borderId="53" applyNumberFormat="0" applyAlignment="0" applyProtection="0"/>
    <xf numFmtId="0" fontId="58" fillId="86" borderId="52" applyNumberFormat="0" applyAlignment="0" applyProtection="0"/>
    <xf numFmtId="0" fontId="60" fillId="86" borderId="53" applyNumberFormat="0" applyAlignment="0" applyProtection="0"/>
    <xf numFmtId="0" fontId="24" fillId="14" borderId="64">
      <alignment horizontal="left" vertical="center" wrapText="1" indent="2"/>
    </xf>
    <xf numFmtId="0" fontId="61" fillId="86" borderId="53" applyNumberFormat="0" applyAlignment="0" applyProtection="0"/>
    <xf numFmtId="0" fontId="61" fillId="86" borderId="53" applyNumberFormat="0" applyAlignment="0" applyProtection="0"/>
    <xf numFmtId="4" fontId="21" fillId="14" borderId="62">
      <alignment horizontal="right" vertical="center"/>
    </xf>
    <xf numFmtId="0" fontId="21" fillId="14" borderId="62">
      <alignment horizontal="right" vertical="center"/>
    </xf>
    <xf numFmtId="0" fontId="21" fillId="14" borderId="61">
      <alignment horizontal="right" vertical="center"/>
    </xf>
    <xf numFmtId="4" fontId="51" fillId="9" borderId="61">
      <alignment horizontal="right" vertical="center"/>
    </xf>
    <xf numFmtId="0" fontId="64" fillId="73" borderId="53" applyNumberFormat="0" applyAlignment="0" applyProtection="0"/>
    <xf numFmtId="0" fontId="65" fillId="0" borderId="55" applyNumberFormat="0" applyFill="0" applyAlignment="0" applyProtection="0"/>
    <xf numFmtId="0" fontId="80" fillId="0" borderId="55" applyNumberFormat="0" applyFill="0" applyAlignment="0" applyProtection="0"/>
    <xf numFmtId="0" fontId="55" fillId="89" borderId="60" applyNumberFormat="0" applyFont="0" applyAlignment="0" applyProtection="0"/>
    <xf numFmtId="0" fontId="73" fillId="73" borderId="53" applyNumberFormat="0" applyAlignment="0" applyProtection="0"/>
    <xf numFmtId="49" fontId="22" fillId="0" borderId="61" applyNumberFormat="0" applyFill="0" applyBorder="0" applyProtection="0">
      <alignment horizontal="left" vertical="center"/>
    </xf>
    <xf numFmtId="0" fontId="24" fillId="14" borderId="64">
      <alignment horizontal="left" vertical="center" wrapText="1" indent="2"/>
    </xf>
    <xf numFmtId="0" fontId="61" fillId="86" borderId="53" applyNumberFormat="0" applyAlignment="0" applyProtection="0"/>
    <xf numFmtId="0" fontId="24" fillId="0" borderId="64">
      <alignment horizontal="left" vertical="center" wrapText="1" indent="2"/>
    </xf>
    <xf numFmtId="0" fontId="55" fillId="89" borderId="60" applyNumberFormat="0" applyFont="0" applyAlignment="0" applyProtection="0"/>
    <xf numFmtId="0" fontId="25" fillId="89" borderId="60" applyNumberFormat="0" applyFont="0" applyAlignment="0" applyProtection="0"/>
    <xf numFmtId="0" fontId="77" fillId="86" borderId="52" applyNumberFormat="0" applyAlignment="0" applyProtection="0"/>
    <xf numFmtId="0" fontId="80" fillId="0" borderId="55" applyNumberFormat="0" applyFill="0" applyAlignment="0" applyProtection="0"/>
    <xf numFmtId="4" fontId="24" fillId="16" borderId="61"/>
    <xf numFmtId="0" fontId="21" fillId="14" borderId="61">
      <alignment horizontal="right" vertical="center"/>
    </xf>
    <xf numFmtId="0" fontId="80" fillId="0" borderId="55" applyNumberFormat="0" applyFill="0" applyAlignment="0" applyProtection="0"/>
    <xf numFmtId="4" fontId="21" fillId="14" borderId="63">
      <alignment horizontal="right" vertical="center"/>
    </xf>
    <xf numFmtId="0" fontId="60" fillId="86" borderId="53" applyNumberFormat="0" applyAlignment="0" applyProtection="0"/>
    <xf numFmtId="0" fontId="21" fillId="14" borderId="62">
      <alignment horizontal="right" vertical="center"/>
    </xf>
    <xf numFmtId="0" fontId="61" fillId="86" borderId="53" applyNumberFormat="0" applyAlignment="0" applyProtection="0"/>
    <xf numFmtId="0" fontId="65" fillId="0" borderId="55" applyNumberFormat="0" applyFill="0" applyAlignment="0" applyProtection="0"/>
    <xf numFmtId="0" fontId="55" fillId="89" borderId="60" applyNumberFormat="0" applyFont="0" applyAlignment="0" applyProtection="0"/>
    <xf numFmtId="4" fontId="21" fillId="14" borderId="62">
      <alignment horizontal="right" vertical="center"/>
    </xf>
    <xf numFmtId="0" fontId="24" fillId="14" borderId="64">
      <alignment horizontal="left" vertical="center" wrapText="1" indent="2"/>
    </xf>
    <xf numFmtId="0" fontId="24" fillId="16" borderId="61"/>
    <xf numFmtId="171" fontId="24" fillId="90" borderId="61" applyNumberFormat="0" applyFont="0" applyBorder="0" applyAlignment="0" applyProtection="0">
      <alignment horizontal="right" vertical="center"/>
    </xf>
    <xf numFmtId="0" fontId="24" fillId="0" borderId="61" applyNumberFormat="0" applyFill="0" applyAlignment="0" applyProtection="0"/>
    <xf numFmtId="4" fontId="24" fillId="0" borderId="61" applyFill="0" applyBorder="0" applyProtection="0">
      <alignment horizontal="right" vertical="center"/>
    </xf>
    <xf numFmtId="4" fontId="21" fillId="9" borderId="61">
      <alignment horizontal="right" vertical="center"/>
    </xf>
    <xf numFmtId="0" fontId="65" fillId="0" borderId="55" applyNumberFormat="0" applyFill="0" applyAlignment="0" applyProtection="0"/>
    <xf numFmtId="49" fontId="22" fillId="0" borderId="61" applyNumberFormat="0" applyFill="0" applyBorder="0" applyProtection="0">
      <alignment horizontal="left" vertical="center"/>
    </xf>
    <xf numFmtId="49" fontId="24" fillId="0" borderId="62" applyNumberFormat="0" applyFont="0" applyFill="0" applyBorder="0" applyProtection="0">
      <alignment horizontal="left" vertical="center" indent="5"/>
    </xf>
    <xf numFmtId="0" fontId="24" fillId="9" borderId="62">
      <alignment horizontal="left" vertical="center"/>
    </xf>
    <xf numFmtId="0" fontId="61" fillId="86" borderId="53" applyNumberFormat="0" applyAlignment="0" applyProtection="0"/>
    <xf numFmtId="4" fontId="21" fillId="14" borderId="63">
      <alignment horizontal="right" vertical="center"/>
    </xf>
    <xf numFmtId="0" fontId="73" fillId="73" borderId="53" applyNumberFormat="0" applyAlignment="0" applyProtection="0"/>
    <xf numFmtId="0" fontId="73" fillId="73" borderId="53" applyNumberFormat="0" applyAlignment="0" applyProtection="0"/>
    <xf numFmtId="0" fontId="55" fillId="89" borderId="60" applyNumberFormat="0" applyFont="0" applyAlignment="0" applyProtection="0"/>
    <xf numFmtId="0" fontId="77" fillId="86" borderId="52" applyNumberFormat="0" applyAlignment="0" applyProtection="0"/>
    <xf numFmtId="0" fontId="80" fillId="0" borderId="55" applyNumberFormat="0" applyFill="0" applyAlignment="0" applyProtection="0"/>
    <xf numFmtId="0" fontId="21" fillId="14" borderId="61">
      <alignment horizontal="right" vertical="center"/>
    </xf>
    <xf numFmtId="0" fontId="25" fillId="89" borderId="60" applyNumberFormat="0" applyFont="0" applyAlignment="0" applyProtection="0"/>
    <xf numFmtId="4" fontId="24" fillId="0" borderId="61">
      <alignment horizontal="right" vertical="center"/>
    </xf>
    <xf numFmtId="0" fontId="80" fillId="0" borderId="55" applyNumberFormat="0" applyFill="0" applyAlignment="0" applyProtection="0"/>
    <xf numFmtId="0" fontId="21" fillId="14" borderId="61">
      <alignment horizontal="right" vertical="center"/>
    </xf>
    <xf numFmtId="0" fontId="21" fillId="14" borderId="61">
      <alignment horizontal="right" vertical="center"/>
    </xf>
    <xf numFmtId="4" fontId="51" fillId="9" borderId="61">
      <alignment horizontal="right" vertical="center"/>
    </xf>
    <xf numFmtId="0" fontId="21" fillId="9" borderId="61">
      <alignment horizontal="right" vertical="center"/>
    </xf>
    <xf numFmtId="4" fontId="21" fillId="9" borderId="61">
      <alignment horizontal="right" vertical="center"/>
    </xf>
    <xf numFmtId="0" fontId="51" fillId="9" borderId="61">
      <alignment horizontal="right" vertical="center"/>
    </xf>
    <xf numFmtId="4" fontId="51" fillId="9" borderId="61">
      <alignment horizontal="right" vertical="center"/>
    </xf>
    <xf numFmtId="0" fontId="21" fillId="14" borderId="61">
      <alignment horizontal="right" vertical="center"/>
    </xf>
    <xf numFmtId="4" fontId="21" fillId="14" borderId="61">
      <alignment horizontal="right" vertical="center"/>
    </xf>
    <xf numFmtId="0" fontId="21" fillId="14" borderId="61">
      <alignment horizontal="right" vertical="center"/>
    </xf>
    <xf numFmtId="4" fontId="21" fillId="14" borderId="61">
      <alignment horizontal="right" vertical="center"/>
    </xf>
    <xf numFmtId="0" fontId="21" fillId="14" borderId="62">
      <alignment horizontal="right" vertical="center"/>
    </xf>
    <xf numFmtId="4" fontId="21" fillId="14" borderId="62">
      <alignment horizontal="right" vertical="center"/>
    </xf>
    <xf numFmtId="0" fontId="21" fillId="14" borderId="63">
      <alignment horizontal="right" vertical="center"/>
    </xf>
    <xf numFmtId="4" fontId="21" fillId="14" borderId="63">
      <alignment horizontal="right" vertical="center"/>
    </xf>
    <xf numFmtId="0" fontId="61" fillId="86" borderId="53" applyNumberFormat="0" applyAlignment="0" applyProtection="0"/>
    <xf numFmtId="0" fontId="24" fillId="14" borderId="64">
      <alignment horizontal="left" vertical="center" wrapText="1" indent="2"/>
    </xf>
    <xf numFmtId="0" fontId="24" fillId="0" borderId="64">
      <alignment horizontal="left" vertical="center" wrapText="1" indent="2"/>
    </xf>
    <xf numFmtId="0" fontId="24" fillId="9" borderId="62">
      <alignment horizontal="left" vertical="center"/>
    </xf>
    <xf numFmtId="0" fontId="73" fillId="73" borderId="53" applyNumberFormat="0" applyAlignment="0" applyProtection="0"/>
    <xf numFmtId="0" fontId="24" fillId="0" borderId="61">
      <alignment horizontal="right" vertical="center"/>
    </xf>
    <xf numFmtId="4" fontId="24" fillId="0" borderId="61">
      <alignment horizontal="right" vertical="center"/>
    </xf>
    <xf numFmtId="0" fontId="24" fillId="0" borderId="61" applyNumberFormat="0" applyFill="0" applyAlignment="0" applyProtection="0"/>
    <xf numFmtId="0" fontId="77" fillId="86" borderId="52" applyNumberFormat="0" applyAlignment="0" applyProtection="0"/>
    <xf numFmtId="171" fontId="24" fillId="90" borderId="61" applyNumberFormat="0" applyFont="0" applyBorder="0" applyAlignment="0" applyProtection="0">
      <alignment horizontal="right" vertical="center"/>
    </xf>
    <xf numFmtId="0" fontId="24" fillId="16" borderId="61"/>
    <xf numFmtId="4" fontId="24" fillId="16" borderId="61"/>
    <xf numFmtId="0" fontId="80" fillId="0" borderId="55" applyNumberFormat="0" applyFill="0" applyAlignment="0" applyProtection="0"/>
    <xf numFmtId="0" fontId="25" fillId="89" borderId="60" applyNumberFormat="0" applyFont="0" applyAlignment="0" applyProtection="0"/>
    <xf numFmtId="0" fontId="55" fillId="89" borderId="60" applyNumberFormat="0" applyFont="0" applyAlignment="0" applyProtection="0"/>
    <xf numFmtId="0" fontId="24" fillId="0" borderId="61" applyNumberFormat="0" applyFill="0" applyAlignment="0" applyProtection="0"/>
    <xf numFmtId="0" fontId="65" fillId="0" borderId="55" applyNumberFormat="0" applyFill="0" applyAlignment="0" applyProtection="0"/>
    <xf numFmtId="0" fontId="80" fillId="0" borderId="55" applyNumberFormat="0" applyFill="0" applyAlignment="0" applyProtection="0"/>
    <xf numFmtId="0" fontId="64" fillId="73" borderId="53" applyNumberFormat="0" applyAlignment="0" applyProtection="0"/>
    <xf numFmtId="0" fontId="61" fillId="86" borderId="53" applyNumberFormat="0" applyAlignment="0" applyProtection="0"/>
    <xf numFmtId="4" fontId="51" fillId="9" borderId="61">
      <alignment horizontal="right" vertical="center"/>
    </xf>
    <xf numFmtId="0" fontId="21" fillId="9" borderId="61">
      <alignment horizontal="right" vertical="center"/>
    </xf>
    <xf numFmtId="171" fontId="24" fillId="90" borderId="61" applyNumberFormat="0" applyFont="0" applyBorder="0" applyAlignment="0" applyProtection="0">
      <alignment horizontal="right" vertical="center"/>
    </xf>
    <xf numFmtId="0" fontId="65" fillId="0" borderId="55" applyNumberFormat="0" applyFill="0" applyAlignment="0" applyProtection="0"/>
    <xf numFmtId="49" fontId="24" fillId="0" borderId="61" applyNumberFormat="0" applyFont="0" applyFill="0" applyBorder="0" applyProtection="0">
      <alignment horizontal="left" vertical="center" indent="2"/>
    </xf>
    <xf numFmtId="49" fontId="24" fillId="0" borderId="62" applyNumberFormat="0" applyFont="0" applyFill="0" applyBorder="0" applyProtection="0">
      <alignment horizontal="left" vertical="center" indent="5"/>
    </xf>
    <xf numFmtId="49" fontId="24" fillId="0" borderId="61" applyNumberFormat="0" applyFont="0" applyFill="0" applyBorder="0" applyProtection="0">
      <alignment horizontal="left" vertical="center" indent="2"/>
    </xf>
    <xf numFmtId="4" fontId="24" fillId="0" borderId="61" applyFill="0" applyBorder="0" applyProtection="0">
      <alignment horizontal="right" vertical="center"/>
    </xf>
    <xf numFmtId="49" fontId="22" fillId="0" borderId="61" applyNumberFormat="0" applyFill="0" applyBorder="0" applyProtection="0">
      <alignment horizontal="left" vertical="center"/>
    </xf>
    <xf numFmtId="0" fontId="24" fillId="0" borderId="64">
      <alignment horizontal="left" vertical="center" wrapText="1" indent="2"/>
    </xf>
    <xf numFmtId="0" fontId="77" fillId="86" borderId="52" applyNumberFormat="0" applyAlignment="0" applyProtection="0"/>
    <xf numFmtId="0" fontId="21" fillId="14" borderId="63">
      <alignment horizontal="right" vertical="center"/>
    </xf>
    <xf numFmtId="0" fontId="64" fillId="73" borderId="53" applyNumberFormat="0" applyAlignment="0" applyProtection="0"/>
    <xf numFmtId="0" fontId="21" fillId="14" borderId="63">
      <alignment horizontal="right" vertical="center"/>
    </xf>
    <xf numFmtId="4" fontId="21" fillId="14" borderId="61">
      <alignment horizontal="right" vertical="center"/>
    </xf>
    <xf numFmtId="0" fontId="21" fillId="14" borderId="61">
      <alignment horizontal="right" vertical="center"/>
    </xf>
    <xf numFmtId="0" fontId="58" fillId="86" borderId="52" applyNumberFormat="0" applyAlignment="0" applyProtection="0"/>
    <xf numFmtId="0" fontId="60" fillId="86" borderId="53" applyNumberFormat="0" applyAlignment="0" applyProtection="0"/>
    <xf numFmtId="0" fontId="65" fillId="0" borderId="55" applyNumberFormat="0" applyFill="0" applyAlignment="0" applyProtection="0"/>
    <xf numFmtId="0" fontId="24" fillId="16" borderId="61"/>
    <xf numFmtId="4" fontId="24" fillId="16" borderId="61"/>
    <xf numFmtId="4" fontId="21" fillId="14" borderId="61">
      <alignment horizontal="right" vertical="center"/>
    </xf>
    <xf numFmtId="0" fontId="51" fillId="9" borderId="61">
      <alignment horizontal="right" vertical="center"/>
    </xf>
    <xf numFmtId="0" fontId="64" fillId="73" borderId="53" applyNumberFormat="0" applyAlignment="0" applyProtection="0"/>
    <xf numFmtId="0" fontId="61" fillId="86" borderId="53" applyNumberFormat="0" applyAlignment="0" applyProtection="0"/>
    <xf numFmtId="4" fontId="24" fillId="0" borderId="61">
      <alignment horizontal="right" vertical="center"/>
    </xf>
    <xf numFmtId="0" fontId="24" fillId="14" borderId="64">
      <alignment horizontal="left" vertical="center" wrapText="1" indent="2"/>
    </xf>
    <xf numFmtId="0" fontId="24" fillId="0" borderId="64">
      <alignment horizontal="left" vertical="center" wrapText="1" indent="2"/>
    </xf>
    <xf numFmtId="0" fontId="77" fillId="86" borderId="52" applyNumberFormat="0" applyAlignment="0" applyProtection="0"/>
    <xf numFmtId="0" fontId="73" fillId="73" borderId="53" applyNumberFormat="0" applyAlignment="0" applyProtection="0"/>
    <xf numFmtId="0" fontId="60" fillId="86" borderId="53" applyNumberFormat="0" applyAlignment="0" applyProtection="0"/>
    <xf numFmtId="0" fontId="58" fillId="86" borderId="52" applyNumberFormat="0" applyAlignment="0" applyProtection="0"/>
    <xf numFmtId="0" fontId="21" fillId="14" borderId="63">
      <alignment horizontal="right" vertical="center"/>
    </xf>
    <xf numFmtId="0" fontId="51" fillId="9" borderId="61">
      <alignment horizontal="right" vertical="center"/>
    </xf>
    <xf numFmtId="4" fontId="21" fillId="9" borderId="61">
      <alignment horizontal="right" vertical="center"/>
    </xf>
    <xf numFmtId="4" fontId="21" fillId="14" borderId="61">
      <alignment horizontal="right" vertical="center"/>
    </xf>
    <xf numFmtId="49" fontId="24" fillId="0" borderId="62" applyNumberFormat="0" applyFont="0" applyFill="0" applyBorder="0" applyProtection="0">
      <alignment horizontal="left" vertical="center" indent="5"/>
    </xf>
    <xf numFmtId="4" fontId="24" fillId="0" borderId="61" applyFill="0" applyBorder="0" applyProtection="0">
      <alignment horizontal="right" vertical="center"/>
    </xf>
    <xf numFmtId="4" fontId="21" fillId="9" borderId="61">
      <alignment horizontal="right" vertical="center"/>
    </xf>
    <xf numFmtId="0" fontId="25" fillId="0" borderId="0"/>
    <xf numFmtId="0" fontId="73" fillId="73" borderId="53" applyNumberFormat="0" applyAlignment="0" applyProtection="0"/>
    <xf numFmtId="0" fontId="64" fillId="73" borderId="53" applyNumberFormat="0" applyAlignment="0" applyProtection="0"/>
    <xf numFmtId="0" fontId="60" fillId="86" borderId="53" applyNumberFormat="0" applyAlignment="0" applyProtection="0"/>
    <xf numFmtId="0" fontId="24" fillId="14" borderId="64">
      <alignment horizontal="left" vertical="center" wrapText="1" indent="2"/>
    </xf>
    <xf numFmtId="0" fontId="24" fillId="0" borderId="64">
      <alignment horizontal="left" vertical="center" wrapText="1" indent="2"/>
    </xf>
    <xf numFmtId="0" fontId="24" fillId="14" borderId="64">
      <alignment horizontal="left" vertical="center" wrapText="1" indent="2"/>
    </xf>
    <xf numFmtId="0" fontId="24" fillId="0" borderId="64">
      <alignment horizontal="left" vertical="center" wrapText="1" indent="2"/>
    </xf>
    <xf numFmtId="0" fontId="58" fillId="86" borderId="52" applyNumberFormat="0" applyAlignment="0" applyProtection="0"/>
    <xf numFmtId="0" fontId="60" fillId="86" borderId="53" applyNumberFormat="0" applyAlignment="0" applyProtection="0"/>
    <xf numFmtId="0" fontId="61" fillId="86" borderId="53" applyNumberFormat="0" applyAlignment="0" applyProtection="0"/>
    <xf numFmtId="0" fontId="64" fillId="73" borderId="53" applyNumberFormat="0" applyAlignment="0" applyProtection="0"/>
    <xf numFmtId="0" fontId="65" fillId="0" borderId="55" applyNumberFormat="0" applyFill="0" applyAlignment="0" applyProtection="0"/>
    <xf numFmtId="0" fontId="73" fillId="73" borderId="53" applyNumberFormat="0" applyAlignment="0" applyProtection="0"/>
    <xf numFmtId="0" fontId="55" fillId="89" borderId="60" applyNumberFormat="0" applyFont="0" applyAlignment="0" applyProtection="0"/>
    <xf numFmtId="0" fontId="25" fillId="89" borderId="60" applyNumberFormat="0" applyFont="0" applyAlignment="0" applyProtection="0"/>
    <xf numFmtId="0" fontId="77" fillId="86" borderId="52" applyNumberFormat="0" applyAlignment="0" applyProtection="0"/>
    <xf numFmtId="0" fontId="80" fillId="0" borderId="55" applyNumberFormat="0" applyFill="0" applyAlignment="0" applyProtection="0"/>
    <xf numFmtId="0" fontId="61" fillId="86" borderId="53" applyNumberFormat="0" applyAlignment="0" applyProtection="0"/>
    <xf numFmtId="0" fontId="73" fillId="73" borderId="53" applyNumberFormat="0" applyAlignment="0" applyProtection="0"/>
    <xf numFmtId="0" fontId="55" fillId="89" borderId="60" applyNumberFormat="0" applyFont="0" applyAlignment="0" applyProtection="0"/>
    <xf numFmtId="0" fontId="77" fillId="86" borderId="52" applyNumberFormat="0" applyAlignment="0" applyProtection="0"/>
    <xf numFmtId="0" fontId="80" fillId="0" borderId="55" applyNumberFormat="0" applyFill="0" applyAlignment="0" applyProtection="0"/>
    <xf numFmtId="0" fontId="21" fillId="14" borderId="47">
      <alignment horizontal="right" vertical="center"/>
    </xf>
    <xf numFmtId="4" fontId="21" fillId="14" borderId="47">
      <alignment horizontal="right" vertical="center"/>
    </xf>
    <xf numFmtId="0" fontId="21" fillId="14" borderId="48">
      <alignment horizontal="right" vertical="center"/>
    </xf>
    <xf numFmtId="4" fontId="21" fillId="14" borderId="48">
      <alignment horizontal="right" vertical="center"/>
    </xf>
    <xf numFmtId="0" fontId="61" fillId="86" borderId="53" applyNumberFormat="0" applyAlignment="0" applyProtection="0"/>
    <xf numFmtId="0" fontId="24" fillId="14" borderId="37">
      <alignment horizontal="left" vertical="center" wrapText="1" indent="2"/>
    </xf>
    <xf numFmtId="0" fontId="24" fillId="0" borderId="37">
      <alignment horizontal="left" vertical="center" wrapText="1" indent="2"/>
    </xf>
    <xf numFmtId="0" fontId="24" fillId="9" borderId="47">
      <alignment horizontal="left" vertical="center"/>
    </xf>
    <xf numFmtId="0" fontId="73" fillId="73" borderId="53" applyNumberFormat="0" applyAlignment="0" applyProtection="0"/>
    <xf numFmtId="0" fontId="77" fillId="86" borderId="52" applyNumberFormat="0" applyAlignment="0" applyProtection="0"/>
    <xf numFmtId="0" fontId="80" fillId="0" borderId="55" applyNumberFormat="0" applyFill="0" applyAlignment="0" applyProtection="0"/>
    <xf numFmtId="49" fontId="24" fillId="0" borderId="47" applyNumberFormat="0" applyFont="0" applyFill="0" applyBorder="0" applyProtection="0">
      <alignment horizontal="left" vertical="center" indent="5"/>
    </xf>
    <xf numFmtId="0" fontId="58" fillId="86" borderId="52" applyNumberFormat="0" applyAlignment="0" applyProtection="0"/>
    <xf numFmtId="0" fontId="60" fillId="86" borderId="53" applyNumberFormat="0" applyAlignment="0" applyProtection="0"/>
    <xf numFmtId="0" fontId="65" fillId="0" borderId="55" applyNumberFormat="0" applyFill="0" applyAlignment="0" applyProtection="0"/>
    <xf numFmtId="49" fontId="24" fillId="0" borderId="61" applyNumberFormat="0" applyFont="0" applyFill="0" applyBorder="0" applyProtection="0">
      <alignment horizontal="left" vertical="center" indent="2"/>
    </xf>
    <xf numFmtId="0" fontId="21" fillId="9" borderId="61">
      <alignment horizontal="right" vertical="center"/>
    </xf>
    <xf numFmtId="4" fontId="21" fillId="9" borderId="61">
      <alignment horizontal="right" vertical="center"/>
    </xf>
    <xf numFmtId="0" fontId="51" fillId="9" borderId="61">
      <alignment horizontal="right" vertical="center"/>
    </xf>
    <xf numFmtId="4" fontId="51" fillId="9" borderId="61">
      <alignment horizontal="right" vertical="center"/>
    </xf>
    <xf numFmtId="0" fontId="21" fillId="14" borderId="61">
      <alignment horizontal="right" vertical="center"/>
    </xf>
    <xf numFmtId="4" fontId="21" fillId="14" borderId="61">
      <alignment horizontal="right" vertical="center"/>
    </xf>
    <xf numFmtId="0" fontId="21" fillId="14" borderId="61">
      <alignment horizontal="right" vertical="center"/>
    </xf>
    <xf numFmtId="4" fontId="21" fillId="14" borderId="61">
      <alignment horizontal="right" vertical="center"/>
    </xf>
    <xf numFmtId="0" fontId="64" fillId="73" borderId="53" applyNumberFormat="0" applyAlignment="0" applyProtection="0"/>
    <xf numFmtId="0" fontId="24" fillId="0" borderId="61">
      <alignment horizontal="right" vertical="center"/>
    </xf>
    <xf numFmtId="4" fontId="24" fillId="0" borderId="61">
      <alignment horizontal="right" vertical="center"/>
    </xf>
    <xf numFmtId="4" fontId="24" fillId="0" borderId="61" applyFill="0" applyBorder="0" applyProtection="0">
      <alignment horizontal="right" vertical="center"/>
    </xf>
    <xf numFmtId="49" fontId="22" fillId="0" borderId="61" applyNumberFormat="0" applyFill="0" applyBorder="0" applyProtection="0">
      <alignment horizontal="left" vertical="center"/>
    </xf>
    <xf numFmtId="0" fontId="24" fillId="0" borderId="61" applyNumberFormat="0" applyFill="0" applyAlignment="0" applyProtection="0"/>
    <xf numFmtId="171" fontId="24" fillId="90" borderId="61" applyNumberFormat="0" applyFont="0" applyBorder="0" applyAlignment="0" applyProtection="0">
      <alignment horizontal="right" vertical="center"/>
    </xf>
    <xf numFmtId="0" fontId="24" fillId="16" borderId="61"/>
    <xf numFmtId="4" fontId="24" fillId="16" borderId="61"/>
    <xf numFmtId="4" fontId="21" fillId="14" borderId="61">
      <alignment horizontal="right" vertical="center"/>
    </xf>
    <xf numFmtId="0" fontId="24" fillId="16" borderId="61"/>
    <xf numFmtId="0" fontId="60" fillId="86" borderId="53" applyNumberFormat="0" applyAlignment="0" applyProtection="0"/>
    <xf numFmtId="0" fontId="21" fillId="9" borderId="61">
      <alignment horizontal="right" vertical="center"/>
    </xf>
    <xf numFmtId="0" fontId="24" fillId="0" borderId="61">
      <alignment horizontal="right" vertical="center"/>
    </xf>
    <xf numFmtId="0" fontId="80" fillId="0" borderId="55" applyNumberFormat="0" applyFill="0" applyAlignment="0" applyProtection="0"/>
    <xf numFmtId="0" fontId="24" fillId="9" borderId="62">
      <alignment horizontal="left" vertical="center"/>
    </xf>
    <xf numFmtId="0" fontId="73" fillId="73" borderId="53" applyNumberFormat="0" applyAlignment="0" applyProtection="0"/>
    <xf numFmtId="171" fontId="24" fillId="90" borderId="61" applyNumberFormat="0" applyFont="0" applyBorder="0" applyAlignment="0" applyProtection="0">
      <alignment horizontal="right" vertical="center"/>
    </xf>
    <xf numFmtId="0" fontId="55" fillId="89" borderId="60" applyNumberFormat="0" applyFont="0" applyAlignment="0" applyProtection="0"/>
    <xf numFmtId="0" fontId="24" fillId="0" borderId="64">
      <alignment horizontal="left" vertical="center" wrapText="1" indent="2"/>
    </xf>
    <xf numFmtId="4" fontId="24" fillId="16" borderId="61"/>
    <xf numFmtId="49" fontId="22" fillId="0" borderId="61" applyNumberFormat="0" applyFill="0" applyBorder="0" applyProtection="0">
      <alignment horizontal="left" vertical="center"/>
    </xf>
    <xf numFmtId="0" fontId="24" fillId="0" borderId="61">
      <alignment horizontal="right" vertical="center"/>
    </xf>
    <xf numFmtId="4" fontId="21" fillId="14" borderId="63">
      <alignment horizontal="right" vertical="center"/>
    </xf>
    <xf numFmtId="4" fontId="21" fillId="14" borderId="61">
      <alignment horizontal="right" vertical="center"/>
    </xf>
    <xf numFmtId="4" fontId="21" fillId="14" borderId="61">
      <alignment horizontal="right" vertical="center"/>
    </xf>
    <xf numFmtId="0" fontId="51" fillId="9" borderId="61">
      <alignment horizontal="right" vertical="center"/>
    </xf>
    <xf numFmtId="0" fontId="21" fillId="9" borderId="61">
      <alignment horizontal="right" vertical="center"/>
    </xf>
    <xf numFmtId="49" fontId="24" fillId="0" borderId="61" applyNumberFormat="0" applyFont="0" applyFill="0" applyBorder="0" applyProtection="0">
      <alignment horizontal="left" vertical="center" indent="2"/>
    </xf>
    <xf numFmtId="0" fontId="73" fillId="73" borderId="53" applyNumberFormat="0" applyAlignment="0" applyProtection="0"/>
    <xf numFmtId="0" fontId="58" fillId="86" borderId="52" applyNumberFormat="0" applyAlignment="0" applyProtection="0"/>
    <xf numFmtId="49" fontId="24" fillId="0" borderId="61" applyNumberFormat="0" applyFont="0" applyFill="0" applyBorder="0" applyProtection="0">
      <alignment horizontal="left" vertical="center" indent="2"/>
    </xf>
    <xf numFmtId="0" fontId="64" fillId="73" borderId="53" applyNumberFormat="0" applyAlignment="0" applyProtection="0"/>
    <xf numFmtId="4" fontId="24" fillId="0" borderId="61" applyFill="0" applyBorder="0" applyProtection="0">
      <alignment horizontal="right" vertical="center"/>
    </xf>
    <xf numFmtId="0" fontId="61" fillId="86" borderId="53" applyNumberFormat="0" applyAlignment="0" applyProtection="0"/>
    <xf numFmtId="0" fontId="80" fillId="0" borderId="55" applyNumberFormat="0" applyFill="0" applyAlignment="0" applyProtection="0"/>
    <xf numFmtId="0" fontId="77" fillId="86" borderId="52" applyNumberFormat="0" applyAlignment="0" applyProtection="0"/>
    <xf numFmtId="0" fontId="24" fillId="0" borderId="61" applyNumberFormat="0" applyFill="0" applyAlignment="0" applyProtection="0"/>
    <xf numFmtId="4" fontId="24" fillId="0" borderId="61">
      <alignment horizontal="right" vertical="center"/>
    </xf>
    <xf numFmtId="0" fontId="24" fillId="0" borderId="61">
      <alignment horizontal="right" vertical="center"/>
    </xf>
    <xf numFmtId="0" fontId="73" fillId="73" borderId="53" applyNumberFormat="0" applyAlignment="0" applyProtection="0"/>
    <xf numFmtId="0" fontId="58" fillId="86" borderId="52" applyNumberFormat="0" applyAlignment="0" applyProtection="0"/>
    <xf numFmtId="0" fontId="60" fillId="86" borderId="53" applyNumberFormat="0" applyAlignment="0" applyProtection="0"/>
    <xf numFmtId="0" fontId="24" fillId="14" borderId="64">
      <alignment horizontal="left" vertical="center" wrapText="1" indent="2"/>
    </xf>
    <xf numFmtId="0" fontId="61" fillId="86" borderId="53" applyNumberFormat="0" applyAlignment="0" applyProtection="0"/>
    <xf numFmtId="0" fontId="61" fillId="86" borderId="53" applyNumberFormat="0" applyAlignment="0" applyProtection="0"/>
    <xf numFmtId="4" fontId="21" fillId="14" borderId="62">
      <alignment horizontal="right" vertical="center"/>
    </xf>
    <xf numFmtId="0" fontId="21" fillId="14" borderId="62">
      <alignment horizontal="right" vertical="center"/>
    </xf>
    <xf numFmtId="0" fontId="21" fillId="14" borderId="61">
      <alignment horizontal="right" vertical="center"/>
    </xf>
    <xf numFmtId="4" fontId="51" fillId="9" borderId="61">
      <alignment horizontal="right" vertical="center"/>
    </xf>
    <xf numFmtId="0" fontId="64" fillId="73" borderId="53" applyNumberFormat="0" applyAlignment="0" applyProtection="0"/>
    <xf numFmtId="0" fontId="65" fillId="0" borderId="55" applyNumberFormat="0" applyFill="0" applyAlignment="0" applyProtection="0"/>
    <xf numFmtId="0" fontId="80" fillId="0" borderId="55" applyNumberFormat="0" applyFill="0" applyAlignment="0" applyProtection="0"/>
    <xf numFmtId="0" fontId="55" fillId="89" borderId="60" applyNumberFormat="0" applyFont="0" applyAlignment="0" applyProtection="0"/>
    <xf numFmtId="0" fontId="73" fillId="73" borderId="53" applyNumberFormat="0" applyAlignment="0" applyProtection="0"/>
    <xf numFmtId="49" fontId="22" fillId="0" borderId="61" applyNumberFormat="0" applyFill="0" applyBorder="0" applyProtection="0">
      <alignment horizontal="left" vertical="center"/>
    </xf>
    <xf numFmtId="0" fontId="24" fillId="14" borderId="64">
      <alignment horizontal="left" vertical="center" wrapText="1" indent="2"/>
    </xf>
    <xf numFmtId="0" fontId="61" fillId="86" borderId="53" applyNumberFormat="0" applyAlignment="0" applyProtection="0"/>
    <xf numFmtId="0" fontId="24" fillId="0" borderId="64">
      <alignment horizontal="left" vertical="center" wrapText="1" indent="2"/>
    </xf>
    <xf numFmtId="0" fontId="55" fillId="89" borderId="60" applyNumberFormat="0" applyFont="0" applyAlignment="0" applyProtection="0"/>
    <xf numFmtId="0" fontId="25" fillId="89" borderId="60" applyNumberFormat="0" applyFont="0" applyAlignment="0" applyProtection="0"/>
    <xf numFmtId="0" fontId="77" fillId="86" borderId="52" applyNumberFormat="0" applyAlignment="0" applyProtection="0"/>
    <xf numFmtId="0" fontId="80" fillId="0" borderId="55" applyNumberFormat="0" applyFill="0" applyAlignment="0" applyProtection="0"/>
    <xf numFmtId="4" fontId="24" fillId="16" borderId="61"/>
    <xf numFmtId="0" fontId="21" fillId="14" borderId="61">
      <alignment horizontal="right" vertical="center"/>
    </xf>
    <xf numFmtId="0" fontId="80" fillId="0" borderId="55" applyNumberFormat="0" applyFill="0" applyAlignment="0" applyProtection="0"/>
    <xf numFmtId="4" fontId="21" fillId="14" borderId="63">
      <alignment horizontal="right" vertical="center"/>
    </xf>
    <xf numFmtId="0" fontId="60" fillId="86" borderId="53" applyNumberFormat="0" applyAlignment="0" applyProtection="0"/>
    <xf numFmtId="0" fontId="21" fillId="14" borderId="62">
      <alignment horizontal="right" vertical="center"/>
    </xf>
    <xf numFmtId="0" fontId="61" fillId="86" borderId="53" applyNumberFormat="0" applyAlignment="0" applyProtection="0"/>
    <xf numFmtId="0" fontId="65" fillId="0" borderId="55" applyNumberFormat="0" applyFill="0" applyAlignment="0" applyProtection="0"/>
    <xf numFmtId="0" fontId="55" fillId="89" borderId="60" applyNumberFormat="0" applyFont="0" applyAlignment="0" applyProtection="0"/>
    <xf numFmtId="4" fontId="21" fillId="14" borderId="62">
      <alignment horizontal="right" vertical="center"/>
    </xf>
    <xf numFmtId="0" fontId="24" fillId="14" borderId="64">
      <alignment horizontal="left" vertical="center" wrapText="1" indent="2"/>
    </xf>
    <xf numFmtId="0" fontId="24" fillId="16" borderId="61"/>
    <xf numFmtId="171" fontId="24" fillId="90" borderId="61" applyNumberFormat="0" applyFont="0" applyBorder="0" applyAlignment="0" applyProtection="0">
      <alignment horizontal="right" vertical="center"/>
    </xf>
    <xf numFmtId="0" fontId="24" fillId="0" borderId="61" applyNumberFormat="0" applyFill="0" applyAlignment="0" applyProtection="0"/>
    <xf numFmtId="4" fontId="24" fillId="0" borderId="61" applyFill="0" applyBorder="0" applyProtection="0">
      <alignment horizontal="right" vertical="center"/>
    </xf>
    <xf numFmtId="4" fontId="21" fillId="9" borderId="61">
      <alignment horizontal="right" vertical="center"/>
    </xf>
    <xf numFmtId="0" fontId="65" fillId="0" borderId="55" applyNumberFormat="0" applyFill="0" applyAlignment="0" applyProtection="0"/>
    <xf numFmtId="49" fontId="22" fillId="0" borderId="61" applyNumberFormat="0" applyFill="0" applyBorder="0" applyProtection="0">
      <alignment horizontal="left" vertical="center"/>
    </xf>
    <xf numFmtId="49" fontId="24" fillId="0" borderId="62" applyNumberFormat="0" applyFont="0" applyFill="0" applyBorder="0" applyProtection="0">
      <alignment horizontal="left" vertical="center" indent="5"/>
    </xf>
    <xf numFmtId="0" fontId="24" fillId="9" borderId="62">
      <alignment horizontal="left" vertical="center"/>
    </xf>
    <xf numFmtId="0" fontId="61" fillId="86" borderId="53" applyNumberFormat="0" applyAlignment="0" applyProtection="0"/>
    <xf numFmtId="4" fontId="21" fillId="14" borderId="63">
      <alignment horizontal="right" vertical="center"/>
    </xf>
    <xf numFmtId="0" fontId="73" fillId="73" borderId="53" applyNumberFormat="0" applyAlignment="0" applyProtection="0"/>
    <xf numFmtId="0" fontId="73" fillId="73" borderId="53" applyNumberFormat="0" applyAlignment="0" applyProtection="0"/>
    <xf numFmtId="0" fontId="55" fillId="89" borderId="60" applyNumberFormat="0" applyFont="0" applyAlignment="0" applyProtection="0"/>
    <xf numFmtId="0" fontId="77" fillId="86" borderId="52" applyNumberFormat="0" applyAlignment="0" applyProtection="0"/>
    <xf numFmtId="0" fontId="80" fillId="0" borderId="55" applyNumberFormat="0" applyFill="0" applyAlignment="0" applyProtection="0"/>
    <xf numFmtId="0" fontId="21" fillId="14" borderId="61">
      <alignment horizontal="right" vertical="center"/>
    </xf>
    <xf numFmtId="0" fontId="25" fillId="89" borderId="60" applyNumberFormat="0" applyFont="0" applyAlignment="0" applyProtection="0"/>
    <xf numFmtId="4" fontId="24" fillId="0" borderId="61">
      <alignment horizontal="right" vertical="center"/>
    </xf>
    <xf numFmtId="0" fontId="80" fillId="0" borderId="55" applyNumberFormat="0" applyFill="0" applyAlignment="0" applyProtection="0"/>
    <xf numFmtId="0" fontId="21" fillId="14" borderId="61">
      <alignment horizontal="right" vertical="center"/>
    </xf>
    <xf numFmtId="0" fontId="21" fillId="14" borderId="61">
      <alignment horizontal="right" vertical="center"/>
    </xf>
    <xf numFmtId="4" fontId="51" fillId="9" borderId="61">
      <alignment horizontal="right" vertical="center"/>
    </xf>
    <xf numFmtId="0" fontId="21" fillId="9" borderId="61">
      <alignment horizontal="right" vertical="center"/>
    </xf>
    <xf numFmtId="4" fontId="21" fillId="9" borderId="61">
      <alignment horizontal="right" vertical="center"/>
    </xf>
    <xf numFmtId="0" fontId="51" fillId="9" borderId="61">
      <alignment horizontal="right" vertical="center"/>
    </xf>
    <xf numFmtId="4" fontId="51" fillId="9" borderId="61">
      <alignment horizontal="right" vertical="center"/>
    </xf>
    <xf numFmtId="0" fontId="21" fillId="14" borderId="61">
      <alignment horizontal="right" vertical="center"/>
    </xf>
    <xf numFmtId="4" fontId="21" fillId="14" borderId="61">
      <alignment horizontal="right" vertical="center"/>
    </xf>
    <xf numFmtId="0" fontId="21" fillId="14" borderId="61">
      <alignment horizontal="right" vertical="center"/>
    </xf>
    <xf numFmtId="4" fontId="21" fillId="14" borderId="61">
      <alignment horizontal="right" vertical="center"/>
    </xf>
    <xf numFmtId="0" fontId="21" fillId="14" borderId="62">
      <alignment horizontal="right" vertical="center"/>
    </xf>
    <xf numFmtId="4" fontId="21" fillId="14" borderId="62">
      <alignment horizontal="right" vertical="center"/>
    </xf>
    <xf numFmtId="0" fontId="21" fillId="14" borderId="63">
      <alignment horizontal="right" vertical="center"/>
    </xf>
    <xf numFmtId="4" fontId="21" fillId="14" borderId="63">
      <alignment horizontal="right" vertical="center"/>
    </xf>
    <xf numFmtId="0" fontId="61" fillId="86" borderId="53" applyNumberFormat="0" applyAlignment="0" applyProtection="0"/>
    <xf numFmtId="0" fontId="24" fillId="14" borderId="64">
      <alignment horizontal="left" vertical="center" wrapText="1" indent="2"/>
    </xf>
    <xf numFmtId="0" fontId="24" fillId="0" borderId="64">
      <alignment horizontal="left" vertical="center" wrapText="1" indent="2"/>
    </xf>
    <xf numFmtId="0" fontId="24" fillId="9" borderId="62">
      <alignment horizontal="left" vertical="center"/>
    </xf>
    <xf numFmtId="0" fontId="73" fillId="73" borderId="53" applyNumberFormat="0" applyAlignment="0" applyProtection="0"/>
    <xf numFmtId="0" fontId="24" fillId="0" borderId="61">
      <alignment horizontal="right" vertical="center"/>
    </xf>
    <xf numFmtId="4" fontId="24" fillId="0" borderId="61">
      <alignment horizontal="right" vertical="center"/>
    </xf>
    <xf numFmtId="0" fontId="24" fillId="0" borderId="61" applyNumberFormat="0" applyFill="0" applyAlignment="0" applyProtection="0"/>
    <xf numFmtId="0" fontId="77" fillId="86" borderId="52" applyNumberFormat="0" applyAlignment="0" applyProtection="0"/>
    <xf numFmtId="171" fontId="24" fillId="90" borderId="61" applyNumberFormat="0" applyFont="0" applyBorder="0" applyAlignment="0" applyProtection="0">
      <alignment horizontal="right" vertical="center"/>
    </xf>
    <xf numFmtId="0" fontId="24" fillId="16" borderId="61"/>
    <xf numFmtId="4" fontId="24" fillId="16" borderId="61"/>
    <xf numFmtId="0" fontId="80" fillId="0" borderId="55" applyNumberFormat="0" applyFill="0" applyAlignment="0" applyProtection="0"/>
    <xf numFmtId="0" fontId="25" fillId="89" borderId="60" applyNumberFormat="0" applyFont="0" applyAlignment="0" applyProtection="0"/>
    <xf numFmtId="0" fontId="55" fillId="89" borderId="60" applyNumberFormat="0" applyFont="0" applyAlignment="0" applyProtection="0"/>
    <xf numFmtId="0" fontId="24" fillId="0" borderId="61" applyNumberFormat="0" applyFill="0" applyAlignment="0" applyProtection="0"/>
    <xf numFmtId="0" fontId="65" fillId="0" borderId="55" applyNumberFormat="0" applyFill="0" applyAlignment="0" applyProtection="0"/>
    <xf numFmtId="0" fontId="80" fillId="0" borderId="55" applyNumberFormat="0" applyFill="0" applyAlignment="0" applyProtection="0"/>
    <xf numFmtId="0" fontId="64" fillId="73" borderId="53" applyNumberFormat="0" applyAlignment="0" applyProtection="0"/>
    <xf numFmtId="0" fontId="61" fillId="86" borderId="53" applyNumberFormat="0" applyAlignment="0" applyProtection="0"/>
    <xf numFmtId="4" fontId="51" fillId="9" borderId="61">
      <alignment horizontal="right" vertical="center"/>
    </xf>
    <xf numFmtId="0" fontId="21" fillId="9" borderId="61">
      <alignment horizontal="right" vertical="center"/>
    </xf>
    <xf numFmtId="171" fontId="24" fillId="90" borderId="61" applyNumberFormat="0" applyFont="0" applyBorder="0" applyAlignment="0" applyProtection="0">
      <alignment horizontal="right" vertical="center"/>
    </xf>
    <xf numFmtId="0" fontId="65" fillId="0" borderId="55" applyNumberFormat="0" applyFill="0" applyAlignment="0" applyProtection="0"/>
    <xf numFmtId="49" fontId="24" fillId="0" borderId="61" applyNumberFormat="0" applyFont="0" applyFill="0" applyBorder="0" applyProtection="0">
      <alignment horizontal="left" vertical="center" indent="2"/>
    </xf>
    <xf numFmtId="49" fontId="24" fillId="0" borderId="62" applyNumberFormat="0" applyFont="0" applyFill="0" applyBorder="0" applyProtection="0">
      <alignment horizontal="left" vertical="center" indent="5"/>
    </xf>
    <xf numFmtId="49" fontId="24" fillId="0" borderId="61" applyNumberFormat="0" applyFont="0" applyFill="0" applyBorder="0" applyProtection="0">
      <alignment horizontal="left" vertical="center" indent="2"/>
    </xf>
    <xf numFmtId="4" fontId="24" fillId="0" borderId="61" applyFill="0" applyBorder="0" applyProtection="0">
      <alignment horizontal="right" vertical="center"/>
    </xf>
    <xf numFmtId="49" fontId="22" fillId="0" borderId="61" applyNumberFormat="0" applyFill="0" applyBorder="0" applyProtection="0">
      <alignment horizontal="left" vertical="center"/>
    </xf>
    <xf numFmtId="0" fontId="24" fillId="0" borderId="64">
      <alignment horizontal="left" vertical="center" wrapText="1" indent="2"/>
    </xf>
    <xf numFmtId="0" fontId="77" fillId="86" borderId="52" applyNumberFormat="0" applyAlignment="0" applyProtection="0"/>
    <xf numFmtId="0" fontId="21" fillId="14" borderId="63">
      <alignment horizontal="right" vertical="center"/>
    </xf>
    <xf numFmtId="0" fontId="64" fillId="73" borderId="53" applyNumberFormat="0" applyAlignment="0" applyProtection="0"/>
    <xf numFmtId="0" fontId="21" fillId="14" borderId="63">
      <alignment horizontal="right" vertical="center"/>
    </xf>
    <xf numFmtId="4" fontId="21" fillId="14" borderId="61">
      <alignment horizontal="right" vertical="center"/>
    </xf>
    <xf numFmtId="0" fontId="21" fillId="14" borderId="61">
      <alignment horizontal="right" vertical="center"/>
    </xf>
    <xf numFmtId="0" fontId="58" fillId="86" borderId="52" applyNumberFormat="0" applyAlignment="0" applyProtection="0"/>
    <xf numFmtId="0" fontId="60" fillId="86" borderId="53" applyNumberFormat="0" applyAlignment="0" applyProtection="0"/>
    <xf numFmtId="0" fontId="65" fillId="0" borderId="55" applyNumberFormat="0" applyFill="0" applyAlignment="0" applyProtection="0"/>
    <xf numFmtId="0" fontId="24" fillId="16" borderId="61"/>
    <xf numFmtId="4" fontId="24" fillId="16" borderId="61"/>
    <xf numFmtId="4" fontId="21" fillId="14" borderId="61">
      <alignment horizontal="right" vertical="center"/>
    </xf>
    <xf numFmtId="0" fontId="51" fillId="9" borderId="61">
      <alignment horizontal="right" vertical="center"/>
    </xf>
    <xf numFmtId="0" fontId="64" fillId="73" borderId="53" applyNumberFormat="0" applyAlignment="0" applyProtection="0"/>
    <xf numFmtId="0" fontId="61" fillId="86" borderId="53" applyNumberFormat="0" applyAlignment="0" applyProtection="0"/>
    <xf numFmtId="4" fontId="24" fillId="0" borderId="61">
      <alignment horizontal="right" vertical="center"/>
    </xf>
    <xf numFmtId="0" fontId="24" fillId="14" borderId="64">
      <alignment horizontal="left" vertical="center" wrapText="1" indent="2"/>
    </xf>
    <xf numFmtId="0" fontId="24" fillId="0" borderId="64">
      <alignment horizontal="left" vertical="center" wrapText="1" indent="2"/>
    </xf>
    <xf numFmtId="0" fontId="77" fillId="86" borderId="52" applyNumberFormat="0" applyAlignment="0" applyProtection="0"/>
    <xf numFmtId="0" fontId="73" fillId="73" borderId="53" applyNumberFormat="0" applyAlignment="0" applyProtection="0"/>
    <xf numFmtId="0" fontId="60" fillId="86" borderId="53" applyNumberFormat="0" applyAlignment="0" applyProtection="0"/>
    <xf numFmtId="0" fontId="58" fillId="86" borderId="52" applyNumberFormat="0" applyAlignment="0" applyProtection="0"/>
    <xf numFmtId="0" fontId="21" fillId="14" borderId="63">
      <alignment horizontal="right" vertical="center"/>
    </xf>
    <xf numFmtId="0" fontId="51" fillId="9" borderId="61">
      <alignment horizontal="right" vertical="center"/>
    </xf>
    <xf numFmtId="4" fontId="21" fillId="9" borderId="61">
      <alignment horizontal="right" vertical="center"/>
    </xf>
    <xf numFmtId="4" fontId="21" fillId="14" borderId="61">
      <alignment horizontal="right" vertical="center"/>
    </xf>
    <xf numFmtId="49" fontId="24" fillId="0" borderId="62" applyNumberFormat="0" applyFont="0" applyFill="0" applyBorder="0" applyProtection="0">
      <alignment horizontal="left" vertical="center" indent="5"/>
    </xf>
    <xf numFmtId="4" fontId="24" fillId="0" borderId="61" applyFill="0" applyBorder="0" applyProtection="0">
      <alignment horizontal="right" vertical="center"/>
    </xf>
    <xf numFmtId="4" fontId="21" fillId="9" borderId="61">
      <alignment horizontal="right" vertical="center"/>
    </xf>
    <xf numFmtId="0" fontId="73" fillId="73" borderId="53" applyNumberFormat="0" applyAlignment="0" applyProtection="0"/>
    <xf numFmtId="0" fontId="64" fillId="73" borderId="53" applyNumberFormat="0" applyAlignment="0" applyProtection="0"/>
    <xf numFmtId="0" fontId="60" fillId="86" borderId="53" applyNumberFormat="0" applyAlignment="0" applyProtection="0"/>
    <xf numFmtId="0" fontId="24" fillId="14" borderId="64">
      <alignment horizontal="left" vertical="center" wrapText="1" indent="2"/>
    </xf>
    <xf numFmtId="0" fontId="24" fillId="0" borderId="64">
      <alignment horizontal="left" vertical="center" wrapText="1" indent="2"/>
    </xf>
    <xf numFmtId="0" fontId="24" fillId="14" borderId="64">
      <alignment horizontal="left" vertical="center" wrapText="1" indent="2"/>
    </xf>
    <xf numFmtId="0" fontId="2" fillId="0" borderId="0"/>
    <xf numFmtId="0" fontId="24" fillId="0" borderId="79">
      <alignment horizontal="left" vertical="center" wrapText="1" indent="2"/>
    </xf>
    <xf numFmtId="0" fontId="55" fillId="89" borderId="75" applyNumberFormat="0" applyFont="0" applyAlignment="0" applyProtection="0"/>
    <xf numFmtId="0" fontId="77" fillId="86" borderId="80" applyNumberFormat="0" applyAlignment="0" applyProtection="0"/>
    <xf numFmtId="0" fontId="73" fillId="73" borderId="73" applyNumberFormat="0" applyAlignment="0" applyProtection="0"/>
    <xf numFmtId="0" fontId="65" fillId="0" borderId="74" applyNumberFormat="0" applyFill="0" applyAlignment="0" applyProtection="0"/>
    <xf numFmtId="4" fontId="24" fillId="0" borderId="84" applyFill="0" applyBorder="0" applyProtection="0">
      <alignment horizontal="right" vertical="center"/>
    </xf>
    <xf numFmtId="49" fontId="24" fillId="0" borderId="76" applyNumberFormat="0" applyFont="0" applyFill="0" applyBorder="0" applyProtection="0">
      <alignment horizontal="left" vertical="center" indent="2"/>
    </xf>
    <xf numFmtId="171" fontId="24" fillId="90" borderId="76" applyNumberFormat="0" applyFont="0" applyBorder="0" applyAlignment="0" applyProtection="0">
      <alignment horizontal="right" vertical="center"/>
    </xf>
    <xf numFmtId="4" fontId="21" fillId="14" borderId="78">
      <alignment horizontal="right" vertical="center"/>
    </xf>
    <xf numFmtId="0" fontId="24" fillId="16" borderId="76"/>
    <xf numFmtId="0" fontId="48" fillId="0" borderId="0" applyNumberFormat="0" applyFill="0" applyBorder="0" applyAlignment="0" applyProtection="0"/>
    <xf numFmtId="0" fontId="64" fillId="73" borderId="73" applyNumberFormat="0" applyAlignment="0" applyProtection="0"/>
    <xf numFmtId="0" fontId="61" fillId="86" borderId="73" applyNumberFormat="0" applyAlignment="0" applyProtection="0"/>
    <xf numFmtId="0" fontId="21" fillId="14" borderId="76">
      <alignment horizontal="right" vertical="center"/>
    </xf>
    <xf numFmtId="0" fontId="21" fillId="14" borderId="76">
      <alignment horizontal="right" vertical="center"/>
    </xf>
    <xf numFmtId="4" fontId="24" fillId="0" borderId="84">
      <alignment horizontal="right" vertical="center"/>
    </xf>
    <xf numFmtId="0" fontId="55" fillId="89" borderId="75" applyNumberFormat="0" applyFont="0" applyAlignment="0" applyProtection="0"/>
    <xf numFmtId="0" fontId="45" fillId="46" borderId="43" applyNumberFormat="0" applyAlignment="0" applyProtection="0"/>
    <xf numFmtId="0" fontId="46" fillId="46" borderId="42" applyNumberFormat="0" applyAlignment="0" applyProtection="0"/>
    <xf numFmtId="49" fontId="24" fillId="0" borderId="77" applyNumberFormat="0" applyFont="0" applyFill="0" applyBorder="0" applyProtection="0">
      <alignment horizontal="left" vertical="center" indent="5"/>
    </xf>
    <xf numFmtId="0" fontId="47" fillId="0" borderId="0" applyNumberFormat="0" applyFill="0" applyBorder="0" applyAlignment="0" applyProtection="0"/>
    <xf numFmtId="0" fontId="21" fillId="14" borderId="76">
      <alignment horizontal="right" vertical="center"/>
    </xf>
    <xf numFmtId="0" fontId="48" fillId="0" borderId="0" applyNumberFormat="0" applyFill="0" applyBorder="0" applyAlignment="0" applyProtection="0"/>
    <xf numFmtId="0" fontId="4" fillId="0" borderId="44" applyNumberFormat="0" applyFill="0" applyAlignment="0" applyProtection="0"/>
    <xf numFmtId="0" fontId="2" fillId="47" borderId="0" applyNumberFormat="0" applyBorder="0" applyAlignment="0" applyProtection="0"/>
    <xf numFmtId="0" fontId="2" fillId="48" borderId="0" applyNumberFormat="0" applyBorder="0" applyAlignment="0" applyProtection="0"/>
    <xf numFmtId="0" fontId="49" fillId="49" borderId="0" applyNumberFormat="0" applyBorder="0" applyAlignment="0" applyProtection="0"/>
    <xf numFmtId="0" fontId="2" fillId="50" borderId="0" applyNumberFormat="0" applyBorder="0" applyAlignment="0" applyProtection="0"/>
    <xf numFmtId="0" fontId="2" fillId="51" borderId="0" applyNumberFormat="0" applyBorder="0" applyAlignment="0" applyProtection="0"/>
    <xf numFmtId="0" fontId="49" fillId="52" borderId="0" applyNumberFormat="0" applyBorder="0" applyAlignment="0" applyProtection="0"/>
    <xf numFmtId="0" fontId="2" fillId="53" borderId="0" applyNumberFormat="0" applyBorder="0" applyAlignment="0" applyProtection="0"/>
    <xf numFmtId="0" fontId="2" fillId="54" borderId="0" applyNumberFormat="0" applyBorder="0" applyAlignment="0" applyProtection="0"/>
    <xf numFmtId="0" fontId="49" fillId="55" borderId="0" applyNumberFormat="0" applyBorder="0" applyAlignment="0" applyProtection="0"/>
    <xf numFmtId="0" fontId="58" fillId="86" borderId="80" applyNumberFormat="0" applyAlignment="0" applyProtection="0"/>
    <xf numFmtId="0" fontId="2" fillId="56" borderId="0" applyNumberFormat="0" applyBorder="0" applyAlignment="0" applyProtection="0"/>
    <xf numFmtId="0" fontId="2" fillId="57" borderId="0" applyNumberFormat="0" applyBorder="0" applyAlignment="0" applyProtection="0"/>
    <xf numFmtId="0" fontId="49" fillId="58" borderId="0" applyNumberFormat="0" applyBorder="0" applyAlignment="0" applyProtection="0"/>
    <xf numFmtId="4" fontId="24" fillId="16" borderId="76"/>
    <xf numFmtId="0" fontId="2" fillId="59" borderId="0" applyNumberFormat="0" applyBorder="0" applyAlignment="0" applyProtection="0"/>
    <xf numFmtId="0" fontId="2" fillId="60" borderId="0" applyNumberFormat="0" applyBorder="0" applyAlignment="0" applyProtection="0"/>
    <xf numFmtId="0" fontId="49" fillId="61" borderId="0" applyNumberFormat="0" applyBorder="0" applyAlignment="0" applyProtection="0"/>
    <xf numFmtId="0" fontId="2" fillId="62" borderId="0" applyNumberFormat="0" applyBorder="0" applyAlignment="0" applyProtection="0"/>
    <xf numFmtId="0" fontId="2" fillId="63" borderId="0" applyNumberFormat="0" applyBorder="0" applyAlignment="0" applyProtection="0"/>
    <xf numFmtId="0" fontId="49" fillId="64" borderId="0" applyNumberFormat="0" applyBorder="0" applyAlignment="0" applyProtection="0"/>
    <xf numFmtId="0" fontId="21" fillId="14" borderId="84">
      <alignment horizontal="right" vertical="center"/>
    </xf>
    <xf numFmtId="49" fontId="24" fillId="0" borderId="77" applyNumberFormat="0" applyFont="0" applyFill="0" applyBorder="0" applyProtection="0">
      <alignment horizontal="left" vertical="center" indent="5"/>
    </xf>
    <xf numFmtId="0" fontId="24" fillId="0" borderId="76" applyNumberFormat="0" applyFill="0" applyAlignment="0" applyProtection="0"/>
    <xf numFmtId="0" fontId="58" fillId="86" borderId="80" applyNumberFormat="0" applyAlignment="0" applyProtection="0"/>
    <xf numFmtId="0" fontId="45" fillId="46" borderId="43" applyNumberFormat="0" applyAlignment="0" applyProtection="0"/>
    <xf numFmtId="0" fontId="73" fillId="73" borderId="73" applyNumberFormat="0" applyAlignment="0" applyProtection="0"/>
    <xf numFmtId="0" fontId="4" fillId="0" borderId="44" applyNumberFormat="0" applyFill="0" applyAlignment="0" applyProtection="0"/>
    <xf numFmtId="0" fontId="45" fillId="46" borderId="43" applyNumberFormat="0" applyAlignment="0" applyProtection="0"/>
    <xf numFmtId="0" fontId="61" fillId="86" borderId="73" applyNumberFormat="0" applyAlignment="0" applyProtection="0"/>
    <xf numFmtId="0" fontId="60" fillId="86" borderId="81" applyNumberFormat="0" applyAlignment="0" applyProtection="0"/>
    <xf numFmtId="49" fontId="24" fillId="0" borderId="85" applyNumberFormat="0" applyFont="0" applyFill="0" applyBorder="0" applyProtection="0">
      <alignment horizontal="left" vertical="center" indent="5"/>
    </xf>
    <xf numFmtId="0" fontId="61" fillId="86" borderId="81" applyNumberFormat="0" applyAlignment="0" applyProtection="0"/>
    <xf numFmtId="4" fontId="21" fillId="14" borderId="78">
      <alignment horizontal="right" vertical="center"/>
    </xf>
    <xf numFmtId="49" fontId="24" fillId="0" borderId="77" applyNumberFormat="0" applyFont="0" applyFill="0" applyBorder="0" applyProtection="0">
      <alignment horizontal="left" vertical="center" indent="5"/>
    </xf>
    <xf numFmtId="0" fontId="2" fillId="60" borderId="0" applyNumberFormat="0" applyBorder="0" applyAlignment="0" applyProtection="0"/>
    <xf numFmtId="49" fontId="24" fillId="0" borderId="77" applyNumberFormat="0" applyFont="0" applyFill="0" applyBorder="0" applyProtection="0">
      <alignment horizontal="left" vertical="center" indent="5"/>
    </xf>
    <xf numFmtId="0" fontId="24" fillId="14" borderId="87">
      <alignment horizontal="left" vertical="center" wrapText="1" indent="2"/>
    </xf>
    <xf numFmtId="0" fontId="55" fillId="89" borderId="83" applyNumberFormat="0" applyFont="0" applyAlignment="0" applyProtection="0"/>
    <xf numFmtId="4" fontId="24" fillId="16" borderId="76"/>
    <xf numFmtId="4" fontId="21" fillId="14" borderId="76">
      <alignment horizontal="right" vertical="center"/>
    </xf>
    <xf numFmtId="4" fontId="21" fillId="14" borderId="76">
      <alignment horizontal="right" vertical="center"/>
    </xf>
    <xf numFmtId="4" fontId="24" fillId="0" borderId="76" applyFill="0" applyBorder="0" applyProtection="0">
      <alignment horizontal="right" vertical="center"/>
    </xf>
    <xf numFmtId="0" fontId="21" fillId="9" borderId="76">
      <alignment horizontal="right" vertical="center"/>
    </xf>
    <xf numFmtId="0" fontId="21" fillId="14" borderId="76">
      <alignment horizontal="right" vertical="center"/>
    </xf>
    <xf numFmtId="0" fontId="49" fillId="58" borderId="0" applyNumberFormat="0" applyBorder="0" applyAlignment="0" applyProtection="0"/>
    <xf numFmtId="0" fontId="24" fillId="9" borderId="77">
      <alignment horizontal="left" vertical="center"/>
    </xf>
    <xf numFmtId="0" fontId="24" fillId="0" borderId="76" applyNumberFormat="0" applyFill="0" applyAlignment="0" applyProtection="0"/>
    <xf numFmtId="0" fontId="64" fillId="73" borderId="73" applyNumberFormat="0" applyAlignment="0" applyProtection="0"/>
    <xf numFmtId="0" fontId="49" fillId="64" borderId="0" applyNumberFormat="0" applyBorder="0" applyAlignment="0" applyProtection="0"/>
    <xf numFmtId="0" fontId="61" fillId="86" borderId="73" applyNumberFormat="0" applyAlignment="0" applyProtection="0"/>
    <xf numFmtId="4" fontId="21" fillId="14" borderId="84">
      <alignment horizontal="right" vertical="center"/>
    </xf>
    <xf numFmtId="0" fontId="80" fillId="0" borderId="74" applyNumberFormat="0" applyFill="0" applyAlignment="0" applyProtection="0"/>
    <xf numFmtId="0" fontId="65" fillId="0" borderId="74" applyNumberFormat="0" applyFill="0" applyAlignment="0" applyProtection="0"/>
    <xf numFmtId="0" fontId="61" fillId="86" borderId="73" applyNumberFormat="0" applyAlignment="0" applyProtection="0"/>
    <xf numFmtId="0" fontId="73" fillId="73" borderId="73" applyNumberFormat="0" applyAlignment="0" applyProtection="0"/>
    <xf numFmtId="0" fontId="61" fillId="86" borderId="66" applyNumberFormat="0" applyAlignment="0" applyProtection="0"/>
    <xf numFmtId="4" fontId="21" fillId="14" borderId="76">
      <alignment horizontal="right" vertical="center"/>
    </xf>
    <xf numFmtId="0" fontId="55" fillId="89" borderId="75" applyNumberFormat="0" applyFont="0" applyAlignment="0" applyProtection="0"/>
    <xf numFmtId="0" fontId="24" fillId="0" borderId="76">
      <alignment horizontal="right" vertical="center"/>
    </xf>
    <xf numFmtId="0" fontId="24" fillId="9" borderId="77">
      <alignment horizontal="left" vertical="center"/>
    </xf>
    <xf numFmtId="0" fontId="24" fillId="14" borderId="79">
      <alignment horizontal="left" vertical="center" wrapText="1" indent="2"/>
    </xf>
    <xf numFmtId="0" fontId="2" fillId="47" borderId="0" applyNumberFormat="0" applyBorder="0" applyAlignment="0" applyProtection="0"/>
    <xf numFmtId="0" fontId="24" fillId="16" borderId="76"/>
    <xf numFmtId="4" fontId="51" fillId="9" borderId="76">
      <alignment horizontal="right" vertical="center"/>
    </xf>
    <xf numFmtId="4" fontId="21" fillId="14" borderId="77">
      <alignment horizontal="right" vertical="center"/>
    </xf>
    <xf numFmtId="4" fontId="21" fillId="14" borderId="78">
      <alignment horizontal="right" vertical="center"/>
    </xf>
    <xf numFmtId="0" fontId="73" fillId="73" borderId="66" applyNumberFormat="0" applyAlignment="0" applyProtection="0"/>
    <xf numFmtId="4" fontId="21" fillId="14" borderId="76">
      <alignment horizontal="right" vertical="center"/>
    </xf>
    <xf numFmtId="0" fontId="2" fillId="57" borderId="0" applyNumberFormat="0" applyBorder="0" applyAlignment="0" applyProtection="0"/>
    <xf numFmtId="0" fontId="24" fillId="0" borderId="79">
      <alignment horizontal="left" vertical="center" wrapText="1" indent="2"/>
    </xf>
    <xf numFmtId="49" fontId="24" fillId="0" borderId="76" applyNumberFormat="0" applyFont="0" applyFill="0" applyBorder="0" applyProtection="0">
      <alignment horizontal="left" vertical="center" indent="2"/>
    </xf>
    <xf numFmtId="0" fontId="21" fillId="9" borderId="76">
      <alignment horizontal="right" vertical="center"/>
    </xf>
    <xf numFmtId="171" fontId="24" fillId="90" borderId="76" applyNumberFormat="0" applyFont="0" applyBorder="0" applyAlignment="0" applyProtection="0">
      <alignment horizontal="right" vertical="center"/>
    </xf>
    <xf numFmtId="0" fontId="61" fillId="86" borderId="73" applyNumberFormat="0" applyAlignment="0" applyProtection="0"/>
    <xf numFmtId="0" fontId="60" fillId="86" borderId="73" applyNumberFormat="0" applyAlignment="0" applyProtection="0"/>
    <xf numFmtId="4" fontId="24" fillId="16" borderId="76"/>
    <xf numFmtId="0" fontId="4" fillId="0" borderId="44" applyNumberFormat="0" applyFill="0" applyAlignment="0" applyProtection="0"/>
    <xf numFmtId="0" fontId="48" fillId="0" borderId="0" applyNumberFormat="0" applyFill="0" applyBorder="0" applyAlignment="0" applyProtection="0"/>
    <xf numFmtId="0" fontId="46" fillId="46" borderId="42" applyNumberFormat="0" applyAlignment="0" applyProtection="0"/>
    <xf numFmtId="0" fontId="45" fillId="46" borderId="43" applyNumberFormat="0" applyAlignment="0" applyProtection="0"/>
    <xf numFmtId="0" fontId="24" fillId="0" borderId="79">
      <alignment horizontal="left" vertical="center" wrapText="1" indent="2"/>
    </xf>
    <xf numFmtId="0" fontId="65" fillId="0" borderId="74" applyNumberFormat="0" applyFill="0" applyAlignment="0" applyProtection="0"/>
    <xf numFmtId="0" fontId="65" fillId="0" borderId="74" applyNumberFormat="0" applyFill="0" applyAlignment="0" applyProtection="0"/>
    <xf numFmtId="0" fontId="55" fillId="89" borderId="68" applyNumberFormat="0" applyFont="0" applyAlignment="0" applyProtection="0"/>
    <xf numFmtId="0" fontId="25" fillId="89" borderId="68" applyNumberFormat="0" applyFont="0" applyAlignment="0" applyProtection="0"/>
    <xf numFmtId="0" fontId="77" fillId="86" borderId="65" applyNumberFormat="0" applyAlignment="0" applyProtection="0"/>
    <xf numFmtId="49" fontId="24" fillId="0" borderId="77" applyNumberFormat="0" applyFont="0" applyFill="0" applyBorder="0" applyProtection="0">
      <alignment horizontal="left" vertical="center" indent="5"/>
    </xf>
    <xf numFmtId="0" fontId="25" fillId="89" borderId="83" applyNumberFormat="0" applyFont="0" applyAlignment="0" applyProtection="0"/>
    <xf numFmtId="4" fontId="21" fillId="9" borderId="76">
      <alignment horizontal="right" vertical="center"/>
    </xf>
    <xf numFmtId="0" fontId="80" fillId="0" borderId="74" applyNumberFormat="0" applyFill="0" applyAlignment="0" applyProtection="0"/>
    <xf numFmtId="0" fontId="24" fillId="0" borderId="79">
      <alignment horizontal="left" vertical="center" wrapText="1" indent="2"/>
    </xf>
    <xf numFmtId="0" fontId="80" fillId="0" borderId="67" applyNumberFormat="0" applyFill="0" applyAlignment="0" applyProtection="0"/>
    <xf numFmtId="0" fontId="24" fillId="14" borderId="79">
      <alignment horizontal="left" vertical="center" wrapText="1" indent="2"/>
    </xf>
    <xf numFmtId="0" fontId="73" fillId="73" borderId="73" applyNumberFormat="0" applyAlignment="0" applyProtection="0"/>
    <xf numFmtId="4" fontId="24" fillId="0" borderId="76">
      <alignment horizontal="right" vertical="center"/>
    </xf>
    <xf numFmtId="0" fontId="25" fillId="89" borderId="75" applyNumberFormat="0" applyFont="0" applyAlignment="0" applyProtection="0"/>
    <xf numFmtId="0" fontId="60" fillId="86" borderId="73" applyNumberFormat="0" applyAlignment="0" applyProtection="0"/>
    <xf numFmtId="0" fontId="24" fillId="16" borderId="76"/>
    <xf numFmtId="0" fontId="2" fillId="47" borderId="0" applyNumberFormat="0" applyBorder="0" applyAlignment="0" applyProtection="0"/>
    <xf numFmtId="0" fontId="24" fillId="14" borderId="79">
      <alignment horizontal="left" vertical="center" wrapText="1" indent="2"/>
    </xf>
    <xf numFmtId="0" fontId="58" fillId="86" borderId="80" applyNumberFormat="0" applyAlignment="0" applyProtection="0"/>
    <xf numFmtId="49" fontId="24" fillId="0" borderId="76" applyNumberFormat="0" applyFont="0" applyFill="0" applyBorder="0" applyProtection="0">
      <alignment horizontal="left" vertical="center" indent="2"/>
    </xf>
    <xf numFmtId="0" fontId="21" fillId="14" borderId="76">
      <alignment horizontal="right" vertical="center"/>
    </xf>
    <xf numFmtId="0" fontId="24" fillId="14" borderId="79">
      <alignment horizontal="left" vertical="center" wrapText="1" indent="2"/>
    </xf>
    <xf numFmtId="4" fontId="21" fillId="14" borderId="78">
      <alignment horizontal="right" vertical="center"/>
    </xf>
    <xf numFmtId="0" fontId="2" fillId="47" borderId="0" applyNumberFormat="0" applyBorder="0" applyAlignment="0" applyProtection="0"/>
    <xf numFmtId="0" fontId="73" fillId="73" borderId="73" applyNumberFormat="0" applyAlignment="0" applyProtection="0"/>
    <xf numFmtId="4" fontId="21" fillId="9" borderId="76">
      <alignment horizontal="right" vertical="center"/>
    </xf>
    <xf numFmtId="0" fontId="64" fillId="73" borderId="73" applyNumberFormat="0" applyAlignment="0" applyProtection="0"/>
    <xf numFmtId="4" fontId="51" fillId="9" borderId="84">
      <alignment horizontal="right" vertical="center"/>
    </xf>
    <xf numFmtId="0" fontId="24" fillId="16" borderId="76"/>
    <xf numFmtId="0" fontId="51" fillId="9" borderId="76">
      <alignment horizontal="right" vertical="center"/>
    </xf>
    <xf numFmtId="0" fontId="21" fillId="14" borderId="76">
      <alignment horizontal="right" vertical="center"/>
    </xf>
    <xf numFmtId="0" fontId="24" fillId="14" borderId="79">
      <alignment horizontal="left" vertical="center" wrapText="1" indent="2"/>
    </xf>
    <xf numFmtId="4" fontId="21" fillId="14" borderId="77">
      <alignment horizontal="right" vertical="center"/>
    </xf>
    <xf numFmtId="0" fontId="80" fillId="0" borderId="74" applyNumberFormat="0" applyFill="0" applyAlignment="0" applyProtection="0"/>
    <xf numFmtId="0" fontId="24" fillId="0" borderId="79">
      <alignment horizontal="left" vertical="center" wrapText="1" indent="2"/>
    </xf>
    <xf numFmtId="4" fontId="24" fillId="0" borderId="76" applyFill="0" applyBorder="0" applyProtection="0">
      <alignment horizontal="right" vertical="center"/>
    </xf>
    <xf numFmtId="0" fontId="61" fillId="86" borderId="66" applyNumberFormat="0" applyAlignment="0" applyProtection="0"/>
    <xf numFmtId="0" fontId="51" fillId="9" borderId="76">
      <alignment horizontal="right" vertical="center"/>
    </xf>
    <xf numFmtId="0" fontId="64" fillId="73" borderId="81" applyNumberFormat="0" applyAlignment="0" applyProtection="0"/>
    <xf numFmtId="4" fontId="21" fillId="14" borderId="76">
      <alignment horizontal="right" vertical="center"/>
    </xf>
    <xf numFmtId="0" fontId="73" fillId="73" borderId="66" applyNumberFormat="0" applyAlignment="0" applyProtection="0"/>
    <xf numFmtId="4" fontId="51" fillId="9" borderId="76">
      <alignment horizontal="right" vertical="center"/>
    </xf>
    <xf numFmtId="0" fontId="24" fillId="9" borderId="77">
      <alignment horizontal="left" vertical="center"/>
    </xf>
    <xf numFmtId="0" fontId="55" fillId="89" borderId="68" applyNumberFormat="0" applyFont="0" applyAlignment="0" applyProtection="0"/>
    <xf numFmtId="0" fontId="77" fillId="86" borderId="65" applyNumberFormat="0" applyAlignment="0" applyProtection="0"/>
    <xf numFmtId="0" fontId="48" fillId="0" borderId="0" applyNumberFormat="0" applyFill="0" applyBorder="0" applyAlignment="0" applyProtection="0"/>
    <xf numFmtId="0" fontId="80" fillId="0" borderId="67" applyNumberFormat="0" applyFill="0" applyAlignment="0" applyProtection="0"/>
    <xf numFmtId="0" fontId="2" fillId="47" borderId="0" applyNumberFormat="0" applyBorder="0" applyAlignment="0" applyProtection="0"/>
    <xf numFmtId="0" fontId="49" fillId="52" borderId="0" applyNumberFormat="0" applyBorder="0" applyAlignment="0" applyProtection="0"/>
    <xf numFmtId="0" fontId="60" fillId="86" borderId="73" applyNumberFormat="0" applyAlignment="0" applyProtection="0"/>
    <xf numFmtId="0" fontId="21" fillId="9" borderId="76">
      <alignment horizontal="right" vertical="center"/>
    </xf>
    <xf numFmtId="0" fontId="73" fillId="73" borderId="73" applyNumberFormat="0" applyAlignment="0" applyProtection="0"/>
    <xf numFmtId="0" fontId="24" fillId="0" borderId="79">
      <alignment horizontal="left" vertical="center" wrapText="1" indent="2"/>
    </xf>
    <xf numFmtId="0" fontId="21" fillId="14" borderId="78">
      <alignment horizontal="right" vertical="center"/>
    </xf>
    <xf numFmtId="0" fontId="55" fillId="89" borderId="75" applyNumberFormat="0" applyFont="0" applyAlignment="0" applyProtection="0"/>
    <xf numFmtId="0" fontId="49" fillId="64" borderId="0" applyNumberFormat="0" applyBorder="0" applyAlignment="0" applyProtection="0"/>
    <xf numFmtId="49" fontId="22" fillId="0" borderId="76" applyNumberFormat="0" applyFill="0" applyBorder="0" applyProtection="0">
      <alignment horizontal="left" vertical="center"/>
    </xf>
    <xf numFmtId="0" fontId="25" fillId="89" borderId="75" applyNumberFormat="0" applyFont="0" applyAlignment="0" applyProtection="0"/>
    <xf numFmtId="0" fontId="49" fillId="61" borderId="0" applyNumberFormat="0" applyBorder="0" applyAlignment="0" applyProtection="0"/>
    <xf numFmtId="0" fontId="21" fillId="9" borderId="69">
      <alignment horizontal="right" vertical="center"/>
    </xf>
    <xf numFmtId="4" fontId="21" fillId="9" borderId="69">
      <alignment horizontal="right" vertical="center"/>
    </xf>
    <xf numFmtId="0" fontId="51" fillId="9" borderId="69">
      <alignment horizontal="right" vertical="center"/>
    </xf>
    <xf numFmtId="4" fontId="51" fillId="9" borderId="69">
      <alignment horizontal="right" vertical="center"/>
    </xf>
    <xf numFmtId="0" fontId="21" fillId="14" borderId="69">
      <alignment horizontal="right" vertical="center"/>
    </xf>
    <xf numFmtId="4" fontId="21" fillId="14" borderId="69">
      <alignment horizontal="right" vertical="center"/>
    </xf>
    <xf numFmtId="0" fontId="21" fillId="14" borderId="69">
      <alignment horizontal="right" vertical="center"/>
    </xf>
    <xf numFmtId="4" fontId="21" fillId="14" borderId="69">
      <alignment horizontal="right" vertical="center"/>
    </xf>
    <xf numFmtId="0" fontId="21" fillId="14" borderId="70">
      <alignment horizontal="right" vertical="center"/>
    </xf>
    <xf numFmtId="4" fontId="21" fillId="14" borderId="70">
      <alignment horizontal="right" vertical="center"/>
    </xf>
    <xf numFmtId="0" fontId="21" fillId="14" borderId="71">
      <alignment horizontal="right" vertical="center"/>
    </xf>
    <xf numFmtId="4" fontId="21" fillId="14" borderId="71">
      <alignment horizontal="right" vertical="center"/>
    </xf>
    <xf numFmtId="0" fontId="61" fillId="86" borderId="66" applyNumberFormat="0" applyAlignment="0" applyProtection="0"/>
    <xf numFmtId="0" fontId="24" fillId="14" borderId="72">
      <alignment horizontal="left" vertical="center" wrapText="1" indent="2"/>
    </xf>
    <xf numFmtId="0" fontId="24" fillId="0" borderId="72">
      <alignment horizontal="left" vertical="center" wrapText="1" indent="2"/>
    </xf>
    <xf numFmtId="0" fontId="24" fillId="9" borderId="70">
      <alignment horizontal="left" vertical="center"/>
    </xf>
    <xf numFmtId="4" fontId="24" fillId="0" borderId="76" applyFill="0" applyBorder="0" applyProtection="0">
      <alignment horizontal="right" vertical="center"/>
    </xf>
    <xf numFmtId="0" fontId="73" fillId="73" borderId="66" applyNumberFormat="0" applyAlignment="0" applyProtection="0"/>
    <xf numFmtId="0" fontId="24" fillId="0" borderId="69">
      <alignment horizontal="right" vertical="center"/>
    </xf>
    <xf numFmtId="4" fontId="24" fillId="0" borderId="69">
      <alignment horizontal="right" vertical="center"/>
    </xf>
    <xf numFmtId="49" fontId="24" fillId="0" borderId="76" applyNumberFormat="0" applyFont="0" applyFill="0" applyBorder="0" applyProtection="0">
      <alignment horizontal="left" vertical="center" indent="2"/>
    </xf>
    <xf numFmtId="0" fontId="24" fillId="0" borderId="69" applyNumberFormat="0" applyFill="0" applyAlignment="0" applyProtection="0"/>
    <xf numFmtId="0" fontId="77" fillId="86" borderId="65" applyNumberFormat="0" applyAlignment="0" applyProtection="0"/>
    <xf numFmtId="171" fontId="24" fillId="90" borderId="69" applyNumberFormat="0" applyFont="0" applyBorder="0" applyAlignment="0" applyProtection="0">
      <alignment horizontal="right" vertical="center"/>
    </xf>
    <xf numFmtId="0" fontId="24" fillId="16" borderId="69"/>
    <xf numFmtId="4" fontId="24" fillId="16" borderId="69"/>
    <xf numFmtId="0" fontId="80" fillId="0" borderId="67" applyNumberFormat="0" applyFill="0" applyAlignment="0" applyProtection="0"/>
    <xf numFmtId="0" fontId="58" fillId="86" borderId="80" applyNumberFormat="0" applyAlignment="0" applyProtection="0"/>
    <xf numFmtId="0" fontId="2" fillId="50" borderId="0" applyNumberFormat="0" applyBorder="0" applyAlignment="0" applyProtection="0"/>
    <xf numFmtId="0" fontId="2" fillId="62" borderId="0" applyNumberFormat="0" applyBorder="0" applyAlignment="0" applyProtection="0"/>
    <xf numFmtId="0" fontId="21" fillId="14" borderId="77">
      <alignment horizontal="right" vertical="center"/>
    </xf>
    <xf numFmtId="0" fontId="80" fillId="0" borderId="74" applyNumberFormat="0" applyFill="0" applyAlignment="0" applyProtection="0"/>
    <xf numFmtId="0" fontId="46" fillId="46" borderId="42" applyNumberFormat="0" applyAlignment="0" applyProtection="0"/>
    <xf numFmtId="0" fontId="55" fillId="89" borderId="75" applyNumberFormat="0" applyFont="0" applyAlignment="0" applyProtection="0"/>
    <xf numFmtId="4" fontId="24" fillId="0" borderId="76" applyFill="0" applyBorder="0" applyProtection="0">
      <alignment horizontal="right" vertical="center"/>
    </xf>
    <xf numFmtId="0" fontId="2" fillId="62" borderId="0" applyNumberFormat="0" applyBorder="0" applyAlignment="0" applyProtection="0"/>
    <xf numFmtId="0" fontId="2" fillId="48" borderId="0" applyNumberFormat="0" applyBorder="0" applyAlignment="0" applyProtection="0"/>
    <xf numFmtId="4" fontId="21" fillId="14" borderId="78">
      <alignment horizontal="right" vertical="center"/>
    </xf>
    <xf numFmtId="0" fontId="2" fillId="51" borderId="0" applyNumberFormat="0" applyBorder="0" applyAlignment="0" applyProtection="0"/>
    <xf numFmtId="0" fontId="21" fillId="14" borderId="76">
      <alignment horizontal="right" vertical="center"/>
    </xf>
    <xf numFmtId="0" fontId="77" fillId="86" borderId="80" applyNumberFormat="0" applyAlignment="0" applyProtection="0"/>
    <xf numFmtId="0" fontId="2" fillId="50" borderId="0" applyNumberFormat="0" applyBorder="0" applyAlignment="0" applyProtection="0"/>
    <xf numFmtId="0" fontId="60" fillId="86" borderId="73" applyNumberFormat="0" applyAlignment="0" applyProtection="0"/>
    <xf numFmtId="0" fontId="80" fillId="0" borderId="74" applyNumberFormat="0" applyFill="0" applyAlignment="0" applyProtection="0"/>
    <xf numFmtId="4" fontId="21" fillId="14" borderId="76">
      <alignment horizontal="right" vertical="center"/>
    </xf>
    <xf numFmtId="0" fontId="49" fillId="55" borderId="0" applyNumberFormat="0" applyBorder="0" applyAlignment="0" applyProtection="0"/>
    <xf numFmtId="0" fontId="24" fillId="0" borderId="76" applyNumberFormat="0" applyFill="0" applyAlignment="0" applyProtection="0"/>
    <xf numFmtId="0" fontId="2" fillId="56" borderId="0" applyNumberFormat="0" applyBorder="0" applyAlignment="0" applyProtection="0"/>
    <xf numFmtId="0" fontId="80" fillId="0" borderId="74" applyNumberFormat="0" applyFill="0" applyAlignment="0" applyProtection="0"/>
    <xf numFmtId="4" fontId="24" fillId="0" borderId="76">
      <alignment horizontal="right" vertical="center"/>
    </xf>
    <xf numFmtId="4" fontId="21" fillId="14" borderId="78">
      <alignment horizontal="right" vertical="center"/>
    </xf>
    <xf numFmtId="0" fontId="51" fillId="9" borderId="76">
      <alignment horizontal="right" vertical="center"/>
    </xf>
    <xf numFmtId="0" fontId="25" fillId="89" borderId="75" applyNumberFormat="0" applyFont="0" applyAlignment="0" applyProtection="0"/>
    <xf numFmtId="0" fontId="2" fillId="59" borderId="0" applyNumberFormat="0" applyBorder="0" applyAlignment="0" applyProtection="0"/>
    <xf numFmtId="0" fontId="73" fillId="73" borderId="73" applyNumberFormat="0" applyAlignment="0" applyProtection="0"/>
    <xf numFmtId="4" fontId="51" fillId="9" borderId="76">
      <alignment horizontal="right" vertical="center"/>
    </xf>
    <xf numFmtId="0" fontId="24" fillId="0" borderId="79">
      <alignment horizontal="left" vertical="center" wrapText="1" indent="2"/>
    </xf>
    <xf numFmtId="0" fontId="77" fillId="86" borderId="80" applyNumberFormat="0" applyAlignment="0" applyProtection="0"/>
    <xf numFmtId="0" fontId="55" fillId="89" borderId="75" applyNumberFormat="0" applyFont="0" applyAlignment="0" applyProtection="0"/>
    <xf numFmtId="0" fontId="64" fillId="73" borderId="73" applyNumberFormat="0" applyAlignment="0" applyProtection="0"/>
    <xf numFmtId="49" fontId="22" fillId="0" borderId="76" applyNumberFormat="0" applyFill="0" applyBorder="0" applyProtection="0">
      <alignment horizontal="left" vertical="center"/>
    </xf>
    <xf numFmtId="4" fontId="21" fillId="9" borderId="76">
      <alignment horizontal="right" vertical="center"/>
    </xf>
    <xf numFmtId="0" fontId="80" fillId="0" borderId="74" applyNumberFormat="0" applyFill="0" applyAlignment="0" applyProtection="0"/>
    <xf numFmtId="0" fontId="2" fillId="53" borderId="0" applyNumberFormat="0" applyBorder="0" applyAlignment="0" applyProtection="0"/>
    <xf numFmtId="0" fontId="77" fillId="86" borderId="80" applyNumberFormat="0" applyAlignment="0" applyProtection="0"/>
    <xf numFmtId="0" fontId="73" fillId="73" borderId="73" applyNumberFormat="0" applyAlignment="0" applyProtection="0"/>
    <xf numFmtId="0" fontId="2" fillId="51" borderId="0" applyNumberFormat="0" applyBorder="0" applyAlignment="0" applyProtection="0"/>
    <xf numFmtId="0" fontId="49" fillId="61" borderId="0" applyNumberFormat="0" applyBorder="0" applyAlignment="0" applyProtection="0"/>
    <xf numFmtId="0" fontId="2" fillId="47" borderId="0" applyNumberFormat="0" applyBorder="0" applyAlignment="0" applyProtection="0"/>
    <xf numFmtId="49" fontId="22" fillId="0" borderId="76" applyNumberFormat="0" applyFill="0" applyBorder="0" applyProtection="0">
      <alignment horizontal="left" vertical="center"/>
    </xf>
    <xf numFmtId="0" fontId="80" fillId="0" borderId="74" applyNumberFormat="0" applyFill="0" applyAlignment="0" applyProtection="0"/>
    <xf numFmtId="0" fontId="49" fillId="52" borderId="0" applyNumberFormat="0" applyBorder="0" applyAlignment="0" applyProtection="0"/>
    <xf numFmtId="49" fontId="24" fillId="0" borderId="69" applyNumberFormat="0" applyFont="0" applyFill="0" applyBorder="0" applyProtection="0">
      <alignment horizontal="left" vertical="center" indent="2"/>
    </xf>
    <xf numFmtId="49" fontId="24" fillId="0" borderId="70" applyNumberFormat="0" applyFont="0" applyFill="0" applyBorder="0" applyProtection="0">
      <alignment horizontal="left" vertical="center" indent="5"/>
    </xf>
    <xf numFmtId="0" fontId="73" fillId="73" borderId="73" applyNumberFormat="0" applyAlignment="0" applyProtection="0"/>
    <xf numFmtId="0" fontId="24" fillId="9" borderId="77">
      <alignment horizontal="left" vertical="center"/>
    </xf>
    <xf numFmtId="0" fontId="61" fillId="86" borderId="73" applyNumberFormat="0" applyAlignment="0" applyProtection="0"/>
    <xf numFmtId="0" fontId="80" fillId="0" borderId="74" applyNumberFormat="0" applyFill="0" applyAlignment="0" applyProtection="0"/>
    <xf numFmtId="4" fontId="21" fillId="14" borderId="77">
      <alignment horizontal="right" vertical="center"/>
    </xf>
    <xf numFmtId="0" fontId="25" fillId="89" borderId="75" applyNumberFormat="0" applyFont="0" applyAlignment="0" applyProtection="0"/>
    <xf numFmtId="4" fontId="24" fillId="0" borderId="69" applyFill="0" applyBorder="0" applyProtection="0">
      <alignment horizontal="right" vertical="center"/>
    </xf>
    <xf numFmtId="49" fontId="22" fillId="0" borderId="69" applyNumberFormat="0" applyFill="0" applyBorder="0" applyProtection="0">
      <alignment horizontal="left" vertical="center"/>
    </xf>
    <xf numFmtId="4" fontId="21" fillId="14" borderId="78">
      <alignment horizontal="right" vertical="center"/>
    </xf>
    <xf numFmtId="0" fontId="49" fillId="64" borderId="0" applyNumberFormat="0" applyBorder="0" applyAlignment="0" applyProtection="0"/>
    <xf numFmtId="0" fontId="80" fillId="0" borderId="74" applyNumberFormat="0" applyFill="0" applyAlignment="0" applyProtection="0"/>
    <xf numFmtId="0" fontId="64" fillId="73" borderId="73" applyNumberFormat="0" applyAlignment="0" applyProtection="0"/>
    <xf numFmtId="0" fontId="65" fillId="0" borderId="74" applyNumberFormat="0" applyFill="0" applyAlignment="0" applyProtection="0"/>
    <xf numFmtId="0" fontId="55" fillId="89" borderId="75" applyNumberFormat="0" applyFont="0" applyAlignment="0" applyProtection="0"/>
    <xf numFmtId="0" fontId="80" fillId="0" borderId="74" applyNumberFormat="0" applyFill="0" applyAlignment="0" applyProtection="0"/>
    <xf numFmtId="0" fontId="49" fillId="55" borderId="0" applyNumberFormat="0" applyBorder="0" applyAlignment="0" applyProtection="0"/>
    <xf numFmtId="0" fontId="55" fillId="89" borderId="75" applyNumberFormat="0" applyFont="0" applyAlignment="0" applyProtection="0"/>
    <xf numFmtId="0" fontId="24" fillId="0" borderId="76" applyNumberFormat="0" applyFill="0" applyAlignment="0" applyProtection="0"/>
    <xf numFmtId="49" fontId="24" fillId="0" borderId="77" applyNumberFormat="0" applyFont="0" applyFill="0" applyBorder="0" applyProtection="0">
      <alignment horizontal="left" vertical="center" indent="5"/>
    </xf>
    <xf numFmtId="0" fontId="24" fillId="0" borderId="76" applyNumberFormat="0" applyFill="0" applyAlignment="0" applyProtection="0"/>
    <xf numFmtId="4" fontId="24" fillId="0" borderId="76">
      <alignment horizontal="right" vertical="center"/>
    </xf>
    <xf numFmtId="4" fontId="24" fillId="0" borderId="76">
      <alignment horizontal="right" vertical="center"/>
    </xf>
    <xf numFmtId="0" fontId="21" fillId="14" borderId="76">
      <alignment horizontal="right" vertical="center"/>
    </xf>
    <xf numFmtId="0" fontId="24" fillId="14" borderId="79">
      <alignment horizontal="left" vertical="center" wrapText="1" indent="2"/>
    </xf>
    <xf numFmtId="0" fontId="73" fillId="73" borderId="73" applyNumberFormat="0" applyAlignment="0" applyProtection="0"/>
    <xf numFmtId="0" fontId="24" fillId="0" borderId="76">
      <alignment horizontal="right" vertical="center"/>
    </xf>
    <xf numFmtId="0" fontId="58" fillId="86" borderId="65" applyNumberFormat="0" applyAlignment="0" applyProtection="0"/>
    <xf numFmtId="0" fontId="60" fillId="86" borderId="66" applyNumberFormat="0" applyAlignment="0" applyProtection="0"/>
    <xf numFmtId="0" fontId="65" fillId="0" borderId="67" applyNumberFormat="0" applyFill="0" applyAlignment="0" applyProtection="0"/>
    <xf numFmtId="171" fontId="24" fillId="90" borderId="76" applyNumberFormat="0" applyFont="0" applyBorder="0" applyAlignment="0" applyProtection="0">
      <alignment horizontal="right" vertical="center"/>
    </xf>
    <xf numFmtId="0" fontId="45" fillId="46" borderId="43" applyNumberFormat="0" applyAlignment="0" applyProtection="0"/>
    <xf numFmtId="0" fontId="21" fillId="14" borderId="78">
      <alignment horizontal="right" vertical="center"/>
    </xf>
    <xf numFmtId="0" fontId="61" fillId="86" borderId="73" applyNumberFormat="0" applyAlignment="0" applyProtection="0"/>
    <xf numFmtId="0" fontId="60" fillId="86" borderId="73" applyNumberFormat="0" applyAlignment="0" applyProtection="0"/>
    <xf numFmtId="0" fontId="80" fillId="0" borderId="74" applyNumberFormat="0" applyFill="0" applyAlignment="0" applyProtection="0"/>
    <xf numFmtId="0" fontId="80" fillId="0" borderId="74" applyNumberFormat="0" applyFill="0" applyAlignment="0" applyProtection="0"/>
    <xf numFmtId="0" fontId="25" fillId="89" borderId="75" applyNumberFormat="0" applyFont="0" applyAlignment="0" applyProtection="0"/>
    <xf numFmtId="0" fontId="49" fillId="61" borderId="0" applyNumberFormat="0" applyBorder="0" applyAlignment="0" applyProtection="0"/>
    <xf numFmtId="0" fontId="21" fillId="14" borderId="78">
      <alignment horizontal="right" vertical="center"/>
    </xf>
    <xf numFmtId="0" fontId="2" fillId="59" borderId="0" applyNumberFormat="0" applyBorder="0" applyAlignment="0" applyProtection="0"/>
    <xf numFmtId="0" fontId="21" fillId="14" borderId="77">
      <alignment horizontal="right" vertical="center"/>
    </xf>
    <xf numFmtId="0" fontId="55" fillId="89" borderId="83" applyNumberFormat="0" applyFont="0" applyAlignment="0" applyProtection="0"/>
    <xf numFmtId="4" fontId="21" fillId="9" borderId="76">
      <alignment horizontal="right" vertical="center"/>
    </xf>
    <xf numFmtId="4" fontId="21" fillId="14" borderId="76">
      <alignment horizontal="right" vertical="center"/>
    </xf>
    <xf numFmtId="0" fontId="47" fillId="0" borderId="0" applyNumberFormat="0" applyFill="0" applyBorder="0" applyAlignment="0" applyProtection="0"/>
    <xf numFmtId="4" fontId="21" fillId="14" borderId="76">
      <alignment horizontal="right" vertical="center"/>
    </xf>
    <xf numFmtId="0" fontId="64" fillId="73" borderId="66" applyNumberFormat="0" applyAlignment="0" applyProtection="0"/>
    <xf numFmtId="0" fontId="21" fillId="14" borderId="76">
      <alignment horizontal="right" vertical="center"/>
    </xf>
    <xf numFmtId="4" fontId="21" fillId="14" borderId="76">
      <alignment horizontal="right" vertical="center"/>
    </xf>
    <xf numFmtId="0" fontId="77" fillId="86" borderId="80" applyNumberFormat="0" applyAlignment="0" applyProtection="0"/>
    <xf numFmtId="4" fontId="21" fillId="14" borderId="76">
      <alignment horizontal="right" vertical="center"/>
    </xf>
    <xf numFmtId="0" fontId="24" fillId="0" borderId="76">
      <alignment horizontal="right" vertical="center"/>
    </xf>
    <xf numFmtId="0" fontId="2" fillId="48" borderId="0" applyNumberFormat="0" applyBorder="0" applyAlignment="0" applyProtection="0"/>
    <xf numFmtId="0" fontId="49" fillId="49" borderId="0" applyNumberFormat="0" applyBorder="0" applyAlignment="0" applyProtection="0"/>
    <xf numFmtId="0" fontId="47" fillId="0" borderId="0" applyNumberFormat="0" applyFill="0" applyBorder="0" applyAlignment="0" applyProtection="0"/>
    <xf numFmtId="0" fontId="24" fillId="0" borderId="79">
      <alignment horizontal="left" vertical="center" wrapText="1" indent="2"/>
    </xf>
    <xf numFmtId="0" fontId="24" fillId="16" borderId="76"/>
    <xf numFmtId="4" fontId="24" fillId="0" borderId="76" applyFill="0" applyBorder="0" applyProtection="0">
      <alignment horizontal="right" vertical="center"/>
    </xf>
    <xf numFmtId="0" fontId="61" fillId="86" borderId="73" applyNumberFormat="0" applyAlignment="0" applyProtection="0"/>
    <xf numFmtId="0" fontId="24" fillId="14" borderId="72">
      <alignment horizontal="left" vertical="center" wrapText="1" indent="2"/>
    </xf>
    <xf numFmtId="0" fontId="24" fillId="0" borderId="72">
      <alignment horizontal="left" vertical="center" wrapText="1" indent="2"/>
    </xf>
    <xf numFmtId="0" fontId="65" fillId="0" borderId="74" applyNumberFormat="0" applyFill="0" applyAlignment="0" applyProtection="0"/>
    <xf numFmtId="0" fontId="73" fillId="73" borderId="73" applyNumberFormat="0" applyAlignment="0" applyProtection="0"/>
    <xf numFmtId="0" fontId="24" fillId="0" borderId="76">
      <alignment horizontal="right" vertical="center"/>
    </xf>
    <xf numFmtId="49" fontId="24" fillId="0" borderId="76" applyNumberFormat="0" applyFont="0" applyFill="0" applyBorder="0" applyProtection="0">
      <alignment horizontal="left" vertical="center" indent="2"/>
    </xf>
    <xf numFmtId="0" fontId="60" fillId="86" borderId="73" applyNumberFormat="0" applyAlignment="0" applyProtection="0"/>
    <xf numFmtId="0" fontId="24" fillId="0" borderId="76">
      <alignment horizontal="right" vertical="center"/>
    </xf>
    <xf numFmtId="0" fontId="21" fillId="9" borderId="76">
      <alignment horizontal="right" vertical="center"/>
    </xf>
    <xf numFmtId="4" fontId="21" fillId="14" borderId="85">
      <alignment horizontal="right" vertical="center"/>
    </xf>
    <xf numFmtId="0" fontId="49" fillId="52" borderId="0" applyNumberFormat="0" applyBorder="0" applyAlignment="0" applyProtection="0"/>
    <xf numFmtId="4" fontId="24" fillId="0" borderId="76">
      <alignment horizontal="right" vertical="center"/>
    </xf>
    <xf numFmtId="171" fontId="24" fillId="90" borderId="76" applyNumberFormat="0" applyFont="0" applyBorder="0" applyAlignment="0" applyProtection="0">
      <alignment horizontal="right" vertical="center"/>
    </xf>
    <xf numFmtId="4" fontId="51" fillId="9" borderId="76">
      <alignment horizontal="right" vertical="center"/>
    </xf>
    <xf numFmtId="4" fontId="21" fillId="14" borderId="77">
      <alignment horizontal="right" vertical="center"/>
    </xf>
    <xf numFmtId="4" fontId="21" fillId="9" borderId="76">
      <alignment horizontal="right" vertical="center"/>
    </xf>
    <xf numFmtId="0" fontId="65" fillId="0" borderId="74" applyNumberFormat="0" applyFill="0" applyAlignment="0" applyProtection="0"/>
    <xf numFmtId="0" fontId="73" fillId="73" borderId="73" applyNumberFormat="0" applyAlignment="0" applyProtection="0"/>
    <xf numFmtId="0" fontId="24" fillId="16" borderId="76"/>
    <xf numFmtId="49" fontId="24" fillId="0" borderId="76" applyNumberFormat="0" applyFont="0" applyFill="0" applyBorder="0" applyProtection="0">
      <alignment horizontal="left" vertical="center" indent="2"/>
    </xf>
    <xf numFmtId="4" fontId="51" fillId="9" borderId="76">
      <alignment horizontal="right" vertical="center"/>
    </xf>
    <xf numFmtId="0" fontId="77" fillId="86" borderId="80" applyNumberFormat="0" applyAlignment="0" applyProtection="0"/>
    <xf numFmtId="0" fontId="73" fillId="73" borderId="81" applyNumberFormat="0" applyAlignment="0" applyProtection="0"/>
    <xf numFmtId="0" fontId="2" fillId="62" borderId="0" applyNumberFormat="0" applyBorder="0" applyAlignment="0" applyProtection="0"/>
    <xf numFmtId="49" fontId="22" fillId="0" borderId="76" applyNumberFormat="0" applyFill="0" applyBorder="0" applyProtection="0">
      <alignment horizontal="left" vertical="center"/>
    </xf>
    <xf numFmtId="0" fontId="2" fillId="53" borderId="0" applyNumberFormat="0" applyBorder="0" applyAlignment="0" applyProtection="0"/>
    <xf numFmtId="0" fontId="2" fillId="51" borderId="0" applyNumberFormat="0" applyBorder="0" applyAlignment="0" applyProtection="0"/>
    <xf numFmtId="0" fontId="2" fillId="63" borderId="0" applyNumberFormat="0" applyBorder="0" applyAlignment="0" applyProtection="0"/>
    <xf numFmtId="0" fontId="51" fillId="9" borderId="76">
      <alignment horizontal="right" vertical="center"/>
    </xf>
    <xf numFmtId="0" fontId="49" fillId="49" borderId="0" applyNumberFormat="0" applyBorder="0" applyAlignment="0" applyProtection="0"/>
    <xf numFmtId="0" fontId="24" fillId="14" borderId="87">
      <alignment horizontal="left" vertical="center" wrapText="1" indent="2"/>
    </xf>
    <xf numFmtId="0" fontId="49" fillId="64" borderId="0" applyNumberFormat="0" applyBorder="0" applyAlignment="0" applyProtection="0"/>
    <xf numFmtId="0" fontId="2" fillId="57" borderId="0" applyNumberFormat="0" applyBorder="0" applyAlignment="0" applyProtection="0"/>
    <xf numFmtId="0" fontId="2" fillId="59" borderId="0" applyNumberFormat="0" applyBorder="0" applyAlignment="0" applyProtection="0"/>
    <xf numFmtId="0" fontId="2" fillId="60" borderId="0" applyNumberFormat="0" applyBorder="0" applyAlignment="0" applyProtection="0"/>
    <xf numFmtId="0" fontId="49" fillId="58" borderId="0" applyNumberFormat="0" applyBorder="0" applyAlignment="0" applyProtection="0"/>
    <xf numFmtId="0" fontId="2" fillId="54" borderId="0" applyNumberFormat="0" applyBorder="0" applyAlignment="0" applyProtection="0"/>
    <xf numFmtId="0" fontId="49" fillId="55" borderId="0" applyNumberFormat="0" applyBorder="0" applyAlignment="0" applyProtection="0"/>
    <xf numFmtId="0" fontId="65" fillId="0" borderId="74" applyNumberFormat="0" applyFill="0" applyAlignment="0" applyProtection="0"/>
    <xf numFmtId="0" fontId="24" fillId="14" borderId="79">
      <alignment horizontal="left" vertical="center" wrapText="1" indent="2"/>
    </xf>
    <xf numFmtId="0" fontId="58" fillId="86" borderId="80" applyNumberFormat="0" applyAlignment="0" applyProtection="0"/>
    <xf numFmtId="4" fontId="21" fillId="14" borderId="69">
      <alignment horizontal="right" vertical="center"/>
    </xf>
    <xf numFmtId="0" fontId="24" fillId="16" borderId="69"/>
    <xf numFmtId="0" fontId="60" fillId="86" borderId="66" applyNumberFormat="0" applyAlignment="0" applyProtection="0"/>
    <xf numFmtId="0" fontId="21" fillId="9" borderId="69">
      <alignment horizontal="right" vertical="center"/>
    </xf>
    <xf numFmtId="0" fontId="24" fillId="0" borderId="69">
      <alignment horizontal="right" vertical="center"/>
    </xf>
    <xf numFmtId="0" fontId="80" fillId="0" borderId="67" applyNumberFormat="0" applyFill="0" applyAlignment="0" applyProtection="0"/>
    <xf numFmtId="0" fontId="24" fillId="9" borderId="70">
      <alignment horizontal="left" vertical="center"/>
    </xf>
    <xf numFmtId="0" fontId="73" fillId="73" borderId="66" applyNumberFormat="0" applyAlignment="0" applyProtection="0"/>
    <xf numFmtId="171" fontId="24" fillId="90" borderId="69" applyNumberFormat="0" applyFont="0" applyBorder="0" applyAlignment="0" applyProtection="0">
      <alignment horizontal="right" vertical="center"/>
    </xf>
    <xf numFmtId="0" fontId="55" fillId="89" borderId="68" applyNumberFormat="0" applyFont="0" applyAlignment="0" applyProtection="0"/>
    <xf numFmtId="0" fontId="24" fillId="0" borderId="72">
      <alignment horizontal="left" vertical="center" wrapText="1" indent="2"/>
    </xf>
    <xf numFmtId="4" fontId="24" fillId="16" borderId="69"/>
    <xf numFmtId="49" fontId="22" fillId="0" borderId="69" applyNumberFormat="0" applyFill="0" applyBorder="0" applyProtection="0">
      <alignment horizontal="left" vertical="center"/>
    </xf>
    <xf numFmtId="0" fontId="24" fillId="0" borderId="69">
      <alignment horizontal="right" vertical="center"/>
    </xf>
    <xf numFmtId="4" fontId="21" fillId="14" borderId="71">
      <alignment horizontal="right" vertical="center"/>
    </xf>
    <xf numFmtId="4" fontId="21" fillId="14" borderId="69">
      <alignment horizontal="right" vertical="center"/>
    </xf>
    <xf numFmtId="4" fontId="21" fillId="14" borderId="69">
      <alignment horizontal="right" vertical="center"/>
    </xf>
    <xf numFmtId="0" fontId="51" fillId="9" borderId="69">
      <alignment horizontal="right" vertical="center"/>
    </xf>
    <xf numFmtId="0" fontId="21" fillId="9" borderId="69">
      <alignment horizontal="right" vertical="center"/>
    </xf>
    <xf numFmtId="49" fontId="24" fillId="0" borderId="69" applyNumberFormat="0" applyFont="0" applyFill="0" applyBorder="0" applyProtection="0">
      <alignment horizontal="left" vertical="center" indent="2"/>
    </xf>
    <xf numFmtId="0" fontId="73" fillId="73" borderId="66" applyNumberFormat="0" applyAlignment="0" applyProtection="0"/>
    <xf numFmtId="0" fontId="58" fillId="86" borderId="65" applyNumberFormat="0" applyAlignment="0" applyProtection="0"/>
    <xf numFmtId="49" fontId="24" fillId="0" borderId="69" applyNumberFormat="0" applyFont="0" applyFill="0" applyBorder="0" applyProtection="0">
      <alignment horizontal="left" vertical="center" indent="2"/>
    </xf>
    <xf numFmtId="0" fontId="64" fillId="73" borderId="66" applyNumberFormat="0" applyAlignment="0" applyProtection="0"/>
    <xf numFmtId="4" fontId="24" fillId="0" borderId="69" applyFill="0" applyBorder="0" applyProtection="0">
      <alignment horizontal="right" vertical="center"/>
    </xf>
    <xf numFmtId="0" fontId="61" fillId="86" borderId="66" applyNumberFormat="0" applyAlignment="0" applyProtection="0"/>
    <xf numFmtId="0" fontId="80" fillId="0" borderId="67" applyNumberFormat="0" applyFill="0" applyAlignment="0" applyProtection="0"/>
    <xf numFmtId="0" fontId="77" fillId="86" borderId="65" applyNumberFormat="0" applyAlignment="0" applyProtection="0"/>
    <xf numFmtId="0" fontId="24" fillId="0" borderId="69" applyNumberFormat="0" applyFill="0" applyAlignment="0" applyProtection="0"/>
    <xf numFmtId="4" fontId="24" fillId="0" borderId="69">
      <alignment horizontal="right" vertical="center"/>
    </xf>
    <xf numFmtId="0" fontId="24" fillId="0" borderId="69">
      <alignment horizontal="right" vertical="center"/>
    </xf>
    <xf numFmtId="0" fontId="73" fillId="73" borderId="66" applyNumberFormat="0" applyAlignment="0" applyProtection="0"/>
    <xf numFmtId="0" fontId="58" fillId="86" borderId="65" applyNumberFormat="0" applyAlignment="0" applyProtection="0"/>
    <xf numFmtId="0" fontId="60" fillId="86" borderId="66" applyNumberFormat="0" applyAlignment="0" applyProtection="0"/>
    <xf numFmtId="0" fontId="24" fillId="14" borderId="72">
      <alignment horizontal="left" vertical="center" wrapText="1" indent="2"/>
    </xf>
    <xf numFmtId="0" fontId="61" fillId="86" borderId="66" applyNumberFormat="0" applyAlignment="0" applyProtection="0"/>
    <xf numFmtId="0" fontId="61" fillId="86" borderId="66" applyNumberFormat="0" applyAlignment="0" applyProtection="0"/>
    <xf numFmtId="4" fontId="21" fillId="14" borderId="70">
      <alignment horizontal="right" vertical="center"/>
    </xf>
    <xf numFmtId="0" fontId="21" fillId="14" borderId="70">
      <alignment horizontal="right" vertical="center"/>
    </xf>
    <xf numFmtId="0" fontId="21" fillId="14" borderId="69">
      <alignment horizontal="right" vertical="center"/>
    </xf>
    <xf numFmtId="4" fontId="51" fillId="9" borderId="69">
      <alignment horizontal="right" vertical="center"/>
    </xf>
    <xf numFmtId="0" fontId="64" fillId="73" borderId="66" applyNumberFormat="0" applyAlignment="0" applyProtection="0"/>
    <xf numFmtId="0" fontId="65" fillId="0" borderId="67" applyNumberFormat="0" applyFill="0" applyAlignment="0" applyProtection="0"/>
    <xf numFmtId="0" fontId="80" fillId="0" borderId="67" applyNumberFormat="0" applyFill="0" applyAlignment="0" applyProtection="0"/>
    <xf numFmtId="0" fontId="55" fillId="89" borderId="68" applyNumberFormat="0" applyFont="0" applyAlignment="0" applyProtection="0"/>
    <xf numFmtId="0" fontId="73" fillId="73" borderId="66" applyNumberFormat="0" applyAlignment="0" applyProtection="0"/>
    <xf numFmtId="49" fontId="22" fillId="0" borderId="69" applyNumberFormat="0" applyFill="0" applyBorder="0" applyProtection="0">
      <alignment horizontal="left" vertical="center"/>
    </xf>
    <xf numFmtId="0" fontId="24" fillId="14" borderId="72">
      <alignment horizontal="left" vertical="center" wrapText="1" indent="2"/>
    </xf>
    <xf numFmtId="0" fontId="61" fillId="86" borderId="66" applyNumberFormat="0" applyAlignment="0" applyProtection="0"/>
    <xf numFmtId="0" fontId="24" fillId="0" borderId="72">
      <alignment horizontal="left" vertical="center" wrapText="1" indent="2"/>
    </xf>
    <xf numFmtId="0" fontId="55" fillId="89" borderId="68" applyNumberFormat="0" applyFont="0" applyAlignment="0" applyProtection="0"/>
    <xf numFmtId="0" fontId="25" fillId="89" borderId="68" applyNumberFormat="0" applyFont="0" applyAlignment="0" applyProtection="0"/>
    <xf numFmtId="0" fontId="77" fillId="86" borderId="65" applyNumberFormat="0" applyAlignment="0" applyProtection="0"/>
    <xf numFmtId="0" fontId="80" fillId="0" borderId="67" applyNumberFormat="0" applyFill="0" applyAlignment="0" applyProtection="0"/>
    <xf numFmtId="4" fontId="24" fillId="16" borderId="69"/>
    <xf numFmtId="0" fontId="21" fillId="14" borderId="69">
      <alignment horizontal="right" vertical="center"/>
    </xf>
    <xf numFmtId="0" fontId="80" fillId="0" borderId="67" applyNumberFormat="0" applyFill="0" applyAlignment="0" applyProtection="0"/>
    <xf numFmtId="4" fontId="21" fillId="14" borderId="71">
      <alignment horizontal="right" vertical="center"/>
    </xf>
    <xf numFmtId="0" fontId="60" fillId="86" borderId="66" applyNumberFormat="0" applyAlignment="0" applyProtection="0"/>
    <xf numFmtId="0" fontId="21" fillId="14" borderId="70">
      <alignment horizontal="right" vertical="center"/>
    </xf>
    <xf numFmtId="0" fontId="61" fillId="86" borderId="66" applyNumberFormat="0" applyAlignment="0" applyProtection="0"/>
    <xf numFmtId="0" fontId="65" fillId="0" borderId="67" applyNumberFormat="0" applyFill="0" applyAlignment="0" applyProtection="0"/>
    <xf numFmtId="0" fontId="55" fillId="89" borderId="68" applyNumberFormat="0" applyFont="0" applyAlignment="0" applyProtection="0"/>
    <xf numFmtId="4" fontId="21" fillId="14" borderId="70">
      <alignment horizontal="right" vertical="center"/>
    </xf>
    <xf numFmtId="0" fontId="24" fillId="14" borderId="72">
      <alignment horizontal="left" vertical="center" wrapText="1" indent="2"/>
    </xf>
    <xf numFmtId="0" fontId="24" fillId="16" borderId="69"/>
    <xf numFmtId="171" fontId="24" fillId="90" borderId="69" applyNumberFormat="0" applyFont="0" applyBorder="0" applyAlignment="0" applyProtection="0">
      <alignment horizontal="right" vertical="center"/>
    </xf>
    <xf numFmtId="0" fontId="24" fillId="0" borderId="69" applyNumberFormat="0" applyFill="0" applyAlignment="0" applyProtection="0"/>
    <xf numFmtId="4" fontId="24" fillId="0" borderId="69" applyFill="0" applyBorder="0" applyProtection="0">
      <alignment horizontal="right" vertical="center"/>
    </xf>
    <xf numFmtId="4" fontId="21" fillId="9" borderId="69">
      <alignment horizontal="right" vertical="center"/>
    </xf>
    <xf numFmtId="0" fontId="65" fillId="0" borderId="67" applyNumberFormat="0" applyFill="0" applyAlignment="0" applyProtection="0"/>
    <xf numFmtId="49" fontId="22" fillId="0" borderId="69" applyNumberFormat="0" applyFill="0" applyBorder="0" applyProtection="0">
      <alignment horizontal="left" vertical="center"/>
    </xf>
    <xf numFmtId="49" fontId="24" fillId="0" borderId="70" applyNumberFormat="0" applyFont="0" applyFill="0" applyBorder="0" applyProtection="0">
      <alignment horizontal="left" vertical="center" indent="5"/>
    </xf>
    <xf numFmtId="0" fontId="24" fillId="9" borderId="70">
      <alignment horizontal="left" vertical="center"/>
    </xf>
    <xf numFmtId="0" fontId="61" fillId="86" borderId="66" applyNumberFormat="0" applyAlignment="0" applyProtection="0"/>
    <xf numFmtId="4" fontId="21" fillId="14" borderId="71">
      <alignment horizontal="right" vertical="center"/>
    </xf>
    <xf numFmtId="0" fontId="73" fillId="73" borderId="66" applyNumberFormat="0" applyAlignment="0" applyProtection="0"/>
    <xf numFmtId="0" fontId="73" fillId="73" borderId="66" applyNumberFormat="0" applyAlignment="0" applyProtection="0"/>
    <xf numFmtId="0" fontId="55" fillId="89" borderId="68" applyNumberFormat="0" applyFont="0" applyAlignment="0" applyProtection="0"/>
    <xf numFmtId="0" fontId="77" fillId="86" borderId="65" applyNumberFormat="0" applyAlignment="0" applyProtection="0"/>
    <xf numFmtId="0" fontId="80" fillId="0" borderId="67" applyNumberFormat="0" applyFill="0" applyAlignment="0" applyProtection="0"/>
    <xf numFmtId="0" fontId="21" fillId="14" borderId="69">
      <alignment horizontal="right" vertical="center"/>
    </xf>
    <xf numFmtId="0" fontId="25" fillId="89" borderId="68" applyNumberFormat="0" applyFont="0" applyAlignment="0" applyProtection="0"/>
    <xf numFmtId="4" fontId="24" fillId="0" borderId="69">
      <alignment horizontal="right" vertical="center"/>
    </xf>
    <xf numFmtId="0" fontId="80" fillId="0" borderId="67" applyNumberFormat="0" applyFill="0" applyAlignment="0" applyProtection="0"/>
    <xf numFmtId="0" fontId="21" fillId="14" borderId="69">
      <alignment horizontal="right" vertical="center"/>
    </xf>
    <xf numFmtId="0" fontId="21" fillId="14" borderId="69">
      <alignment horizontal="right" vertical="center"/>
    </xf>
    <xf numFmtId="4" fontId="51" fillId="9" borderId="69">
      <alignment horizontal="right" vertical="center"/>
    </xf>
    <xf numFmtId="0" fontId="21" fillId="9" borderId="69">
      <alignment horizontal="right" vertical="center"/>
    </xf>
    <xf numFmtId="4" fontId="21" fillId="9" borderId="69">
      <alignment horizontal="right" vertical="center"/>
    </xf>
    <xf numFmtId="0" fontId="51" fillId="9" borderId="69">
      <alignment horizontal="right" vertical="center"/>
    </xf>
    <xf numFmtId="4" fontId="51" fillId="9" borderId="69">
      <alignment horizontal="right" vertical="center"/>
    </xf>
    <xf numFmtId="0" fontId="21" fillId="14" borderId="69">
      <alignment horizontal="right" vertical="center"/>
    </xf>
    <xf numFmtId="4" fontId="21" fillId="14" borderId="69">
      <alignment horizontal="right" vertical="center"/>
    </xf>
    <xf numFmtId="0" fontId="21" fillId="14" borderId="69">
      <alignment horizontal="right" vertical="center"/>
    </xf>
    <xf numFmtId="4" fontId="21" fillId="14" borderId="69">
      <alignment horizontal="right" vertical="center"/>
    </xf>
    <xf numFmtId="0" fontId="21" fillId="14" borderId="70">
      <alignment horizontal="right" vertical="center"/>
    </xf>
    <xf numFmtId="4" fontId="21" fillId="14" borderId="70">
      <alignment horizontal="right" vertical="center"/>
    </xf>
    <xf numFmtId="0" fontId="21" fillId="14" borderId="71">
      <alignment horizontal="right" vertical="center"/>
    </xf>
    <xf numFmtId="4" fontId="21" fillId="14" borderId="71">
      <alignment horizontal="right" vertical="center"/>
    </xf>
    <xf numFmtId="0" fontId="61" fillId="86" borderId="66" applyNumberFormat="0" applyAlignment="0" applyProtection="0"/>
    <xf numFmtId="0" fontId="24" fillId="14" borderId="72">
      <alignment horizontal="left" vertical="center" wrapText="1" indent="2"/>
    </xf>
    <xf numFmtId="0" fontId="24" fillId="0" borderId="72">
      <alignment horizontal="left" vertical="center" wrapText="1" indent="2"/>
    </xf>
    <xf numFmtId="0" fontId="24" fillId="9" borderId="70">
      <alignment horizontal="left" vertical="center"/>
    </xf>
    <xf numFmtId="0" fontId="73" fillId="73" borderId="66" applyNumberFormat="0" applyAlignment="0" applyProtection="0"/>
    <xf numFmtId="0" fontId="24" fillId="0" borderId="69">
      <alignment horizontal="right" vertical="center"/>
    </xf>
    <xf numFmtId="4" fontId="24" fillId="0" borderId="69">
      <alignment horizontal="right" vertical="center"/>
    </xf>
    <xf numFmtId="0" fontId="24" fillId="0" borderId="69" applyNumberFormat="0" applyFill="0" applyAlignment="0" applyProtection="0"/>
    <xf numFmtId="0" fontId="77" fillId="86" borderId="65" applyNumberFormat="0" applyAlignment="0" applyProtection="0"/>
    <xf numFmtId="171" fontId="24" fillId="90" borderId="69" applyNumberFormat="0" applyFont="0" applyBorder="0" applyAlignment="0" applyProtection="0">
      <alignment horizontal="right" vertical="center"/>
    </xf>
    <xf numFmtId="0" fontId="24" fillId="16" borderId="69"/>
    <xf numFmtId="4" fontId="24" fillId="16" borderId="69"/>
    <xf numFmtId="0" fontId="80" fillId="0" borderId="67" applyNumberFormat="0" applyFill="0" applyAlignment="0" applyProtection="0"/>
    <xf numFmtId="0" fontId="25" fillId="89" borderId="68" applyNumberFormat="0" applyFont="0" applyAlignment="0" applyProtection="0"/>
    <xf numFmtId="0" fontId="55" fillId="89" borderId="68" applyNumberFormat="0" applyFont="0" applyAlignment="0" applyProtection="0"/>
    <xf numFmtId="0" fontId="24" fillId="0" borderId="69" applyNumberFormat="0" applyFill="0" applyAlignment="0" applyProtection="0"/>
    <xf numFmtId="0" fontId="65" fillId="0" borderId="67" applyNumberFormat="0" applyFill="0" applyAlignment="0" applyProtection="0"/>
    <xf numFmtId="0" fontId="80" fillId="0" borderId="67" applyNumberFormat="0" applyFill="0" applyAlignment="0" applyProtection="0"/>
    <xf numFmtId="0" fontId="64" fillId="73" borderId="66" applyNumberFormat="0" applyAlignment="0" applyProtection="0"/>
    <xf numFmtId="0" fontId="61" fillId="86" borderId="66" applyNumberFormat="0" applyAlignment="0" applyProtection="0"/>
    <xf numFmtId="4" fontId="51" fillId="9" borderId="69">
      <alignment horizontal="right" vertical="center"/>
    </xf>
    <xf numFmtId="0" fontId="21" fillId="9" borderId="69">
      <alignment horizontal="right" vertical="center"/>
    </xf>
    <xf numFmtId="171" fontId="24" fillId="90" borderId="69" applyNumberFormat="0" applyFont="0" applyBorder="0" applyAlignment="0" applyProtection="0">
      <alignment horizontal="right" vertical="center"/>
    </xf>
    <xf numFmtId="0" fontId="65" fillId="0" borderId="67" applyNumberFormat="0" applyFill="0" applyAlignment="0" applyProtection="0"/>
    <xf numFmtId="49" fontId="24" fillId="0" borderId="69" applyNumberFormat="0" applyFont="0" applyFill="0" applyBorder="0" applyProtection="0">
      <alignment horizontal="left" vertical="center" indent="2"/>
    </xf>
    <xf numFmtId="49" fontId="24" fillId="0" borderId="70" applyNumberFormat="0" applyFont="0" applyFill="0" applyBorder="0" applyProtection="0">
      <alignment horizontal="left" vertical="center" indent="5"/>
    </xf>
    <xf numFmtId="49" fontId="24" fillId="0" borderId="69" applyNumberFormat="0" applyFont="0" applyFill="0" applyBorder="0" applyProtection="0">
      <alignment horizontal="left" vertical="center" indent="2"/>
    </xf>
    <xf numFmtId="4" fontId="24" fillId="0" borderId="69" applyFill="0" applyBorder="0" applyProtection="0">
      <alignment horizontal="right" vertical="center"/>
    </xf>
    <xf numFmtId="49" fontId="22" fillId="0" borderId="69" applyNumberFormat="0" applyFill="0" applyBorder="0" applyProtection="0">
      <alignment horizontal="left" vertical="center"/>
    </xf>
    <xf numFmtId="0" fontId="24" fillId="0" borderId="72">
      <alignment horizontal="left" vertical="center" wrapText="1" indent="2"/>
    </xf>
    <xf numFmtId="0" fontId="77" fillId="86" borderId="65" applyNumberFormat="0" applyAlignment="0" applyProtection="0"/>
    <xf numFmtId="0" fontId="21" fillId="14" borderId="71">
      <alignment horizontal="right" vertical="center"/>
    </xf>
    <xf numFmtId="0" fontId="64" fillId="73" borderId="66" applyNumberFormat="0" applyAlignment="0" applyProtection="0"/>
    <xf numFmtId="0" fontId="21" fillId="14" borderId="71">
      <alignment horizontal="right" vertical="center"/>
    </xf>
    <xf numFmtId="4" fontId="21" fillId="14" borderId="69">
      <alignment horizontal="right" vertical="center"/>
    </xf>
    <xf numFmtId="0" fontId="21" fillId="14" borderId="69">
      <alignment horizontal="right" vertical="center"/>
    </xf>
    <xf numFmtId="0" fontId="58" fillId="86" borderId="65" applyNumberFormat="0" applyAlignment="0" applyProtection="0"/>
    <xf numFmtId="0" fontId="60" fillId="86" borderId="66" applyNumberFormat="0" applyAlignment="0" applyProtection="0"/>
    <xf numFmtId="0" fontId="65" fillId="0" borderId="67" applyNumberFormat="0" applyFill="0" applyAlignment="0" applyProtection="0"/>
    <xf numFmtId="0" fontId="24" fillId="16" borderId="69"/>
    <xf numFmtId="4" fontId="24" fillId="16" borderId="69"/>
    <xf numFmtId="4" fontId="21" fillId="14" borderId="69">
      <alignment horizontal="right" vertical="center"/>
    </xf>
    <xf numFmtId="0" fontId="51" fillId="9" borderId="69">
      <alignment horizontal="right" vertical="center"/>
    </xf>
    <xf numFmtId="0" fontId="64" fillId="73" borderId="66" applyNumberFormat="0" applyAlignment="0" applyProtection="0"/>
    <xf numFmtId="0" fontId="61" fillId="86" borderId="66" applyNumberFormat="0" applyAlignment="0" applyProtection="0"/>
    <xf numFmtId="4" fontId="24" fillId="0" borderId="69">
      <alignment horizontal="right" vertical="center"/>
    </xf>
    <xf numFmtId="0" fontId="24" fillId="14" borderId="72">
      <alignment horizontal="left" vertical="center" wrapText="1" indent="2"/>
    </xf>
    <xf numFmtId="0" fontId="24" fillId="0" borderId="72">
      <alignment horizontal="left" vertical="center" wrapText="1" indent="2"/>
    </xf>
    <xf numFmtId="0" fontId="77" fillId="86" borderId="65" applyNumberFormat="0" applyAlignment="0" applyProtection="0"/>
    <xf numFmtId="0" fontId="73" fillId="73" borderId="66" applyNumberFormat="0" applyAlignment="0" applyProtection="0"/>
    <xf numFmtId="0" fontId="60" fillId="86" borderId="66" applyNumberFormat="0" applyAlignment="0" applyProtection="0"/>
    <xf numFmtId="0" fontId="58" fillId="86" borderId="65" applyNumberFormat="0" applyAlignment="0" applyProtection="0"/>
    <xf numFmtId="0" fontId="21" fillId="14" borderId="71">
      <alignment horizontal="right" vertical="center"/>
    </xf>
    <xf numFmtId="0" fontId="51" fillId="9" borderId="69">
      <alignment horizontal="right" vertical="center"/>
    </xf>
    <xf numFmtId="4" fontId="21" fillId="9" borderId="69">
      <alignment horizontal="right" vertical="center"/>
    </xf>
    <xf numFmtId="4" fontId="21" fillId="14" borderId="69">
      <alignment horizontal="right" vertical="center"/>
    </xf>
    <xf numFmtId="49" fontId="24" fillId="0" borderId="70" applyNumberFormat="0" applyFont="0" applyFill="0" applyBorder="0" applyProtection="0">
      <alignment horizontal="left" vertical="center" indent="5"/>
    </xf>
    <xf numFmtId="4" fontId="24" fillId="0" borderId="69" applyFill="0" applyBorder="0" applyProtection="0">
      <alignment horizontal="right" vertical="center"/>
    </xf>
    <xf numFmtId="4" fontId="21" fillId="9" borderId="69">
      <alignment horizontal="right" vertical="center"/>
    </xf>
    <xf numFmtId="0" fontId="73" fillId="73" borderId="73" applyNumberFormat="0" applyAlignment="0" applyProtection="0"/>
    <xf numFmtId="0" fontId="73" fillId="73" borderId="66" applyNumberFormat="0" applyAlignment="0" applyProtection="0"/>
    <xf numFmtId="0" fontId="64" fillId="73" borderId="66" applyNumberFormat="0" applyAlignment="0" applyProtection="0"/>
    <xf numFmtId="0" fontId="60" fillId="86" borderId="66" applyNumberFormat="0" applyAlignment="0" applyProtection="0"/>
    <xf numFmtId="0" fontId="24" fillId="14" borderId="72">
      <alignment horizontal="left" vertical="center" wrapText="1" indent="2"/>
    </xf>
    <xf numFmtId="0" fontId="24" fillId="0" borderId="72">
      <alignment horizontal="left" vertical="center" wrapText="1" indent="2"/>
    </xf>
    <xf numFmtId="0" fontId="24" fillId="14" borderId="72">
      <alignment horizontal="left" vertical="center" wrapText="1" indent="2"/>
    </xf>
    <xf numFmtId="0" fontId="24" fillId="0" borderId="72">
      <alignment horizontal="left" vertical="center" wrapText="1" indent="2"/>
    </xf>
    <xf numFmtId="0" fontId="58" fillId="86" borderId="65" applyNumberFormat="0" applyAlignment="0" applyProtection="0"/>
    <xf numFmtId="0" fontId="60" fillId="86" borderId="66" applyNumberFormat="0" applyAlignment="0" applyProtection="0"/>
    <xf numFmtId="0" fontId="61" fillId="86" borderId="66" applyNumberFormat="0" applyAlignment="0" applyProtection="0"/>
    <xf numFmtId="0" fontId="64" fillId="73" borderId="66" applyNumberFormat="0" applyAlignment="0" applyProtection="0"/>
    <xf numFmtId="0" fontId="65" fillId="0" borderId="67" applyNumberFormat="0" applyFill="0" applyAlignment="0" applyProtection="0"/>
    <xf numFmtId="0" fontId="73" fillId="73" borderId="66" applyNumberFormat="0" applyAlignment="0" applyProtection="0"/>
    <xf numFmtId="0" fontId="55" fillId="89" borderId="68" applyNumberFormat="0" applyFont="0" applyAlignment="0" applyProtection="0"/>
    <xf numFmtId="0" fontId="25" fillId="89" borderId="68" applyNumberFormat="0" applyFont="0" applyAlignment="0" applyProtection="0"/>
    <xf numFmtId="0" fontId="77" fillId="86" borderId="65" applyNumberFormat="0" applyAlignment="0" applyProtection="0"/>
    <xf numFmtId="0" fontId="80" fillId="0" borderId="67" applyNumberFormat="0" applyFill="0" applyAlignment="0" applyProtection="0"/>
    <xf numFmtId="0" fontId="61" fillId="86" borderId="66" applyNumberFormat="0" applyAlignment="0" applyProtection="0"/>
    <xf numFmtId="0" fontId="73" fillId="73" borderId="66" applyNumberFormat="0" applyAlignment="0" applyProtection="0"/>
    <xf numFmtId="0" fontId="55" fillId="89" borderId="68" applyNumberFormat="0" applyFont="0" applyAlignment="0" applyProtection="0"/>
    <xf numFmtId="0" fontId="77" fillId="86" borderId="65" applyNumberFormat="0" applyAlignment="0" applyProtection="0"/>
    <xf numFmtId="0" fontId="80" fillId="0" borderId="67" applyNumberFormat="0" applyFill="0" applyAlignment="0" applyProtection="0"/>
    <xf numFmtId="0" fontId="61" fillId="86" borderId="66" applyNumberFormat="0" applyAlignment="0" applyProtection="0"/>
    <xf numFmtId="0" fontId="73" fillId="73" borderId="66" applyNumberFormat="0" applyAlignment="0" applyProtection="0"/>
    <xf numFmtId="0" fontId="77" fillId="86" borderId="65" applyNumberFormat="0" applyAlignment="0" applyProtection="0"/>
    <xf numFmtId="0" fontId="80" fillId="0" borderId="67" applyNumberFormat="0" applyFill="0" applyAlignment="0" applyProtection="0"/>
    <xf numFmtId="0" fontId="2" fillId="53" borderId="0" applyNumberFormat="0" applyBorder="0" applyAlignment="0" applyProtection="0"/>
    <xf numFmtId="0" fontId="58" fillId="86" borderId="65" applyNumberFormat="0" applyAlignment="0" applyProtection="0"/>
    <xf numFmtId="0" fontId="60" fillId="86" borderId="66" applyNumberFormat="0" applyAlignment="0" applyProtection="0"/>
    <xf numFmtId="0" fontId="65" fillId="0" borderId="67" applyNumberFormat="0" applyFill="0" applyAlignment="0" applyProtection="0"/>
    <xf numFmtId="49" fontId="24" fillId="0" borderId="69" applyNumberFormat="0" applyFont="0" applyFill="0" applyBorder="0" applyProtection="0">
      <alignment horizontal="left" vertical="center" indent="2"/>
    </xf>
    <xf numFmtId="0" fontId="21" fillId="9" borderId="69">
      <alignment horizontal="right" vertical="center"/>
    </xf>
    <xf numFmtId="4" fontId="21" fillId="9" borderId="69">
      <alignment horizontal="right" vertical="center"/>
    </xf>
    <xf numFmtId="0" fontId="51" fillId="9" borderId="69">
      <alignment horizontal="right" vertical="center"/>
    </xf>
    <xf numFmtId="4" fontId="51" fillId="9" borderId="69">
      <alignment horizontal="right" vertical="center"/>
    </xf>
    <xf numFmtId="0" fontId="21" fillId="14" borderId="69">
      <alignment horizontal="right" vertical="center"/>
    </xf>
    <xf numFmtId="4" fontId="21" fillId="14" borderId="69">
      <alignment horizontal="right" vertical="center"/>
    </xf>
    <xf numFmtId="0" fontId="21" fillId="14" borderId="69">
      <alignment horizontal="right" vertical="center"/>
    </xf>
    <xf numFmtId="4" fontId="21" fillId="14" borderId="69">
      <alignment horizontal="right" vertical="center"/>
    </xf>
    <xf numFmtId="0" fontId="64" fillId="73" borderId="66" applyNumberFormat="0" applyAlignment="0" applyProtection="0"/>
    <xf numFmtId="0" fontId="24" fillId="0" borderId="69">
      <alignment horizontal="right" vertical="center"/>
    </xf>
    <xf numFmtId="4" fontId="24" fillId="0" borderId="69">
      <alignment horizontal="right" vertical="center"/>
    </xf>
    <xf numFmtId="4" fontId="24" fillId="0" borderId="69" applyFill="0" applyBorder="0" applyProtection="0">
      <alignment horizontal="right" vertical="center"/>
    </xf>
    <xf numFmtId="49" fontId="22" fillId="0" borderId="69" applyNumberFormat="0" applyFill="0" applyBorder="0" applyProtection="0">
      <alignment horizontal="left" vertical="center"/>
    </xf>
    <xf numFmtId="0" fontId="24" fillId="0" borderId="69" applyNumberFormat="0" applyFill="0" applyAlignment="0" applyProtection="0"/>
    <xf numFmtId="171" fontId="24" fillId="90" borderId="69" applyNumberFormat="0" applyFont="0" applyBorder="0" applyAlignment="0" applyProtection="0">
      <alignment horizontal="right" vertical="center"/>
    </xf>
    <xf numFmtId="0" fontId="24" fillId="16" borderId="69"/>
    <xf numFmtId="4" fontId="24" fillId="16" borderId="69"/>
    <xf numFmtId="4" fontId="21" fillId="14" borderId="69">
      <alignment horizontal="right" vertical="center"/>
    </xf>
    <xf numFmtId="0" fontId="24" fillId="16" borderId="69"/>
    <xf numFmtId="0" fontId="60" fillId="86" borderId="66" applyNumberFormat="0" applyAlignment="0" applyProtection="0"/>
    <xf numFmtId="0" fontId="21" fillId="9" borderId="69">
      <alignment horizontal="right" vertical="center"/>
    </xf>
    <xf numFmtId="0" fontId="24" fillId="0" borderId="69">
      <alignment horizontal="right" vertical="center"/>
    </xf>
    <xf numFmtId="0" fontId="80" fillId="0" borderId="67" applyNumberFormat="0" applyFill="0" applyAlignment="0" applyProtection="0"/>
    <xf numFmtId="0" fontId="24" fillId="9" borderId="70">
      <alignment horizontal="left" vertical="center"/>
    </xf>
    <xf numFmtId="0" fontId="73" fillId="73" borderId="66" applyNumberFormat="0" applyAlignment="0" applyProtection="0"/>
    <xf numFmtId="171" fontId="24" fillId="90" borderId="69" applyNumberFormat="0" applyFont="0" applyBorder="0" applyAlignment="0" applyProtection="0">
      <alignment horizontal="right" vertical="center"/>
    </xf>
    <xf numFmtId="0" fontId="55" fillId="89" borderId="68" applyNumberFormat="0" applyFont="0" applyAlignment="0" applyProtection="0"/>
    <xf numFmtId="0" fontId="24" fillId="0" borderId="72">
      <alignment horizontal="left" vertical="center" wrapText="1" indent="2"/>
    </xf>
    <xf numFmtId="4" fontId="24" fillId="16" borderId="69"/>
    <xf numFmtId="49" fontId="22" fillId="0" borderId="69" applyNumberFormat="0" applyFill="0" applyBorder="0" applyProtection="0">
      <alignment horizontal="left" vertical="center"/>
    </xf>
    <xf numFmtId="0" fontId="24" fillId="0" borderId="69">
      <alignment horizontal="right" vertical="center"/>
    </xf>
    <xf numFmtId="4" fontId="21" fillId="14" borderId="71">
      <alignment horizontal="right" vertical="center"/>
    </xf>
    <xf numFmtId="4" fontId="21" fillId="14" borderId="69">
      <alignment horizontal="right" vertical="center"/>
    </xf>
    <xf numFmtId="4" fontId="21" fillId="14" borderId="69">
      <alignment horizontal="right" vertical="center"/>
    </xf>
    <xf numFmtId="0" fontId="51" fillId="9" borderId="69">
      <alignment horizontal="right" vertical="center"/>
    </xf>
    <xf numFmtId="0" fontId="21" fillId="9" borderId="69">
      <alignment horizontal="right" vertical="center"/>
    </xf>
    <xf numFmtId="49" fontId="24" fillId="0" borderId="69" applyNumberFormat="0" applyFont="0" applyFill="0" applyBorder="0" applyProtection="0">
      <alignment horizontal="left" vertical="center" indent="2"/>
    </xf>
    <xf numFmtId="0" fontId="73" fillId="73" borderId="66" applyNumberFormat="0" applyAlignment="0" applyProtection="0"/>
    <xf numFmtId="0" fontId="58" fillId="86" borderId="65" applyNumberFormat="0" applyAlignment="0" applyProtection="0"/>
    <xf numFmtId="49" fontId="24" fillId="0" borderId="69" applyNumberFormat="0" applyFont="0" applyFill="0" applyBorder="0" applyProtection="0">
      <alignment horizontal="left" vertical="center" indent="2"/>
    </xf>
    <xf numFmtId="0" fontId="64" fillId="73" borderId="66" applyNumberFormat="0" applyAlignment="0" applyProtection="0"/>
    <xf numFmtId="4" fontId="24" fillId="0" borderId="69" applyFill="0" applyBorder="0" applyProtection="0">
      <alignment horizontal="right" vertical="center"/>
    </xf>
    <xf numFmtId="0" fontId="61" fillId="86" borderId="66" applyNumberFormat="0" applyAlignment="0" applyProtection="0"/>
    <xf numFmtId="0" fontId="80" fillId="0" borderId="67" applyNumberFormat="0" applyFill="0" applyAlignment="0" applyProtection="0"/>
    <xf numFmtId="0" fontId="77" fillId="86" borderId="65" applyNumberFormat="0" applyAlignment="0" applyProtection="0"/>
    <xf numFmtId="0" fontId="24" fillId="0" borderId="69" applyNumberFormat="0" applyFill="0" applyAlignment="0" applyProtection="0"/>
    <xf numFmtId="4" fontId="24" fillId="0" borderId="69">
      <alignment horizontal="right" vertical="center"/>
    </xf>
    <xf numFmtId="0" fontId="24" fillId="0" borderId="69">
      <alignment horizontal="right" vertical="center"/>
    </xf>
    <xf numFmtId="0" fontId="73" fillId="73" borderId="66" applyNumberFormat="0" applyAlignment="0" applyProtection="0"/>
    <xf numFmtId="0" fontId="58" fillId="86" borderId="65" applyNumberFormat="0" applyAlignment="0" applyProtection="0"/>
    <xf numFmtId="0" fontId="60" fillId="86" borderId="66" applyNumberFormat="0" applyAlignment="0" applyProtection="0"/>
    <xf numFmtId="0" fontId="24" fillId="14" borderId="72">
      <alignment horizontal="left" vertical="center" wrapText="1" indent="2"/>
    </xf>
    <xf numFmtId="0" fontId="61" fillId="86" borderId="66" applyNumberFormat="0" applyAlignment="0" applyProtection="0"/>
    <xf numFmtId="0" fontId="61" fillId="86" borderId="66" applyNumberFormat="0" applyAlignment="0" applyProtection="0"/>
    <xf numFmtId="4" fontId="21" fillId="14" borderId="70">
      <alignment horizontal="right" vertical="center"/>
    </xf>
    <xf numFmtId="0" fontId="21" fillId="14" borderId="70">
      <alignment horizontal="right" vertical="center"/>
    </xf>
    <xf numFmtId="0" fontId="21" fillId="14" borderId="69">
      <alignment horizontal="right" vertical="center"/>
    </xf>
    <xf numFmtId="4" fontId="51" fillId="9" borderId="69">
      <alignment horizontal="right" vertical="center"/>
    </xf>
    <xf numFmtId="0" fontId="64" fillId="73" borderId="66" applyNumberFormat="0" applyAlignment="0" applyProtection="0"/>
    <xf numFmtId="0" fontId="65" fillId="0" borderId="67" applyNumberFormat="0" applyFill="0" applyAlignment="0" applyProtection="0"/>
    <xf numFmtId="0" fontId="80" fillId="0" borderId="67" applyNumberFormat="0" applyFill="0" applyAlignment="0" applyProtection="0"/>
    <xf numFmtId="0" fontId="55" fillId="89" borderId="68" applyNumberFormat="0" applyFont="0" applyAlignment="0" applyProtection="0"/>
    <xf numFmtId="0" fontId="73" fillId="73" borderId="66" applyNumberFormat="0" applyAlignment="0" applyProtection="0"/>
    <xf numFmtId="49" fontId="22" fillId="0" borderId="69" applyNumberFormat="0" applyFill="0" applyBorder="0" applyProtection="0">
      <alignment horizontal="left" vertical="center"/>
    </xf>
    <xf numFmtId="0" fontId="24" fillId="14" borderId="72">
      <alignment horizontal="left" vertical="center" wrapText="1" indent="2"/>
    </xf>
    <xf numFmtId="0" fontId="61" fillId="86" borderId="66" applyNumberFormat="0" applyAlignment="0" applyProtection="0"/>
    <xf numFmtId="0" fontId="24" fillId="0" borderId="72">
      <alignment horizontal="left" vertical="center" wrapText="1" indent="2"/>
    </xf>
    <xf numFmtId="0" fontId="55" fillId="89" borderId="68" applyNumberFormat="0" applyFont="0" applyAlignment="0" applyProtection="0"/>
    <xf numFmtId="0" fontId="25" fillId="89" borderId="68" applyNumberFormat="0" applyFont="0" applyAlignment="0" applyProtection="0"/>
    <xf numFmtId="0" fontId="77" fillId="86" borderId="65" applyNumberFormat="0" applyAlignment="0" applyProtection="0"/>
    <xf numFmtId="0" fontId="80" fillId="0" borderId="67" applyNumberFormat="0" applyFill="0" applyAlignment="0" applyProtection="0"/>
    <xf numFmtId="4" fontId="24" fillId="16" borderId="69"/>
    <xf numFmtId="0" fontId="21" fillId="14" borderId="69">
      <alignment horizontal="right" vertical="center"/>
    </xf>
    <xf numFmtId="0" fontId="80" fillId="0" borderId="67" applyNumberFormat="0" applyFill="0" applyAlignment="0" applyProtection="0"/>
    <xf numFmtId="4" fontId="21" fillId="14" borderId="71">
      <alignment horizontal="right" vertical="center"/>
    </xf>
    <xf numFmtId="0" fontId="60" fillId="86" borderId="66" applyNumberFormat="0" applyAlignment="0" applyProtection="0"/>
    <xf numFmtId="0" fontId="21" fillId="14" borderId="70">
      <alignment horizontal="right" vertical="center"/>
    </xf>
    <xf numFmtId="0" fontId="61" fillId="86" borderId="66" applyNumberFormat="0" applyAlignment="0" applyProtection="0"/>
    <xf numFmtId="0" fontId="65" fillId="0" borderId="67" applyNumberFormat="0" applyFill="0" applyAlignment="0" applyProtection="0"/>
    <xf numFmtId="0" fontId="55" fillId="89" borderId="68" applyNumberFormat="0" applyFont="0" applyAlignment="0" applyProtection="0"/>
    <xf numFmtId="4" fontId="21" fillId="14" borderId="70">
      <alignment horizontal="right" vertical="center"/>
    </xf>
    <xf numFmtId="0" fontId="24" fillId="14" borderId="72">
      <alignment horizontal="left" vertical="center" wrapText="1" indent="2"/>
    </xf>
    <xf numFmtId="0" fontId="24" fillId="16" borderId="69"/>
    <xf numFmtId="171" fontId="24" fillId="90" borderId="69" applyNumberFormat="0" applyFont="0" applyBorder="0" applyAlignment="0" applyProtection="0">
      <alignment horizontal="right" vertical="center"/>
    </xf>
    <xf numFmtId="0" fontId="24" fillId="0" borderId="69" applyNumberFormat="0" applyFill="0" applyAlignment="0" applyProtection="0"/>
    <xf numFmtId="4" fontId="24" fillId="0" borderId="69" applyFill="0" applyBorder="0" applyProtection="0">
      <alignment horizontal="right" vertical="center"/>
    </xf>
    <xf numFmtId="4" fontId="21" fillId="9" borderId="69">
      <alignment horizontal="right" vertical="center"/>
    </xf>
    <xf numFmtId="0" fontId="65" fillId="0" borderId="67" applyNumberFormat="0" applyFill="0" applyAlignment="0" applyProtection="0"/>
    <xf numFmtId="49" fontId="22" fillId="0" borderId="69" applyNumberFormat="0" applyFill="0" applyBorder="0" applyProtection="0">
      <alignment horizontal="left" vertical="center"/>
    </xf>
    <xf numFmtId="49" fontId="24" fillId="0" borderId="70" applyNumberFormat="0" applyFont="0" applyFill="0" applyBorder="0" applyProtection="0">
      <alignment horizontal="left" vertical="center" indent="5"/>
    </xf>
    <xf numFmtId="0" fontId="24" fillId="9" borderId="70">
      <alignment horizontal="left" vertical="center"/>
    </xf>
    <xf numFmtId="0" fontId="61" fillId="86" borderId="66" applyNumberFormat="0" applyAlignment="0" applyProtection="0"/>
    <xf numFmtId="4" fontId="21" fillId="14" borderId="71">
      <alignment horizontal="right" vertical="center"/>
    </xf>
    <xf numFmtId="0" fontId="73" fillId="73" borderId="66" applyNumberFormat="0" applyAlignment="0" applyProtection="0"/>
    <xf numFmtId="0" fontId="73" fillId="73" borderId="66" applyNumberFormat="0" applyAlignment="0" applyProtection="0"/>
    <xf numFmtId="0" fontId="55" fillId="89" borderId="68" applyNumberFormat="0" applyFont="0" applyAlignment="0" applyProtection="0"/>
    <xf numFmtId="0" fontId="77" fillId="86" borderId="65" applyNumberFormat="0" applyAlignment="0" applyProtection="0"/>
    <xf numFmtId="0" fontId="80" fillId="0" borderId="67" applyNumberFormat="0" applyFill="0" applyAlignment="0" applyProtection="0"/>
    <xf numFmtId="0" fontId="21" fillId="14" borderId="69">
      <alignment horizontal="right" vertical="center"/>
    </xf>
    <xf numFmtId="0" fontId="25" fillId="89" borderId="68" applyNumberFormat="0" applyFont="0" applyAlignment="0" applyProtection="0"/>
    <xf numFmtId="4" fontId="24" fillId="0" borderId="69">
      <alignment horizontal="right" vertical="center"/>
    </xf>
    <xf numFmtId="0" fontId="80" fillId="0" borderId="67" applyNumberFormat="0" applyFill="0" applyAlignment="0" applyProtection="0"/>
    <xf numFmtId="0" fontId="21" fillId="14" borderId="69">
      <alignment horizontal="right" vertical="center"/>
    </xf>
    <xf numFmtId="0" fontId="21" fillId="14" borderId="69">
      <alignment horizontal="right" vertical="center"/>
    </xf>
    <xf numFmtId="4" fontId="51" fillId="9" borderId="69">
      <alignment horizontal="right" vertical="center"/>
    </xf>
    <xf numFmtId="0" fontId="21" fillId="9" borderId="69">
      <alignment horizontal="right" vertical="center"/>
    </xf>
    <xf numFmtId="4" fontId="21" fillId="9" borderId="69">
      <alignment horizontal="right" vertical="center"/>
    </xf>
    <xf numFmtId="0" fontId="51" fillId="9" borderId="69">
      <alignment horizontal="right" vertical="center"/>
    </xf>
    <xf numFmtId="4" fontId="51" fillId="9" borderId="69">
      <alignment horizontal="right" vertical="center"/>
    </xf>
    <xf numFmtId="0" fontId="21" fillId="14" borderId="69">
      <alignment horizontal="right" vertical="center"/>
    </xf>
    <xf numFmtId="4" fontId="21" fillId="14" borderId="69">
      <alignment horizontal="right" vertical="center"/>
    </xf>
    <xf numFmtId="0" fontId="21" fillId="14" borderId="69">
      <alignment horizontal="right" vertical="center"/>
    </xf>
    <xf numFmtId="4" fontId="21" fillId="14" borderId="69">
      <alignment horizontal="right" vertical="center"/>
    </xf>
    <xf numFmtId="0" fontId="21" fillId="14" borderId="70">
      <alignment horizontal="right" vertical="center"/>
    </xf>
    <xf numFmtId="4" fontId="21" fillId="14" borderId="70">
      <alignment horizontal="right" vertical="center"/>
    </xf>
    <xf numFmtId="0" fontId="21" fillId="14" borderId="71">
      <alignment horizontal="right" vertical="center"/>
    </xf>
    <xf numFmtId="4" fontId="21" fillId="14" borderId="71">
      <alignment horizontal="right" vertical="center"/>
    </xf>
    <xf numFmtId="0" fontId="61" fillId="86" borderId="66" applyNumberFormat="0" applyAlignment="0" applyProtection="0"/>
    <xf numFmtId="0" fontId="24" fillId="14" borderId="72">
      <alignment horizontal="left" vertical="center" wrapText="1" indent="2"/>
    </xf>
    <xf numFmtId="0" fontId="24" fillId="0" borderId="72">
      <alignment horizontal="left" vertical="center" wrapText="1" indent="2"/>
    </xf>
    <xf numFmtId="0" fontId="24" fillId="9" borderId="70">
      <alignment horizontal="left" vertical="center"/>
    </xf>
    <xf numFmtId="0" fontId="73" fillId="73" borderId="66" applyNumberFormat="0" applyAlignment="0" applyProtection="0"/>
    <xf numFmtId="0" fontId="24" fillId="0" borderId="69">
      <alignment horizontal="right" vertical="center"/>
    </xf>
    <xf numFmtId="4" fontId="24" fillId="0" borderId="69">
      <alignment horizontal="right" vertical="center"/>
    </xf>
    <xf numFmtId="0" fontId="24" fillId="0" borderId="69" applyNumberFormat="0" applyFill="0" applyAlignment="0" applyProtection="0"/>
    <xf numFmtId="0" fontId="77" fillId="86" borderId="65" applyNumberFormat="0" applyAlignment="0" applyProtection="0"/>
    <xf numFmtId="171" fontId="24" fillId="90" borderId="69" applyNumberFormat="0" applyFont="0" applyBorder="0" applyAlignment="0" applyProtection="0">
      <alignment horizontal="right" vertical="center"/>
    </xf>
    <xf numFmtId="0" fontId="24" fillId="16" borderId="69"/>
    <xf numFmtId="4" fontId="24" fillId="16" borderId="69"/>
    <xf numFmtId="0" fontId="80" fillId="0" borderId="67" applyNumberFormat="0" applyFill="0" applyAlignment="0" applyProtection="0"/>
    <xf numFmtId="0" fontId="25" fillId="89" borderId="68" applyNumberFormat="0" applyFont="0" applyAlignment="0" applyProtection="0"/>
    <xf numFmtId="0" fontId="55" fillId="89" borderId="68" applyNumberFormat="0" applyFont="0" applyAlignment="0" applyProtection="0"/>
    <xf numFmtId="0" fontId="24" fillId="0" borderId="69" applyNumberFormat="0" applyFill="0" applyAlignment="0" applyProtection="0"/>
    <xf numFmtId="0" fontId="65" fillId="0" borderId="67" applyNumberFormat="0" applyFill="0" applyAlignment="0" applyProtection="0"/>
    <xf numFmtId="0" fontId="80" fillId="0" borderId="67" applyNumberFormat="0" applyFill="0" applyAlignment="0" applyProtection="0"/>
    <xf numFmtId="0" fontId="64" fillId="73" borderId="66" applyNumberFormat="0" applyAlignment="0" applyProtection="0"/>
    <xf numFmtId="0" fontId="61" fillId="86" borderId="66" applyNumberFormat="0" applyAlignment="0" applyProtection="0"/>
    <xf numFmtId="4" fontId="51" fillId="9" borderId="69">
      <alignment horizontal="right" vertical="center"/>
    </xf>
    <xf numFmtId="0" fontId="21" fillId="9" borderId="69">
      <alignment horizontal="right" vertical="center"/>
    </xf>
    <xf numFmtId="171" fontId="24" fillId="90" borderId="69" applyNumberFormat="0" applyFont="0" applyBorder="0" applyAlignment="0" applyProtection="0">
      <alignment horizontal="right" vertical="center"/>
    </xf>
    <xf numFmtId="0" fontId="65" fillId="0" borderId="67" applyNumberFormat="0" applyFill="0" applyAlignment="0" applyProtection="0"/>
    <xf numFmtId="49" fontId="24" fillId="0" borderId="69" applyNumberFormat="0" applyFont="0" applyFill="0" applyBorder="0" applyProtection="0">
      <alignment horizontal="left" vertical="center" indent="2"/>
    </xf>
    <xf numFmtId="49" fontId="24" fillId="0" borderId="70" applyNumberFormat="0" applyFont="0" applyFill="0" applyBorder="0" applyProtection="0">
      <alignment horizontal="left" vertical="center" indent="5"/>
    </xf>
    <xf numFmtId="49" fontId="24" fillId="0" borderId="69" applyNumberFormat="0" applyFont="0" applyFill="0" applyBorder="0" applyProtection="0">
      <alignment horizontal="left" vertical="center" indent="2"/>
    </xf>
    <xf numFmtId="4" fontId="24" fillId="0" borderId="69" applyFill="0" applyBorder="0" applyProtection="0">
      <alignment horizontal="right" vertical="center"/>
    </xf>
    <xf numFmtId="49" fontId="22" fillId="0" borderId="69" applyNumberFormat="0" applyFill="0" applyBorder="0" applyProtection="0">
      <alignment horizontal="left" vertical="center"/>
    </xf>
    <xf numFmtId="0" fontId="24" fillId="0" borderId="72">
      <alignment horizontal="left" vertical="center" wrapText="1" indent="2"/>
    </xf>
    <xf numFmtId="0" fontId="77" fillId="86" borderId="65" applyNumberFormat="0" applyAlignment="0" applyProtection="0"/>
    <xf numFmtId="0" fontId="21" fillId="14" borderId="71">
      <alignment horizontal="right" vertical="center"/>
    </xf>
    <xf numFmtId="0" fontId="64" fillId="73" borderId="66" applyNumberFormat="0" applyAlignment="0" applyProtection="0"/>
    <xf numFmtId="0" fontId="21" fillId="14" borderId="71">
      <alignment horizontal="right" vertical="center"/>
    </xf>
    <xf numFmtId="4" fontId="21" fillId="14" borderId="69">
      <alignment horizontal="right" vertical="center"/>
    </xf>
    <xf numFmtId="0" fontId="21" fillId="14" borderId="69">
      <alignment horizontal="right" vertical="center"/>
    </xf>
    <xf numFmtId="0" fontId="58" fillId="86" borderId="65" applyNumberFormat="0" applyAlignment="0" applyProtection="0"/>
    <xf numFmtId="0" fontId="60" fillId="86" borderId="66" applyNumberFormat="0" applyAlignment="0" applyProtection="0"/>
    <xf numFmtId="0" fontId="65" fillId="0" borderId="67" applyNumberFormat="0" applyFill="0" applyAlignment="0" applyProtection="0"/>
    <xf numFmtId="0" fontId="24" fillId="16" borderId="69"/>
    <xf numFmtId="4" fontId="24" fillId="16" borderId="69"/>
    <xf numFmtId="4" fontId="21" fillId="14" borderId="69">
      <alignment horizontal="right" vertical="center"/>
    </xf>
    <xf numFmtId="0" fontId="51" fillId="9" borderId="69">
      <alignment horizontal="right" vertical="center"/>
    </xf>
    <xf numFmtId="0" fontId="64" fillId="73" borderId="66" applyNumberFormat="0" applyAlignment="0" applyProtection="0"/>
    <xf numFmtId="0" fontId="61" fillId="86" borderId="66" applyNumberFormat="0" applyAlignment="0" applyProtection="0"/>
    <xf numFmtId="4" fontId="24" fillId="0" borderId="69">
      <alignment horizontal="right" vertical="center"/>
    </xf>
    <xf numFmtId="0" fontId="24" fillId="14" borderId="72">
      <alignment horizontal="left" vertical="center" wrapText="1" indent="2"/>
    </xf>
    <xf numFmtId="0" fontId="24" fillId="0" borderId="72">
      <alignment horizontal="left" vertical="center" wrapText="1" indent="2"/>
    </xf>
    <xf numFmtId="0" fontId="77" fillId="86" borderId="65" applyNumberFormat="0" applyAlignment="0" applyProtection="0"/>
    <xf numFmtId="0" fontId="73" fillId="73" borderId="66" applyNumberFormat="0" applyAlignment="0" applyProtection="0"/>
    <xf numFmtId="0" fontId="60" fillId="86" borderId="66" applyNumberFormat="0" applyAlignment="0" applyProtection="0"/>
    <xf numFmtId="0" fontId="58" fillId="86" borderId="65" applyNumberFormat="0" applyAlignment="0" applyProtection="0"/>
    <xf numFmtId="0" fontId="21" fillId="14" borderId="71">
      <alignment horizontal="right" vertical="center"/>
    </xf>
    <xf numFmtId="0" fontId="51" fillId="9" borderId="69">
      <alignment horizontal="right" vertical="center"/>
    </xf>
    <xf numFmtId="4" fontId="21" fillId="9" borderId="69">
      <alignment horizontal="right" vertical="center"/>
    </xf>
    <xf numFmtId="4" fontId="21" fillId="14" borderId="69">
      <alignment horizontal="right" vertical="center"/>
    </xf>
    <xf numFmtId="49" fontId="24" fillId="0" borderId="70" applyNumberFormat="0" applyFont="0" applyFill="0" applyBorder="0" applyProtection="0">
      <alignment horizontal="left" vertical="center" indent="5"/>
    </xf>
    <xf numFmtId="4" fontId="24" fillId="0" borderId="69" applyFill="0" applyBorder="0" applyProtection="0">
      <alignment horizontal="right" vertical="center"/>
    </xf>
    <xf numFmtId="4" fontId="21" fillId="9" borderId="69">
      <alignment horizontal="right" vertical="center"/>
    </xf>
    <xf numFmtId="0" fontId="73" fillId="73" borderId="66" applyNumberFormat="0" applyAlignment="0" applyProtection="0"/>
    <xf numFmtId="0" fontId="64" fillId="73" borderId="66" applyNumberFormat="0" applyAlignment="0" applyProtection="0"/>
    <xf numFmtId="0" fontId="60" fillId="86" borderId="66" applyNumberFormat="0" applyAlignment="0" applyProtection="0"/>
    <xf numFmtId="0" fontId="24" fillId="14" borderId="72">
      <alignment horizontal="left" vertical="center" wrapText="1" indent="2"/>
    </xf>
    <xf numFmtId="0" fontId="24" fillId="0" borderId="72">
      <alignment horizontal="left" vertical="center" wrapText="1" indent="2"/>
    </xf>
    <xf numFmtId="0" fontId="24" fillId="14" borderId="72">
      <alignment horizontal="left" vertical="center" wrapText="1" indent="2"/>
    </xf>
    <xf numFmtId="0" fontId="58" fillId="86" borderId="80" applyNumberFormat="0" applyAlignment="0" applyProtection="0"/>
    <xf numFmtId="0" fontId="77" fillId="86" borderId="80" applyNumberFormat="0" applyAlignment="0" applyProtection="0"/>
    <xf numFmtId="0" fontId="21" fillId="14" borderId="78">
      <alignment horizontal="right" vertical="center"/>
    </xf>
    <xf numFmtId="0" fontId="60" fillId="86" borderId="73" applyNumberFormat="0" applyAlignment="0" applyProtection="0"/>
    <xf numFmtId="4" fontId="21" fillId="14" borderId="76">
      <alignment horizontal="right" vertical="center"/>
    </xf>
    <xf numFmtId="4" fontId="24" fillId="16" borderId="76"/>
    <xf numFmtId="4" fontId="24" fillId="16" borderId="76"/>
    <xf numFmtId="0" fontId="21" fillId="14" borderId="76">
      <alignment horizontal="right" vertical="center"/>
    </xf>
    <xf numFmtId="0" fontId="21" fillId="14" borderId="76">
      <alignment horizontal="right" vertical="center"/>
    </xf>
    <xf numFmtId="0" fontId="24" fillId="16" borderId="76"/>
    <xf numFmtId="0" fontId="21" fillId="14" borderId="78">
      <alignment horizontal="right" vertical="center"/>
    </xf>
    <xf numFmtId="0" fontId="21" fillId="14" borderId="78">
      <alignment horizontal="right" vertical="center"/>
    </xf>
    <xf numFmtId="0" fontId="60" fillId="86" borderId="73" applyNumberFormat="0" applyAlignment="0" applyProtection="0"/>
    <xf numFmtId="0" fontId="21" fillId="14" borderId="77">
      <alignment horizontal="right" vertical="center"/>
    </xf>
    <xf numFmtId="0" fontId="24" fillId="0" borderId="76">
      <alignment horizontal="right" vertical="center"/>
    </xf>
    <xf numFmtId="4" fontId="24" fillId="0" borderId="76">
      <alignment horizontal="right" vertical="center"/>
    </xf>
    <xf numFmtId="0" fontId="80" fillId="0" borderId="74" applyNumberFormat="0" applyFill="0" applyAlignment="0" applyProtection="0"/>
    <xf numFmtId="0" fontId="61" fillId="86" borderId="73" applyNumberFormat="0" applyAlignment="0" applyProtection="0"/>
    <xf numFmtId="0" fontId="80" fillId="0" borderId="74" applyNumberFormat="0" applyFill="0" applyAlignment="0" applyProtection="0"/>
    <xf numFmtId="0" fontId="61" fillId="86" borderId="73" applyNumberFormat="0" applyAlignment="0" applyProtection="0"/>
    <xf numFmtId="49" fontId="22" fillId="0" borderId="76" applyNumberFormat="0" applyFill="0" applyBorder="0" applyProtection="0">
      <alignment horizontal="left" vertical="center"/>
    </xf>
    <xf numFmtId="0" fontId="55" fillId="89" borderId="75" applyNumberFormat="0" applyFont="0" applyAlignment="0" applyProtection="0"/>
    <xf numFmtId="0" fontId="21" fillId="9" borderId="76">
      <alignment horizontal="right" vertical="center"/>
    </xf>
    <xf numFmtId="0" fontId="21" fillId="14" borderId="76">
      <alignment horizontal="right" vertical="center"/>
    </xf>
    <xf numFmtId="0" fontId="61" fillId="86" borderId="73" applyNumberFormat="0" applyAlignment="0" applyProtection="0"/>
    <xf numFmtId="0" fontId="65" fillId="0" borderId="74" applyNumberFormat="0" applyFill="0" applyAlignment="0" applyProtection="0"/>
    <xf numFmtId="4" fontId="24" fillId="0" borderId="76" applyFill="0" applyBorder="0" applyProtection="0">
      <alignment horizontal="right" vertical="center"/>
    </xf>
    <xf numFmtId="0" fontId="73" fillId="73" borderId="81" applyNumberFormat="0" applyAlignment="0" applyProtection="0"/>
    <xf numFmtId="0" fontId="4" fillId="0" borderId="44" applyNumberFormat="0" applyFill="0" applyAlignment="0" applyProtection="0"/>
    <xf numFmtId="0" fontId="24" fillId="14" borderId="79">
      <alignment horizontal="left" vertical="center" wrapText="1" indent="2"/>
    </xf>
    <xf numFmtId="0" fontId="4" fillId="0" borderId="44" applyNumberFormat="0" applyFill="0" applyAlignment="0" applyProtection="0"/>
    <xf numFmtId="0" fontId="2" fillId="59" borderId="0" applyNumberFormat="0" applyBorder="0" applyAlignment="0" applyProtection="0"/>
    <xf numFmtId="49" fontId="24" fillId="0" borderId="84" applyNumberFormat="0" applyFont="0" applyFill="0" applyBorder="0" applyProtection="0">
      <alignment horizontal="left" vertical="center" indent="2"/>
    </xf>
    <xf numFmtId="0" fontId="49" fillId="64" borderId="0" applyNumberFormat="0" applyBorder="0" applyAlignment="0" applyProtection="0"/>
    <xf numFmtId="4" fontId="21" fillId="14" borderId="76">
      <alignment horizontal="right" vertical="center"/>
    </xf>
    <xf numFmtId="0" fontId="73" fillId="73" borderId="73" applyNumberFormat="0" applyAlignment="0" applyProtection="0"/>
    <xf numFmtId="0" fontId="61" fillId="86" borderId="73" applyNumberFormat="0" applyAlignment="0" applyProtection="0"/>
    <xf numFmtId="0" fontId="60" fillId="86" borderId="73" applyNumberFormat="0" applyAlignment="0" applyProtection="0"/>
    <xf numFmtId="0" fontId="24" fillId="9" borderId="77">
      <alignment horizontal="left" vertical="center"/>
    </xf>
    <xf numFmtId="0" fontId="2" fillId="53" borderId="0" applyNumberFormat="0" applyBorder="0" applyAlignment="0" applyProtection="0"/>
    <xf numFmtId="0" fontId="21" fillId="14" borderId="76">
      <alignment horizontal="right" vertical="center"/>
    </xf>
    <xf numFmtId="0" fontId="48" fillId="0" borderId="0" applyNumberFormat="0" applyFill="0" applyBorder="0" applyAlignment="0" applyProtection="0"/>
    <xf numFmtId="171" fontId="24" fillId="90" borderId="84" applyNumberFormat="0" applyFont="0" applyBorder="0" applyAlignment="0" applyProtection="0">
      <alignment horizontal="right" vertical="center"/>
    </xf>
    <xf numFmtId="0" fontId="49" fillId="49" borderId="0" applyNumberFormat="0" applyBorder="0" applyAlignment="0" applyProtection="0"/>
    <xf numFmtId="171" fontId="24" fillId="90" borderId="76" applyNumberFormat="0" applyFont="0" applyBorder="0" applyAlignment="0" applyProtection="0">
      <alignment horizontal="right" vertical="center"/>
    </xf>
    <xf numFmtId="0" fontId="46" fillId="46" borderId="42" applyNumberFormat="0" applyAlignment="0" applyProtection="0"/>
    <xf numFmtId="0" fontId="46" fillId="46" borderId="42" applyNumberFormat="0" applyAlignment="0" applyProtection="0"/>
    <xf numFmtId="0" fontId="24" fillId="0" borderId="79">
      <alignment horizontal="left" vertical="center" wrapText="1" indent="2"/>
    </xf>
    <xf numFmtId="171" fontId="24" fillId="90" borderId="76" applyNumberFormat="0" applyFont="0" applyBorder="0" applyAlignment="0" applyProtection="0">
      <alignment horizontal="right" vertical="center"/>
    </xf>
    <xf numFmtId="4" fontId="24" fillId="0" borderId="76" applyFill="0" applyBorder="0" applyProtection="0">
      <alignment horizontal="right" vertical="center"/>
    </xf>
    <xf numFmtId="0" fontId="48" fillId="0" borderId="0" applyNumberFormat="0" applyFill="0" applyBorder="0" applyAlignment="0" applyProtection="0"/>
    <xf numFmtId="0" fontId="73" fillId="73" borderId="73" applyNumberFormat="0" applyAlignment="0" applyProtection="0"/>
    <xf numFmtId="0" fontId="24" fillId="0" borderId="79">
      <alignment horizontal="left" vertical="center" wrapText="1" indent="2"/>
    </xf>
    <xf numFmtId="0" fontId="24" fillId="16" borderId="76"/>
    <xf numFmtId="0" fontId="80" fillId="0" borderId="82" applyNumberFormat="0" applyFill="0" applyAlignment="0" applyProtection="0"/>
    <xf numFmtId="0" fontId="24" fillId="0" borderId="76">
      <alignment horizontal="right" vertical="center"/>
    </xf>
    <xf numFmtId="0" fontId="24" fillId="16" borderId="76"/>
    <xf numFmtId="0" fontId="55" fillId="89" borderId="75" applyNumberFormat="0" applyFont="0" applyAlignment="0" applyProtection="0"/>
    <xf numFmtId="49" fontId="22" fillId="0" borderId="76" applyNumberFormat="0" applyFill="0" applyBorder="0" applyProtection="0">
      <alignment horizontal="left" vertical="center"/>
    </xf>
    <xf numFmtId="0" fontId="24" fillId="0" borderId="79">
      <alignment horizontal="left" vertical="center" wrapText="1" indent="2"/>
    </xf>
    <xf numFmtId="0" fontId="61" fillId="86" borderId="73" applyNumberFormat="0" applyAlignment="0" applyProtection="0"/>
    <xf numFmtId="49" fontId="24" fillId="0" borderId="76" applyNumberFormat="0" applyFont="0" applyFill="0" applyBorder="0" applyProtection="0">
      <alignment horizontal="left" vertical="center" indent="2"/>
    </xf>
    <xf numFmtId="0" fontId="24" fillId="14" borderId="79">
      <alignment horizontal="left" vertical="center" wrapText="1" indent="2"/>
    </xf>
    <xf numFmtId="0" fontId="77" fillId="86" borderId="80" applyNumberFormat="0" applyAlignment="0" applyProtection="0"/>
    <xf numFmtId="0" fontId="2" fillId="50" borderId="0" applyNumberFormat="0" applyBorder="0" applyAlignment="0" applyProtection="0"/>
    <xf numFmtId="0" fontId="4" fillId="0" borderId="44" applyNumberFormat="0" applyFill="0" applyAlignment="0" applyProtection="0"/>
    <xf numFmtId="0" fontId="51" fillId="9" borderId="76">
      <alignment horizontal="right" vertical="center"/>
    </xf>
    <xf numFmtId="0" fontId="2" fillId="63" borderId="0" applyNumberFormat="0" applyBorder="0" applyAlignment="0" applyProtection="0"/>
    <xf numFmtId="0" fontId="64" fillId="73" borderId="73" applyNumberFormat="0" applyAlignment="0" applyProtection="0"/>
    <xf numFmtId="4" fontId="51" fillId="9" borderId="76">
      <alignment horizontal="right" vertical="center"/>
    </xf>
    <xf numFmtId="0" fontId="64" fillId="73" borderId="73" applyNumberFormat="0" applyAlignment="0" applyProtection="0"/>
    <xf numFmtId="0" fontId="49" fillId="58" borderId="0" applyNumberFormat="0" applyBorder="0" applyAlignment="0" applyProtection="0"/>
    <xf numFmtId="0" fontId="60" fillId="86" borderId="73" applyNumberFormat="0" applyAlignment="0" applyProtection="0"/>
    <xf numFmtId="0" fontId="58" fillId="86" borderId="80" applyNumberFormat="0" applyAlignment="0" applyProtection="0"/>
    <xf numFmtId="0" fontId="2" fillId="54" borderId="0" applyNumberFormat="0" applyBorder="0" applyAlignment="0" applyProtection="0"/>
    <xf numFmtId="0" fontId="24" fillId="16" borderId="76"/>
    <xf numFmtId="0" fontId="21" fillId="14" borderId="76">
      <alignment horizontal="right" vertical="center"/>
    </xf>
    <xf numFmtId="0" fontId="51" fillId="9" borderId="76">
      <alignment horizontal="right" vertical="center"/>
    </xf>
    <xf numFmtId="0" fontId="77" fillId="86" borderId="80" applyNumberFormat="0" applyAlignment="0" applyProtection="0"/>
    <xf numFmtId="0" fontId="65" fillId="0" borderId="82" applyNumberFormat="0" applyFill="0" applyAlignment="0" applyProtection="0"/>
    <xf numFmtId="4" fontId="21" fillId="9" borderId="76">
      <alignment horizontal="right" vertical="center"/>
    </xf>
    <xf numFmtId="0" fontId="2" fillId="63" borderId="0" applyNumberFormat="0" applyBorder="0" applyAlignment="0" applyProtection="0"/>
    <xf numFmtId="0" fontId="65" fillId="0" borderId="74" applyNumberFormat="0" applyFill="0" applyAlignment="0" applyProtection="0"/>
    <xf numFmtId="0" fontId="65" fillId="0" borderId="74" applyNumberFormat="0" applyFill="0" applyAlignment="0" applyProtection="0"/>
    <xf numFmtId="0" fontId="77" fillId="86" borderId="80" applyNumberFormat="0" applyAlignment="0" applyProtection="0"/>
    <xf numFmtId="4" fontId="24" fillId="16" borderId="76"/>
    <xf numFmtId="0" fontId="49" fillId="52" borderId="0" applyNumberFormat="0" applyBorder="0" applyAlignment="0" applyProtection="0"/>
    <xf numFmtId="0" fontId="2" fillId="50" borderId="0" applyNumberFormat="0" applyBorder="0" applyAlignment="0" applyProtection="0"/>
    <xf numFmtId="0" fontId="21" fillId="14" borderId="78">
      <alignment horizontal="right" vertical="center"/>
    </xf>
    <xf numFmtId="0" fontId="47" fillId="0" borderId="0" applyNumberFormat="0" applyFill="0" applyBorder="0" applyAlignment="0" applyProtection="0"/>
    <xf numFmtId="0" fontId="58" fillId="86" borderId="80" applyNumberFormat="0" applyAlignment="0" applyProtection="0"/>
    <xf numFmtId="0" fontId="21" fillId="9" borderId="76">
      <alignment horizontal="right" vertical="center"/>
    </xf>
    <xf numFmtId="4" fontId="24" fillId="0" borderId="76">
      <alignment horizontal="right" vertical="center"/>
    </xf>
    <xf numFmtId="0" fontId="2" fillId="57" borderId="0" applyNumberFormat="0" applyBorder="0" applyAlignment="0" applyProtection="0"/>
    <xf numFmtId="0" fontId="24" fillId="0" borderId="87">
      <alignment horizontal="left" vertical="center" wrapText="1" indent="2"/>
    </xf>
    <xf numFmtId="49" fontId="24" fillId="0" borderId="76" applyNumberFormat="0" applyFont="0" applyFill="0" applyBorder="0" applyProtection="0">
      <alignment horizontal="left" vertical="center" indent="2"/>
    </xf>
    <xf numFmtId="0" fontId="24" fillId="14" borderId="79">
      <alignment horizontal="left" vertical="center" wrapText="1" indent="2"/>
    </xf>
    <xf numFmtId="0" fontId="21" fillId="14" borderId="77">
      <alignment horizontal="right" vertical="center"/>
    </xf>
    <xf numFmtId="4" fontId="24" fillId="16" borderId="76"/>
    <xf numFmtId="0" fontId="55" fillId="89" borderId="75" applyNumberFormat="0" applyFont="0" applyAlignment="0" applyProtection="0"/>
    <xf numFmtId="0" fontId="49" fillId="55" borderId="0" applyNumberFormat="0" applyBorder="0" applyAlignment="0" applyProtection="0"/>
    <xf numFmtId="4" fontId="21" fillId="14" borderId="76">
      <alignment horizontal="right" vertical="center"/>
    </xf>
    <xf numFmtId="0" fontId="49" fillId="49" borderId="0" applyNumberFormat="0" applyBorder="0" applyAlignment="0" applyProtection="0"/>
    <xf numFmtId="0" fontId="73" fillId="73" borderId="73" applyNumberFormat="0" applyAlignment="0" applyProtection="0"/>
    <xf numFmtId="0" fontId="58" fillId="86" borderId="80" applyNumberFormat="0" applyAlignment="0" applyProtection="0"/>
    <xf numFmtId="0" fontId="80" fillId="0" borderId="74" applyNumberFormat="0" applyFill="0" applyAlignment="0" applyProtection="0"/>
    <xf numFmtId="4" fontId="21" fillId="14" borderId="77">
      <alignment horizontal="right" vertical="center"/>
    </xf>
    <xf numFmtId="0" fontId="2" fillId="51" borderId="0" applyNumberFormat="0" applyBorder="0" applyAlignment="0" applyProtection="0"/>
    <xf numFmtId="4" fontId="51" fillId="9" borderId="76">
      <alignment horizontal="right" vertical="center"/>
    </xf>
    <xf numFmtId="0" fontId="21" fillId="14" borderId="76">
      <alignment horizontal="right" vertical="center"/>
    </xf>
    <xf numFmtId="0" fontId="49" fillId="52" borderId="0" applyNumberFormat="0" applyBorder="0" applyAlignment="0" applyProtection="0"/>
    <xf numFmtId="0" fontId="73" fillId="73" borderId="81" applyNumberFormat="0" applyAlignment="0" applyProtection="0"/>
    <xf numFmtId="0" fontId="2" fillId="59" borderId="0" applyNumberFormat="0" applyBorder="0" applyAlignment="0" applyProtection="0"/>
    <xf numFmtId="0" fontId="2" fillId="50" borderId="0" applyNumberFormat="0" applyBorder="0" applyAlignment="0" applyProtection="0"/>
    <xf numFmtId="0" fontId="60" fillId="86" borderId="73" applyNumberFormat="0" applyAlignment="0" applyProtection="0"/>
    <xf numFmtId="0" fontId="49" fillId="58" borderId="0" applyNumberFormat="0" applyBorder="0" applyAlignment="0" applyProtection="0"/>
    <xf numFmtId="0" fontId="21" fillId="9" borderId="76">
      <alignment horizontal="right" vertical="center"/>
    </xf>
    <xf numFmtId="0" fontId="61" fillId="86" borderId="73" applyNumberFormat="0" applyAlignment="0" applyProtection="0"/>
    <xf numFmtId="4" fontId="24" fillId="0" borderId="76" applyFill="0" applyBorder="0" applyProtection="0">
      <alignment horizontal="right" vertical="center"/>
    </xf>
    <xf numFmtId="0" fontId="24" fillId="14" borderId="79">
      <alignment horizontal="left" vertical="center" wrapText="1" indent="2"/>
    </xf>
    <xf numFmtId="4" fontId="24" fillId="16" borderId="76"/>
    <xf numFmtId="0" fontId="45" fillId="46" borderId="43" applyNumberFormat="0" applyAlignment="0" applyProtection="0"/>
    <xf numFmtId="0" fontId="61" fillId="86" borderId="73" applyNumberFormat="0" applyAlignment="0" applyProtection="0"/>
    <xf numFmtId="0" fontId="61" fillId="86" borderId="73" applyNumberFormat="0" applyAlignment="0" applyProtection="0"/>
    <xf numFmtId="0" fontId="2" fillId="48" borderId="0" applyNumberFormat="0" applyBorder="0" applyAlignment="0" applyProtection="0"/>
    <xf numFmtId="0" fontId="64" fillId="73" borderId="73" applyNumberFormat="0" applyAlignment="0" applyProtection="0"/>
    <xf numFmtId="4" fontId="24" fillId="16" borderId="84"/>
    <xf numFmtId="49" fontId="22" fillId="0" borderId="76" applyNumberFormat="0" applyFill="0" applyBorder="0" applyProtection="0">
      <alignment horizontal="left" vertical="center"/>
    </xf>
    <xf numFmtId="0" fontId="80" fillId="0" borderId="82" applyNumberFormat="0" applyFill="0" applyAlignment="0" applyProtection="0"/>
    <xf numFmtId="0" fontId="24" fillId="0" borderId="79">
      <alignment horizontal="left" vertical="center" wrapText="1" indent="2"/>
    </xf>
    <xf numFmtId="0" fontId="24" fillId="14" borderId="79">
      <alignment horizontal="left" vertical="center" wrapText="1" indent="2"/>
    </xf>
    <xf numFmtId="0" fontId="55" fillId="89" borderId="75" applyNumberFormat="0" applyFont="0" applyAlignment="0" applyProtection="0"/>
    <xf numFmtId="0" fontId="21" fillId="14" borderId="76">
      <alignment horizontal="right" vertical="center"/>
    </xf>
    <xf numFmtId="0" fontId="21" fillId="14" borderId="76">
      <alignment horizontal="right" vertical="center"/>
    </xf>
    <xf numFmtId="0" fontId="61" fillId="86" borderId="73" applyNumberFormat="0" applyAlignment="0" applyProtection="0"/>
    <xf numFmtId="0" fontId="49" fillId="55" borderId="0" applyNumberFormat="0" applyBorder="0" applyAlignment="0" applyProtection="0"/>
    <xf numFmtId="171" fontId="24" fillId="90" borderId="76" applyNumberFormat="0" applyFont="0" applyBorder="0" applyAlignment="0" applyProtection="0">
      <alignment horizontal="right" vertical="center"/>
    </xf>
    <xf numFmtId="0" fontId="2" fillId="60" borderId="0" applyNumberFormat="0" applyBorder="0" applyAlignment="0" applyProtection="0"/>
    <xf numFmtId="0" fontId="61" fillId="86" borderId="73" applyNumberFormat="0" applyAlignment="0" applyProtection="0"/>
    <xf numFmtId="0" fontId="77" fillId="86" borderId="80" applyNumberFormat="0" applyAlignment="0" applyProtection="0"/>
    <xf numFmtId="0" fontId="80" fillId="0" borderId="82" applyNumberFormat="0" applyFill="0" applyAlignment="0" applyProtection="0"/>
    <xf numFmtId="0" fontId="80" fillId="0" borderId="74" applyNumberFormat="0" applyFill="0" applyAlignment="0" applyProtection="0"/>
    <xf numFmtId="0" fontId="73" fillId="73" borderId="73" applyNumberFormat="0" applyAlignment="0" applyProtection="0"/>
    <xf numFmtId="0" fontId="21" fillId="9" borderId="76">
      <alignment horizontal="right" vertical="center"/>
    </xf>
    <xf numFmtId="0" fontId="24" fillId="0" borderId="87">
      <alignment horizontal="left" vertical="center" wrapText="1" indent="2"/>
    </xf>
    <xf numFmtId="0" fontId="49" fillId="49" borderId="0" applyNumberFormat="0" applyBorder="0" applyAlignment="0" applyProtection="0"/>
    <xf numFmtId="0" fontId="77" fillId="86" borderId="80" applyNumberFormat="0" applyAlignment="0" applyProtection="0"/>
    <xf numFmtId="0" fontId="2" fillId="54" borderId="0" applyNumberFormat="0" applyBorder="0" applyAlignment="0" applyProtection="0"/>
    <xf numFmtId="4" fontId="51" fillId="9" borderId="76">
      <alignment horizontal="right" vertical="center"/>
    </xf>
    <xf numFmtId="4" fontId="21" fillId="9" borderId="76">
      <alignment horizontal="right" vertical="center"/>
    </xf>
    <xf numFmtId="0" fontId="21" fillId="14" borderId="84">
      <alignment horizontal="right" vertical="center"/>
    </xf>
    <xf numFmtId="0" fontId="24" fillId="0" borderId="76" applyNumberFormat="0" applyFill="0" applyAlignment="0" applyProtection="0"/>
    <xf numFmtId="4" fontId="21" fillId="9" borderId="76">
      <alignment horizontal="right" vertical="center"/>
    </xf>
    <xf numFmtId="0" fontId="4" fillId="0" borderId="44" applyNumberFormat="0" applyFill="0" applyAlignment="0" applyProtection="0"/>
    <xf numFmtId="0" fontId="61" fillId="86" borderId="73" applyNumberFormat="0" applyAlignment="0" applyProtection="0"/>
    <xf numFmtId="0" fontId="2" fillId="56" borderId="0" applyNumberFormat="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24" fillId="0" borderId="76" applyNumberFormat="0" applyFill="0" applyAlignment="0" applyProtection="0"/>
    <xf numFmtId="4" fontId="21" fillId="14" borderId="76">
      <alignment horizontal="right" vertical="center"/>
    </xf>
    <xf numFmtId="0" fontId="55" fillId="89" borderId="75" applyNumberFormat="0" applyFont="0" applyAlignment="0" applyProtection="0"/>
    <xf numFmtId="4" fontId="21" fillId="14" borderId="76">
      <alignment horizontal="right" vertical="center"/>
    </xf>
    <xf numFmtId="4" fontId="21" fillId="14" borderId="76">
      <alignment horizontal="right" vertical="center"/>
    </xf>
    <xf numFmtId="0" fontId="24" fillId="0" borderId="76">
      <alignment horizontal="right" vertical="center"/>
    </xf>
    <xf numFmtId="4" fontId="24" fillId="0" borderId="76">
      <alignment horizontal="right" vertical="center"/>
    </xf>
    <xf numFmtId="0" fontId="21" fillId="14" borderId="86">
      <alignment horizontal="right" vertical="center"/>
    </xf>
    <xf numFmtId="0" fontId="65" fillId="0" borderId="74" applyNumberFormat="0" applyFill="0" applyAlignment="0" applyProtection="0"/>
    <xf numFmtId="0" fontId="55" fillId="89" borderId="75" applyNumberFormat="0" applyFont="0" applyAlignment="0" applyProtection="0"/>
    <xf numFmtId="0" fontId="24" fillId="0" borderId="76" applyNumberFormat="0" applyFill="0" applyAlignment="0" applyProtection="0"/>
    <xf numFmtId="0" fontId="21" fillId="14" borderId="78">
      <alignment horizontal="right" vertical="center"/>
    </xf>
    <xf numFmtId="49" fontId="22" fillId="0" borderId="84" applyNumberFormat="0" applyFill="0" applyBorder="0" applyProtection="0">
      <alignment horizontal="left" vertical="center"/>
    </xf>
    <xf numFmtId="4" fontId="21" fillId="14" borderId="76">
      <alignment horizontal="right" vertical="center"/>
    </xf>
    <xf numFmtId="0" fontId="61" fillId="86" borderId="73" applyNumberFormat="0" applyAlignment="0" applyProtection="0"/>
    <xf numFmtId="0" fontId="21" fillId="14" borderId="76">
      <alignment horizontal="right" vertical="center"/>
    </xf>
    <xf numFmtId="0" fontId="24" fillId="16" borderId="84"/>
    <xf numFmtId="4" fontId="24" fillId="16" borderId="76"/>
    <xf numFmtId="0" fontId="64" fillId="73" borderId="73" applyNumberFormat="0" applyAlignment="0" applyProtection="0"/>
    <xf numFmtId="0" fontId="61" fillId="86" borderId="73" applyNumberFormat="0" applyAlignment="0" applyProtection="0"/>
    <xf numFmtId="0" fontId="80" fillId="0" borderId="74" applyNumberFormat="0" applyFill="0" applyAlignment="0" applyProtection="0"/>
    <xf numFmtId="0" fontId="24" fillId="9" borderId="77">
      <alignment horizontal="left" vertical="center"/>
    </xf>
    <xf numFmtId="0" fontId="64" fillId="73" borderId="73" applyNumberFormat="0" applyAlignment="0" applyProtection="0"/>
    <xf numFmtId="0" fontId="24" fillId="0" borderId="76" applyNumberFormat="0" applyFill="0" applyAlignment="0" applyProtection="0"/>
    <xf numFmtId="0" fontId="2" fillId="63" borderId="0" applyNumberFormat="0" applyBorder="0" applyAlignment="0" applyProtection="0"/>
    <xf numFmtId="0" fontId="24" fillId="0" borderId="76">
      <alignment horizontal="right" vertical="center"/>
    </xf>
    <xf numFmtId="0" fontId="24" fillId="9" borderId="77">
      <alignment horizontal="left" vertical="center"/>
    </xf>
    <xf numFmtId="4" fontId="21" fillId="14" borderId="78">
      <alignment horizontal="right" vertical="center"/>
    </xf>
    <xf numFmtId="49" fontId="22" fillId="0" borderId="76" applyNumberFormat="0" applyFill="0" applyBorder="0" applyProtection="0">
      <alignment horizontal="left" vertical="center"/>
    </xf>
    <xf numFmtId="0" fontId="77" fillId="86" borderId="80" applyNumberFormat="0" applyAlignment="0" applyProtection="0"/>
    <xf numFmtId="0" fontId="49" fillId="64" borderId="0" applyNumberFormat="0" applyBorder="0" applyAlignment="0" applyProtection="0"/>
    <xf numFmtId="0" fontId="2" fillId="62" borderId="0" applyNumberFormat="0" applyBorder="0" applyAlignment="0" applyProtection="0"/>
    <xf numFmtId="0" fontId="60" fillId="86" borderId="73" applyNumberFormat="0" applyAlignment="0" applyProtection="0"/>
    <xf numFmtId="0" fontId="73" fillId="73" borderId="73" applyNumberFormat="0" applyAlignment="0" applyProtection="0"/>
    <xf numFmtId="4" fontId="51" fillId="9" borderId="76">
      <alignment horizontal="right" vertical="center"/>
    </xf>
    <xf numFmtId="0" fontId="2" fillId="57" borderId="0" applyNumberFormat="0" applyBorder="0" applyAlignment="0" applyProtection="0"/>
    <xf numFmtId="0" fontId="21" fillId="14" borderId="77">
      <alignment horizontal="right" vertical="center"/>
    </xf>
    <xf numFmtId="0" fontId="24" fillId="14" borderId="79">
      <alignment horizontal="left" vertical="center" wrapText="1" indent="2"/>
    </xf>
    <xf numFmtId="0" fontId="60" fillId="86" borderId="73" applyNumberFormat="0" applyAlignment="0" applyProtection="0"/>
    <xf numFmtId="0" fontId="2" fillId="63" borderId="0" applyNumberFormat="0" applyBorder="0" applyAlignment="0" applyProtection="0"/>
    <xf numFmtId="0" fontId="21" fillId="14" borderId="85">
      <alignment horizontal="right" vertical="center"/>
    </xf>
    <xf numFmtId="4" fontId="21" fillId="14" borderId="77">
      <alignment horizontal="right" vertical="center"/>
    </xf>
    <xf numFmtId="0" fontId="25" fillId="89" borderId="75" applyNumberFormat="0" applyFont="0" applyAlignment="0" applyProtection="0"/>
    <xf numFmtId="0" fontId="2" fillId="62" borderId="0" applyNumberFormat="0" applyBorder="0" applyAlignment="0" applyProtection="0"/>
    <xf numFmtId="0" fontId="21" fillId="9" borderId="76">
      <alignment horizontal="right" vertical="center"/>
    </xf>
    <xf numFmtId="0" fontId="21" fillId="9" borderId="84">
      <alignment horizontal="right" vertical="center"/>
    </xf>
    <xf numFmtId="0" fontId="2" fillId="56" borderId="0" applyNumberFormat="0" applyBorder="0" applyAlignment="0" applyProtection="0"/>
    <xf numFmtId="0" fontId="73" fillId="73" borderId="73" applyNumberFormat="0" applyAlignment="0" applyProtection="0"/>
    <xf numFmtId="4" fontId="21" fillId="14" borderId="86">
      <alignment horizontal="right" vertical="center"/>
    </xf>
    <xf numFmtId="4" fontId="21" fillId="14" borderId="77">
      <alignment horizontal="right" vertical="center"/>
    </xf>
    <xf numFmtId="4" fontId="21" fillId="14" borderId="84">
      <alignment horizontal="right" vertical="center"/>
    </xf>
    <xf numFmtId="4" fontId="21" fillId="14" borderId="76">
      <alignment horizontal="right" vertical="center"/>
    </xf>
    <xf numFmtId="0" fontId="21" fillId="9" borderId="76">
      <alignment horizontal="right" vertical="center"/>
    </xf>
    <xf numFmtId="0" fontId="64" fillId="73" borderId="73" applyNumberFormat="0" applyAlignment="0" applyProtection="0"/>
    <xf numFmtId="0" fontId="2" fillId="54" borderId="0" applyNumberFormat="0" applyBorder="0" applyAlignment="0" applyProtection="0"/>
    <xf numFmtId="0" fontId="46" fillId="46" borderId="42" applyNumberFormat="0" applyAlignment="0" applyProtection="0"/>
    <xf numFmtId="0" fontId="65" fillId="0" borderId="74" applyNumberFormat="0" applyFill="0" applyAlignment="0" applyProtection="0"/>
    <xf numFmtId="0" fontId="51" fillId="9" borderId="76">
      <alignment horizontal="right" vertical="center"/>
    </xf>
    <xf numFmtId="0" fontId="77" fillId="86" borderId="80" applyNumberFormat="0" applyAlignment="0" applyProtection="0"/>
    <xf numFmtId="0" fontId="80" fillId="0" borderId="74" applyNumberFormat="0" applyFill="0" applyAlignment="0" applyProtection="0"/>
    <xf numFmtId="0" fontId="2" fillId="53" borderId="0" applyNumberFormat="0" applyBorder="0" applyAlignment="0" applyProtection="0"/>
    <xf numFmtId="171" fontId="24" fillId="90" borderId="76" applyNumberFormat="0" applyFont="0" applyBorder="0" applyAlignment="0" applyProtection="0">
      <alignment horizontal="right" vertical="center"/>
    </xf>
    <xf numFmtId="0" fontId="2" fillId="51" borderId="0" applyNumberFormat="0" applyBorder="0" applyAlignment="0" applyProtection="0"/>
    <xf numFmtId="0" fontId="61" fillId="86" borderId="81" applyNumberFormat="0" applyAlignment="0" applyProtection="0"/>
    <xf numFmtId="0" fontId="2" fillId="56" borderId="0" applyNumberFormat="0" applyBorder="0" applyAlignment="0" applyProtection="0"/>
    <xf numFmtId="0" fontId="49" fillId="61" borderId="0" applyNumberFormat="0" applyBorder="0" applyAlignment="0" applyProtection="0"/>
    <xf numFmtId="0" fontId="65" fillId="0" borderId="74" applyNumberFormat="0" applyFill="0" applyAlignment="0" applyProtection="0"/>
    <xf numFmtId="0" fontId="24" fillId="0" borderId="76">
      <alignment horizontal="right" vertical="center"/>
    </xf>
    <xf numFmtId="0" fontId="25" fillId="89" borderId="75" applyNumberFormat="0" applyFont="0" applyAlignment="0" applyProtection="0"/>
    <xf numFmtId="0" fontId="61" fillId="86" borderId="73" applyNumberFormat="0" applyAlignment="0" applyProtection="0"/>
    <xf numFmtId="0" fontId="80" fillId="0" borderId="74" applyNumberFormat="0" applyFill="0" applyAlignment="0" applyProtection="0"/>
    <xf numFmtId="0" fontId="2" fillId="48" borderId="0" applyNumberFormat="0" applyBorder="0" applyAlignment="0" applyProtection="0"/>
    <xf numFmtId="0" fontId="55" fillId="89" borderId="75" applyNumberFormat="0" applyFont="0" applyAlignment="0" applyProtection="0"/>
    <xf numFmtId="0" fontId="49" fillId="58" borderId="0" applyNumberFormat="0" applyBorder="0" applyAlignment="0" applyProtection="0"/>
    <xf numFmtId="0" fontId="24" fillId="0" borderId="76" applyNumberFormat="0" applyFill="0" applyAlignment="0" applyProtection="0"/>
    <xf numFmtId="0" fontId="2" fillId="57" borderId="0" applyNumberFormat="0" applyBorder="0" applyAlignment="0" applyProtection="0"/>
    <xf numFmtId="4" fontId="24" fillId="0" borderId="76" applyFill="0" applyBorder="0" applyProtection="0">
      <alignment horizontal="right" vertical="center"/>
    </xf>
    <xf numFmtId="0" fontId="2" fillId="47" borderId="0" applyNumberFormat="0" applyBorder="0" applyAlignment="0" applyProtection="0"/>
    <xf numFmtId="0" fontId="80" fillId="0" borderId="74" applyNumberFormat="0" applyFill="0" applyAlignment="0" applyProtection="0"/>
    <xf numFmtId="0" fontId="51" fillId="9" borderId="84">
      <alignment horizontal="right" vertical="center"/>
    </xf>
    <xf numFmtId="0" fontId="2" fillId="60" borderId="0" applyNumberFormat="0" applyBorder="0" applyAlignment="0" applyProtection="0"/>
    <xf numFmtId="0" fontId="24" fillId="9" borderId="85">
      <alignment horizontal="left" vertical="center"/>
    </xf>
    <xf numFmtId="0" fontId="51" fillId="9" borderId="76">
      <alignment horizontal="right" vertical="center"/>
    </xf>
    <xf numFmtId="0" fontId="64" fillId="73" borderId="73" applyNumberFormat="0" applyAlignment="0" applyProtection="0"/>
    <xf numFmtId="171" fontId="24" fillId="90" borderId="76" applyNumberFormat="0" applyFont="0" applyBorder="0" applyAlignment="0" applyProtection="0">
      <alignment horizontal="right" vertical="center"/>
    </xf>
    <xf numFmtId="0" fontId="64" fillId="73" borderId="73" applyNumberFormat="0" applyAlignment="0" applyProtection="0"/>
    <xf numFmtId="4" fontId="24" fillId="0" borderId="76">
      <alignment horizontal="right" vertical="center"/>
    </xf>
    <xf numFmtId="49" fontId="24" fillId="0" borderId="76" applyNumberFormat="0" applyFont="0" applyFill="0" applyBorder="0" applyProtection="0">
      <alignment horizontal="left" vertical="center" indent="2"/>
    </xf>
    <xf numFmtId="171" fontId="24" fillId="90" borderId="76" applyNumberFormat="0" applyFont="0" applyBorder="0" applyAlignment="0" applyProtection="0">
      <alignment horizontal="right" vertical="center"/>
    </xf>
    <xf numFmtId="0" fontId="73" fillId="73" borderId="73" applyNumberFormat="0" applyAlignment="0" applyProtection="0"/>
    <xf numFmtId="49" fontId="22" fillId="0" borderId="76" applyNumberFormat="0" applyFill="0" applyBorder="0" applyProtection="0">
      <alignment horizontal="left" vertical="center"/>
    </xf>
    <xf numFmtId="4" fontId="21" fillId="14" borderId="76">
      <alignment horizontal="right" vertical="center"/>
    </xf>
    <xf numFmtId="0" fontId="64" fillId="73" borderId="73" applyNumberFormat="0" applyAlignment="0" applyProtection="0"/>
    <xf numFmtId="0" fontId="61" fillId="86" borderId="73" applyNumberFormat="0" applyAlignment="0" applyProtection="0"/>
    <xf numFmtId="4" fontId="24" fillId="0" borderId="76">
      <alignment horizontal="right" vertical="center"/>
    </xf>
    <xf numFmtId="0" fontId="24" fillId="14" borderId="79">
      <alignment horizontal="left" vertical="center" wrapText="1" indent="2"/>
    </xf>
    <xf numFmtId="0" fontId="24" fillId="0" borderId="79">
      <alignment horizontal="left" vertical="center" wrapText="1" indent="2"/>
    </xf>
    <xf numFmtId="0" fontId="77" fillId="86" borderId="80" applyNumberFormat="0" applyAlignment="0" applyProtection="0"/>
    <xf numFmtId="0" fontId="73" fillId="73" borderId="73" applyNumberFormat="0" applyAlignment="0" applyProtection="0"/>
    <xf numFmtId="0" fontId="60" fillId="86" borderId="73" applyNumberFormat="0" applyAlignment="0" applyProtection="0"/>
    <xf numFmtId="0" fontId="58" fillId="86" borderId="80" applyNumberFormat="0" applyAlignment="0" applyProtection="0"/>
    <xf numFmtId="0" fontId="21" fillId="14" borderId="78">
      <alignment horizontal="right" vertical="center"/>
    </xf>
    <xf numFmtId="0" fontId="51" fillId="9" borderId="76">
      <alignment horizontal="right" vertical="center"/>
    </xf>
    <xf numFmtId="4" fontId="21" fillId="9" borderId="76">
      <alignment horizontal="right" vertical="center"/>
    </xf>
    <xf numFmtId="4" fontId="21" fillId="14" borderId="76">
      <alignment horizontal="right" vertical="center"/>
    </xf>
    <xf numFmtId="49" fontId="24" fillId="0" borderId="77" applyNumberFormat="0" applyFont="0" applyFill="0" applyBorder="0" applyProtection="0">
      <alignment horizontal="left" vertical="center" indent="5"/>
    </xf>
    <xf numFmtId="4" fontId="24" fillId="0" borderId="76" applyFill="0" applyBorder="0" applyProtection="0">
      <alignment horizontal="right" vertical="center"/>
    </xf>
    <xf numFmtId="4" fontId="21" fillId="9" borderId="76">
      <alignment horizontal="right" vertical="center"/>
    </xf>
    <xf numFmtId="0" fontId="73" fillId="73" borderId="73" applyNumberFormat="0" applyAlignment="0" applyProtection="0"/>
    <xf numFmtId="0" fontId="64" fillId="73" borderId="73" applyNumberFormat="0" applyAlignment="0" applyProtection="0"/>
    <xf numFmtId="0" fontId="60" fillId="86" borderId="73" applyNumberFormat="0" applyAlignment="0" applyProtection="0"/>
    <xf numFmtId="0" fontId="24" fillId="14" borderId="79">
      <alignment horizontal="left" vertical="center" wrapText="1" indent="2"/>
    </xf>
    <xf numFmtId="0" fontId="24" fillId="0" borderId="79">
      <alignment horizontal="left" vertical="center" wrapText="1" indent="2"/>
    </xf>
    <xf numFmtId="0" fontId="24" fillId="14" borderId="79">
      <alignment horizontal="left" vertical="center" wrapText="1" indent="2"/>
    </xf>
    <xf numFmtId="4" fontId="21" fillId="9" borderId="84">
      <alignment horizontal="right" vertical="center"/>
    </xf>
    <xf numFmtId="0" fontId="49" fillId="49" borderId="0" applyNumberFormat="0" applyBorder="0" applyAlignment="0" applyProtection="0"/>
    <xf numFmtId="0" fontId="49" fillId="61" borderId="0" applyNumberFormat="0" applyBorder="0" applyAlignment="0" applyProtection="0"/>
    <xf numFmtId="0" fontId="2" fillId="59" borderId="0" applyNumberFormat="0" applyBorder="0" applyAlignment="0" applyProtection="0"/>
    <xf numFmtId="0" fontId="2" fillId="56" borderId="0" applyNumberFormat="0" applyBorder="0" applyAlignment="0" applyProtection="0"/>
    <xf numFmtId="0" fontId="2" fillId="54" borderId="0" applyNumberFormat="0" applyBorder="0" applyAlignment="0" applyProtection="0"/>
    <xf numFmtId="0" fontId="2" fillId="48" borderId="0" applyNumberFormat="0" applyBorder="0" applyAlignment="0" applyProtection="0"/>
    <xf numFmtId="4" fontId="21" fillId="14" borderId="84">
      <alignment horizontal="right" vertical="center"/>
    </xf>
    <xf numFmtId="0" fontId="24" fillId="16" borderId="84"/>
    <xf numFmtId="0" fontId="60" fillId="86" borderId="81" applyNumberFormat="0" applyAlignment="0" applyProtection="0"/>
    <xf numFmtId="0" fontId="21" fillId="9" borderId="84">
      <alignment horizontal="right" vertical="center"/>
    </xf>
    <xf numFmtId="0" fontId="24" fillId="0" borderId="84">
      <alignment horizontal="right" vertical="center"/>
    </xf>
    <xf numFmtId="0" fontId="80" fillId="0" borderId="82" applyNumberFormat="0" applyFill="0" applyAlignment="0" applyProtection="0"/>
    <xf numFmtId="0" fontId="24" fillId="9" borderId="85">
      <alignment horizontal="left" vertical="center"/>
    </xf>
    <xf numFmtId="0" fontId="73" fillId="73" borderId="81" applyNumberFormat="0" applyAlignment="0" applyProtection="0"/>
    <xf numFmtId="171" fontId="24" fillId="90" borderId="84" applyNumberFormat="0" applyFont="0" applyBorder="0" applyAlignment="0" applyProtection="0">
      <alignment horizontal="right" vertical="center"/>
    </xf>
    <xf numFmtId="0" fontId="55" fillId="89" borderId="83" applyNumberFormat="0" applyFont="0" applyAlignment="0" applyProtection="0"/>
    <xf numFmtId="0" fontId="24" fillId="0" borderId="87">
      <alignment horizontal="left" vertical="center" wrapText="1" indent="2"/>
    </xf>
    <xf numFmtId="4" fontId="24" fillId="16" borderId="84"/>
    <xf numFmtId="49" fontId="22" fillId="0" borderId="84" applyNumberFormat="0" applyFill="0" applyBorder="0" applyProtection="0">
      <alignment horizontal="left" vertical="center"/>
    </xf>
    <xf numFmtId="0" fontId="24" fillId="0" borderId="84">
      <alignment horizontal="right" vertical="center"/>
    </xf>
    <xf numFmtId="4" fontId="21" fillId="14" borderId="86">
      <alignment horizontal="right" vertical="center"/>
    </xf>
    <xf numFmtId="4" fontId="21" fillId="14" borderId="84">
      <alignment horizontal="right" vertical="center"/>
    </xf>
    <xf numFmtId="4" fontId="21" fillId="14" borderId="84">
      <alignment horizontal="right" vertical="center"/>
    </xf>
    <xf numFmtId="0" fontId="51" fillId="9" borderId="84">
      <alignment horizontal="right" vertical="center"/>
    </xf>
    <xf numFmtId="0" fontId="21" fillId="9" borderId="84">
      <alignment horizontal="right" vertical="center"/>
    </xf>
    <xf numFmtId="49" fontId="24" fillId="0" borderId="84" applyNumberFormat="0" applyFont="0" applyFill="0" applyBorder="0" applyProtection="0">
      <alignment horizontal="left" vertical="center" indent="2"/>
    </xf>
    <xf numFmtId="0" fontId="73" fillId="73" borderId="81" applyNumberFormat="0" applyAlignment="0" applyProtection="0"/>
    <xf numFmtId="0" fontId="58" fillId="86" borderId="88" applyNumberFormat="0" applyAlignment="0" applyProtection="0"/>
    <xf numFmtId="49" fontId="24" fillId="0" borderId="84" applyNumberFormat="0" applyFont="0" applyFill="0" applyBorder="0" applyProtection="0">
      <alignment horizontal="left" vertical="center" indent="2"/>
    </xf>
    <xf numFmtId="0" fontId="64" fillId="73" borderId="81" applyNumberFormat="0" applyAlignment="0" applyProtection="0"/>
    <xf numFmtId="4" fontId="24" fillId="0" borderId="84" applyFill="0" applyBorder="0" applyProtection="0">
      <alignment horizontal="right" vertical="center"/>
    </xf>
    <xf numFmtId="0" fontId="61" fillId="86" borderId="81" applyNumberFormat="0" applyAlignment="0" applyProtection="0"/>
    <xf numFmtId="0" fontId="80" fillId="0" borderId="82" applyNumberFormat="0" applyFill="0" applyAlignment="0" applyProtection="0"/>
    <xf numFmtId="0" fontId="77" fillId="86" borderId="88" applyNumberFormat="0" applyAlignment="0" applyProtection="0"/>
    <xf numFmtId="0" fontId="24" fillId="0" borderId="84" applyNumberFormat="0" applyFill="0" applyAlignment="0" applyProtection="0"/>
    <xf numFmtId="4" fontId="24" fillId="0" borderId="84">
      <alignment horizontal="right" vertical="center"/>
    </xf>
    <xf numFmtId="0" fontId="24" fillId="0" borderId="84">
      <alignment horizontal="right" vertical="center"/>
    </xf>
    <xf numFmtId="0" fontId="73" fillId="73" borderId="81" applyNumberFormat="0" applyAlignment="0" applyProtection="0"/>
    <xf numFmtId="0" fontId="58" fillId="86" borderId="88" applyNumberFormat="0" applyAlignment="0" applyProtection="0"/>
    <xf numFmtId="0" fontId="60" fillId="86" borderId="81" applyNumberFormat="0" applyAlignment="0" applyProtection="0"/>
    <xf numFmtId="0" fontId="24" fillId="14" borderId="87">
      <alignment horizontal="left" vertical="center" wrapText="1" indent="2"/>
    </xf>
    <xf numFmtId="0" fontId="61" fillId="86" borderId="81" applyNumberFormat="0" applyAlignment="0" applyProtection="0"/>
    <xf numFmtId="0" fontId="61" fillId="86" borderId="81" applyNumberFormat="0" applyAlignment="0" applyProtection="0"/>
    <xf numFmtId="4" fontId="21" fillId="14" borderId="85">
      <alignment horizontal="right" vertical="center"/>
    </xf>
    <xf numFmtId="0" fontId="21" fillId="14" borderId="85">
      <alignment horizontal="right" vertical="center"/>
    </xf>
    <xf numFmtId="0" fontId="21" fillId="14" borderId="84">
      <alignment horizontal="right" vertical="center"/>
    </xf>
    <xf numFmtId="4" fontId="51" fillId="9" borderId="84">
      <alignment horizontal="right" vertical="center"/>
    </xf>
    <xf numFmtId="0" fontId="64" fillId="73" borderId="81" applyNumberFormat="0" applyAlignment="0" applyProtection="0"/>
    <xf numFmtId="0" fontId="65" fillId="0" borderId="82" applyNumberFormat="0" applyFill="0" applyAlignment="0" applyProtection="0"/>
    <xf numFmtId="0" fontId="80" fillId="0" borderId="82" applyNumberFormat="0" applyFill="0" applyAlignment="0" applyProtection="0"/>
    <xf numFmtId="0" fontId="55" fillId="89" borderId="83" applyNumberFormat="0" applyFont="0" applyAlignment="0" applyProtection="0"/>
    <xf numFmtId="0" fontId="73" fillId="73" borderId="81" applyNumberFormat="0" applyAlignment="0" applyProtection="0"/>
    <xf numFmtId="49" fontId="22" fillId="0" borderId="84" applyNumberFormat="0" applyFill="0" applyBorder="0" applyProtection="0">
      <alignment horizontal="left" vertical="center"/>
    </xf>
    <xf numFmtId="0" fontId="24" fillId="14" borderId="87">
      <alignment horizontal="left" vertical="center" wrapText="1" indent="2"/>
    </xf>
    <xf numFmtId="0" fontId="61" fillId="86" borderId="81" applyNumberFormat="0" applyAlignment="0" applyProtection="0"/>
    <xf numFmtId="0" fontId="24" fillId="0" borderId="87">
      <alignment horizontal="left" vertical="center" wrapText="1" indent="2"/>
    </xf>
    <xf numFmtId="0" fontId="55" fillId="89" borderId="83" applyNumberFormat="0" applyFont="0" applyAlignment="0" applyProtection="0"/>
    <xf numFmtId="0" fontId="25" fillId="89" borderId="83" applyNumberFormat="0" applyFont="0" applyAlignment="0" applyProtection="0"/>
    <xf numFmtId="0" fontId="77" fillId="86" borderId="88" applyNumberFormat="0" applyAlignment="0" applyProtection="0"/>
    <xf numFmtId="0" fontId="80" fillId="0" borderId="82" applyNumberFormat="0" applyFill="0" applyAlignment="0" applyProtection="0"/>
    <xf numFmtId="4" fontId="24" fillId="16" borderId="84"/>
    <xf numFmtId="0" fontId="21" fillId="14" borderId="84">
      <alignment horizontal="right" vertical="center"/>
    </xf>
    <xf numFmtId="0" fontId="80" fillId="0" borderId="82" applyNumberFormat="0" applyFill="0" applyAlignment="0" applyProtection="0"/>
    <xf numFmtId="4" fontId="21" fillId="14" borderId="86">
      <alignment horizontal="right" vertical="center"/>
    </xf>
    <xf numFmtId="0" fontId="60" fillId="86" borderId="81" applyNumberFormat="0" applyAlignment="0" applyProtection="0"/>
    <xf numFmtId="0" fontId="21" fillId="14" borderId="85">
      <alignment horizontal="right" vertical="center"/>
    </xf>
    <xf numFmtId="0" fontId="61" fillId="86" borderId="81" applyNumberFormat="0" applyAlignment="0" applyProtection="0"/>
    <xf numFmtId="0" fontId="65" fillId="0" borderId="82" applyNumberFormat="0" applyFill="0" applyAlignment="0" applyProtection="0"/>
    <xf numFmtId="0" fontId="55" fillId="89" borderId="83" applyNumberFormat="0" applyFont="0" applyAlignment="0" applyProtection="0"/>
    <xf numFmtId="4" fontId="21" fillId="14" borderId="85">
      <alignment horizontal="right" vertical="center"/>
    </xf>
    <xf numFmtId="0" fontId="24" fillId="14" borderId="87">
      <alignment horizontal="left" vertical="center" wrapText="1" indent="2"/>
    </xf>
    <xf numFmtId="0" fontId="24" fillId="16" borderId="84"/>
    <xf numFmtId="171" fontId="24" fillId="90" borderId="84" applyNumberFormat="0" applyFont="0" applyBorder="0" applyAlignment="0" applyProtection="0">
      <alignment horizontal="right" vertical="center"/>
    </xf>
    <xf numFmtId="0" fontId="24" fillId="0" borderId="84" applyNumberFormat="0" applyFill="0" applyAlignment="0" applyProtection="0"/>
    <xf numFmtId="4" fontId="24" fillId="0" borderId="84" applyFill="0" applyBorder="0" applyProtection="0">
      <alignment horizontal="right" vertical="center"/>
    </xf>
    <xf numFmtId="4" fontId="21" fillId="9" borderId="84">
      <alignment horizontal="right" vertical="center"/>
    </xf>
    <xf numFmtId="0" fontId="65" fillId="0" borderId="82" applyNumberFormat="0" applyFill="0" applyAlignment="0" applyProtection="0"/>
    <xf numFmtId="49" fontId="22" fillId="0" borderId="84" applyNumberFormat="0" applyFill="0" applyBorder="0" applyProtection="0">
      <alignment horizontal="left" vertical="center"/>
    </xf>
    <xf numFmtId="49" fontId="24" fillId="0" borderId="85" applyNumberFormat="0" applyFont="0" applyFill="0" applyBorder="0" applyProtection="0">
      <alignment horizontal="left" vertical="center" indent="5"/>
    </xf>
    <xf numFmtId="0" fontId="24" fillId="9" borderId="85">
      <alignment horizontal="left" vertical="center"/>
    </xf>
    <xf numFmtId="0" fontId="61" fillId="86" borderId="81" applyNumberFormat="0" applyAlignment="0" applyProtection="0"/>
    <xf numFmtId="4" fontId="21" fillId="14" borderId="86">
      <alignment horizontal="right" vertical="center"/>
    </xf>
    <xf numFmtId="0" fontId="73" fillId="73" borderId="81" applyNumberFormat="0" applyAlignment="0" applyProtection="0"/>
    <xf numFmtId="0" fontId="73" fillId="73" borderId="81" applyNumberFormat="0" applyAlignment="0" applyProtection="0"/>
    <xf numFmtId="0" fontId="55" fillId="89" borderId="83" applyNumberFormat="0" applyFont="0" applyAlignment="0" applyProtection="0"/>
    <xf numFmtId="0" fontId="77" fillId="86" borderId="88" applyNumberFormat="0" applyAlignment="0" applyProtection="0"/>
    <xf numFmtId="0" fontId="80" fillId="0" borderId="82" applyNumberFormat="0" applyFill="0" applyAlignment="0" applyProtection="0"/>
    <xf numFmtId="0" fontId="21" fillId="14" borderId="84">
      <alignment horizontal="right" vertical="center"/>
    </xf>
    <xf numFmtId="0" fontId="25" fillId="89" borderId="83" applyNumberFormat="0" applyFont="0" applyAlignment="0" applyProtection="0"/>
    <xf numFmtId="4" fontId="24" fillId="0" borderId="84">
      <alignment horizontal="right" vertical="center"/>
    </xf>
    <xf numFmtId="0" fontId="80" fillId="0" borderId="82" applyNumberFormat="0" applyFill="0" applyAlignment="0" applyProtection="0"/>
    <xf numFmtId="0" fontId="21" fillId="14" borderId="84">
      <alignment horizontal="right" vertical="center"/>
    </xf>
    <xf numFmtId="0" fontId="21" fillId="14" borderId="84">
      <alignment horizontal="right" vertical="center"/>
    </xf>
    <xf numFmtId="4" fontId="51" fillId="9" borderId="84">
      <alignment horizontal="right" vertical="center"/>
    </xf>
    <xf numFmtId="0" fontId="21" fillId="9" borderId="84">
      <alignment horizontal="right" vertical="center"/>
    </xf>
    <xf numFmtId="4" fontId="21" fillId="9" borderId="84">
      <alignment horizontal="right" vertical="center"/>
    </xf>
    <xf numFmtId="0" fontId="51" fillId="9" borderId="84">
      <alignment horizontal="right" vertical="center"/>
    </xf>
    <xf numFmtId="4" fontId="51" fillId="9" borderId="84">
      <alignment horizontal="right" vertical="center"/>
    </xf>
    <xf numFmtId="0" fontId="21" fillId="14" borderId="84">
      <alignment horizontal="right" vertical="center"/>
    </xf>
    <xf numFmtId="4" fontId="21" fillId="14" borderId="84">
      <alignment horizontal="right" vertical="center"/>
    </xf>
    <xf numFmtId="0" fontId="21" fillId="14" borderId="84">
      <alignment horizontal="right" vertical="center"/>
    </xf>
    <xf numFmtId="4" fontId="21" fillId="14" borderId="84">
      <alignment horizontal="right" vertical="center"/>
    </xf>
    <xf numFmtId="0" fontId="21" fillId="14" borderId="85">
      <alignment horizontal="right" vertical="center"/>
    </xf>
    <xf numFmtId="4" fontId="21" fillId="14" borderId="85">
      <alignment horizontal="right" vertical="center"/>
    </xf>
    <xf numFmtId="0" fontId="21" fillId="14" borderId="86">
      <alignment horizontal="right" vertical="center"/>
    </xf>
    <xf numFmtId="4" fontId="21" fillId="14" borderId="86">
      <alignment horizontal="right" vertical="center"/>
    </xf>
    <xf numFmtId="0" fontId="61" fillId="86" borderId="81" applyNumberFormat="0" applyAlignment="0" applyProtection="0"/>
    <xf numFmtId="0" fontId="24" fillId="14" borderId="87">
      <alignment horizontal="left" vertical="center" wrapText="1" indent="2"/>
    </xf>
    <xf numFmtId="0" fontId="24" fillId="0" borderId="87">
      <alignment horizontal="left" vertical="center" wrapText="1" indent="2"/>
    </xf>
    <xf numFmtId="0" fontId="24" fillId="9" borderId="85">
      <alignment horizontal="left" vertical="center"/>
    </xf>
    <xf numFmtId="0" fontId="73" fillId="73" borderId="81" applyNumberFormat="0" applyAlignment="0" applyProtection="0"/>
    <xf numFmtId="0" fontId="24" fillId="0" borderId="84">
      <alignment horizontal="right" vertical="center"/>
    </xf>
    <xf numFmtId="4" fontId="24" fillId="0" borderId="84">
      <alignment horizontal="right" vertical="center"/>
    </xf>
    <xf numFmtId="0" fontId="24" fillId="0" borderId="84" applyNumberFormat="0" applyFill="0" applyAlignment="0" applyProtection="0"/>
    <xf numFmtId="0" fontId="77" fillId="86" borderId="88" applyNumberFormat="0" applyAlignment="0" applyProtection="0"/>
    <xf numFmtId="171" fontId="24" fillId="90" borderId="84" applyNumberFormat="0" applyFont="0" applyBorder="0" applyAlignment="0" applyProtection="0">
      <alignment horizontal="right" vertical="center"/>
    </xf>
    <xf numFmtId="0" fontId="24" fillId="16" borderId="84"/>
    <xf numFmtId="4" fontId="24" fillId="16" borderId="84"/>
    <xf numFmtId="0" fontId="80" fillId="0" borderId="82" applyNumberFormat="0" applyFill="0" applyAlignment="0" applyProtection="0"/>
    <xf numFmtId="0" fontId="25" fillId="89" borderId="83" applyNumberFormat="0" applyFont="0" applyAlignment="0" applyProtection="0"/>
    <xf numFmtId="0" fontId="55" fillId="89" borderId="83" applyNumberFormat="0" applyFont="0" applyAlignment="0" applyProtection="0"/>
    <xf numFmtId="0" fontId="24" fillId="0" borderId="84" applyNumberFormat="0" applyFill="0" applyAlignment="0" applyProtection="0"/>
    <xf numFmtId="0" fontId="65" fillId="0" borderId="82" applyNumberFormat="0" applyFill="0" applyAlignment="0" applyProtection="0"/>
    <xf numFmtId="0" fontId="80" fillId="0" borderId="82" applyNumberFormat="0" applyFill="0" applyAlignment="0" applyProtection="0"/>
    <xf numFmtId="0" fontId="64" fillId="73" borderId="81" applyNumberFormat="0" applyAlignment="0" applyProtection="0"/>
    <xf numFmtId="0" fontId="61" fillId="86" borderId="81" applyNumberFormat="0" applyAlignment="0" applyProtection="0"/>
    <xf numFmtId="4" fontId="51" fillId="9" borderId="84">
      <alignment horizontal="right" vertical="center"/>
    </xf>
    <xf numFmtId="0" fontId="21" fillId="9" borderId="84">
      <alignment horizontal="right" vertical="center"/>
    </xf>
    <xf numFmtId="171" fontId="24" fillId="90" borderId="84" applyNumberFormat="0" applyFont="0" applyBorder="0" applyAlignment="0" applyProtection="0">
      <alignment horizontal="right" vertical="center"/>
    </xf>
    <xf numFmtId="0" fontId="65" fillId="0" borderId="82" applyNumberFormat="0" applyFill="0" applyAlignment="0" applyProtection="0"/>
    <xf numFmtId="49" fontId="24" fillId="0" borderId="84" applyNumberFormat="0" applyFont="0" applyFill="0" applyBorder="0" applyProtection="0">
      <alignment horizontal="left" vertical="center" indent="2"/>
    </xf>
    <xf numFmtId="49" fontId="24" fillId="0" borderId="85" applyNumberFormat="0" applyFont="0" applyFill="0" applyBorder="0" applyProtection="0">
      <alignment horizontal="left" vertical="center" indent="5"/>
    </xf>
    <xf numFmtId="49" fontId="24" fillId="0" borderId="84" applyNumberFormat="0" applyFont="0" applyFill="0" applyBorder="0" applyProtection="0">
      <alignment horizontal="left" vertical="center" indent="2"/>
    </xf>
    <xf numFmtId="4" fontId="24" fillId="0" borderId="84" applyFill="0" applyBorder="0" applyProtection="0">
      <alignment horizontal="right" vertical="center"/>
    </xf>
    <xf numFmtId="49" fontId="22" fillId="0" borderId="84" applyNumberFormat="0" applyFill="0" applyBorder="0" applyProtection="0">
      <alignment horizontal="left" vertical="center"/>
    </xf>
    <xf numFmtId="0" fontId="24" fillId="0" borderId="87">
      <alignment horizontal="left" vertical="center" wrapText="1" indent="2"/>
    </xf>
    <xf numFmtId="0" fontId="77" fillId="86" borderId="88" applyNumberFormat="0" applyAlignment="0" applyProtection="0"/>
    <xf numFmtId="0" fontId="21" fillId="14" borderId="86">
      <alignment horizontal="right" vertical="center"/>
    </xf>
    <xf numFmtId="0" fontId="64" fillId="73" borderId="81" applyNumberFormat="0" applyAlignment="0" applyProtection="0"/>
    <xf numFmtId="0" fontId="21" fillId="14" borderId="86">
      <alignment horizontal="right" vertical="center"/>
    </xf>
    <xf numFmtId="4" fontId="21" fillId="14" borderId="84">
      <alignment horizontal="right" vertical="center"/>
    </xf>
    <xf numFmtId="0" fontId="21" fillId="14" borderId="84">
      <alignment horizontal="right" vertical="center"/>
    </xf>
    <xf numFmtId="0" fontId="58" fillId="86" borderId="88" applyNumberFormat="0" applyAlignment="0" applyProtection="0"/>
    <xf numFmtId="0" fontId="60" fillId="86" borderId="81" applyNumberFormat="0" applyAlignment="0" applyProtection="0"/>
    <xf numFmtId="0" fontId="65" fillId="0" borderId="82" applyNumberFormat="0" applyFill="0" applyAlignment="0" applyProtection="0"/>
    <xf numFmtId="0" fontId="24" fillId="16" borderId="84"/>
    <xf numFmtId="4" fontId="24" fillId="16" borderId="84"/>
    <xf numFmtId="4" fontId="21" fillId="14" borderId="84">
      <alignment horizontal="right" vertical="center"/>
    </xf>
    <xf numFmtId="0" fontId="51" fillId="9" borderId="84">
      <alignment horizontal="right" vertical="center"/>
    </xf>
    <xf numFmtId="0" fontId="64" fillId="73" borderId="81" applyNumberFormat="0" applyAlignment="0" applyProtection="0"/>
    <xf numFmtId="0" fontId="61" fillId="86" borderId="81" applyNumberFormat="0" applyAlignment="0" applyProtection="0"/>
    <xf numFmtId="4" fontId="24" fillId="0" borderId="84">
      <alignment horizontal="right" vertical="center"/>
    </xf>
    <xf numFmtId="0" fontId="24" fillId="14" borderId="87">
      <alignment horizontal="left" vertical="center" wrapText="1" indent="2"/>
    </xf>
    <xf numFmtId="0" fontId="24" fillId="0" borderId="87">
      <alignment horizontal="left" vertical="center" wrapText="1" indent="2"/>
    </xf>
    <xf numFmtId="0" fontId="77" fillId="86" borderId="88" applyNumberFormat="0" applyAlignment="0" applyProtection="0"/>
    <xf numFmtId="0" fontId="73" fillId="73" borderId="81" applyNumberFormat="0" applyAlignment="0" applyProtection="0"/>
    <xf numFmtId="0" fontId="60" fillId="86" borderId="81" applyNumberFormat="0" applyAlignment="0" applyProtection="0"/>
    <xf numFmtId="0" fontId="58" fillId="86" borderId="88" applyNumberFormat="0" applyAlignment="0" applyProtection="0"/>
    <xf numFmtId="0" fontId="21" fillId="14" borderId="86">
      <alignment horizontal="right" vertical="center"/>
    </xf>
    <xf numFmtId="0" fontId="51" fillId="9" borderId="84">
      <alignment horizontal="right" vertical="center"/>
    </xf>
    <xf numFmtId="4" fontId="21" fillId="9" borderId="84">
      <alignment horizontal="right" vertical="center"/>
    </xf>
    <xf numFmtId="4" fontId="21" fillId="14" borderId="84">
      <alignment horizontal="right" vertical="center"/>
    </xf>
    <xf numFmtId="49" fontId="24" fillId="0" borderId="85" applyNumberFormat="0" applyFont="0" applyFill="0" applyBorder="0" applyProtection="0">
      <alignment horizontal="left" vertical="center" indent="5"/>
    </xf>
    <xf numFmtId="4" fontId="24" fillId="0" borderId="84" applyFill="0" applyBorder="0" applyProtection="0">
      <alignment horizontal="right" vertical="center"/>
    </xf>
    <xf numFmtId="4" fontId="21" fillId="9" borderId="84">
      <alignment horizontal="right" vertical="center"/>
    </xf>
    <xf numFmtId="0" fontId="73" fillId="73" borderId="81" applyNumberFormat="0" applyAlignment="0" applyProtection="0"/>
    <xf numFmtId="0" fontId="64" fillId="73" borderId="81" applyNumberFormat="0" applyAlignment="0" applyProtection="0"/>
    <xf numFmtId="0" fontId="60" fillId="86" borderId="81" applyNumberFormat="0" applyAlignment="0" applyProtection="0"/>
    <xf numFmtId="0" fontId="24" fillId="14" borderId="87">
      <alignment horizontal="left" vertical="center" wrapText="1" indent="2"/>
    </xf>
    <xf numFmtId="0" fontId="24" fillId="0" borderId="87">
      <alignment horizontal="left" vertical="center" wrapText="1" indent="2"/>
    </xf>
    <xf numFmtId="0" fontId="24" fillId="14" borderId="87">
      <alignment horizontal="left" vertical="center" wrapText="1" indent="2"/>
    </xf>
    <xf numFmtId="0" fontId="24" fillId="0" borderId="87">
      <alignment horizontal="left" vertical="center" wrapText="1" indent="2"/>
    </xf>
    <xf numFmtId="0" fontId="58" fillId="86" borderId="88" applyNumberFormat="0" applyAlignment="0" applyProtection="0"/>
    <xf numFmtId="0" fontId="60" fillId="86" borderId="81" applyNumberFormat="0" applyAlignment="0" applyProtection="0"/>
    <xf numFmtId="0" fontId="61" fillId="86" borderId="81" applyNumberFormat="0" applyAlignment="0" applyProtection="0"/>
    <xf numFmtId="0" fontId="64" fillId="73" borderId="81" applyNumberFormat="0" applyAlignment="0" applyProtection="0"/>
    <xf numFmtId="0" fontId="65" fillId="0" borderId="82" applyNumberFormat="0" applyFill="0" applyAlignment="0" applyProtection="0"/>
    <xf numFmtId="0" fontId="73" fillId="73" borderId="81" applyNumberFormat="0" applyAlignment="0" applyProtection="0"/>
    <xf numFmtId="0" fontId="55" fillId="89" borderId="83" applyNumberFormat="0" applyFont="0" applyAlignment="0" applyProtection="0"/>
    <xf numFmtId="0" fontId="25" fillId="89" borderId="83" applyNumberFormat="0" applyFont="0" applyAlignment="0" applyProtection="0"/>
    <xf numFmtId="0" fontId="77" fillId="86" borderId="88" applyNumberFormat="0" applyAlignment="0" applyProtection="0"/>
    <xf numFmtId="0" fontId="80" fillId="0" borderId="82" applyNumberFormat="0" applyFill="0" applyAlignment="0" applyProtection="0"/>
    <xf numFmtId="0" fontId="61" fillId="86" borderId="81" applyNumberFormat="0" applyAlignment="0" applyProtection="0"/>
    <xf numFmtId="0" fontId="73" fillId="73" borderId="81" applyNumberFormat="0" applyAlignment="0" applyProtection="0"/>
    <xf numFmtId="0" fontId="55" fillId="89" borderId="83" applyNumberFormat="0" applyFont="0" applyAlignment="0" applyProtection="0"/>
    <xf numFmtId="0" fontId="77" fillId="86" borderId="88" applyNumberFormat="0" applyAlignment="0" applyProtection="0"/>
    <xf numFmtId="0" fontId="80" fillId="0" borderId="82" applyNumberFormat="0" applyFill="0" applyAlignment="0" applyProtection="0"/>
    <xf numFmtId="0" fontId="61" fillId="86" borderId="81" applyNumberFormat="0" applyAlignment="0" applyProtection="0"/>
    <xf numFmtId="0" fontId="73" fillId="73" borderId="81" applyNumberFormat="0" applyAlignment="0" applyProtection="0"/>
    <xf numFmtId="0" fontId="77" fillId="86" borderId="88" applyNumberFormat="0" applyAlignment="0" applyProtection="0"/>
    <xf numFmtId="0" fontId="80" fillId="0" borderId="82" applyNumberFormat="0" applyFill="0" applyAlignment="0" applyProtection="0"/>
    <xf numFmtId="0" fontId="58" fillId="86" borderId="88" applyNumberFormat="0" applyAlignment="0" applyProtection="0"/>
    <xf numFmtId="0" fontId="60" fillId="86" borderId="81" applyNumberFormat="0" applyAlignment="0" applyProtection="0"/>
    <xf numFmtId="0" fontId="65" fillId="0" borderId="82" applyNumberFormat="0" applyFill="0" applyAlignment="0" applyProtection="0"/>
    <xf numFmtId="49" fontId="24" fillId="0" borderId="84" applyNumberFormat="0" applyFont="0" applyFill="0" applyBorder="0" applyProtection="0">
      <alignment horizontal="left" vertical="center" indent="2"/>
    </xf>
    <xf numFmtId="0" fontId="21" fillId="9" borderId="84">
      <alignment horizontal="right" vertical="center"/>
    </xf>
    <xf numFmtId="4" fontId="21" fillId="9" borderId="84">
      <alignment horizontal="right" vertical="center"/>
    </xf>
    <xf numFmtId="0" fontId="51" fillId="9" borderId="84">
      <alignment horizontal="right" vertical="center"/>
    </xf>
    <xf numFmtId="4" fontId="51" fillId="9" borderId="84">
      <alignment horizontal="right" vertical="center"/>
    </xf>
    <xf numFmtId="0" fontId="21" fillId="14" borderId="84">
      <alignment horizontal="right" vertical="center"/>
    </xf>
    <xf numFmtId="4" fontId="21" fillId="14" borderId="84">
      <alignment horizontal="right" vertical="center"/>
    </xf>
    <xf numFmtId="0" fontId="21" fillId="14" borderId="84">
      <alignment horizontal="right" vertical="center"/>
    </xf>
    <xf numFmtId="4" fontId="21" fillId="14" borderId="84">
      <alignment horizontal="right" vertical="center"/>
    </xf>
    <xf numFmtId="0" fontId="64" fillId="73" borderId="81" applyNumberFormat="0" applyAlignment="0" applyProtection="0"/>
    <xf numFmtId="0" fontId="24" fillId="0" borderId="84">
      <alignment horizontal="right" vertical="center"/>
    </xf>
    <xf numFmtId="4" fontId="24" fillId="0" borderId="84">
      <alignment horizontal="right" vertical="center"/>
    </xf>
    <xf numFmtId="4" fontId="24" fillId="0" borderId="84" applyFill="0" applyBorder="0" applyProtection="0">
      <alignment horizontal="right" vertical="center"/>
    </xf>
    <xf numFmtId="49" fontId="22" fillId="0" borderId="84" applyNumberFormat="0" applyFill="0" applyBorder="0" applyProtection="0">
      <alignment horizontal="left" vertical="center"/>
    </xf>
    <xf numFmtId="0" fontId="24" fillId="0" borderId="84" applyNumberFormat="0" applyFill="0" applyAlignment="0" applyProtection="0"/>
    <xf numFmtId="171" fontId="24" fillId="90" borderId="84" applyNumberFormat="0" applyFont="0" applyBorder="0" applyAlignment="0" applyProtection="0">
      <alignment horizontal="right" vertical="center"/>
    </xf>
    <xf numFmtId="0" fontId="24" fillId="16" borderId="84"/>
    <xf numFmtId="4" fontId="24" fillId="16" borderId="84"/>
    <xf numFmtId="4" fontId="21" fillId="14" borderId="84">
      <alignment horizontal="right" vertical="center"/>
    </xf>
    <xf numFmtId="0" fontId="24" fillId="16" borderId="84"/>
    <xf numFmtId="0" fontId="60" fillId="86" borderId="81" applyNumberFormat="0" applyAlignment="0" applyProtection="0"/>
    <xf numFmtId="0" fontId="21" fillId="9" borderId="84">
      <alignment horizontal="right" vertical="center"/>
    </xf>
    <xf numFmtId="0" fontId="24" fillId="0" borderId="84">
      <alignment horizontal="right" vertical="center"/>
    </xf>
    <xf numFmtId="0" fontId="80" fillId="0" borderId="82" applyNumberFormat="0" applyFill="0" applyAlignment="0" applyProtection="0"/>
    <xf numFmtId="0" fontId="24" fillId="9" borderId="85">
      <alignment horizontal="left" vertical="center"/>
    </xf>
    <xf numFmtId="0" fontId="73" fillId="73" borderId="81" applyNumberFormat="0" applyAlignment="0" applyProtection="0"/>
    <xf numFmtId="171" fontId="24" fillId="90" borderId="84" applyNumberFormat="0" applyFont="0" applyBorder="0" applyAlignment="0" applyProtection="0">
      <alignment horizontal="right" vertical="center"/>
    </xf>
    <xf numFmtId="0" fontId="55" fillId="89" borderId="83" applyNumberFormat="0" applyFont="0" applyAlignment="0" applyProtection="0"/>
    <xf numFmtId="0" fontId="24" fillId="0" borderId="87">
      <alignment horizontal="left" vertical="center" wrapText="1" indent="2"/>
    </xf>
    <xf numFmtId="4" fontId="24" fillId="16" borderId="84"/>
    <xf numFmtId="49" fontId="22" fillId="0" borderId="84" applyNumberFormat="0" applyFill="0" applyBorder="0" applyProtection="0">
      <alignment horizontal="left" vertical="center"/>
    </xf>
    <xf numFmtId="0" fontId="24" fillId="0" borderId="84">
      <alignment horizontal="right" vertical="center"/>
    </xf>
    <xf numFmtId="4" fontId="21" fillId="14" borderId="86">
      <alignment horizontal="right" vertical="center"/>
    </xf>
    <xf numFmtId="4" fontId="21" fillId="14" borderId="84">
      <alignment horizontal="right" vertical="center"/>
    </xf>
    <xf numFmtId="4" fontId="21" fillId="14" borderId="84">
      <alignment horizontal="right" vertical="center"/>
    </xf>
    <xf numFmtId="0" fontId="51" fillId="9" borderId="84">
      <alignment horizontal="right" vertical="center"/>
    </xf>
    <xf numFmtId="0" fontId="21" fillId="9" borderId="84">
      <alignment horizontal="right" vertical="center"/>
    </xf>
    <xf numFmtId="49" fontId="24" fillId="0" borderId="84" applyNumberFormat="0" applyFont="0" applyFill="0" applyBorder="0" applyProtection="0">
      <alignment horizontal="left" vertical="center" indent="2"/>
    </xf>
    <xf numFmtId="0" fontId="73" fillId="73" borderId="81" applyNumberFormat="0" applyAlignment="0" applyProtection="0"/>
    <xf numFmtId="0" fontId="58" fillId="86" borderId="88" applyNumberFormat="0" applyAlignment="0" applyProtection="0"/>
    <xf numFmtId="49" fontId="24" fillId="0" borderId="84" applyNumberFormat="0" applyFont="0" applyFill="0" applyBorder="0" applyProtection="0">
      <alignment horizontal="left" vertical="center" indent="2"/>
    </xf>
    <xf numFmtId="0" fontId="64" fillId="73" borderId="81" applyNumberFormat="0" applyAlignment="0" applyProtection="0"/>
    <xf numFmtId="4" fontId="24" fillId="0" borderId="84" applyFill="0" applyBorder="0" applyProtection="0">
      <alignment horizontal="right" vertical="center"/>
    </xf>
    <xf numFmtId="0" fontId="61" fillId="86" borderId="81" applyNumberFormat="0" applyAlignment="0" applyProtection="0"/>
    <xf numFmtId="0" fontId="80" fillId="0" borderId="82" applyNumberFormat="0" applyFill="0" applyAlignment="0" applyProtection="0"/>
    <xf numFmtId="0" fontId="77" fillId="86" borderId="88" applyNumberFormat="0" applyAlignment="0" applyProtection="0"/>
    <xf numFmtId="0" fontId="24" fillId="0" borderId="84" applyNumberFormat="0" applyFill="0" applyAlignment="0" applyProtection="0"/>
    <xf numFmtId="4" fontId="24" fillId="0" borderId="84">
      <alignment horizontal="right" vertical="center"/>
    </xf>
    <xf numFmtId="0" fontId="24" fillId="0" borderId="84">
      <alignment horizontal="right" vertical="center"/>
    </xf>
    <xf numFmtId="0" fontId="73" fillId="73" borderId="81" applyNumberFormat="0" applyAlignment="0" applyProtection="0"/>
    <xf numFmtId="0" fontId="58" fillId="86" borderId="88" applyNumberFormat="0" applyAlignment="0" applyProtection="0"/>
    <xf numFmtId="0" fontId="60" fillId="86" borderId="81" applyNumberFormat="0" applyAlignment="0" applyProtection="0"/>
    <xf numFmtId="0" fontId="24" fillId="14" borderId="87">
      <alignment horizontal="left" vertical="center" wrapText="1" indent="2"/>
    </xf>
    <xf numFmtId="0" fontId="61" fillId="86" borderId="81" applyNumberFormat="0" applyAlignment="0" applyProtection="0"/>
    <xf numFmtId="0" fontId="61" fillId="86" borderId="81" applyNumberFormat="0" applyAlignment="0" applyProtection="0"/>
    <xf numFmtId="4" fontId="21" fillId="14" borderId="85">
      <alignment horizontal="right" vertical="center"/>
    </xf>
    <xf numFmtId="0" fontId="21" fillId="14" borderId="85">
      <alignment horizontal="right" vertical="center"/>
    </xf>
    <xf numFmtId="0" fontId="21" fillId="14" borderId="84">
      <alignment horizontal="right" vertical="center"/>
    </xf>
    <xf numFmtId="4" fontId="51" fillId="9" borderId="84">
      <alignment horizontal="right" vertical="center"/>
    </xf>
    <xf numFmtId="0" fontId="64" fillId="73" borderId="81" applyNumberFormat="0" applyAlignment="0" applyProtection="0"/>
    <xf numFmtId="0" fontId="65" fillId="0" borderId="82" applyNumberFormat="0" applyFill="0" applyAlignment="0" applyProtection="0"/>
    <xf numFmtId="0" fontId="80" fillId="0" borderId="82" applyNumberFormat="0" applyFill="0" applyAlignment="0" applyProtection="0"/>
    <xf numFmtId="0" fontId="55" fillId="89" borderId="83" applyNumberFormat="0" applyFont="0" applyAlignment="0" applyProtection="0"/>
    <xf numFmtId="0" fontId="73" fillId="73" borderId="81" applyNumberFormat="0" applyAlignment="0" applyProtection="0"/>
    <xf numFmtId="49" fontId="22" fillId="0" borderId="84" applyNumberFormat="0" applyFill="0" applyBorder="0" applyProtection="0">
      <alignment horizontal="left" vertical="center"/>
    </xf>
    <xf numFmtId="0" fontId="24" fillId="14" borderId="87">
      <alignment horizontal="left" vertical="center" wrapText="1" indent="2"/>
    </xf>
    <xf numFmtId="0" fontId="61" fillId="86" borderId="81" applyNumberFormat="0" applyAlignment="0" applyProtection="0"/>
    <xf numFmtId="0" fontId="24" fillId="0" borderId="87">
      <alignment horizontal="left" vertical="center" wrapText="1" indent="2"/>
    </xf>
    <xf numFmtId="0" fontId="55" fillId="89" borderId="83" applyNumberFormat="0" applyFont="0" applyAlignment="0" applyProtection="0"/>
    <xf numFmtId="0" fontId="25" fillId="89" borderId="83" applyNumberFormat="0" applyFont="0" applyAlignment="0" applyProtection="0"/>
    <xf numFmtId="0" fontId="77" fillId="86" borderId="88" applyNumberFormat="0" applyAlignment="0" applyProtection="0"/>
    <xf numFmtId="0" fontId="80" fillId="0" borderId="82" applyNumberFormat="0" applyFill="0" applyAlignment="0" applyProtection="0"/>
    <xf numFmtId="4" fontId="24" fillId="16" borderId="84"/>
    <xf numFmtId="0" fontId="21" fillId="14" borderId="84">
      <alignment horizontal="right" vertical="center"/>
    </xf>
    <xf numFmtId="0" fontId="80" fillId="0" borderId="82" applyNumberFormat="0" applyFill="0" applyAlignment="0" applyProtection="0"/>
    <xf numFmtId="4" fontId="21" fillId="14" borderId="86">
      <alignment horizontal="right" vertical="center"/>
    </xf>
    <xf numFmtId="0" fontId="60" fillId="86" borderId="81" applyNumberFormat="0" applyAlignment="0" applyProtection="0"/>
    <xf numFmtId="0" fontId="21" fillId="14" borderId="85">
      <alignment horizontal="right" vertical="center"/>
    </xf>
    <xf numFmtId="0" fontId="61" fillId="86" borderId="81" applyNumberFormat="0" applyAlignment="0" applyProtection="0"/>
    <xf numFmtId="0" fontId="65" fillId="0" borderId="82" applyNumberFormat="0" applyFill="0" applyAlignment="0" applyProtection="0"/>
    <xf numFmtId="0" fontId="55" fillId="89" borderId="83" applyNumberFormat="0" applyFont="0" applyAlignment="0" applyProtection="0"/>
    <xf numFmtId="4" fontId="21" fillId="14" borderId="85">
      <alignment horizontal="right" vertical="center"/>
    </xf>
    <xf numFmtId="0" fontId="24" fillId="14" borderId="87">
      <alignment horizontal="left" vertical="center" wrapText="1" indent="2"/>
    </xf>
    <xf numFmtId="0" fontId="24" fillId="16" borderId="84"/>
    <xf numFmtId="171" fontId="24" fillId="90" borderId="84" applyNumberFormat="0" applyFont="0" applyBorder="0" applyAlignment="0" applyProtection="0">
      <alignment horizontal="right" vertical="center"/>
    </xf>
    <xf numFmtId="0" fontId="24" fillId="0" borderId="84" applyNumberFormat="0" applyFill="0" applyAlignment="0" applyProtection="0"/>
    <xf numFmtId="4" fontId="24" fillId="0" borderId="84" applyFill="0" applyBorder="0" applyProtection="0">
      <alignment horizontal="right" vertical="center"/>
    </xf>
    <xf numFmtId="4" fontId="21" fillId="9" borderId="84">
      <alignment horizontal="right" vertical="center"/>
    </xf>
    <xf numFmtId="0" fontId="65" fillId="0" borderId="82" applyNumberFormat="0" applyFill="0" applyAlignment="0" applyProtection="0"/>
    <xf numFmtId="49" fontId="22" fillId="0" borderId="84" applyNumberFormat="0" applyFill="0" applyBorder="0" applyProtection="0">
      <alignment horizontal="left" vertical="center"/>
    </xf>
    <xf numFmtId="49" fontId="24" fillId="0" borderId="85" applyNumberFormat="0" applyFont="0" applyFill="0" applyBorder="0" applyProtection="0">
      <alignment horizontal="left" vertical="center" indent="5"/>
    </xf>
    <xf numFmtId="0" fontId="24" fillId="9" borderId="85">
      <alignment horizontal="left" vertical="center"/>
    </xf>
    <xf numFmtId="0" fontId="61" fillId="86" borderId="81" applyNumberFormat="0" applyAlignment="0" applyProtection="0"/>
    <xf numFmtId="4" fontId="21" fillId="14" borderId="86">
      <alignment horizontal="right" vertical="center"/>
    </xf>
    <xf numFmtId="0" fontId="73" fillId="73" borderId="81" applyNumberFormat="0" applyAlignment="0" applyProtection="0"/>
    <xf numFmtId="0" fontId="73" fillId="73" borderId="81" applyNumberFormat="0" applyAlignment="0" applyProtection="0"/>
    <xf numFmtId="0" fontId="55" fillId="89" borderId="83" applyNumberFormat="0" applyFont="0" applyAlignment="0" applyProtection="0"/>
    <xf numFmtId="0" fontId="77" fillId="86" borderId="88" applyNumberFormat="0" applyAlignment="0" applyProtection="0"/>
    <xf numFmtId="0" fontId="80" fillId="0" borderId="82" applyNumberFormat="0" applyFill="0" applyAlignment="0" applyProtection="0"/>
    <xf numFmtId="0" fontId="21" fillId="14" borderId="84">
      <alignment horizontal="right" vertical="center"/>
    </xf>
    <xf numFmtId="0" fontId="25" fillId="89" borderId="83" applyNumberFormat="0" applyFont="0" applyAlignment="0" applyProtection="0"/>
    <xf numFmtId="4" fontId="24" fillId="0" borderId="84">
      <alignment horizontal="right" vertical="center"/>
    </xf>
    <xf numFmtId="0" fontId="80" fillId="0" borderId="82" applyNumberFormat="0" applyFill="0" applyAlignment="0" applyProtection="0"/>
    <xf numFmtId="0" fontId="21" fillId="14" borderId="84">
      <alignment horizontal="right" vertical="center"/>
    </xf>
    <xf numFmtId="0" fontId="21" fillId="14" borderId="84">
      <alignment horizontal="right" vertical="center"/>
    </xf>
    <xf numFmtId="4" fontId="51" fillId="9" borderId="84">
      <alignment horizontal="right" vertical="center"/>
    </xf>
    <xf numFmtId="0" fontId="21" fillId="9" borderId="84">
      <alignment horizontal="right" vertical="center"/>
    </xf>
    <xf numFmtId="4" fontId="21" fillId="9" borderId="84">
      <alignment horizontal="right" vertical="center"/>
    </xf>
    <xf numFmtId="0" fontId="51" fillId="9" borderId="84">
      <alignment horizontal="right" vertical="center"/>
    </xf>
    <xf numFmtId="4" fontId="51" fillId="9" borderId="84">
      <alignment horizontal="right" vertical="center"/>
    </xf>
    <xf numFmtId="0" fontId="21" fillId="14" borderId="84">
      <alignment horizontal="right" vertical="center"/>
    </xf>
    <xf numFmtId="4" fontId="21" fillId="14" borderId="84">
      <alignment horizontal="right" vertical="center"/>
    </xf>
    <xf numFmtId="0" fontId="21" fillId="14" borderId="84">
      <alignment horizontal="right" vertical="center"/>
    </xf>
    <xf numFmtId="4" fontId="21" fillId="14" borderId="84">
      <alignment horizontal="right" vertical="center"/>
    </xf>
    <xf numFmtId="0" fontId="21" fillId="14" borderId="85">
      <alignment horizontal="right" vertical="center"/>
    </xf>
    <xf numFmtId="4" fontId="21" fillId="14" borderId="85">
      <alignment horizontal="right" vertical="center"/>
    </xf>
    <xf numFmtId="0" fontId="21" fillId="14" borderId="86">
      <alignment horizontal="right" vertical="center"/>
    </xf>
    <xf numFmtId="4" fontId="21" fillId="14" borderId="86">
      <alignment horizontal="right" vertical="center"/>
    </xf>
    <xf numFmtId="0" fontId="61" fillId="86" borderId="81" applyNumberFormat="0" applyAlignment="0" applyProtection="0"/>
    <xf numFmtId="0" fontId="24" fillId="14" borderId="87">
      <alignment horizontal="left" vertical="center" wrapText="1" indent="2"/>
    </xf>
    <xf numFmtId="0" fontId="24" fillId="0" borderId="87">
      <alignment horizontal="left" vertical="center" wrapText="1" indent="2"/>
    </xf>
    <xf numFmtId="0" fontId="24" fillId="9" borderId="85">
      <alignment horizontal="left" vertical="center"/>
    </xf>
    <xf numFmtId="0" fontId="73" fillId="73" borderId="81" applyNumberFormat="0" applyAlignment="0" applyProtection="0"/>
    <xf numFmtId="0" fontId="24" fillId="0" borderId="84">
      <alignment horizontal="right" vertical="center"/>
    </xf>
    <xf numFmtId="4" fontId="24" fillId="0" borderId="84">
      <alignment horizontal="right" vertical="center"/>
    </xf>
    <xf numFmtId="0" fontId="24" fillId="0" borderId="84" applyNumberFormat="0" applyFill="0" applyAlignment="0" applyProtection="0"/>
    <xf numFmtId="0" fontId="77" fillId="86" borderId="88" applyNumberFormat="0" applyAlignment="0" applyProtection="0"/>
    <xf numFmtId="171" fontId="24" fillId="90" borderId="84" applyNumberFormat="0" applyFont="0" applyBorder="0" applyAlignment="0" applyProtection="0">
      <alignment horizontal="right" vertical="center"/>
    </xf>
    <xf numFmtId="0" fontId="24" fillId="16" borderId="84"/>
    <xf numFmtId="4" fontId="24" fillId="16" borderId="84"/>
    <xf numFmtId="0" fontId="80" fillId="0" borderId="82" applyNumberFormat="0" applyFill="0" applyAlignment="0" applyProtection="0"/>
    <xf numFmtId="0" fontId="25" fillId="89" borderId="83" applyNumberFormat="0" applyFont="0" applyAlignment="0" applyProtection="0"/>
    <xf numFmtId="0" fontId="55" fillId="89" borderId="83" applyNumberFormat="0" applyFont="0" applyAlignment="0" applyProtection="0"/>
    <xf numFmtId="0" fontId="24" fillId="0" borderId="84" applyNumberFormat="0" applyFill="0" applyAlignment="0" applyProtection="0"/>
    <xf numFmtId="0" fontId="65" fillId="0" borderId="82" applyNumberFormat="0" applyFill="0" applyAlignment="0" applyProtection="0"/>
    <xf numFmtId="0" fontId="80" fillId="0" borderId="82" applyNumberFormat="0" applyFill="0" applyAlignment="0" applyProtection="0"/>
    <xf numFmtId="0" fontId="64" fillId="73" borderId="81" applyNumberFormat="0" applyAlignment="0" applyProtection="0"/>
    <xf numFmtId="0" fontId="61" fillId="86" borderId="81" applyNumberFormat="0" applyAlignment="0" applyProtection="0"/>
    <xf numFmtId="4" fontId="51" fillId="9" borderId="84">
      <alignment horizontal="right" vertical="center"/>
    </xf>
    <xf numFmtId="0" fontId="21" fillId="9" borderId="84">
      <alignment horizontal="right" vertical="center"/>
    </xf>
    <xf numFmtId="171" fontId="24" fillId="90" borderId="84" applyNumberFormat="0" applyFont="0" applyBorder="0" applyAlignment="0" applyProtection="0">
      <alignment horizontal="right" vertical="center"/>
    </xf>
    <xf numFmtId="0" fontId="65" fillId="0" borderId="82" applyNumberFormat="0" applyFill="0" applyAlignment="0" applyProtection="0"/>
    <xf numFmtId="49" fontId="24" fillId="0" borderId="84" applyNumberFormat="0" applyFont="0" applyFill="0" applyBorder="0" applyProtection="0">
      <alignment horizontal="left" vertical="center" indent="2"/>
    </xf>
    <xf numFmtId="49" fontId="24" fillId="0" borderId="85" applyNumberFormat="0" applyFont="0" applyFill="0" applyBorder="0" applyProtection="0">
      <alignment horizontal="left" vertical="center" indent="5"/>
    </xf>
    <xf numFmtId="49" fontId="24" fillId="0" borderId="84" applyNumberFormat="0" applyFont="0" applyFill="0" applyBorder="0" applyProtection="0">
      <alignment horizontal="left" vertical="center" indent="2"/>
    </xf>
    <xf numFmtId="4" fontId="24" fillId="0" borderId="84" applyFill="0" applyBorder="0" applyProtection="0">
      <alignment horizontal="right" vertical="center"/>
    </xf>
    <xf numFmtId="49" fontId="22" fillId="0" borderId="84" applyNumberFormat="0" applyFill="0" applyBorder="0" applyProtection="0">
      <alignment horizontal="left" vertical="center"/>
    </xf>
    <xf numFmtId="0" fontId="24" fillId="0" borderId="87">
      <alignment horizontal="left" vertical="center" wrapText="1" indent="2"/>
    </xf>
    <xf numFmtId="0" fontId="77" fillId="86" borderId="88" applyNumberFormat="0" applyAlignment="0" applyProtection="0"/>
    <xf numFmtId="0" fontId="21" fillId="14" borderId="86">
      <alignment horizontal="right" vertical="center"/>
    </xf>
    <xf numFmtId="0" fontId="64" fillId="73" borderId="81" applyNumberFormat="0" applyAlignment="0" applyProtection="0"/>
    <xf numFmtId="0" fontId="21" fillId="14" borderId="86">
      <alignment horizontal="right" vertical="center"/>
    </xf>
    <xf numFmtId="4" fontId="21" fillId="14" borderId="84">
      <alignment horizontal="right" vertical="center"/>
    </xf>
    <xf numFmtId="0" fontId="21" fillId="14" borderId="84">
      <alignment horizontal="right" vertical="center"/>
    </xf>
    <xf numFmtId="0" fontId="58" fillId="86" borderId="88" applyNumberFormat="0" applyAlignment="0" applyProtection="0"/>
    <xf numFmtId="0" fontId="60" fillId="86" borderId="81" applyNumberFormat="0" applyAlignment="0" applyProtection="0"/>
    <xf numFmtId="0" fontId="65" fillId="0" borderId="82" applyNumberFormat="0" applyFill="0" applyAlignment="0" applyProtection="0"/>
    <xf numFmtId="0" fontId="24" fillId="16" borderId="84"/>
    <xf numFmtId="4" fontId="24" fillId="16" borderId="84"/>
    <xf numFmtId="4" fontId="21" fillId="14" borderId="84">
      <alignment horizontal="right" vertical="center"/>
    </xf>
    <xf numFmtId="0" fontId="51" fillId="9" borderId="84">
      <alignment horizontal="right" vertical="center"/>
    </xf>
    <xf numFmtId="0" fontId="64" fillId="73" borderId="81" applyNumberFormat="0" applyAlignment="0" applyProtection="0"/>
    <xf numFmtId="0" fontId="61" fillId="86" borderId="81" applyNumberFormat="0" applyAlignment="0" applyProtection="0"/>
    <xf numFmtId="4" fontId="24" fillId="0" borderId="84">
      <alignment horizontal="right" vertical="center"/>
    </xf>
    <xf numFmtId="0" fontId="24" fillId="14" borderId="87">
      <alignment horizontal="left" vertical="center" wrapText="1" indent="2"/>
    </xf>
    <xf numFmtId="0" fontId="24" fillId="0" borderId="87">
      <alignment horizontal="left" vertical="center" wrapText="1" indent="2"/>
    </xf>
    <xf numFmtId="0" fontId="77" fillId="86" borderId="88" applyNumberFormat="0" applyAlignment="0" applyProtection="0"/>
    <xf numFmtId="0" fontId="73" fillId="73" borderId="81" applyNumberFormat="0" applyAlignment="0" applyProtection="0"/>
    <xf numFmtId="0" fontId="60" fillId="86" borderId="81" applyNumberFormat="0" applyAlignment="0" applyProtection="0"/>
    <xf numFmtId="0" fontId="58" fillId="86" borderId="88" applyNumberFormat="0" applyAlignment="0" applyProtection="0"/>
    <xf numFmtId="0" fontId="21" fillId="14" borderId="86">
      <alignment horizontal="right" vertical="center"/>
    </xf>
    <xf numFmtId="0" fontId="51" fillId="9" borderId="84">
      <alignment horizontal="right" vertical="center"/>
    </xf>
    <xf numFmtId="4" fontId="21" fillId="9" borderId="84">
      <alignment horizontal="right" vertical="center"/>
    </xf>
    <xf numFmtId="4" fontId="21" fillId="14" borderId="84">
      <alignment horizontal="right" vertical="center"/>
    </xf>
    <xf numFmtId="49" fontId="24" fillId="0" borderId="85" applyNumberFormat="0" applyFont="0" applyFill="0" applyBorder="0" applyProtection="0">
      <alignment horizontal="left" vertical="center" indent="5"/>
    </xf>
    <xf numFmtId="4" fontId="24" fillId="0" borderId="84" applyFill="0" applyBorder="0" applyProtection="0">
      <alignment horizontal="right" vertical="center"/>
    </xf>
    <xf numFmtId="4" fontId="21" fillId="9" borderId="84">
      <alignment horizontal="right" vertical="center"/>
    </xf>
    <xf numFmtId="0" fontId="73" fillId="73" borderId="81" applyNumberFormat="0" applyAlignment="0" applyProtection="0"/>
    <xf numFmtId="0" fontId="64" fillId="73" borderId="81" applyNumberFormat="0" applyAlignment="0" applyProtection="0"/>
    <xf numFmtId="0" fontId="60" fillId="86" borderId="81" applyNumberFormat="0" applyAlignment="0" applyProtection="0"/>
    <xf numFmtId="0" fontId="24" fillId="14" borderId="87">
      <alignment horizontal="left" vertical="center" wrapText="1" indent="2"/>
    </xf>
    <xf numFmtId="0" fontId="24" fillId="0" borderId="87">
      <alignment horizontal="left" vertical="center" wrapText="1" indent="2"/>
    </xf>
    <xf numFmtId="0" fontId="24" fillId="14" borderId="87">
      <alignment horizontal="left" vertical="center" wrapText="1" indent="2"/>
    </xf>
    <xf numFmtId="0" fontId="2" fillId="53" borderId="0" applyNumberFormat="0" applyBorder="0" applyAlignment="0" applyProtection="0"/>
    <xf numFmtId="0" fontId="48" fillId="0" borderId="0" applyNumberFormat="0" applyFill="0" applyBorder="0" applyAlignment="0" applyProtection="0"/>
    <xf numFmtId="0" fontId="49" fillId="58" borderId="0" applyNumberFormat="0" applyBorder="0" applyAlignment="0" applyProtection="0"/>
    <xf numFmtId="0" fontId="2" fillId="63" borderId="0" applyNumberFormat="0" applyBorder="0" applyAlignment="0" applyProtection="0"/>
    <xf numFmtId="0" fontId="49" fillId="55" borderId="0" applyNumberFormat="0" applyBorder="0" applyAlignment="0" applyProtection="0"/>
    <xf numFmtId="0" fontId="49" fillId="52" borderId="0" applyNumberFormat="0" applyBorder="0" applyAlignment="0" applyProtection="0"/>
    <xf numFmtId="0" fontId="45" fillId="46" borderId="43" applyNumberFormat="0" applyAlignment="0" applyProtection="0"/>
    <xf numFmtId="0" fontId="2" fillId="60" borderId="0" applyNumberFormat="0" applyBorder="0" applyAlignment="0" applyProtection="0"/>
    <xf numFmtId="0" fontId="2" fillId="56" borderId="0" applyNumberFormat="0" applyBorder="0" applyAlignment="0" applyProtection="0"/>
    <xf numFmtId="0" fontId="47" fillId="0" borderId="0" applyNumberFormat="0" applyFill="0" applyBorder="0" applyAlignment="0" applyProtection="0"/>
    <xf numFmtId="0" fontId="2" fillId="57" borderId="0" applyNumberFormat="0" applyBorder="0" applyAlignment="0" applyProtection="0"/>
    <xf numFmtId="0" fontId="2" fillId="62" borderId="0" applyNumberFormat="0" applyBorder="0" applyAlignment="0" applyProtection="0"/>
    <xf numFmtId="0" fontId="2" fillId="54" borderId="0" applyNumberFormat="0" applyBorder="0" applyAlignment="0" applyProtection="0"/>
    <xf numFmtId="0" fontId="46" fillId="46" borderId="42" applyNumberFormat="0" applyAlignment="0" applyProtection="0"/>
    <xf numFmtId="0" fontId="2" fillId="51" borderId="0" applyNumberFormat="0" applyBorder="0" applyAlignment="0" applyProtection="0"/>
    <xf numFmtId="0" fontId="49" fillId="61" borderId="0" applyNumberFormat="0" applyBorder="0" applyAlignment="0" applyProtection="0"/>
    <xf numFmtId="43" fontId="5" fillId="0" borderId="0" applyFont="0" applyFill="0" applyBorder="0" applyAlignment="0" applyProtection="0"/>
  </cellStyleXfs>
  <cellXfs count="293">
    <xf numFmtId="0" fontId="0" fillId="0" borderId="0" xfId="0"/>
    <xf numFmtId="0" fontId="0" fillId="0" borderId="0" xfId="0" applyAlignment="1">
      <alignment wrapText="1"/>
    </xf>
    <xf numFmtId="0" fontId="5" fillId="0" borderId="0" xfId="0" applyFont="1" applyAlignment="1">
      <alignment wrapText="1"/>
    </xf>
    <xf numFmtId="0" fontId="4" fillId="0" borderId="0" xfId="0" applyFont="1" applyAlignment="1">
      <alignment wrapText="1"/>
    </xf>
    <xf numFmtId="0" fontId="6" fillId="0" borderId="0" xfId="0" applyFont="1" applyAlignment="1">
      <alignment wrapText="1"/>
    </xf>
    <xf numFmtId="1" fontId="0" fillId="0" borderId="0" xfId="0" applyNumberFormat="1" applyAlignment="1">
      <alignment wrapText="1"/>
    </xf>
    <xf numFmtId="49" fontId="5" fillId="0" borderId="0" xfId="0" applyNumberFormat="1" applyFont="1" applyAlignment="1">
      <alignment wrapText="1"/>
    </xf>
    <xf numFmtId="0" fontId="0" fillId="0" borderId="1" xfId="0" applyBorder="1"/>
    <xf numFmtId="0" fontId="12" fillId="0" borderId="0" xfId="3"/>
    <xf numFmtId="0" fontId="4" fillId="0" borderId="0" xfId="0" applyFont="1"/>
    <xf numFmtId="0" fontId="4"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0" fillId="0" borderId="0" xfId="0" applyFont="1"/>
    <xf numFmtId="11" fontId="0" fillId="0" borderId="0" xfId="0" applyNumberFormat="1"/>
    <xf numFmtId="166" fontId="0" fillId="0" borderId="0" xfId="0" applyNumberFormat="1"/>
    <xf numFmtId="0" fontId="14"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5" fillId="6" borderId="9" xfId="0" applyFont="1" applyFill="1" applyBorder="1" applyAlignment="1">
      <alignment horizontal="left" wrapText="1"/>
    </xf>
    <xf numFmtId="0" fontId="15" fillId="6" borderId="10" xfId="0" applyFont="1" applyFill="1" applyBorder="1" applyAlignment="1">
      <alignment horizontal="left" wrapText="1"/>
    </xf>
    <xf numFmtId="0" fontId="16" fillId="0" borderId="0" xfId="0" applyFont="1" applyAlignment="1">
      <alignment horizontal="left"/>
    </xf>
    <xf numFmtId="0" fontId="17" fillId="0" borderId="11" xfId="0" applyFont="1" applyBorder="1" applyAlignment="1">
      <alignment horizontal="left" wrapText="1"/>
    </xf>
    <xf numFmtId="167" fontId="18" fillId="0" borderId="12" xfId="0" applyNumberFormat="1" applyFont="1" applyBorder="1" applyAlignment="1">
      <alignment horizontal="center" wrapText="1"/>
    </xf>
    <xf numFmtId="167" fontId="18" fillId="0" borderId="13" xfId="0" applyNumberFormat="1" applyFont="1" applyBorder="1" applyAlignment="1">
      <alignment horizontal="center" wrapText="1"/>
    </xf>
    <xf numFmtId="0" fontId="17" fillId="0" borderId="14" xfId="0" applyFont="1" applyBorder="1" applyAlignment="1">
      <alignment horizontal="left" wrapText="1"/>
    </xf>
    <xf numFmtId="167" fontId="18" fillId="0" borderId="15" xfId="0" applyNumberFormat="1" applyFont="1" applyBorder="1" applyAlignment="1">
      <alignment horizontal="center" wrapText="1"/>
    </xf>
    <xf numFmtId="167" fontId="18" fillId="0" borderId="16" xfId="0" applyNumberFormat="1" applyFont="1" applyBorder="1" applyAlignment="1">
      <alignment horizontal="center" wrapText="1"/>
    </xf>
    <xf numFmtId="0" fontId="19" fillId="0" borderId="0" xfId="0" applyFont="1" applyAlignment="1">
      <alignment horizontal="left"/>
    </xf>
    <xf numFmtId="16" fontId="0" fillId="0" borderId="0" xfId="0" applyNumberFormat="1"/>
    <xf numFmtId="0" fontId="17" fillId="0" borderId="17" xfId="0" applyFont="1" applyBorder="1" applyAlignment="1">
      <alignment horizontal="left" wrapText="1"/>
    </xf>
    <xf numFmtId="167" fontId="18" fillId="0" borderId="18" xfId="0" applyNumberFormat="1" applyFont="1" applyBorder="1" applyAlignment="1">
      <alignment horizontal="center" wrapText="1"/>
    </xf>
    <xf numFmtId="167" fontId="18"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8" fillId="0" borderId="0" xfId="2" applyAlignment="1"/>
    <xf numFmtId="0" fontId="4" fillId="2" borderId="0" xfId="0" applyFont="1" applyFill="1"/>
    <xf numFmtId="0" fontId="11" fillId="3" borderId="0" xfId="0" applyFont="1" applyFill="1" applyAlignment="1">
      <alignment wrapText="1"/>
    </xf>
    <xf numFmtId="0" fontId="0" fillId="0" borderId="0" xfId="0" applyAlignment="1">
      <alignment horizontal="left" wrapText="1"/>
    </xf>
    <xf numFmtId="0" fontId="11" fillId="2" borderId="0" xfId="0" applyFont="1" applyFill="1" applyAlignment="1">
      <alignment wrapText="1"/>
    </xf>
    <xf numFmtId="0" fontId="11" fillId="2" borderId="0" xfId="0" applyFont="1" applyFill="1" applyAlignment="1">
      <alignment horizontal="left" wrapText="1"/>
    </xf>
    <xf numFmtId="49" fontId="0" fillId="0" borderId="0" xfId="0" applyNumberFormat="1" applyAlignment="1">
      <alignment wrapText="1"/>
    </xf>
    <xf numFmtId="49" fontId="6" fillId="0" borderId="0" xfId="0" applyNumberFormat="1" applyFont="1" applyAlignment="1">
      <alignment wrapText="1"/>
    </xf>
    <xf numFmtId="0" fontId="5"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5" fillId="0" borderId="0" xfId="1" applyFont="1" applyFill="1" applyBorder="1" applyAlignment="1">
      <alignment wrapText="1"/>
    </xf>
    <xf numFmtId="9" fontId="5" fillId="0" borderId="0" xfId="0" applyNumberFormat="1" applyFont="1" applyAlignment="1">
      <alignment wrapText="1"/>
    </xf>
    <xf numFmtId="164" fontId="0" fillId="0" borderId="0" xfId="0" applyNumberFormat="1" applyAlignment="1">
      <alignment wrapText="1"/>
    </xf>
    <xf numFmtId="49" fontId="5" fillId="0" borderId="0" xfId="1" applyNumberFormat="1" applyFont="1" applyFill="1" applyBorder="1" applyAlignment="1">
      <alignment wrapText="1"/>
    </xf>
    <xf numFmtId="0" fontId="21" fillId="8" borderId="0" xfId="8" applyNumberFormat="1" applyFill="1">
      <alignment horizontal="right"/>
    </xf>
    <xf numFmtId="2" fontId="28" fillId="7" borderId="26" xfId="0" applyNumberFormat="1" applyFont="1" applyFill="1" applyBorder="1" applyAlignment="1">
      <alignment horizontal="right"/>
    </xf>
    <xf numFmtId="2" fontId="4" fillId="13" borderId="0" xfId="0" applyNumberFormat="1" applyFont="1" applyFill="1" applyAlignment="1">
      <alignment wrapText="1"/>
    </xf>
    <xf numFmtId="4" fontId="22" fillId="9" borderId="26" xfId="14" applyNumberFormat="1" applyFont="1" applyFill="1" applyBorder="1" applyAlignment="1">
      <alignment horizontal="center" vertical="center"/>
    </xf>
    <xf numFmtId="0" fontId="26" fillId="8" borderId="0" xfId="13" applyFont="1" applyFill="1" applyAlignment="1">
      <alignment vertical="center"/>
    </xf>
    <xf numFmtId="4" fontId="22" fillId="9" borderId="26" xfId="14" applyNumberFormat="1" applyFont="1" applyFill="1" applyBorder="1" applyAlignment="1">
      <alignment horizontal="center" vertical="center" textRotation="90"/>
    </xf>
    <xf numFmtId="0" fontId="11" fillId="13" borderId="0" xfId="9" applyNumberFormat="1" applyFont="1" applyFill="1" applyBorder="1" applyAlignment="1">
      <alignment horizontal="center" vertical="center"/>
    </xf>
    <xf numFmtId="0" fontId="4" fillId="13" borderId="0" xfId="0" applyFont="1" applyFill="1"/>
    <xf numFmtId="2" fontId="0" fillId="0" borderId="0" xfId="0" applyNumberFormat="1" applyAlignment="1">
      <alignment wrapText="1"/>
    </xf>
    <xf numFmtId="0" fontId="0" fillId="0" borderId="0" xfId="0" applyAlignment="1">
      <alignment horizontal="left" vertical="top"/>
    </xf>
    <xf numFmtId="0" fontId="0" fillId="18" borderId="33" xfId="0" applyFill="1" applyBorder="1" applyAlignment="1">
      <alignment horizontal="left" vertical="top" wrapText="1"/>
    </xf>
    <xf numFmtId="0" fontId="0" fillId="18" borderId="33" xfId="0" applyFill="1" applyBorder="1" applyAlignment="1">
      <alignment horizontal="center" vertical="top" wrapText="1"/>
    </xf>
    <xf numFmtId="0" fontId="35" fillId="19" borderId="34" xfId="0" applyFont="1" applyFill="1" applyBorder="1" applyAlignment="1">
      <alignment horizontal="left" vertical="top" wrapText="1"/>
    </xf>
    <xf numFmtId="167" fontId="37" fillId="19" borderId="34" xfId="0" applyNumberFormat="1" applyFont="1" applyFill="1" applyBorder="1" applyAlignment="1">
      <alignment horizontal="center" vertical="top" wrapText="1"/>
    </xf>
    <xf numFmtId="0" fontId="35" fillId="0" borderId="35" xfId="0" applyFont="1" applyBorder="1" applyAlignment="1">
      <alignment horizontal="left" vertical="top" wrapText="1"/>
    </xf>
    <xf numFmtId="167" fontId="37" fillId="0" borderId="35" xfId="0" applyNumberFormat="1" applyFont="1" applyBorder="1" applyAlignment="1">
      <alignment horizontal="center" vertical="top" wrapText="1"/>
    </xf>
    <xf numFmtId="0" fontId="35" fillId="19" borderId="35" xfId="0" applyFont="1" applyFill="1" applyBorder="1" applyAlignment="1">
      <alignment horizontal="left" vertical="top" wrapText="1"/>
    </xf>
    <xf numFmtId="167" fontId="37" fillId="19" borderId="35" xfId="0" applyNumberFormat="1" applyFont="1" applyFill="1" applyBorder="1" applyAlignment="1">
      <alignment horizontal="center" vertical="top" wrapText="1"/>
    </xf>
    <xf numFmtId="0" fontId="35" fillId="0" borderId="36" xfId="0" applyFont="1" applyBorder="1" applyAlignment="1">
      <alignment horizontal="left" vertical="top" wrapText="1"/>
    </xf>
    <xf numFmtId="167" fontId="37" fillId="0" borderId="36" xfId="0" applyNumberFormat="1" applyFont="1" applyBorder="1" applyAlignment="1">
      <alignment horizontal="center" vertical="top" wrapText="1"/>
    </xf>
    <xf numFmtId="168" fontId="37" fillId="0" borderId="35" xfId="0" applyNumberFormat="1" applyFont="1" applyBorder="1" applyAlignment="1">
      <alignment horizontal="left" vertical="top" wrapText="1"/>
    </xf>
    <xf numFmtId="168" fontId="37" fillId="19" borderId="35" xfId="0" applyNumberFormat="1" applyFont="1" applyFill="1" applyBorder="1" applyAlignment="1">
      <alignment horizontal="left" vertical="top" wrapText="1"/>
    </xf>
    <xf numFmtId="0" fontId="35" fillId="19" borderId="36" xfId="0" applyFont="1" applyFill="1" applyBorder="1" applyAlignment="1">
      <alignment horizontal="left" vertical="top" wrapText="1"/>
    </xf>
    <xf numFmtId="167" fontId="37" fillId="19" borderId="36" xfId="0" applyNumberFormat="1" applyFont="1" applyFill="1" applyBorder="1" applyAlignment="1">
      <alignment horizontal="center" vertical="top" wrapText="1"/>
    </xf>
    <xf numFmtId="0" fontId="38" fillId="19" borderId="36" xfId="0" applyFont="1" applyFill="1" applyBorder="1" applyAlignment="1">
      <alignment horizontal="center" vertical="top" wrapText="1"/>
    </xf>
    <xf numFmtId="168" fontId="39" fillId="19" borderId="34" xfId="0" applyNumberFormat="1" applyFont="1" applyFill="1" applyBorder="1" applyAlignment="1">
      <alignment horizontal="left" vertical="top" wrapText="1"/>
    </xf>
    <xf numFmtId="167" fontId="39" fillId="0" borderId="35" xfId="0" applyNumberFormat="1" applyFont="1" applyBorder="1" applyAlignment="1">
      <alignment horizontal="center" vertical="top" wrapText="1"/>
    </xf>
    <xf numFmtId="167" fontId="39" fillId="0" borderId="35" xfId="0" applyNumberFormat="1" applyFont="1" applyBorder="1" applyAlignment="1">
      <alignment horizontal="left" vertical="top" wrapText="1"/>
    </xf>
    <xf numFmtId="167" fontId="39" fillId="19" borderId="35" xfId="0" applyNumberFormat="1" applyFont="1" applyFill="1" applyBorder="1" applyAlignment="1">
      <alignment horizontal="center" vertical="top" wrapText="1"/>
    </xf>
    <xf numFmtId="167" fontId="39" fillId="19" borderId="35" xfId="0" applyNumberFormat="1" applyFont="1" applyFill="1" applyBorder="1" applyAlignment="1">
      <alignment horizontal="left" vertical="top" wrapText="1"/>
    </xf>
    <xf numFmtId="0" fontId="40" fillId="19" borderId="35" xfId="0" applyFont="1" applyFill="1" applyBorder="1" applyAlignment="1">
      <alignment horizontal="center" vertical="top" wrapText="1"/>
    </xf>
    <xf numFmtId="0" fontId="40" fillId="0" borderId="35" xfId="0" applyFont="1" applyBorder="1" applyAlignment="1">
      <alignment horizontal="center" vertical="top" wrapText="1"/>
    </xf>
    <xf numFmtId="167" fontId="39" fillId="0" borderId="36" xfId="0" applyNumberFormat="1" applyFont="1" applyBorder="1" applyAlignment="1">
      <alignment horizontal="center" vertical="top" wrapText="1"/>
    </xf>
    <xf numFmtId="0" fontId="40" fillId="0" borderId="36" xfId="0" applyFont="1" applyBorder="1" applyAlignment="1">
      <alignment horizontal="center" vertical="top" wrapText="1"/>
    </xf>
    <xf numFmtId="167" fontId="39" fillId="19" borderId="34" xfId="0" applyNumberFormat="1" applyFont="1" applyFill="1" applyBorder="1" applyAlignment="1">
      <alignment horizontal="center" vertical="top" wrapText="1"/>
    </xf>
    <xf numFmtId="0" fontId="40" fillId="19" borderId="34" xfId="0" applyFont="1" applyFill="1" applyBorder="1" applyAlignment="1">
      <alignment horizontal="center" vertical="top" wrapText="1"/>
    </xf>
    <xf numFmtId="0" fontId="40" fillId="19" borderId="36" xfId="0" applyFont="1" applyFill="1" applyBorder="1" applyAlignment="1">
      <alignment horizontal="center" vertical="top" wrapText="1"/>
    </xf>
    <xf numFmtId="167" fontId="39" fillId="0" borderId="36" xfId="0" applyNumberFormat="1" applyFont="1" applyBorder="1" applyAlignment="1">
      <alignment horizontal="left" vertical="top" wrapText="1"/>
    </xf>
    <xf numFmtId="168" fontId="39" fillId="0" borderId="35" xfId="0" applyNumberFormat="1" applyFont="1" applyBorder="1" applyAlignment="1">
      <alignment horizontal="left" vertical="top" wrapText="1"/>
    </xf>
    <xf numFmtId="168" fontId="39" fillId="19" borderId="35" xfId="0" applyNumberFormat="1" applyFont="1" applyFill="1" applyBorder="1" applyAlignment="1">
      <alignment horizontal="left" vertical="top" wrapText="1"/>
    </xf>
    <xf numFmtId="167" fontId="39" fillId="19" borderId="36" xfId="0" applyNumberFormat="1" applyFont="1" applyFill="1" applyBorder="1" applyAlignment="1">
      <alignment horizontal="left" vertical="top" wrapText="1"/>
    </xf>
    <xf numFmtId="168" fontId="39" fillId="19" borderId="36" xfId="0" applyNumberFormat="1" applyFont="1" applyFill="1" applyBorder="1" applyAlignment="1">
      <alignment horizontal="left" vertical="top" wrapText="1"/>
    </xf>
    <xf numFmtId="167" fontId="39" fillId="19" borderId="34" xfId="0" applyNumberFormat="1" applyFont="1" applyFill="1" applyBorder="1" applyAlignment="1">
      <alignment horizontal="left" vertical="top" wrapText="1"/>
    </xf>
    <xf numFmtId="167" fontId="39" fillId="19" borderId="36" xfId="0" applyNumberFormat="1" applyFont="1" applyFill="1" applyBorder="1" applyAlignment="1">
      <alignment horizontal="center" vertical="top" wrapText="1"/>
    </xf>
    <xf numFmtId="0" fontId="0" fillId="2" borderId="0" xfId="0" applyFill="1"/>
    <xf numFmtId="10" fontId="0" fillId="0" borderId="0" xfId="0" applyNumberFormat="1"/>
    <xf numFmtId="0" fontId="0" fillId="20" borderId="0" xfId="0" applyFill="1" applyAlignment="1">
      <alignment wrapText="1"/>
    </xf>
    <xf numFmtId="0" fontId="11" fillId="2" borderId="20" xfId="0" applyFont="1" applyFill="1" applyBorder="1" applyAlignment="1">
      <alignment wrapText="1"/>
    </xf>
    <xf numFmtId="0" fontId="11" fillId="2" borderId="21" xfId="0" applyFont="1" applyFill="1" applyBorder="1" applyAlignment="1">
      <alignment wrapText="1"/>
    </xf>
    <xf numFmtId="0" fontId="11" fillId="2" borderId="22" xfId="0" applyFont="1" applyFill="1" applyBorder="1" applyAlignment="1">
      <alignment wrapText="1"/>
    </xf>
    <xf numFmtId="9" fontId="6" fillId="0" borderId="0" xfId="1" applyFont="1" applyAlignment="1">
      <alignment wrapText="1"/>
    </xf>
    <xf numFmtId="9" fontId="6" fillId="0" borderId="0" xfId="1" applyFont="1" applyFill="1" applyBorder="1" applyAlignment="1">
      <alignment wrapText="1"/>
    </xf>
    <xf numFmtId="0" fontId="5"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4"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5" fillId="0" borderId="0" xfId="0" quotePrefix="1" applyFont="1" applyAlignment="1">
      <alignment wrapText="1"/>
    </xf>
    <xf numFmtId="0" fontId="5" fillId="0" borderId="23" xfId="0" applyFont="1" applyBorder="1" applyAlignment="1">
      <alignment wrapText="1"/>
    </xf>
    <xf numFmtId="0" fontId="0" fillId="0" borderId="23" xfId="0" applyBorder="1" applyAlignment="1">
      <alignment wrapText="1"/>
    </xf>
    <xf numFmtId="0" fontId="5" fillId="0" borderId="23" xfId="0" quotePrefix="1" applyFont="1" applyBorder="1" applyAlignment="1">
      <alignment wrapText="1"/>
    </xf>
    <xf numFmtId="0" fontId="4" fillId="2" borderId="0" xfId="0" applyFont="1" applyFill="1" applyAlignment="1">
      <alignment horizontal="center" vertical="center"/>
    </xf>
    <xf numFmtId="0" fontId="5" fillId="2" borderId="0" xfId="0" applyFont="1" applyFill="1" applyAlignment="1">
      <alignment wrapText="1"/>
    </xf>
    <xf numFmtId="0" fontId="0" fillId="2" borderId="0" xfId="0" applyFill="1" applyAlignment="1">
      <alignment wrapText="1"/>
    </xf>
    <xf numFmtId="0" fontId="11" fillId="2" borderId="21" xfId="0" applyFont="1" applyFill="1" applyBorder="1" applyAlignment="1">
      <alignment horizontal="left" wrapText="1"/>
    </xf>
    <xf numFmtId="0" fontId="0" fillId="0" borderId="23" xfId="0" applyBorder="1" applyAlignment="1">
      <alignment horizontal="left" wrapText="1"/>
    </xf>
    <xf numFmtId="0" fontId="5" fillId="20" borderId="0" xfId="0" applyFont="1" applyFill="1" applyAlignment="1">
      <alignment wrapText="1"/>
    </xf>
    <xf numFmtId="0" fontId="11" fillId="3" borderId="38" xfId="0" applyFont="1" applyFill="1" applyBorder="1" applyAlignment="1">
      <alignment wrapText="1"/>
    </xf>
    <xf numFmtId="49" fontId="5" fillId="0" borderId="38" xfId="1" applyNumberFormat="1" applyFont="1" applyFill="1" applyBorder="1" applyAlignment="1">
      <alignment wrapText="1"/>
    </xf>
    <xf numFmtId="0" fontId="0" fillId="0" borderId="38" xfId="0" applyBorder="1" applyAlignment="1">
      <alignment wrapText="1"/>
    </xf>
    <xf numFmtId="49" fontId="0" fillId="0" borderId="38" xfId="0" applyNumberFormat="1" applyBorder="1" applyAlignment="1">
      <alignment wrapText="1"/>
    </xf>
    <xf numFmtId="49" fontId="5" fillId="0" borderId="38" xfId="0" applyNumberFormat="1" applyFont="1" applyBorder="1" applyAlignment="1">
      <alignment wrapText="1"/>
    </xf>
    <xf numFmtId="49" fontId="9" fillId="0" borderId="38" xfId="0" applyNumberFormat="1" applyFont="1" applyBorder="1" applyAlignment="1">
      <alignment wrapText="1"/>
    </xf>
    <xf numFmtId="0" fontId="4" fillId="4" borderId="0" xfId="0" applyFont="1" applyFill="1"/>
    <xf numFmtId="0" fontId="4"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49" fontId="0" fillId="0" borderId="39" xfId="0" applyNumberFormat="1" applyBorder="1" applyAlignment="1">
      <alignment wrapText="1"/>
    </xf>
    <xf numFmtId="0" fontId="24" fillId="8" borderId="0" xfId="3" applyFont="1" applyFill="1"/>
    <xf numFmtId="0" fontId="24" fillId="8" borderId="0" xfId="8" applyFont="1" applyFill="1">
      <alignment horizontal="right"/>
    </xf>
    <xf numFmtId="0" fontId="24" fillId="8" borderId="0" xfId="13" applyFill="1" applyAlignment="1">
      <alignment vertical="center"/>
    </xf>
    <xf numFmtId="0" fontId="22" fillId="9" borderId="27" xfId="13" quotePrefix="1" applyFont="1" applyFill="1" applyBorder="1" applyAlignment="1">
      <alignment horizontal="center" vertical="center"/>
    </xf>
    <xf numFmtId="0" fontId="22" fillId="9" borderId="27" xfId="13" applyFont="1" applyFill="1" applyBorder="1" applyAlignment="1">
      <alignment horizontal="center" vertical="center"/>
    </xf>
    <xf numFmtId="0" fontId="22" fillId="9" borderId="26" xfId="13" quotePrefix="1" applyFont="1" applyFill="1" applyBorder="1" applyAlignment="1">
      <alignment horizontal="center" vertical="center"/>
    </xf>
    <xf numFmtId="0" fontId="24" fillId="8" borderId="0" xfId="13" applyFill="1" applyAlignment="1">
      <alignment horizontal="right" vertical="center"/>
    </xf>
    <xf numFmtId="0" fontId="20" fillId="8" borderId="0" xfId="7" applyFill="1" applyAlignment="1">
      <alignment vertical="center"/>
    </xf>
    <xf numFmtId="0" fontId="22" fillId="9" borderId="26" xfId="13" applyFont="1" applyFill="1" applyBorder="1" applyAlignment="1">
      <alignment horizontal="center" vertical="center" textRotation="90"/>
    </xf>
    <xf numFmtId="0" fontId="22" fillId="9" borderId="27" xfId="13" applyFont="1" applyFill="1" applyBorder="1" applyAlignment="1">
      <alignment horizontal="center" vertical="center" textRotation="90"/>
    </xf>
    <xf numFmtId="0" fontId="22" fillId="9" borderId="27" xfId="13" applyFont="1" applyFill="1" applyBorder="1" applyAlignment="1">
      <alignment horizontal="center" vertical="center" textRotation="90" wrapText="1"/>
    </xf>
    <xf numFmtId="0" fontId="22" fillId="9" borderId="26" xfId="13" quotePrefix="1" applyFont="1" applyFill="1" applyBorder="1" applyAlignment="1">
      <alignment horizontal="center" vertical="center" textRotation="90"/>
    </xf>
    <xf numFmtId="0" fontId="22" fillId="9" borderId="27" xfId="13" quotePrefix="1" applyFont="1" applyFill="1" applyBorder="1" applyAlignment="1">
      <alignment horizontal="center" vertical="center" textRotation="90"/>
    </xf>
    <xf numFmtId="0" fontId="22" fillId="9" borderId="25" xfId="13" applyFont="1" applyFill="1" applyBorder="1" applyAlignment="1">
      <alignment horizontal="center" vertical="center" wrapText="1"/>
    </xf>
    <xf numFmtId="0" fontId="22" fillId="9" borderId="31" xfId="13" applyFont="1" applyFill="1" applyBorder="1" applyAlignment="1">
      <alignment horizontal="center" vertical="center"/>
    </xf>
    <xf numFmtId="0" fontId="24" fillId="0" borderId="0" xfId="3" applyFont="1"/>
    <xf numFmtId="0" fontId="11" fillId="2" borderId="0" xfId="0" applyFont="1" applyFill="1" applyAlignment="1">
      <alignment horizontal="right" wrapText="1"/>
    </xf>
    <xf numFmtId="0" fontId="3" fillId="0" borderId="38" xfId="0" applyFont="1" applyBorder="1" applyAlignment="1">
      <alignment wrapText="1"/>
    </xf>
    <xf numFmtId="0" fontId="6" fillId="0" borderId="0" xfId="0" applyFont="1"/>
    <xf numFmtId="0" fontId="6" fillId="0" borderId="40" xfId="0" applyFont="1" applyBorder="1"/>
    <xf numFmtId="0" fontId="0" fillId="0" borderId="40" xfId="0" applyBorder="1" applyAlignment="1">
      <alignment horizontal="left" wrapText="1"/>
    </xf>
    <xf numFmtId="0" fontId="11" fillId="44" borderId="0" xfId="0" applyFont="1" applyFill="1" applyAlignment="1">
      <alignment wrapText="1"/>
    </xf>
    <xf numFmtId="0" fontId="11" fillId="44" borderId="0" xfId="0" applyFont="1" applyFill="1" applyAlignment="1">
      <alignment horizontal="left" wrapText="1"/>
    </xf>
    <xf numFmtId="0" fontId="11" fillId="45" borderId="0" xfId="0" applyFont="1" applyFill="1" applyAlignment="1">
      <alignment wrapText="1"/>
    </xf>
    <xf numFmtId="0" fontId="11" fillId="45" borderId="40" xfId="0" applyFont="1" applyFill="1" applyBorder="1" applyAlignment="1">
      <alignment horizontal="left" wrapText="1"/>
    </xf>
    <xf numFmtId="0" fontId="0" fillId="0" borderId="38" xfId="0" applyBorder="1"/>
    <xf numFmtId="0" fontId="6" fillId="0" borderId="41" xfId="0" applyFont="1" applyBorder="1"/>
    <xf numFmtId="0" fontId="22" fillId="9" borderId="25" xfId="13" applyFont="1" applyFill="1" applyBorder="1" applyAlignment="1">
      <alignment horizontal="center" vertical="center"/>
    </xf>
    <xf numFmtId="0" fontId="22" fillId="9" borderId="24" xfId="13" applyFont="1" applyFill="1" applyBorder="1" applyAlignment="1">
      <alignment horizontal="center" vertical="center"/>
    </xf>
    <xf numFmtId="172" fontId="0" fillId="0" borderId="0" xfId="2304" applyNumberFormat="1" applyFont="1" applyAlignment="1"/>
    <xf numFmtId="49" fontId="5" fillId="0" borderId="0" xfId="0" applyNumberFormat="1" applyFont="1"/>
    <xf numFmtId="11" fontId="0" fillId="0" borderId="23" xfId="0" applyNumberFormat="1" applyBorder="1" applyAlignment="1">
      <alignment wrapText="1"/>
    </xf>
    <xf numFmtId="0" fontId="11" fillId="44" borderId="0" xfId="0" applyFont="1" applyFill="1"/>
    <xf numFmtId="0" fontId="5" fillId="0" borderId="0" xfId="0" applyFont="1"/>
    <xf numFmtId="0" fontId="6" fillId="0" borderId="0" xfId="0" applyFont="1" applyAlignment="1">
      <alignment horizontal="left"/>
    </xf>
    <xf numFmtId="0" fontId="5" fillId="0" borderId="0" xfId="0" applyFont="1" applyAlignment="1">
      <alignment horizontal="left"/>
    </xf>
    <xf numFmtId="0" fontId="6" fillId="0" borderId="0" xfId="1" applyNumberFormat="1" applyFont="1" applyFill="1" applyBorder="1" applyAlignment="1"/>
    <xf numFmtId="0" fontId="11" fillId="45" borderId="41" xfId="0" applyFont="1" applyFill="1" applyBorder="1" applyAlignment="1">
      <alignment wrapText="1"/>
    </xf>
    <xf numFmtId="0" fontId="0" fillId="0" borderId="41" xfId="0" applyBorder="1" applyAlignment="1">
      <alignment wrapText="1"/>
    </xf>
    <xf numFmtId="49" fontId="0" fillId="0" borderId="41" xfId="0" applyNumberFormat="1" applyBorder="1" applyAlignment="1">
      <alignment wrapText="1"/>
    </xf>
    <xf numFmtId="49" fontId="5" fillId="0" borderId="41" xfId="0" applyNumberFormat="1" applyFont="1" applyBorder="1" applyAlignment="1">
      <alignment wrapText="1"/>
    </xf>
    <xf numFmtId="0" fontId="6" fillId="0" borderId="41" xfId="0" applyFont="1" applyBorder="1" applyAlignment="1">
      <alignment wrapText="1"/>
    </xf>
    <xf numFmtId="2" fontId="24" fillId="7" borderId="84" xfId="0" applyNumberFormat="1" applyFont="1" applyFill="1" applyBorder="1" applyAlignment="1">
      <alignment horizontal="right"/>
    </xf>
    <xf numFmtId="2" fontId="24" fillId="12" borderId="84" xfId="0" applyNumberFormat="1" applyFont="1" applyFill="1" applyBorder="1" applyAlignment="1">
      <alignment horizontal="right"/>
    </xf>
    <xf numFmtId="2" fontId="24" fillId="11" borderId="84" xfId="0" applyNumberFormat="1" applyFont="1" applyFill="1" applyBorder="1" applyAlignment="1">
      <alignment horizontal="right"/>
    </xf>
    <xf numFmtId="0" fontId="24" fillId="15" borderId="28" xfId="13" applyFill="1" applyBorder="1" applyAlignment="1">
      <alignment horizontal="right" vertical="center"/>
    </xf>
    <xf numFmtId="2" fontId="24" fillId="10" borderId="84" xfId="0" applyNumberFormat="1" applyFont="1" applyFill="1" applyBorder="1" applyAlignment="1">
      <alignment horizontal="right"/>
    </xf>
    <xf numFmtId="0" fontId="0" fillId="91" borderId="0" xfId="0" applyFill="1"/>
    <xf numFmtId="1" fontId="5" fillId="0" borderId="0" xfId="1" applyNumberFormat="1" applyFont="1" applyFill="1" applyBorder="1" applyAlignment="1">
      <alignment wrapText="1"/>
    </xf>
    <xf numFmtId="0" fontId="5" fillId="0" borderId="0" xfId="1" applyNumberFormat="1" applyFont="1" applyFill="1" applyBorder="1" applyAlignment="1">
      <alignment wrapText="1"/>
    </xf>
    <xf numFmtId="9" fontId="5" fillId="0" borderId="0" xfId="1" applyFont="1" applyAlignment="1">
      <alignment wrapText="1"/>
    </xf>
    <xf numFmtId="0" fontId="8" fillId="0" borderId="0" xfId="2"/>
    <xf numFmtId="0" fontId="0" fillId="92" borderId="0" xfId="0" applyFill="1"/>
    <xf numFmtId="0" fontId="0" fillId="93" borderId="0" xfId="0" applyFill="1"/>
    <xf numFmtId="0" fontId="97" fillId="0" borderId="0" xfId="0" applyFont="1" applyAlignment="1">
      <alignment wrapText="1"/>
    </xf>
    <xf numFmtId="0" fontId="97" fillId="0" borderId="23" xfId="0" applyFont="1" applyBorder="1" applyAlignment="1">
      <alignment wrapText="1"/>
    </xf>
    <xf numFmtId="0" fontId="11" fillId="94" borderId="0" xfId="0" applyFont="1" applyFill="1" applyAlignment="1">
      <alignment wrapText="1"/>
    </xf>
    <xf numFmtId="0" fontId="98" fillId="94" borderId="0" xfId="0" applyFont="1" applyFill="1" applyAlignment="1">
      <alignment wrapText="1"/>
    </xf>
    <xf numFmtId="0" fontId="98" fillId="94" borderId="0" xfId="0" applyFont="1" applyFill="1"/>
    <xf numFmtId="49" fontId="98" fillId="94" borderId="0" xfId="0" applyNumberFormat="1" applyFont="1" applyFill="1" applyAlignment="1">
      <alignment wrapText="1"/>
    </xf>
    <xf numFmtId="49" fontId="0" fillId="0" borderId="0" xfId="0" applyNumberFormat="1"/>
    <xf numFmtId="0" fontId="4" fillId="95" borderId="0" xfId="0" applyFont="1" applyFill="1"/>
    <xf numFmtId="0" fontId="99" fillId="0" borderId="0" xfId="0" applyFont="1" applyAlignment="1">
      <alignment wrapText="1"/>
    </xf>
    <xf numFmtId="0" fontId="0" fillId="96" borderId="0" xfId="0" applyFill="1"/>
    <xf numFmtId="0" fontId="0" fillId="97" borderId="0" xfId="0" applyFill="1"/>
    <xf numFmtId="0" fontId="0" fillId="0" borderId="0" xfId="1" applyNumberFormat="1" applyFont="1" applyFill="1" applyBorder="1" applyAlignment="1">
      <alignment wrapText="1"/>
    </xf>
    <xf numFmtId="0" fontId="11" fillId="0" borderId="0" xfId="0" applyFont="1" applyAlignment="1">
      <alignment wrapText="1"/>
    </xf>
    <xf numFmtId="3" fontId="0" fillId="0" borderId="0" xfId="0" applyNumberFormat="1"/>
    <xf numFmtId="0" fontId="24" fillId="8" borderId="0" xfId="185" applyFont="1" applyFill="1"/>
    <xf numFmtId="0" fontId="26" fillId="8" borderId="0" xfId="185" applyFont="1" applyFill="1"/>
    <xf numFmtId="0" fontId="24" fillId="8" borderId="0" xfId="51" applyFill="1" applyAlignment="1">
      <alignment vertical="center"/>
    </xf>
    <xf numFmtId="2" fontId="22" fillId="67" borderId="89" xfId="51" applyNumberFormat="1" applyFont="1" applyFill="1" applyBorder="1" applyAlignment="1">
      <alignment vertical="center"/>
    </xf>
    <xf numFmtId="2" fontId="22" fillId="67" borderId="84" xfId="51" applyNumberFormat="1" applyFont="1" applyFill="1" applyBorder="1" applyAlignment="1">
      <alignment horizontal="center" vertical="center"/>
    </xf>
    <xf numFmtId="2" fontId="22" fillId="67" borderId="84" xfId="51" applyNumberFormat="1" applyFont="1" applyFill="1" applyBorder="1" applyAlignment="1">
      <alignment horizontal="center" vertical="center" wrapText="1"/>
    </xf>
    <xf numFmtId="2" fontId="22" fillId="67" borderId="29" xfId="51" applyNumberFormat="1" applyFont="1" applyFill="1" applyBorder="1" applyAlignment="1">
      <alignment horizontal="left" vertical="center"/>
    </xf>
    <xf numFmtId="2" fontId="22" fillId="67" borderId="32" xfId="51" applyNumberFormat="1" applyFont="1" applyFill="1" applyBorder="1" applyAlignment="1">
      <alignment vertical="center"/>
    </xf>
    <xf numFmtId="2" fontId="24" fillId="98" borderId="84" xfId="0" applyNumberFormat="1" applyFont="1" applyFill="1" applyBorder="1" applyAlignment="1">
      <alignment horizontal="right"/>
    </xf>
    <xf numFmtId="2" fontId="22" fillId="67" borderId="84" xfId="51" applyNumberFormat="1" applyFont="1" applyFill="1" applyBorder="1" applyAlignment="1">
      <alignment vertical="center"/>
    </xf>
    <xf numFmtId="2" fontId="24" fillId="67" borderId="84" xfId="51" applyNumberFormat="1" applyFill="1" applyBorder="1" applyAlignment="1">
      <alignment horizontal="left" vertical="center" indent="2"/>
    </xf>
    <xf numFmtId="0" fontId="24" fillId="67" borderId="84" xfId="11" applyFont="1" applyFill="1" applyBorder="1">
      <alignment horizontal="left" vertical="center" indent="5"/>
    </xf>
    <xf numFmtId="0" fontId="24" fillId="67" borderId="84" xfId="10" applyFont="1" applyFill="1" applyBorder="1">
      <alignment horizontal="left" vertical="center" indent="2"/>
    </xf>
    <xf numFmtId="0" fontId="24" fillId="67" borderId="84" xfId="10" applyFont="1" applyFill="1" applyBorder="1" applyAlignment="1">
      <alignment horizontal="left" vertical="center" wrapText="1" indent="2"/>
    </xf>
    <xf numFmtId="2" fontId="22" fillId="67" borderId="84" xfId="51" quotePrefix="1" applyNumberFormat="1" applyFont="1" applyFill="1" applyBorder="1" applyAlignment="1">
      <alignment horizontal="left" vertical="center"/>
    </xf>
    <xf numFmtId="2" fontId="24" fillId="67" borderId="84" xfId="51" applyNumberFormat="1" applyFill="1" applyBorder="1" applyAlignment="1">
      <alignment horizontal="left" vertical="center" wrapText="1" indent="2"/>
    </xf>
    <xf numFmtId="0" fontId="102" fillId="8" borderId="0" xfId="185" applyFont="1" applyFill="1" applyAlignment="1">
      <alignment horizontal="right"/>
    </xf>
    <xf numFmtId="0" fontId="24" fillId="67" borderId="84" xfId="51" applyFill="1" applyBorder="1" applyAlignment="1">
      <alignment vertical="center"/>
    </xf>
    <xf numFmtId="2" fontId="22" fillId="67" borderId="84" xfId="51" applyNumberFormat="1" applyFont="1" applyFill="1" applyBorder="1" applyAlignment="1">
      <alignment horizontal="left" vertical="center"/>
    </xf>
    <xf numFmtId="2" fontId="22" fillId="67" borderId="89" xfId="51" applyNumberFormat="1" applyFont="1" applyFill="1" applyBorder="1" applyAlignment="1">
      <alignment horizontal="left" vertical="center"/>
    </xf>
    <xf numFmtId="0" fontId="22" fillId="67" borderId="84" xfId="185" applyFont="1" applyFill="1" applyBorder="1"/>
    <xf numFmtId="2" fontId="22" fillId="8" borderId="0" xfId="51" applyNumberFormat="1" applyFont="1" applyFill="1" applyAlignment="1">
      <alignment horizontal="right" vertical="center"/>
    </xf>
    <xf numFmtId="0" fontId="24" fillId="8" borderId="0" xfId="51" applyFill="1" applyAlignment="1">
      <alignment horizontal="right" vertical="center"/>
    </xf>
    <xf numFmtId="0" fontId="96" fillId="8" borderId="0" xfId="51" applyFont="1" applyFill="1" applyAlignment="1">
      <alignment horizontal="left" vertical="top"/>
    </xf>
    <xf numFmtId="0" fontId="24" fillId="8" borderId="0" xfId="185" applyFont="1" applyFill="1" applyAlignment="1">
      <alignment vertical="top"/>
    </xf>
    <xf numFmtId="0" fontId="24" fillId="0" borderId="0" xfId="185" applyFont="1"/>
    <xf numFmtId="0" fontId="103" fillId="0" borderId="0" xfId="0" applyFont="1"/>
    <xf numFmtId="2" fontId="0" fillId="0" borderId="0" xfId="0" applyNumberFormat="1"/>
    <xf numFmtId="0" fontId="5" fillId="0" borderId="50" xfId="0" applyFont="1" applyBorder="1" applyAlignment="1">
      <alignment wrapText="1"/>
    </xf>
    <xf numFmtId="49" fontId="0" fillId="0" borderId="38" xfId="1" applyNumberFormat="1" applyFont="1" applyFill="1" applyBorder="1" applyAlignment="1">
      <alignment wrapText="1"/>
    </xf>
    <xf numFmtId="49" fontId="0" fillId="0" borderId="39" xfId="0" applyNumberFormat="1" applyBorder="1"/>
    <xf numFmtId="0" fontId="8" fillId="0" borderId="0" xfId="2" applyBorder="1"/>
    <xf numFmtId="49" fontId="105" fillId="0" borderId="0" xfId="0" applyNumberFormat="1" applyFont="1" applyAlignment="1">
      <alignment wrapText="1"/>
    </xf>
    <xf numFmtId="9" fontId="5" fillId="0" borderId="0" xfId="1" applyFont="1" applyFill="1" applyBorder="1" applyAlignment="1"/>
    <xf numFmtId="9" fontId="0" fillId="0" borderId="0" xfId="1" applyFont="1" applyFill="1" applyBorder="1" applyAlignment="1"/>
    <xf numFmtId="49" fontId="5" fillId="0" borderId="38" xfId="0" applyNumberFormat="1" applyFont="1" applyBorder="1"/>
    <xf numFmtId="0" fontId="1" fillId="0" borderId="0" xfId="0" applyFont="1"/>
    <xf numFmtId="0" fontId="1" fillId="0" borderId="0" xfId="0" applyFont="1" applyAlignment="1">
      <alignment horizontal="left"/>
    </xf>
    <xf numFmtId="0" fontId="0" fillId="99" borderId="0" xfId="0" applyFill="1"/>
    <xf numFmtId="0" fontId="0" fillId="100" borderId="0" xfId="0" applyFill="1"/>
    <xf numFmtId="0" fontId="0" fillId="101" borderId="0" xfId="0" applyFill="1"/>
    <xf numFmtId="0" fontId="0" fillId="102" borderId="0" xfId="0" applyFill="1"/>
    <xf numFmtId="0" fontId="4" fillId="20" borderId="0" xfId="0" applyFont="1" applyFill="1" applyAlignment="1">
      <alignment horizontal="center"/>
    </xf>
    <xf numFmtId="0" fontId="20" fillId="8" borderId="0" xfId="7" applyFill="1" applyAlignment="1">
      <alignment horizontal="left" vertical="center"/>
    </xf>
    <xf numFmtId="2" fontId="22" fillId="67" borderId="24" xfId="51" applyNumberFormat="1" applyFont="1" applyFill="1" applyBorder="1" applyAlignment="1">
      <alignment horizontal="center" vertical="center"/>
    </xf>
    <xf numFmtId="2" fontId="22" fillId="67" borderId="25" xfId="51" applyNumberFormat="1" applyFont="1" applyFill="1" applyBorder="1" applyAlignment="1">
      <alignment horizontal="center" vertical="center"/>
    </xf>
    <xf numFmtId="2" fontId="22" fillId="67" borderId="30" xfId="51" applyNumberFormat="1" applyFont="1" applyFill="1" applyBorder="1" applyAlignment="1">
      <alignment horizontal="center" vertical="center"/>
    </xf>
    <xf numFmtId="4" fontId="22" fillId="67" borderId="84" xfId="51" applyNumberFormat="1" applyFont="1" applyFill="1" applyBorder="1" applyAlignment="1">
      <alignment horizontal="right" vertical="center"/>
    </xf>
    <xf numFmtId="2" fontId="24" fillId="11" borderId="84" xfId="0" applyNumberFormat="1" applyFont="1" applyFill="1" applyBorder="1" applyAlignment="1">
      <alignment horizontal="right"/>
    </xf>
    <xf numFmtId="4" fontId="22" fillId="67" borderId="84" xfId="51" applyNumberFormat="1" applyFont="1" applyFill="1" applyBorder="1" applyAlignment="1">
      <alignment horizontal="right" vertical="center" wrapText="1"/>
    </xf>
    <xf numFmtId="0" fontId="22" fillId="8" borderId="25" xfId="3" applyFont="1" applyFill="1" applyBorder="1" applyAlignment="1">
      <alignment horizontal="center" vertical="center" wrapText="1"/>
    </xf>
    <xf numFmtId="0" fontId="22" fillId="8" borderId="30" xfId="3" applyFont="1" applyFill="1" applyBorder="1" applyAlignment="1">
      <alignment horizontal="center" vertical="center" wrapText="1"/>
    </xf>
    <xf numFmtId="0" fontId="22" fillId="8" borderId="25" xfId="3" applyFont="1" applyFill="1" applyBorder="1" applyAlignment="1">
      <alignment horizontal="center" vertical="center"/>
    </xf>
    <xf numFmtId="0" fontId="22" fillId="8" borderId="30" xfId="3" applyFont="1" applyFill="1" applyBorder="1" applyAlignment="1">
      <alignment horizontal="center" vertical="center"/>
    </xf>
    <xf numFmtId="0" fontId="22" fillId="9" borderId="24" xfId="13" applyFont="1" applyFill="1" applyBorder="1" applyAlignment="1">
      <alignment horizontal="center" vertical="center" wrapText="1"/>
    </xf>
    <xf numFmtId="0" fontId="22" fillId="9" borderId="30" xfId="13" applyFont="1" applyFill="1" applyBorder="1" applyAlignment="1">
      <alignment horizontal="center" vertical="center" wrapText="1"/>
    </xf>
    <xf numFmtId="0" fontId="22" fillId="9" borderId="25" xfId="13" applyFont="1" applyFill="1" applyBorder="1" applyAlignment="1">
      <alignment horizontal="center" vertical="center"/>
    </xf>
    <xf numFmtId="0" fontId="22" fillId="9" borderId="30" xfId="13" applyFont="1" applyFill="1" applyBorder="1" applyAlignment="1">
      <alignment horizontal="center" vertical="center"/>
    </xf>
    <xf numFmtId="0" fontId="20" fillId="17" borderId="0" xfId="7" applyFill="1" applyAlignment="1">
      <alignment horizontal="left" vertical="center"/>
    </xf>
    <xf numFmtId="0" fontId="22" fillId="9" borderId="24" xfId="13" applyFont="1" applyFill="1" applyBorder="1" applyAlignment="1">
      <alignment horizontal="center" vertical="center"/>
    </xf>
    <xf numFmtId="0" fontId="96" fillId="8" borderId="0" xfId="51" applyFont="1" applyFill="1" applyAlignment="1">
      <alignment horizontal="left" vertical="top" wrapText="1"/>
    </xf>
    <xf numFmtId="0" fontId="4" fillId="39" borderId="0" xfId="0" applyFont="1" applyFill="1" applyAlignment="1">
      <alignment horizontal="center"/>
    </xf>
    <xf numFmtId="0" fontId="15" fillId="6" borderId="5" xfId="0" applyFont="1" applyFill="1" applyBorder="1" applyAlignment="1">
      <alignment horizontal="left" wrapText="1"/>
    </xf>
    <xf numFmtId="0" fontId="15" fillId="6" borderId="6" xfId="0" applyFont="1" applyFill="1" applyBorder="1" applyAlignment="1">
      <alignment horizontal="left" wrapText="1"/>
    </xf>
    <xf numFmtId="0" fontId="15" fillId="6" borderId="7" xfId="0" applyFont="1" applyFill="1" applyBorder="1" applyAlignment="1">
      <alignment horizontal="left" wrapText="1"/>
    </xf>
    <xf numFmtId="0" fontId="4" fillId="4" borderId="0" xfId="0" applyFont="1" applyFill="1" applyAlignment="1">
      <alignment horizontal="left"/>
    </xf>
    <xf numFmtId="0" fontId="0" fillId="5" borderId="0" xfId="0" applyFill="1" applyAlignment="1">
      <alignment horizontal="left"/>
    </xf>
  </cellXfs>
  <cellStyles count="2305">
    <cellStyle name="???????????" xfId="58" xr:uid="{49C760BE-7782-40F6-8507-E2E49C551364}"/>
    <cellStyle name="20 % - Akzent1" xfId="79" hidden="1" xr:uid="{11444B53-39AC-4CCF-A066-DDEF15E5EAD8}"/>
    <cellStyle name="20 % - Akzent1" xfId="950" hidden="1" xr:uid="{1085FA45-A575-4A73-A717-FBA3B0990C1A}"/>
    <cellStyle name="20 % - Akzent1" xfId="1159" hidden="1" xr:uid="{D1244C3A-2F7F-4A46-A142-E3220D70613E}"/>
    <cellStyle name="20 % - Akzent1" xfId="1079" hidden="1" xr:uid="{C6CEFE6F-94A6-4BB3-B581-793DB0017C31}"/>
    <cellStyle name="20 % - Akzent1" xfId="1011" hidden="1" xr:uid="{9E800C82-94E4-424A-B02B-E06F58AFD190}"/>
    <cellStyle name="20 % - Akzent1" xfId="1055" hidden="1" xr:uid="{5E2970C4-8226-457A-A801-A81307EABD5F}"/>
    <cellStyle name="20 % - Akzent1" xfId="1048" hidden="1" xr:uid="{DD6D1A01-1ED6-4036-895F-D7CFD8755997}"/>
    <cellStyle name="20 % - Akzent1" xfId="1873" hidden="1" xr:uid="{95AF5E3C-FA51-4889-A64E-4AF378AEE09D}"/>
    <cellStyle name="20 % - Akzent1 2" xfId="407" xr:uid="{084AB3BE-D282-4CBA-9A1C-652FE3D50F03}"/>
    <cellStyle name="20 % - Akzent1 3" xfId="276" xr:uid="{23A3721B-C552-4683-92C7-15074AFDD868}"/>
    <cellStyle name="20 % - Akzent2" xfId="83" hidden="1" xr:uid="{D2046FB2-E15A-43E9-A7A6-015F00CC635B}"/>
    <cellStyle name="20 % - Akzent2" xfId="953" hidden="1" xr:uid="{95050CCF-6BBD-4208-A48A-4070C8276B7C}"/>
    <cellStyle name="20 % - Akzent2" xfId="1119" hidden="1" xr:uid="{016CFFF2-1122-4F64-BA24-D2B986E283E5}"/>
    <cellStyle name="20 % - Akzent2" xfId="1132" hidden="1" xr:uid="{ED1892C3-8000-4722-BDFF-8F59237C951A}"/>
    <cellStyle name="20 % - Akzent2" xfId="75" hidden="1" xr:uid="{1D986A91-9AF1-4437-8B67-2B92B60932A0}"/>
    <cellStyle name="20 % - Akzent2" xfId="1725" hidden="1" xr:uid="{3C8B01D5-5F8B-4EB1-8BAC-FA76DF3B2A63}"/>
    <cellStyle name="20 % - Akzent2" xfId="1702" hidden="1" xr:uid="{D05C7318-B4DC-42CE-A058-89723B3541CF}"/>
    <cellStyle name="20 % - Akzent2" xfId="1751" hidden="1" xr:uid="{935A1782-4FE8-4D7A-94E4-94B6A98068AE}"/>
    <cellStyle name="20 % - Akzent2 2" xfId="408" xr:uid="{9BD6AC3E-CC93-4044-883D-C4D0A22DEEAE}"/>
    <cellStyle name="20 % - Akzent2 3" xfId="277" xr:uid="{41716028-959E-458E-BB96-E5D276FF39BE}"/>
    <cellStyle name="20 % - Akzent3" xfId="87" hidden="1" xr:uid="{55C434CC-37CB-453E-96DB-69399AF265CA}"/>
    <cellStyle name="20 % - Akzent3" xfId="956" hidden="1" xr:uid="{0EECB6BB-4973-4BA1-9B92-C2AA3BFDC83D}"/>
    <cellStyle name="20 % - Akzent3" xfId="1154" hidden="1" xr:uid="{BD18AD06-BD4A-4222-B817-7516D295E184}"/>
    <cellStyle name="20 % - Akzent3" xfId="1677" hidden="1" xr:uid="{90D86D2F-6ECA-4499-A35D-EC20D4BCBB17}"/>
    <cellStyle name="20 % - Akzent3" xfId="1856" hidden="1" xr:uid="{A2CFECBF-7087-4762-88D0-9B2856B40E76}"/>
    <cellStyle name="20 % - Akzent3" xfId="1249" hidden="1" xr:uid="{5171EB0D-33B4-4BC3-99BE-E48972D1FB53}"/>
    <cellStyle name="20 % - Akzent3" xfId="1451" hidden="1" xr:uid="{52522972-2E3B-462E-A5EE-D066F323A796}"/>
    <cellStyle name="20 % - Akzent3" xfId="2288" hidden="1" xr:uid="{E612A483-8EC5-409F-B0F0-B7D763F3955C}"/>
    <cellStyle name="20 % - Akzent3 2" xfId="409" xr:uid="{A5D1B957-48CE-4BF6-900F-276916FF1831}"/>
    <cellStyle name="20 % - Akzent3 3" xfId="278" xr:uid="{F697F6E5-2063-486A-A93E-D24C1365B07D}"/>
    <cellStyle name="20 % - Akzent4" xfId="91" hidden="1" xr:uid="{F5EE05B6-3CFD-4237-98AE-2F160DA22F21}"/>
    <cellStyle name="20 % - Akzent4" xfId="960" hidden="1" xr:uid="{B675A95F-05F4-41E8-964E-91418AB23AC3}"/>
    <cellStyle name="20 % - Akzent4" xfId="1138" hidden="1" xr:uid="{269923E7-6F1A-4A75-BB9F-222DD128E0D0}"/>
    <cellStyle name="20 % - Akzent4" xfId="1793" hidden="1" xr:uid="{4C67C5F2-E22E-4263-B8CF-54EAFEB41F19}"/>
    <cellStyle name="20 % - Akzent4" xfId="1842" hidden="1" xr:uid="{55802A67-4B60-47F4-81C7-BDB8AF913B60}"/>
    <cellStyle name="20 % - Akzent4" xfId="1860" hidden="1" xr:uid="{B67BEEC9-C8FE-463E-B7A5-A8F7DA21EEC2}"/>
    <cellStyle name="20 % - Akzent4" xfId="1914" hidden="1" xr:uid="{05B1855A-EC7A-44B9-B15E-F73D1FE6295E}"/>
    <cellStyle name="20 % - Akzent4" xfId="2296" hidden="1" xr:uid="{F9D2BA47-19C5-40CA-8096-B142681AA92D}"/>
    <cellStyle name="20 % - Akzent4 2" xfId="410" xr:uid="{06E05104-D9D4-4E9C-9915-80498FFED625}"/>
    <cellStyle name="20 % - Akzent4 3" xfId="279" xr:uid="{DA80064A-5FD5-4745-9A01-F41E9A6480FF}"/>
    <cellStyle name="20 % - Akzent5" xfId="95" hidden="1" xr:uid="{07CC7510-4A4B-44FC-8EE4-F67E4C10C2E4}"/>
    <cellStyle name="20 % - Akzent5" xfId="964" hidden="1" xr:uid="{392891C2-A93C-4B27-A425-D0540D8153A8}"/>
    <cellStyle name="20 % - Akzent5" xfId="1257" hidden="1" xr:uid="{6AB0F5C9-3CA5-49E7-B859-351ACCDDE444}"/>
    <cellStyle name="20 % - Akzent5" xfId="1144" hidden="1" xr:uid="{EBFB2AA2-F12E-40E1-8414-B8D64E465786}"/>
    <cellStyle name="20 % - Akzent5" xfId="1669" hidden="1" xr:uid="{578B080F-547E-4FBA-ACCB-ED6046209C56}"/>
    <cellStyle name="20 % - Akzent5" xfId="1750" hidden="1" xr:uid="{589751EA-9B3C-461F-BF96-5436C3859AB6}"/>
    <cellStyle name="20 % - Akzent5" xfId="1913" hidden="1" xr:uid="{E18EEC53-C756-4E9D-92BA-F18A163C921B}"/>
    <cellStyle name="20 % - Akzent5" xfId="1204" hidden="1" xr:uid="{D8B8C9B5-4134-4800-9940-890039A21056}"/>
    <cellStyle name="20 % - Akzent5 2" xfId="411" xr:uid="{4C695907-88D1-4DC0-9B1C-6B69443B8464}"/>
    <cellStyle name="20 % - Akzent5 3" xfId="280" xr:uid="{E3C4F8DA-D8AB-4701-A2AD-4A690AABFD1E}"/>
    <cellStyle name="20 % - Akzent6" xfId="99" hidden="1" xr:uid="{2FB27F06-4D8A-4E41-8FA2-FDA54F5F3657}"/>
    <cellStyle name="20 % - Akzent6" xfId="967" hidden="1" xr:uid="{2E5E2979-1B88-44E8-A3F0-522D45A80B94}"/>
    <cellStyle name="20 % - Akzent6" xfId="1126" hidden="1" xr:uid="{4E685A6F-6CD6-40C8-A04B-129F5B2147C5}"/>
    <cellStyle name="20 % - Akzent6" xfId="1839" hidden="1" xr:uid="{58A886A4-A538-4BA5-9D0A-9C6F2CC3A1D2}"/>
    <cellStyle name="20 % - Akzent6" xfId="1247" hidden="1" xr:uid="{2DE4434A-D183-46AA-97DF-C7B02C48CAC8}"/>
    <cellStyle name="20 % - Akzent6" xfId="1827" hidden="1" xr:uid="{BE44EF47-E745-4210-91FB-BD42160CA72B}"/>
    <cellStyle name="20 % - Akzent6" xfId="1120" hidden="1" xr:uid="{6145A02F-3F3A-4890-B40B-B084E90669F6}"/>
    <cellStyle name="20 % - Akzent6" xfId="2299" hidden="1" xr:uid="{9BC4006E-7444-4951-A7FC-540C13A6E681}"/>
    <cellStyle name="20 % - Akzent6 2" xfId="412" xr:uid="{4A316373-81FB-4BCB-8159-AAFFF65E2C34}"/>
    <cellStyle name="20 % - Akzent6 3" xfId="281" xr:uid="{98268EDF-D30E-41F4-B5D9-7845AEB1E5F8}"/>
    <cellStyle name="20% - Accent1 2" xfId="113" xr:uid="{91A0D4CC-1878-451B-A664-65A7CD31BD11}"/>
    <cellStyle name="20% - Accent1 3" xfId="233" xr:uid="{2072859F-07EB-4489-BE57-1A0ADDB3295B}"/>
    <cellStyle name="20% - Accent2 2" xfId="114" xr:uid="{E5E91037-578F-4D85-96D9-81BACB173ECF}"/>
    <cellStyle name="20% - Accent2 3" xfId="234" xr:uid="{7E0FABFD-2E5F-40D2-BDEF-2181DC0D9368}"/>
    <cellStyle name="20% - Accent3 2" xfId="115" xr:uid="{822FDF04-7DA5-4E7F-97DF-DF09810B1B31}"/>
    <cellStyle name="20% - Accent3 3" xfId="235" xr:uid="{888F07A6-8FAE-493C-8812-05F183B48824}"/>
    <cellStyle name="20% - Accent4 2" xfId="116" xr:uid="{C433B36E-4BEB-45BE-83FD-AEFCE8B70FD3}"/>
    <cellStyle name="20% - Accent4 3" xfId="236" xr:uid="{DCAFF3C8-F050-4F35-ABD8-45AB2776018F}"/>
    <cellStyle name="20% - Accent5 2" xfId="117" xr:uid="{51552E71-1DF6-4557-AFFB-B1B9782BB297}"/>
    <cellStyle name="20% - Accent5 3" xfId="237" xr:uid="{37CCCC2B-73D0-4E8B-8124-1AE892492CFC}"/>
    <cellStyle name="20% - Accent6 2" xfId="118" xr:uid="{1116A0BC-0642-4FC2-A61D-A4EB08C34039}"/>
    <cellStyle name="20% - Accent6 3" xfId="238" xr:uid="{BDF4E3AA-0F2B-4754-897C-98E6E9D9F88D}"/>
    <cellStyle name="2x indented GHG Textfiels" xfId="10" xr:uid="{00000000-0005-0000-0000-000000000000}"/>
    <cellStyle name="2x indented GHG Textfiels 2" xfId="119" xr:uid="{C27D0DDB-BC1D-4F58-A8F0-A6B9EB3B12A8}"/>
    <cellStyle name="2x indented GHG Textfiels 2 2" xfId="120" xr:uid="{68BB5993-D72C-4D8F-83CD-665B3E8A6580}"/>
    <cellStyle name="2x indented GHG Textfiels 3" xfId="121" xr:uid="{828756CD-54C0-4085-9CFB-A873C8695244}"/>
    <cellStyle name="2x indented GHG Textfiels 3 2" xfId="434" xr:uid="{98C76B46-9C82-43C9-91BD-C9DCA82B8DBC}"/>
    <cellStyle name="2x indented GHG Textfiels 3 2 2" xfId="564" xr:uid="{D36E32FB-6974-4C20-AB7A-4EBC6FE91FB5}"/>
    <cellStyle name="2x indented GHG Textfiels 3 2 2 2" xfId="779" xr:uid="{9DCA11F5-3FA8-4221-B6B8-B971ACF03F63}"/>
    <cellStyle name="2x indented GHG Textfiels 3 2 2 2 2" xfId="1492" xr:uid="{96B9F1DD-8B11-473F-BE33-F2D55C18023C}"/>
    <cellStyle name="2x indented GHG Textfiels 3 2 2 2 3" xfId="1051" xr:uid="{03857983-E4D6-4D64-86C5-A3D6B35AAA88}"/>
    <cellStyle name="2x indented GHG Textfiels 3 2 2 2 4" xfId="2142" xr:uid="{4E8BC024-56D0-4D26-9DE0-F322AA82D67A}"/>
    <cellStyle name="2x indented GHG Textfiels 3 2 2 3" xfId="1284" xr:uid="{0CF28C5B-11F1-4966-881D-B357254A25A7}"/>
    <cellStyle name="2x indented GHG Textfiels 3 2 2 4" xfId="1243" xr:uid="{300BE154-E514-4A84-ABF4-3385D5CC7C21}"/>
    <cellStyle name="2x indented GHG Textfiels 3 2 2 5" xfId="1936" xr:uid="{058C67C8-9273-45A7-8690-B6AE43B7EEB4}"/>
    <cellStyle name="2x indented GHG Textfiels 3 2 3" xfId="742" xr:uid="{27EF56E5-45FB-45D6-AD3B-9D32523CE539}"/>
    <cellStyle name="2x indented GHG Textfiels 3 2 3 2" xfId="1455" xr:uid="{9DBA80FC-425D-4EDA-A68D-AA228D3FDE1C}"/>
    <cellStyle name="2x indented GHG Textfiels 3 2 3 3" xfId="98" xr:uid="{B74BD5CA-C5BD-4F7A-8B38-061D0222CF29}"/>
    <cellStyle name="2x indented GHG Textfiels 3 2 3 4" xfId="2105" xr:uid="{5D0A5F69-C797-4992-809C-FBA68CBCC86C}"/>
    <cellStyle name="2x indented GHG Textfiels 3 3" xfId="382" xr:uid="{ECF637EA-C8AD-4AFA-AA0E-E3F81D5A7111}"/>
    <cellStyle name="2x indented GHG Textfiels 3 3 2" xfId="669" xr:uid="{CBC65749-3BE8-4E3A-8B7E-8C4078AEC252}"/>
    <cellStyle name="2x indented GHG Textfiels 3 3 2 2" xfId="884" xr:uid="{2167847D-E28D-4297-BAA2-8BDD45470C4E}"/>
    <cellStyle name="2x indented GHG Textfiels 3 3 2 2 2" xfId="1597" xr:uid="{D5367954-9B85-4762-9BFA-C593C510CCFB}"/>
    <cellStyle name="2x indented GHG Textfiels 3 3 2 2 3" xfId="1229" xr:uid="{F4A2FEB1-0B4A-4863-AF8D-E5471C3D9A36}"/>
    <cellStyle name="2x indented GHG Textfiels 3 3 2 2 4" xfId="2247" xr:uid="{545A1733-F925-4057-B3F6-152E6C2EB55B}"/>
    <cellStyle name="2x indented GHG Textfiels 3 3 2 3" xfId="1389" xr:uid="{15620EDC-20CE-4EA9-BA12-B57C0C902F75}"/>
    <cellStyle name="2x indented GHG Textfiels 3 3 2 4" xfId="1883" xr:uid="{D5DC4F37-5FC5-48B2-8BCE-48082C028730}"/>
    <cellStyle name="2x indented GHG Textfiels 3 3 2 5" xfId="2041" xr:uid="{B35E11F2-2A2D-46BF-9ED1-C25F01014807}"/>
    <cellStyle name="2x indented GHG Textfiels 3 3 3" xfId="671" xr:uid="{B458F501-1E4A-4D61-AFAD-786CB1A46B8C}"/>
    <cellStyle name="2x indented GHG Textfiels 3 3 3 2" xfId="886" xr:uid="{3877A32B-1D91-45E8-A541-35FA924CD46D}"/>
    <cellStyle name="2x indented GHG Textfiels 3 3 3 2 2" xfId="1599" xr:uid="{CE037B8D-B8FB-438D-B9FF-592879A0E267}"/>
    <cellStyle name="2x indented GHG Textfiels 3 3 3 2 3" xfId="1699" xr:uid="{93BFA84F-E739-475E-A620-7657CB8529A4}"/>
    <cellStyle name="2x indented GHG Textfiels 3 3 3 2 4" xfId="2249" xr:uid="{74F363E1-1052-4E54-95EE-55A2488BDC61}"/>
    <cellStyle name="2x indented GHG Textfiels 3 3 3 3" xfId="1391" xr:uid="{B442264E-A2EA-4857-A9A8-61BA6E8A824B}"/>
    <cellStyle name="2x indented GHG Textfiels 3 3 3 4" xfId="932" xr:uid="{93AB9CBD-7AAC-445E-9E51-15928869A48B}"/>
    <cellStyle name="2x indented GHG Textfiels 3 3 3 5" xfId="2043" xr:uid="{0EC932EB-74A8-4E7A-984E-B8B5E4783CEB}"/>
    <cellStyle name="2x indented GHG Textfiels 3 3 4" xfId="567" xr:uid="{0135E709-A365-40C2-B411-D0A9291DF5AC}"/>
    <cellStyle name="2x indented GHG Textfiels 3 3 4 2" xfId="782" xr:uid="{7B3E6FA1-373E-4757-A358-37E4BD4D6CB7}"/>
    <cellStyle name="2x indented GHG Textfiels 3 3 4 2 2" xfId="1495" xr:uid="{1C2732AD-FB8A-4345-A469-7036AF6191AF}"/>
    <cellStyle name="2x indented GHG Textfiels 3 3 4 2 3" xfId="1111" xr:uid="{F877C531-C9E4-4DC2-962C-E23A968EAD7B}"/>
    <cellStyle name="2x indented GHG Textfiels 3 3 4 2 4" xfId="2145" xr:uid="{C3C424E4-2B80-4CAC-8450-62C29EC76CFF}"/>
    <cellStyle name="2x indented GHG Textfiels 3 3 4 3" xfId="1287" xr:uid="{9E9D7A23-AE9E-43AA-8841-1E22E538CFE2}"/>
    <cellStyle name="2x indented GHG Textfiels 3 3 4 4" xfId="1020" xr:uid="{A41E20A6-2984-4EAE-80FC-34CE19514AA9}"/>
    <cellStyle name="2x indented GHG Textfiels 3 3 4 5" xfId="1939" xr:uid="{A8A0112F-EE8A-443A-8318-624FF8E81BC5}"/>
    <cellStyle name="2x indented GHG Textfiels 3 3 5" xfId="1163" xr:uid="{22F2C4A2-0103-42EA-A4C5-2AF14E5876BB}"/>
    <cellStyle name="2x indented GHG Textfiels 3 3 6" xfId="1733" xr:uid="{77196668-FB8C-4CBA-A943-4B10DCAD5381}"/>
    <cellStyle name="2x indented GHG Textfiels 3 3 7" xfId="1670" xr:uid="{2A23D71B-70C9-4A6A-B875-50367E89DB1E}"/>
    <cellStyle name="40 % - Akzent1" xfId="80" hidden="1" xr:uid="{38503667-8FF3-4D60-9218-C3E85C270BF2}"/>
    <cellStyle name="40 % - Akzent1" xfId="951" hidden="1" xr:uid="{39D5D24A-4500-438C-803A-BCF79B286C02}"/>
    <cellStyle name="40 % - Akzent1" xfId="1217" hidden="1" xr:uid="{4D0E95D9-C2C7-4BE8-BBD1-28BF63BF0E63}"/>
    <cellStyle name="40 % - Akzent1" xfId="1127" hidden="1" xr:uid="{FC76EC51-62F6-4ADB-835E-44EFF69A25C8}"/>
    <cellStyle name="40 % - Akzent1" xfId="20" hidden="1" xr:uid="{91875C2C-0011-4619-A6C9-F266002867FF}"/>
    <cellStyle name="40 % - Akzent1" xfId="1867" hidden="1" xr:uid="{0220B088-994A-4AC6-9B22-1565AD9E3BA4}"/>
    <cellStyle name="40 % - Akzent1" xfId="1916" hidden="1" xr:uid="{05EBCBA8-DD49-46C1-9B65-79CDBCABE292}"/>
    <cellStyle name="40 % - Akzent1" xfId="1762" hidden="1" xr:uid="{E4AA89B6-0D72-4DE6-A8D1-0A1324594A28}"/>
    <cellStyle name="40 % - Akzent1 2" xfId="413" xr:uid="{E95433A2-D8F5-4FE9-B0F0-4009D382BB70}"/>
    <cellStyle name="40 % - Akzent1 3" xfId="282" xr:uid="{052B8E94-818D-48B6-B45B-E4DAE741D003}"/>
    <cellStyle name="40 % - Akzent2" xfId="84" hidden="1" xr:uid="{53CFFBF0-FB54-4C6C-8B42-B1C85BFE7A5C}"/>
    <cellStyle name="40 % - Akzent2" xfId="954" hidden="1" xr:uid="{E6158682-5755-43B6-9F9F-C1A5340E7424}"/>
    <cellStyle name="40 % - Akzent2" xfId="1250" hidden="1" xr:uid="{26E4DF64-3DED-4D10-8949-114A945360D7}"/>
    <cellStyle name="40 % - Akzent2" xfId="1858" hidden="1" xr:uid="{4D8C5362-5C86-46C9-A48C-6F548226ABE3}"/>
    <cellStyle name="40 % - Akzent2" xfId="1129" hidden="1" xr:uid="{351F23D5-E730-4FA1-BB58-954771F5FFEB}"/>
    <cellStyle name="40 % - Akzent2" xfId="1745" hidden="1" xr:uid="{F4107C9A-906C-48D4-AFD8-9B1F54D3EA68}"/>
    <cellStyle name="40 % - Akzent2" xfId="1157" hidden="1" xr:uid="{89C7F926-8CFE-453B-83C0-F67C4D287EF8}"/>
    <cellStyle name="40 % - Akzent2" xfId="2302" hidden="1" xr:uid="{590FE62F-3DC3-47FD-A684-BD0B0C6F6B27}"/>
    <cellStyle name="40 % - Akzent2 2" xfId="414" xr:uid="{9492197F-3E9B-4BAD-B44F-B629C4B980AF}"/>
    <cellStyle name="40 % - Akzent2 3" xfId="283" xr:uid="{7C18A41F-DBCB-4C74-A3BB-BD25789AA14B}"/>
    <cellStyle name="40 % - Akzent3" xfId="88" hidden="1" xr:uid="{AC6A67E2-C4B0-4D20-A570-C324B9BEB9BF}"/>
    <cellStyle name="40 % - Akzent3" xfId="957" hidden="1" xr:uid="{23705EF2-38F6-4C53-80A9-4D7EBB7B80D0}"/>
    <cellStyle name="40 % - Akzent3" xfId="1260" hidden="1" xr:uid="{3B2DAACF-2CCF-4D0E-92D1-DFA77A5F31AC}"/>
    <cellStyle name="40 % - Akzent3" xfId="1850" hidden="1" xr:uid="{17126B5D-DC9F-4E4C-AF36-22B878EC75A6}"/>
    <cellStyle name="40 % - Akzent3" xfId="1785" hidden="1" xr:uid="{0BF5F4B9-6454-4886-927F-F630FD56872C}"/>
    <cellStyle name="40 % - Akzent3" xfId="1712" hidden="1" xr:uid="{FCD89CA1-4245-46AD-8BD8-0BBDEB590728}"/>
    <cellStyle name="40 % - Akzent3" xfId="1915" hidden="1" xr:uid="{8DE3DAF8-E627-453F-8FE3-7FA49B07915D}"/>
    <cellStyle name="40 % - Akzent3" xfId="2300" hidden="1" xr:uid="{2D966028-9375-43A0-B32B-EFDE66FC4915}"/>
    <cellStyle name="40 % - Akzent3 2" xfId="415" xr:uid="{1B448503-2A17-4AA2-89EE-41EE6419446D}"/>
    <cellStyle name="40 % - Akzent3 3" xfId="284" xr:uid="{735C9F4B-9C5E-4096-B5A8-AB645529C9B9}"/>
    <cellStyle name="40 % - Akzent4" xfId="92" hidden="1" xr:uid="{B6641DEA-45D1-47A9-B4FB-4A7DF508209F}"/>
    <cellStyle name="40 % - Akzent4" xfId="961" hidden="1" xr:uid="{7AB905FE-BE45-4A68-BEA0-A417E6F3A4E2}"/>
    <cellStyle name="40 % - Akzent4" xfId="1256" hidden="1" xr:uid="{61690DD1-C988-420F-9446-6659E0D9DAF9}"/>
    <cellStyle name="40 % - Akzent4" xfId="1831" hidden="1" xr:uid="{3A2A05CB-6F1F-466B-9AFB-205BECF6377B}"/>
    <cellStyle name="40 % - Akzent4" xfId="1871" hidden="1" xr:uid="{FE0ACAC6-A1D4-4A59-8F6B-EA4C207B60C9}"/>
    <cellStyle name="40 % - Akzent4" xfId="1018" hidden="1" xr:uid="{7756AE6A-77F0-4C1D-AAA1-92B77EBD1B7B}"/>
    <cellStyle name="40 % - Akzent4" xfId="1731" hidden="1" xr:uid="{890E460D-B3A4-4CBB-B526-FD8BC3606DA0}"/>
    <cellStyle name="40 % - Akzent4" xfId="2298" hidden="1" xr:uid="{9E58C247-8CE5-4507-867C-75A400293A2C}"/>
    <cellStyle name="40 % - Akzent4 2" xfId="416" xr:uid="{11292B87-E189-43FE-9363-B773AD511ABB}"/>
    <cellStyle name="40 % - Akzent4 3" xfId="285" xr:uid="{8DD8EB26-54AD-4178-8D99-992ED6307376}"/>
    <cellStyle name="40 % - Akzent5" xfId="96" hidden="1" xr:uid="{54FBFEBB-0E49-47F9-BB4B-5F52ED6D8CB2}"/>
    <cellStyle name="40 % - Akzent5" xfId="965" hidden="1" xr:uid="{DA1A705C-E876-4CD4-99E8-7E8903559F4E}"/>
    <cellStyle name="40 % - Akzent5" xfId="1258" hidden="1" xr:uid="{95984BEE-0655-4DA6-BFFF-EA42B4C1753E}"/>
    <cellStyle name="40 % - Akzent5" xfId="1775" hidden="1" xr:uid="{4999A878-E3EA-4F64-BD61-2C1F28A848C0}"/>
    <cellStyle name="40 % - Akzent5" xfId="984" hidden="1" xr:uid="{DCCB8BF3-35DE-4B94-8381-099656FA5101}"/>
    <cellStyle name="40 % - Akzent5" xfId="1876" hidden="1" xr:uid="{23BA2B41-686D-4CB2-BA14-BAC372754B8E}"/>
    <cellStyle name="40 % - Akzent5" xfId="78" hidden="1" xr:uid="{6C080CEA-C922-4357-9882-3430BB9F6CED}"/>
    <cellStyle name="40 % - Akzent5" xfId="2295" hidden="1" xr:uid="{C2784FA9-C448-4469-9A40-21075259B837}"/>
    <cellStyle name="40 % - Akzent5 2" xfId="417" xr:uid="{C2303C07-8BC8-49EE-98E3-B48C68298352}"/>
    <cellStyle name="40 % - Akzent5 3" xfId="286" xr:uid="{346AE853-51EE-4702-A2DF-BED3775E5180}"/>
    <cellStyle name="40 % - Akzent6" xfId="100" hidden="1" xr:uid="{D09A391F-5083-4A9F-83C6-41DBBFFB0D65}"/>
    <cellStyle name="40 % - Akzent6" xfId="968" hidden="1" xr:uid="{19A02FFF-38CA-4A6E-983A-7808C9954DC3}"/>
    <cellStyle name="40 % - Akzent6" xfId="1251" hidden="1" xr:uid="{E28575F9-96FE-486E-85E8-8B94C162BD46}"/>
    <cellStyle name="40 % - Akzent6" xfId="1719" hidden="1" xr:uid="{F35CF87F-8521-4E64-B061-39A063CBD8AD}"/>
    <cellStyle name="40 % - Akzent6" xfId="1705" hidden="1" xr:uid="{0886A633-BFE0-4079-9F5A-75BCA0F21CD4}"/>
    <cellStyle name="40 % - Akzent6" xfId="1820" hidden="1" xr:uid="{55BCE064-5763-40C4-9060-77E18E5A8EA3}"/>
    <cellStyle name="40 % - Akzent6" xfId="1835" hidden="1" xr:uid="{73F2D407-0254-495E-B132-55A664112A62}"/>
    <cellStyle name="40 % - Akzent6" xfId="2291" hidden="1" xr:uid="{2C3F66FF-666D-400E-80B8-44FB8B96F9EF}"/>
    <cellStyle name="40 % - Akzent6 2" xfId="418" xr:uid="{8A702158-8C05-4F3D-A676-C03D032D4F62}"/>
    <cellStyle name="40 % - Akzent6 3" xfId="287" xr:uid="{80A35A87-369C-4458-92FF-85427A6C445A}"/>
    <cellStyle name="40% - Accent1 2" xfId="122" xr:uid="{3CCA5CB5-2E1F-4212-A31C-98A5985C4C41}"/>
    <cellStyle name="40% - Accent1 3" xfId="239" xr:uid="{8EC1AE10-BD61-4098-AF47-21EE2ACA3DCA}"/>
    <cellStyle name="40% - Accent2 2" xfId="123" xr:uid="{46AF7C6A-E4F7-4650-945C-BEF15D4E3633}"/>
    <cellStyle name="40% - Accent2 3" xfId="240" xr:uid="{2A55C77C-233A-4F28-B030-5BD55FC5A1B2}"/>
    <cellStyle name="40% - Accent3 2" xfId="124" xr:uid="{31BEC172-80A8-4C0A-8EB6-D619BF72A1A3}"/>
    <cellStyle name="40% - Accent3 3" xfId="241" xr:uid="{7B6BF107-1CE8-4A09-8AAD-4A64F8BBF4C6}"/>
    <cellStyle name="40% - Accent4 2" xfId="125" xr:uid="{2DB9318B-E66B-44CC-B3A1-5E7FA8DC753F}"/>
    <cellStyle name="40% - Accent4 3" xfId="242" xr:uid="{8ADFC857-DD19-48A7-925C-3AD4F9273499}"/>
    <cellStyle name="40% - Accent5 2" xfId="126" xr:uid="{FBF1B7D9-6F54-42BB-AB03-5E15E55F6C75}"/>
    <cellStyle name="40% - Accent5 3" xfId="243" xr:uid="{85D1F851-B2F7-4630-B82F-966161F9339F}"/>
    <cellStyle name="40% - Accent6 2" xfId="127" xr:uid="{45D09B62-E738-4D33-AA43-8C8DE0D22322}"/>
    <cellStyle name="40% - Accent6 3" xfId="244" xr:uid="{149FD4F5-A7BF-4A4F-B230-D958CC1F10FA}"/>
    <cellStyle name="5x indented GHG Textfiels" xfId="11" xr:uid="{00000000-0005-0000-0000-000001000000}"/>
    <cellStyle name="5x indented GHG Textfiels 2" xfId="128" xr:uid="{A9565511-603A-4A47-92FE-D9114955B573}"/>
    <cellStyle name="5x indented GHG Textfiels 2 2" xfId="129" xr:uid="{49EB45FB-CBA7-4DBF-AA0C-E661F659BAAB}"/>
    <cellStyle name="5x indented GHG Textfiels 3" xfId="130" xr:uid="{0A92C0F9-D20C-430C-B288-CD8E64BE0F15}"/>
    <cellStyle name="5x indented GHG Textfiels 3 2" xfId="435" xr:uid="{35323B67-1934-443E-B1A8-8BAA0468C559}"/>
    <cellStyle name="5x indented GHG Textfiels 3 3" xfId="383" xr:uid="{58062272-830D-4363-815D-8B7786C72EE7}"/>
    <cellStyle name="5x indented GHG Textfiels 3 3 2" xfId="670" xr:uid="{45F8948B-EC87-4FA5-B92F-715A8DE4B311}"/>
    <cellStyle name="5x indented GHG Textfiels 3 3 2 2" xfId="885" xr:uid="{070B5D6E-A86F-46E7-877C-0E395055E038}"/>
    <cellStyle name="5x indented GHG Textfiels 3 3 2 2 2" xfId="1598" xr:uid="{DC2A6872-76CB-4B79-B896-E9AA82B7FEF5}"/>
    <cellStyle name="5x indented GHG Textfiels 3 3 2 2 3" xfId="985" xr:uid="{4CF491A6-D6AC-46ED-AD79-2F5E762D5E70}"/>
    <cellStyle name="5x indented GHG Textfiels 3 3 2 2 4" xfId="2248" xr:uid="{2EBCEE3B-241B-4ACB-987F-C340DF3AD7B5}"/>
    <cellStyle name="5x indented GHG Textfiels 3 3 2 3" xfId="1390" xr:uid="{5470255A-8590-4D89-B5AF-44A129757709}"/>
    <cellStyle name="5x indented GHG Textfiels 3 3 2 4" xfId="983" xr:uid="{265FDB89-50CE-4742-8EF0-92AD805A510D}"/>
    <cellStyle name="5x indented GHG Textfiels 3 3 2 5" xfId="2042" xr:uid="{5ED558D1-BA94-4990-BF99-77EAB07D685E}"/>
    <cellStyle name="5x indented GHG Textfiels 3 3 3" xfId="617" xr:uid="{859429FA-F71E-4DB8-A5D6-3769E4F132E6}"/>
    <cellStyle name="5x indented GHG Textfiels 3 3 3 2" xfId="832" xr:uid="{CDF3B681-ED4D-46A5-A0FB-D681DE15CF6A}"/>
    <cellStyle name="5x indented GHG Textfiels 3 3 3 2 2" xfId="1545" xr:uid="{109AEAA1-08D6-4C90-9914-31D81A4C24D7}"/>
    <cellStyle name="5x indented GHG Textfiels 3 3 3 2 3" xfId="1183" xr:uid="{D594B288-AE01-4B97-AC27-35B64E1868B4}"/>
    <cellStyle name="5x indented GHG Textfiels 3 3 3 2 4" xfId="2195" xr:uid="{2BE1B55F-9170-4AF2-8D79-C047F39B5505}"/>
    <cellStyle name="5x indented GHG Textfiels 3 3 3 3" xfId="1337" xr:uid="{BFF9589D-49E3-4DF8-8CBA-D4F0FB7A15C8}"/>
    <cellStyle name="5x indented GHG Textfiels 3 3 3 4" xfId="971" xr:uid="{82E48B8A-82CD-461D-85F9-5E46F300CFDE}"/>
    <cellStyle name="5x indented GHG Textfiels 3 3 3 5" xfId="1989" xr:uid="{83B04C08-886D-47B4-AC64-FC58332F5AE4}"/>
    <cellStyle name="5x indented GHG Textfiels 3 3 4" xfId="701" xr:uid="{8FCF581E-761D-46BD-A967-A78A8CF1FCE5}"/>
    <cellStyle name="5x indented GHG Textfiels 3 3 4 2" xfId="916" xr:uid="{4322D885-B266-46B1-BCBE-082B57451BEA}"/>
    <cellStyle name="5x indented GHG Textfiels 3 3 4 2 2" xfId="1629" xr:uid="{02EF4630-06B1-4A1B-860A-227730BBF180}"/>
    <cellStyle name="5x indented GHG Textfiels 3 3 4 2 3" xfId="1901" xr:uid="{35F8E711-4F70-4486-9D03-12382FA74C97}"/>
    <cellStyle name="5x indented GHG Textfiels 3 3 4 2 4" xfId="2279" xr:uid="{323A8E37-5AD5-4C66-896A-8A590E00E8AD}"/>
    <cellStyle name="5x indented GHG Textfiels 3 3 4 3" xfId="1421" xr:uid="{79456AAD-FBAD-4D8A-A0AC-BE8544487FCA}"/>
    <cellStyle name="5x indented GHG Textfiels 3 3 4 4" xfId="1036" xr:uid="{4E23FCDF-CC18-41E0-BFBA-4D56AED82B94}"/>
    <cellStyle name="5x indented GHG Textfiels 3 3 4 5" xfId="2073" xr:uid="{674684F6-6F04-4E12-A765-8FF4E9474637}"/>
    <cellStyle name="5x indented GHG Textfiels 3 3 5" xfId="738" xr:uid="{C2CE3CE9-C51B-40F5-8D3C-068942351D4F}"/>
    <cellStyle name="5x indented GHG Textfiels 3 3 6" xfId="1164" xr:uid="{6843BF24-C817-437F-A097-C485FE1D8C64}"/>
    <cellStyle name="5x indented GHG Textfiels 3 3 7" xfId="945" xr:uid="{9E7ED601-8FAB-4AA6-8E12-5292282FEBE2}"/>
    <cellStyle name="5x indented GHG Textfiels 3 3 8" xfId="980" xr:uid="{A42A23B7-EA20-4664-83E3-D515625F549C}"/>
    <cellStyle name="5x indented GHG Textfiels_Table 4(II)" xfId="225" xr:uid="{D7215F94-649B-4EFC-B629-37EF0E03199F}"/>
    <cellStyle name="60 % - Akzent1" xfId="81" hidden="1" xr:uid="{99BF9882-5D81-4D75-B0C7-573FF7CEC7C2}"/>
    <cellStyle name="60 % - Akzent1" xfId="952" hidden="1" xr:uid="{A19F86BB-97CF-4777-BAE0-84BE8FADDB8A}"/>
    <cellStyle name="60 % - Akzent1" xfId="1218" hidden="1" xr:uid="{9AE3818F-BB5D-467C-8872-AC1F450E5132}"/>
    <cellStyle name="60 % - Akzent1" xfId="1253" hidden="1" xr:uid="{CC11B3AB-D2BA-46D0-BA6B-5E48312DE8D8}"/>
    <cellStyle name="60 % - Akzent1" xfId="1740" hidden="1" xr:uid="{4E1F6139-6E3E-4E68-9737-ECEA1BAE34B8}"/>
    <cellStyle name="60 % - Akzent1" xfId="1783" hidden="1" xr:uid="{F5B1DCD1-39E6-44F0-B8F6-B8DCCEBE03F9}"/>
    <cellStyle name="60 % - Akzent1" xfId="1681" hidden="1" xr:uid="{18A286CA-0132-484C-9060-8080DE726516}"/>
    <cellStyle name="60 % - Akzent1" xfId="1911" hidden="1" xr:uid="{4ABD0766-80C4-4DBF-97FA-0AD82FD779C0}"/>
    <cellStyle name="60 % - Akzent1 2" xfId="419" xr:uid="{B1E2BB89-9E77-4C5F-B685-1FEB766A0B1C}"/>
    <cellStyle name="60 % - Akzent1 3" xfId="288" xr:uid="{E0191329-CC10-412A-8D8B-C3FAC1D86D5C}"/>
    <cellStyle name="60 % - Akzent2" xfId="85" hidden="1" xr:uid="{65260D81-764B-452A-8F14-44C6F0CDED50}"/>
    <cellStyle name="60 % - Akzent2" xfId="955" hidden="1" xr:uid="{322A93B3-E264-4369-A755-20B5F4C5649A}"/>
    <cellStyle name="60 % - Akzent2" xfId="1162" hidden="1" xr:uid="{3BA3AA2E-9C5C-4418-8E80-3728DCE771C4}"/>
    <cellStyle name="60 % - Akzent2" xfId="1748" hidden="1" xr:uid="{8765AA77-92F1-4989-906C-FDFF83F536C8}"/>
    <cellStyle name="60 % - Akzent2" xfId="1724" hidden="1" xr:uid="{B533942E-3D34-469D-83DE-79558684CE53}"/>
    <cellStyle name="60 % - Akzent2" xfId="1234" hidden="1" xr:uid="{BE9F44D2-4D53-497D-B929-7BDC2337CBC6}"/>
    <cellStyle name="60 % - Akzent2" xfId="1080" hidden="1" xr:uid="{4D271AE7-0FF9-436A-84FD-DFCC9A289D2F}"/>
    <cellStyle name="60 % - Akzent2" xfId="2293" hidden="1" xr:uid="{D797C3CA-9591-4A61-A1EE-DA06B0489917}"/>
    <cellStyle name="60 % - Akzent2 2" xfId="420" xr:uid="{336DBFD7-0490-44A3-90EA-1DE9BAAFF4E5}"/>
    <cellStyle name="60 % - Akzent2 3" xfId="289" xr:uid="{72642C2D-C1C4-4CD3-864C-CB199232784B}"/>
    <cellStyle name="60 % - Akzent3" xfId="89" hidden="1" xr:uid="{EEAE12FC-312C-4432-B3BB-6378C9A55145}"/>
    <cellStyle name="60 % - Akzent3" xfId="958" hidden="1" xr:uid="{2C7EBF4C-133B-4B6D-AD50-D8577E45BE2A}"/>
    <cellStyle name="60 % - Akzent3" xfId="1261" hidden="1" xr:uid="{8FA9F623-2BF9-4E36-BE2B-8AF05ABB0E69}"/>
    <cellStyle name="60 % - Akzent3" xfId="1738" hidden="1" xr:uid="{E33263F5-A79C-4046-9C4E-AA50726B0A9F}"/>
    <cellStyle name="60 % - Akzent3" xfId="1136" hidden="1" xr:uid="{E16B92B9-F177-4E56-B1FF-7DE47F83F342}"/>
    <cellStyle name="60 % - Akzent3" xfId="1180" hidden="1" xr:uid="{C6C4ACEE-F509-4314-BD9F-3825A94F9A74}"/>
    <cellStyle name="60 % - Akzent3" xfId="1773" hidden="1" xr:uid="{EC573ED6-67E1-4514-B9BF-9EDA168E838B}"/>
    <cellStyle name="60 % - Akzent3" xfId="2292" hidden="1" xr:uid="{C5AD9C54-5B77-4921-B09A-21340B7A3AB8}"/>
    <cellStyle name="60 % - Akzent3 2" xfId="421" xr:uid="{CEE76E51-6C1E-4E12-98AD-A2409E3CD0F5}"/>
    <cellStyle name="60 % - Akzent3 3" xfId="290" xr:uid="{A2CDDF42-5279-41D5-B6B5-F0268B931F7F}"/>
    <cellStyle name="60 % - Akzent4" xfId="93" hidden="1" xr:uid="{6AC4BBB0-6B35-4762-9619-2F83B8964A72}"/>
    <cellStyle name="60 % - Akzent4" xfId="962" hidden="1" xr:uid="{F927016D-DD2E-4BE0-9D2C-D70CB60E2B70}"/>
    <cellStyle name="60 % - Akzent4" xfId="1259" hidden="1" xr:uid="{A880FD3F-9697-49D7-B139-465DBDFFB2BF}"/>
    <cellStyle name="60 % - Akzent4" xfId="1709" hidden="1" xr:uid="{2D391AA0-0F82-4350-B542-D36975CE6B01}"/>
    <cellStyle name="60 % - Akzent4" xfId="1869" hidden="1" xr:uid="{DCEEBD3D-2D11-41B0-A440-250E83164BA5}"/>
    <cellStyle name="60 % - Akzent4" xfId="1753" hidden="1" xr:uid="{5FE510B0-9B8E-431A-961C-C0D37DF8FF84}"/>
    <cellStyle name="60 % - Akzent4" xfId="994" hidden="1" xr:uid="{F303707C-977D-46EB-893E-F131F15E6D12}"/>
    <cellStyle name="60 % - Akzent4" xfId="2290" hidden="1" xr:uid="{3F8E67C9-19C3-496D-B890-F137C1EBB7E1}"/>
    <cellStyle name="60 % - Akzent4 2" xfId="422" xr:uid="{2CBCC192-F1D2-4C99-BDA8-F616AC353EB6}"/>
    <cellStyle name="60 % - Akzent4 3" xfId="291" xr:uid="{0DEB1AC7-6D9F-4DC2-9E97-C7964A076BE9}"/>
    <cellStyle name="60 % - Akzent5" xfId="97" hidden="1" xr:uid="{CE71D868-305C-4760-B9CB-D4D991499646}"/>
    <cellStyle name="60 % - Akzent5" xfId="966" hidden="1" xr:uid="{EAF03389-6FD0-489C-9947-D64535B1D248}"/>
    <cellStyle name="60 % - Akzent5" xfId="1158" hidden="1" xr:uid="{4CE4014A-3422-45B5-96D1-7762DF181F48}"/>
    <cellStyle name="60 % - Akzent5" xfId="1861" hidden="1" xr:uid="{20F4AF6C-F8F4-4350-8A85-FB3241FD2080}"/>
    <cellStyle name="60 % - Akzent5" xfId="1090" hidden="1" xr:uid="{3467E650-3058-48FC-B4BE-2911B52ECC96}"/>
    <cellStyle name="60 % - Akzent5" xfId="1202" hidden="1" xr:uid="{9500CBBD-B89D-4627-AC32-E3E12D41E34C}"/>
    <cellStyle name="60 % - Akzent5" xfId="1912" hidden="1" xr:uid="{693D5969-BF9C-4066-9CCC-BB2BF76BFB61}"/>
    <cellStyle name="60 % - Akzent5" xfId="2303" hidden="1" xr:uid="{2E76A418-50D0-40B2-8267-A14F92E69F70}"/>
    <cellStyle name="60 % - Akzent5 2" xfId="423" xr:uid="{7A4401A4-6210-42BC-AAAB-9198B25A8F54}"/>
    <cellStyle name="60 % - Akzent5 3" xfId="292" xr:uid="{AB8DF395-FF98-4718-9DE7-2F6F40BABC8B}"/>
    <cellStyle name="60 % - Akzent6" xfId="101" hidden="1" xr:uid="{4A04A296-916C-4A0D-A68A-8E0CB3B2F675}"/>
    <cellStyle name="60 % - Akzent6" xfId="969" hidden="1" xr:uid="{9853C5AD-73D3-48E2-A2C3-23D8D306B7CA}"/>
    <cellStyle name="60 % - Akzent6" xfId="1255" hidden="1" xr:uid="{B303F274-5D66-4874-9577-4D3BB5CDB48F}"/>
    <cellStyle name="60 % - Akzent6" xfId="1174" hidden="1" xr:uid="{05950BB5-A8A9-4EC9-902D-4CC218123682}"/>
    <cellStyle name="60 % - Akzent6" xfId="998" hidden="1" xr:uid="{5B269CA4-1F58-4FBB-9182-F03D42765CCD}"/>
    <cellStyle name="60 % - Akzent6" xfId="1671" hidden="1" xr:uid="{21CC7882-83E7-4F9D-92E6-132A27E44E23}"/>
    <cellStyle name="60 % - Akzent6" xfId="1087" hidden="1" xr:uid="{58352677-CC75-4DF0-A053-C27C1CA2E449}"/>
    <cellStyle name="60 % - Akzent6" xfId="1826" hidden="1" xr:uid="{C051DD53-7AB0-443C-A1F8-D1F6ED917B51}"/>
    <cellStyle name="60 % - Akzent6 2" xfId="424" xr:uid="{0723CC3F-FF1A-42DE-991E-7950473402C2}"/>
    <cellStyle name="60 % - Akzent6 3" xfId="293" xr:uid="{BF35040C-7642-4C16-87E7-32616B367ED0}"/>
    <cellStyle name="60% - Accent1 2" xfId="131" xr:uid="{DA2CFC2C-F5D0-4AF4-8C06-538384B4841B}"/>
    <cellStyle name="60% - Accent1 3" xfId="245" xr:uid="{E252A605-2761-400E-A610-AD2B4C752E52}"/>
    <cellStyle name="60% - Accent2 2" xfId="132" xr:uid="{F2C9FE8F-A828-4774-87E0-DF94DB70DC4C}"/>
    <cellStyle name="60% - Accent2 3" xfId="246" xr:uid="{7A33ED2D-45FE-4EB3-87C6-9B3192F5BED7}"/>
    <cellStyle name="60% - Accent3 2" xfId="133" xr:uid="{C0322F85-9A7C-4B16-B948-20B98517CFF5}"/>
    <cellStyle name="60% - Accent3 3" xfId="247" xr:uid="{9A612134-CBB9-4029-8101-B4663D01A8F2}"/>
    <cellStyle name="60% - Accent4 2" xfId="134" xr:uid="{AE0EC21F-51EF-4DD7-992A-78E02F306170}"/>
    <cellStyle name="60% - Accent4 3" xfId="248" xr:uid="{71299DE4-09E2-4AE9-A002-FA967CA997BF}"/>
    <cellStyle name="60% - Accent5 2" xfId="135" xr:uid="{0FC03C23-FACF-47B1-A43B-F309BFA3237D}"/>
    <cellStyle name="60% - Accent5 3" xfId="249" xr:uid="{B6BF37E3-6E65-4B61-B547-3F71FF16C31F}"/>
    <cellStyle name="60% - Accent6 2" xfId="136" xr:uid="{9F203896-E8A4-4785-BA8D-898A9E1F2932}"/>
    <cellStyle name="60% - Accent6 3" xfId="250" xr:uid="{E4F5B98B-D9F4-4C8B-A9BD-8D9400A38BA0}"/>
    <cellStyle name="Accent1 2" xfId="137" xr:uid="{7A11116D-9353-4CE7-A264-5408E99E8330}"/>
    <cellStyle name="Accent1 3" xfId="251" xr:uid="{D9E464D3-AC0E-4E9B-834F-51835B37541A}"/>
    <cellStyle name="Accent1 4" xfId="384" xr:uid="{A20DA079-B514-40DF-9ED7-68699444CDC3}"/>
    <cellStyle name="Accent2 2" xfId="138" xr:uid="{6BED4FED-68E6-4283-A2A4-335F9924EC3C}"/>
    <cellStyle name="Accent2 3" xfId="252" xr:uid="{ADC76835-520B-44E8-9FAA-E1398C39FF5C}"/>
    <cellStyle name="Accent2 4" xfId="385" xr:uid="{4FD3B1C1-8209-473B-9D21-D3A7E122D8A2}"/>
    <cellStyle name="Accent3 2" xfId="139" xr:uid="{3CA6DA0F-2B00-454D-B4A4-8016E6CAD9E5}"/>
    <cellStyle name="Accent3 3" xfId="253" xr:uid="{5177CEF8-72DE-46CC-A375-02FEDF48DD41}"/>
    <cellStyle name="Accent3 4" xfId="386" xr:uid="{C55A9D49-D914-49E8-B2ED-01DB9390E29A}"/>
    <cellStyle name="Accent4 2" xfId="140" xr:uid="{E135D543-D36E-4BD1-ACF8-3264D451FE80}"/>
    <cellStyle name="Accent4 3" xfId="254" xr:uid="{CD9A5AB3-2364-4CCA-B938-0C1E2B9E5715}"/>
    <cellStyle name="Accent4 4" xfId="387" xr:uid="{37C2D1C6-9A13-4EA2-A25F-93492165AC96}"/>
    <cellStyle name="Accent5 2" xfId="141" xr:uid="{5EE8C3CA-0974-4969-8A57-9FFDFB4FE0CD}"/>
    <cellStyle name="Accent5 3" xfId="255" xr:uid="{814A4352-B210-4C32-B821-6EEE24A84827}"/>
    <cellStyle name="Accent5 4" xfId="388" xr:uid="{1D766149-93E8-42F2-BABB-7C9D949321D9}"/>
    <cellStyle name="Accent6 2" xfId="142" xr:uid="{BD9BCC7E-4713-4A02-AF74-F67C483BA341}"/>
    <cellStyle name="Accent6 3" xfId="256" xr:uid="{8E6D0269-E471-4C03-A85C-AC0F31640340}"/>
    <cellStyle name="Accent6 4" xfId="389" xr:uid="{1DB48233-27AA-423E-BA2C-48F0007CCA3B}"/>
    <cellStyle name="AggblueBoldCels" xfId="143" xr:uid="{BE2143FC-BECE-436D-AD86-9C695423CB12}"/>
    <cellStyle name="AggblueBoldCels 2" xfId="144" xr:uid="{1906B683-FE30-425E-834E-CB6BFCDB647D}"/>
    <cellStyle name="AggblueCels" xfId="53" xr:uid="{39EFB79B-A325-4365-A451-4EDD71BDB7A7}"/>
    <cellStyle name="AggblueCels 2" xfId="145" xr:uid="{A390F42B-AB93-4B86-8912-AAD01C667BE9}"/>
    <cellStyle name="AggblueCels_1x" xfId="52" xr:uid="{0B7ECE58-3C64-4C9F-BB63-1CE68643AC21}"/>
    <cellStyle name="AggBoldCells" xfId="23" xr:uid="{78BBABF5-6B85-4447-8E6F-88410B77C43D}"/>
    <cellStyle name="AggBoldCells 2" xfId="146" xr:uid="{2FB97971-A262-474B-9274-03963A356B79}"/>
    <cellStyle name="AggBoldCells 3" xfId="226" xr:uid="{6928D8B4-0B49-43D1-A9FA-B01630DE8211}"/>
    <cellStyle name="AggBoldCells 4" xfId="378" xr:uid="{0EB1E6BB-399B-47DA-849A-0636E43C71C7}"/>
    <cellStyle name="AggCels" xfId="12" xr:uid="{00000000-0005-0000-0000-000002000000}"/>
    <cellStyle name="AggCels 2" xfId="147" xr:uid="{98120360-AE00-4C4F-AAE0-BCF0E1CFC922}"/>
    <cellStyle name="AggCels 3" xfId="227" xr:uid="{D062FB85-E206-4191-AAD0-5CB1DD5DA450}"/>
    <cellStyle name="AggCels 4" xfId="379" xr:uid="{032FB387-6D10-4203-A305-1800529EBA4F}"/>
    <cellStyle name="AggCels_T(2)" xfId="24" xr:uid="{AE2AD258-8714-4E7D-BB7A-19ABAF318318}"/>
    <cellStyle name="AggGreen" xfId="43" xr:uid="{7F11F720-D911-474A-A99A-7D892554F4B1}"/>
    <cellStyle name="AggGreen 2" xfId="148" xr:uid="{00F8A484-C1ED-4DBF-9F15-1C2C6FE8DA9B}"/>
    <cellStyle name="AggGreen 2 2" xfId="437" xr:uid="{0B6D328E-5A5F-407D-8CC3-E8D56E8322B2}"/>
    <cellStyle name="AggGreen 2 2 2" xfId="614" xr:uid="{18D9FBAF-CC38-4E44-A402-3FC1ABDE585C}"/>
    <cellStyle name="AggGreen 2 2 2 2" xfId="829" xr:uid="{A0735738-3E61-4A5F-B8F4-B6667407187C}"/>
    <cellStyle name="AggGreen 2 2 2 2 2" xfId="1542" xr:uid="{15FA09D7-7753-45A8-8107-801AED646CA1}"/>
    <cellStyle name="AggGreen 2 2 2 2 3" xfId="1207" xr:uid="{06A1328A-A849-47FF-8942-9E0F97A54D17}"/>
    <cellStyle name="AggGreen 2 2 2 2 4" xfId="2192" xr:uid="{BC78D326-BB1E-42F8-9C87-08BC8AFE96DE}"/>
    <cellStyle name="AggGreen 2 2 2 3" xfId="1334" xr:uid="{766CC3BF-905A-41D8-B387-6CD07CF5461D}"/>
    <cellStyle name="AggGreen 2 2 2 4" xfId="1790" xr:uid="{05E5F431-036F-458E-8A9E-FDB5AB8DE877}"/>
    <cellStyle name="AggGreen 2 2 2 5" xfId="1986" xr:uid="{C7026ED7-6DF4-472A-AE4F-E0EE3BC0A170}"/>
    <cellStyle name="AggGreen 2 2 3" xfId="744" xr:uid="{E331CE03-1B24-4508-AB82-758F6CF16C96}"/>
    <cellStyle name="AggGreen 2 2 3 2" xfId="1457" xr:uid="{A2B45E25-8160-4532-B510-43A7E28C4642}"/>
    <cellStyle name="AggGreen 2 2 3 3" xfId="1057" xr:uid="{0E1F6FD5-055F-4B44-A401-3A828ED86AA5}"/>
    <cellStyle name="AggGreen 2 2 3 4" xfId="2107" xr:uid="{C6BE2B4E-CAF2-4599-9091-5BECD22B84FB}"/>
    <cellStyle name="AggGreen 2 3" xfId="295" xr:uid="{32585F00-0F16-4706-941A-5DA5DFC77CB2}"/>
    <cellStyle name="AggGreen 2 3 2" xfId="634" xr:uid="{EF03655B-426D-4B85-8BDD-D45067D431AA}"/>
    <cellStyle name="AggGreen 2 3 2 2" xfId="849" xr:uid="{245C835A-C878-41DA-A213-733996E7A8D4}"/>
    <cellStyle name="AggGreen 2 3 2 2 2" xfId="1562" xr:uid="{2F0EFC33-067D-4D8C-8F05-A35121421538}"/>
    <cellStyle name="AggGreen 2 3 2 2 3" xfId="1718" xr:uid="{3CF3924D-647C-4861-AEA7-8803232FF47E}"/>
    <cellStyle name="AggGreen 2 3 2 2 4" xfId="2212" xr:uid="{202DE7CC-F014-4042-A7E1-A7D1AC29A21D}"/>
    <cellStyle name="AggGreen 2 3 2 3" xfId="1354" xr:uid="{022A2CB8-B895-4FF1-9BDE-BC7AC519E5C7}"/>
    <cellStyle name="AggGreen 2 3 2 4" xfId="1038" xr:uid="{F932AE3E-8DCD-4DBB-8147-B28B28FEE3DB}"/>
    <cellStyle name="AggGreen 2 3 2 5" xfId="2006" xr:uid="{602A89FA-81B5-45AD-8D31-D65DDCF111BC}"/>
    <cellStyle name="AggGreen 2 3 3" xfId="703" xr:uid="{185FDD6C-4A4A-4D69-ABAF-9FE21FCE9A91}"/>
    <cellStyle name="AggGreen 2 3 3 2" xfId="918" xr:uid="{6C40DEAE-4BE1-4ED2-A854-ADCB83E9F96C}"/>
    <cellStyle name="AggGreen 2 3 3 2 2" xfId="1631" xr:uid="{C839DA50-E0E8-4328-A2A0-CB5780EB43C3}"/>
    <cellStyle name="AggGreen 2 3 3 2 3" xfId="1903" xr:uid="{7823B0FE-24D7-4818-B263-E8652CB5FDA0}"/>
    <cellStyle name="AggGreen 2 3 3 2 4" xfId="2281" xr:uid="{5F8B6056-BBEE-491E-9500-B28E90A06A71}"/>
    <cellStyle name="AggGreen 2 3 3 3" xfId="1423" xr:uid="{C35FCB06-8F65-4B4A-87D2-ED56A7B53AAD}"/>
    <cellStyle name="AggGreen 2 3 3 4" xfId="1787" xr:uid="{9512492F-8C7D-47CB-AC63-222721B34AD7}"/>
    <cellStyle name="AggGreen 2 3 3 5" xfId="2075" xr:uid="{B2AA164E-8B37-49C8-B555-A26B4FDBFCAA}"/>
    <cellStyle name="AggGreen 2 3 4" xfId="699" xr:uid="{30CFE2E7-8B41-416F-8FDC-E61CCFF188A9}"/>
    <cellStyle name="AggGreen 2 3 4 2" xfId="914" xr:uid="{D5EAB7AA-FDB0-4D34-A80D-13E9E9AFFED8}"/>
    <cellStyle name="AggGreen 2 3 4 2 2" xfId="1627" xr:uid="{F7EA387C-8510-46B4-BF41-17A7BD7DFB7A}"/>
    <cellStyle name="AggGreen 2 3 4 2 3" xfId="1899" xr:uid="{715F10C3-9832-47B7-9173-F6DE1D4FA63C}"/>
    <cellStyle name="AggGreen 2 3 4 2 4" xfId="2277" xr:uid="{EB4AE3BB-C760-48CF-8E72-3435CBBE251E}"/>
    <cellStyle name="AggGreen 2 3 4 3" xfId="1419" xr:uid="{71ED169F-EFFB-4E3D-A8CE-986E03835BB8}"/>
    <cellStyle name="AggGreen 2 3 4 4" xfId="1152" xr:uid="{C374309A-7F22-4887-AD9B-28EB93291C13}"/>
    <cellStyle name="AggGreen 2 3 4 5" xfId="2071" xr:uid="{D68EDB94-EC6C-4DEA-90A0-28CFA4D95770}"/>
    <cellStyle name="AggGreen 2 3 5" xfId="1092" xr:uid="{C583967E-8052-435D-A94D-4D9980E6F84C}"/>
    <cellStyle name="AggGreen 2 3 6" xfId="1239" xr:uid="{A8FA67B3-C227-4925-A9D8-9CA4DE588492}"/>
    <cellStyle name="AggGreen 2 3 7" xfId="1910" xr:uid="{0A2B69AE-144B-42F9-8ECA-ECED5D2EA962}"/>
    <cellStyle name="AggGreen 3" xfId="436" xr:uid="{034C49B5-1FD6-48BA-9084-F21FE0353A73}"/>
    <cellStyle name="AggGreen 3 2" xfId="563" xr:uid="{E090B904-1B2A-49E9-9A72-1B1ABDCBDFBA}"/>
    <cellStyle name="AggGreen 3 2 2" xfId="778" xr:uid="{0426B18A-122A-4434-9460-447AAD6FBB4C}"/>
    <cellStyle name="AggGreen 3 2 2 2" xfId="1491" xr:uid="{FBD39404-831D-410C-94AF-88F5445DB2FB}"/>
    <cellStyle name="AggGreen 3 2 2 3" xfId="1232" xr:uid="{3F5391DC-193E-4FDC-B489-565AF9C9412B}"/>
    <cellStyle name="AggGreen 3 2 2 4" xfId="2141" xr:uid="{97E23AC8-2DD1-4E5F-8F22-672A0EF044D6}"/>
    <cellStyle name="AggGreen 3 2 3" xfId="1283" xr:uid="{CDE3F04F-5BD7-427A-9536-05E04A3C774C}"/>
    <cellStyle name="AggGreen 3 2 4" xfId="1729" xr:uid="{10B4CD14-FAF6-4D5F-8DC9-8DBB46344394}"/>
    <cellStyle name="AggGreen 3 2 5" xfId="1935" xr:uid="{9816B01A-FBDC-4B54-85CE-A8FFBC10F00E}"/>
    <cellStyle name="AggGreen 3 3" xfId="743" xr:uid="{4CCE280C-7FCC-4BAA-81F8-C53E5CB03905}"/>
    <cellStyle name="AggGreen 3 3 2" xfId="1456" xr:uid="{CDEF4177-E6EB-4E58-B9F9-A6FA3442A86E}"/>
    <cellStyle name="AggGreen 3 3 3" xfId="1840" xr:uid="{FAF9C88F-AB08-4562-B8C8-6EACB59F77A6}"/>
    <cellStyle name="AggGreen 3 3 4" xfId="2106" xr:uid="{21C04123-A6FC-4EFE-9BD3-FBB319F82EF4}"/>
    <cellStyle name="AggGreen 4" xfId="294" xr:uid="{8F5F6FA6-87C5-4F1B-9DEF-C8FBAC60D099}"/>
    <cellStyle name="AggGreen 4 2" xfId="633" xr:uid="{89ABCD1B-F2C8-4B08-9D0E-3FD9721B33E1}"/>
    <cellStyle name="AggGreen 4 2 2" xfId="848" xr:uid="{B8A823CC-2AAC-48CF-8A94-585D908CB0F4}"/>
    <cellStyle name="AggGreen 4 2 2 2" xfId="1561" xr:uid="{2927270D-E9C9-44B5-A8C7-0180F60C09C1}"/>
    <cellStyle name="AggGreen 4 2 2 3" xfId="1660" xr:uid="{68496940-CF8B-4DCF-807C-64AA55E49A98}"/>
    <cellStyle name="AggGreen 4 2 2 4" xfId="2211" xr:uid="{3F0A5057-5152-4572-94F7-8F5214032DD3}"/>
    <cellStyle name="AggGreen 4 2 3" xfId="1353" xr:uid="{1022DC08-113F-4C1C-8CC6-35334E30A8CA}"/>
    <cellStyle name="AggGreen 4 2 4" xfId="1848" xr:uid="{2BA5E206-FB81-41E9-AE60-038F9C529CFE}"/>
    <cellStyle name="AggGreen 4 2 5" xfId="2005" xr:uid="{6FEF31D6-A366-497A-AA70-955B4B0B15F5}"/>
    <cellStyle name="AggGreen 4 3" xfId="548" xr:uid="{AE16480D-31F4-4FC4-A48E-4D67E36422A2}"/>
    <cellStyle name="AggGreen 4 3 2" xfId="763" xr:uid="{63A11CAA-FBB5-42B5-A376-B9F83FE0FBCF}"/>
    <cellStyle name="AggGreen 4 3 2 2" xfId="1476" xr:uid="{58922C30-0ABD-44ED-A32A-779A082B1BA3}"/>
    <cellStyle name="AggGreen 4 3 2 3" xfId="1781" xr:uid="{572F7E37-E08F-44BD-86EC-B881D6A4E265}"/>
    <cellStyle name="AggGreen 4 3 2 4" xfId="2126" xr:uid="{C8ED28A2-385F-42A1-AA4B-1D4DC99B9642}"/>
    <cellStyle name="AggGreen 4 3 3" xfId="1268" xr:uid="{6810ECF9-28FB-45A8-A450-98DC66AE8E3E}"/>
    <cellStyle name="AggGreen 4 3 4" xfId="1754" xr:uid="{309E43B6-4AAE-4C36-B413-E1D59C9558A2}"/>
    <cellStyle name="AggGreen 4 3 5" xfId="1920" xr:uid="{A5772272-ECC2-41DF-8D33-EABC688CD593}"/>
    <cellStyle name="AggGreen 4 4" xfId="666" xr:uid="{A20B0AD9-F468-40A7-8465-42764E603844}"/>
    <cellStyle name="AggGreen 4 4 2" xfId="881" xr:uid="{D3201133-CD76-4D85-8583-E316574AB47F}"/>
    <cellStyle name="AggGreen 4 4 2 2" xfId="1594" xr:uid="{8F1E5036-189A-4037-BBCB-2D6B12643D2A}"/>
    <cellStyle name="AggGreen 4 4 2 3" xfId="992" xr:uid="{2347EDB4-F9EA-483E-8065-112D1739D421}"/>
    <cellStyle name="AggGreen 4 4 2 4" xfId="2244" xr:uid="{2C1BC71F-AB7A-4FBA-88DE-04A33AFD7548}"/>
    <cellStyle name="AggGreen 4 4 3" xfId="1386" xr:uid="{B429D70A-AFCC-4D8B-8C6A-D5B89F576D9F}"/>
    <cellStyle name="AggGreen 4 4 4" xfId="1021" xr:uid="{8E57BC26-D49B-439B-B280-0C4982DF9291}"/>
    <cellStyle name="AggGreen 4 4 5" xfId="2038" xr:uid="{EAE91412-1194-4131-822C-982DCDCEF1DE}"/>
    <cellStyle name="AggGreen 4 5" xfId="1091" xr:uid="{55B14524-22BB-4D11-BBE3-C3A7D78EC00D}"/>
    <cellStyle name="AggGreen 4 6" xfId="1082" xr:uid="{C0E3DEDA-FF74-4297-9819-5BB1DBD09504}"/>
    <cellStyle name="AggGreen 4 7" xfId="1841" xr:uid="{51A7B829-4D8A-48CD-9655-E35F3FF056C9}"/>
    <cellStyle name="AggGreen 5" xfId="110" xr:uid="{F11B0F9C-0615-47E1-8437-7766F1FF0418}"/>
    <cellStyle name="AggGreen_Bbdr" xfId="44" xr:uid="{A90DD6BB-678A-458E-BA36-6F53CBC3B1F8}"/>
    <cellStyle name="AggGreen12" xfId="39" xr:uid="{B14D01B3-A9D7-4395-935B-6458877E6CFA}"/>
    <cellStyle name="AggGreen12 2" xfId="149" xr:uid="{47BB184F-0EC0-455B-8B47-479C8419EA55}"/>
    <cellStyle name="AggGreen12 2 2" xfId="439" xr:uid="{53CE439B-363A-48C1-9BE4-D6F41EAE233C}"/>
    <cellStyle name="AggGreen12 2 2 2" xfId="632" xr:uid="{5882A3E3-D776-495C-9565-FE7F21845C2B}"/>
    <cellStyle name="AggGreen12 2 2 2 2" xfId="847" xr:uid="{DFC87B29-1DCB-4686-9835-57882AE25453}"/>
    <cellStyle name="AggGreen12 2 2 2 2 2" xfId="1560" xr:uid="{7D40E923-D70B-4B11-A65E-C51B039DDD08}"/>
    <cellStyle name="AggGreen12 2 2 2 2 3" xfId="1013" xr:uid="{5DCB1AC4-83DC-4822-8A80-7373C7F4CA9B}"/>
    <cellStyle name="AggGreen12 2 2 2 2 4" xfId="2210" xr:uid="{F7BE7028-4B80-47F2-9D4A-4B9A79E86588}"/>
    <cellStyle name="AggGreen12 2 2 2 3" xfId="1352" xr:uid="{87E5F22A-B8F8-43F9-AF0B-5A05F72332A5}"/>
    <cellStyle name="AggGreen12 2 2 2 4" xfId="1707" xr:uid="{A4A0DDC5-B633-499D-B979-548786C3D16B}"/>
    <cellStyle name="AggGreen12 2 2 2 5" xfId="2004" xr:uid="{C105D39D-060C-41F6-93B5-A7A39C92F8B4}"/>
    <cellStyle name="AggGreen12 2 2 3" xfId="746" xr:uid="{65D0D2D2-FDF4-41B2-B783-AEAB776DB28C}"/>
    <cellStyle name="AggGreen12 2 2 3 2" xfId="1459" xr:uid="{03FECFC3-4FDF-41D5-95C3-7C01AF3114EF}"/>
    <cellStyle name="AggGreen12 2 2 3 3" xfId="1073" xr:uid="{95C54E3F-9583-4876-A466-0932DAF99696}"/>
    <cellStyle name="AggGreen12 2 2 3 4" xfId="2109" xr:uid="{69C25DFD-C434-4DE3-81AC-D6977DA4E242}"/>
    <cellStyle name="AggGreen12 2 3" xfId="297" xr:uid="{BB871724-C59C-4C4B-BD51-DFE0D7A5A08E}"/>
    <cellStyle name="AggGreen12 2 3 2" xfId="636" xr:uid="{867DD85D-4D27-44A4-8834-84AC8E131B4A}"/>
    <cellStyle name="AggGreen12 2 3 2 2" xfId="851" xr:uid="{142665E0-46DC-49AF-B336-3EFA32E48246}"/>
    <cellStyle name="AggGreen12 2 3 2 2 2" xfId="1564" xr:uid="{3FC09B22-0199-4B0E-919D-67ABCD4A9376}"/>
    <cellStyle name="AggGreen12 2 3 2 2 3" xfId="1237" xr:uid="{7DF2BD0E-EF84-4398-A894-68C7C0E68547}"/>
    <cellStyle name="AggGreen12 2 3 2 2 4" xfId="2214" xr:uid="{D9BEC650-BE85-4339-ACA2-ADC899A579D5}"/>
    <cellStyle name="AggGreen12 2 3 2 3" xfId="1356" xr:uid="{DDC4F145-F714-4C18-9FFD-0392C9F9D3D9}"/>
    <cellStyle name="AggGreen12 2 3 2 4" xfId="1746" xr:uid="{78B63A49-DE70-48E1-B6B4-BCC25881FF67}"/>
    <cellStyle name="AggGreen12 2 3 2 5" xfId="2008" xr:uid="{DC01FFE7-1A6C-4E68-AA14-6EB686B4D5BB}"/>
    <cellStyle name="AggGreen12 2 3 3" xfId="585" xr:uid="{E1BB2B32-0566-4AE2-A785-5BDDA53906C5}"/>
    <cellStyle name="AggGreen12 2 3 3 2" xfId="800" xr:uid="{3B12CF5A-BF33-41B7-843C-E660A368C965}"/>
    <cellStyle name="AggGreen12 2 3 3 2 2" xfId="1513" xr:uid="{863677BC-0A6B-4B70-8783-3265FE4D84FE}"/>
    <cellStyle name="AggGreen12 2 3 3 2 3" xfId="62" xr:uid="{AE9A4EA9-39C5-4627-9062-B7864692C0CC}"/>
    <cellStyle name="AggGreen12 2 3 3 2 4" xfId="2163" xr:uid="{FD5AD58D-3ACE-4501-AEE5-283E784BDCD5}"/>
    <cellStyle name="AggGreen12 2 3 3 3" xfId="1305" xr:uid="{3C476B87-AB88-4210-A147-BBAEB3CE0C8C}"/>
    <cellStyle name="AggGreen12 2 3 3 4" xfId="1244" xr:uid="{3A80495D-DE88-4295-912B-D6690152C909}"/>
    <cellStyle name="AggGreen12 2 3 3 5" xfId="1957" xr:uid="{6A8579D0-E759-4B5B-9B7F-4F3E860FCDA4}"/>
    <cellStyle name="AggGreen12 2 3 4" xfId="665" xr:uid="{775775D7-1ED0-418B-9082-4B604D7F6688}"/>
    <cellStyle name="AggGreen12 2 3 4 2" xfId="880" xr:uid="{7AB95DE0-7CD4-4284-B8C3-A4A67B052F26}"/>
    <cellStyle name="AggGreen12 2 3 4 2 2" xfId="1593" xr:uid="{D8DA270A-B763-4872-8FB2-BD1B6DF86EF3}"/>
    <cellStyle name="AggGreen12 2 3 4 2 3" xfId="1830" xr:uid="{F2317132-24BF-4C3F-A131-E37C35683ED1}"/>
    <cellStyle name="AggGreen12 2 3 4 2 4" xfId="2243" xr:uid="{5F7FC0B2-CD9C-413A-A74C-141320F465E5}"/>
    <cellStyle name="AggGreen12 2 3 4 3" xfId="1385" xr:uid="{7BA695ED-1371-4E04-8518-443DD31CBE7F}"/>
    <cellStyle name="AggGreen12 2 3 4 4" xfId="1786" xr:uid="{0881A207-10A4-453C-B1F4-712CE2398912}"/>
    <cellStyle name="AggGreen12 2 3 4 5" xfId="2037" xr:uid="{6A66A989-8955-46D3-BD2A-2930FE5F3791}"/>
    <cellStyle name="AggGreen12 2 3 5" xfId="1094" xr:uid="{626127D5-3FD8-4A7F-A6E9-A1E278147F2B}"/>
    <cellStyle name="AggGreen12 2 3 6" xfId="1146" xr:uid="{1B2DADB5-B6E7-4723-9261-2C05191F49B8}"/>
    <cellStyle name="AggGreen12 2 3 7" xfId="1059" xr:uid="{12926C46-3FD1-45DE-9CC3-994FBB5A75EF}"/>
    <cellStyle name="AggGreen12 3" xfId="438" xr:uid="{D46D24DC-AC0F-4907-93E9-A4731BDA3430}"/>
    <cellStyle name="AggGreen12 3 2" xfId="562" xr:uid="{45BBFBD4-706D-4190-A675-5C8C271FDF21}"/>
    <cellStyle name="AggGreen12 3 2 2" xfId="777" xr:uid="{C1011791-32B6-41C5-8B16-E0E414231A2B}"/>
    <cellStyle name="AggGreen12 3 2 2 2" xfId="1490" xr:uid="{820CC7FB-6583-4EC9-88C0-9BC453E5222F}"/>
    <cellStyle name="AggGreen12 3 2 2 3" xfId="1704" xr:uid="{11FE432E-7355-432B-B040-D14212C8A362}"/>
    <cellStyle name="AggGreen12 3 2 2 4" xfId="2140" xr:uid="{D57B5DDA-C01D-4E5D-8F82-A8EDF0120225}"/>
    <cellStyle name="AggGreen12 3 2 3" xfId="1282" xr:uid="{CCDA0512-008E-47E5-9C08-2231AAD5A6B5}"/>
    <cellStyle name="AggGreen12 3 2 4" xfId="1878" xr:uid="{9AAC1FBD-FA37-4180-AF19-F66CE8D2D0A7}"/>
    <cellStyle name="AggGreen12 3 2 5" xfId="1934" xr:uid="{86C7AC83-58E4-4C1B-9C4D-03F78AE5AE49}"/>
    <cellStyle name="AggGreen12 3 3" xfId="745" xr:uid="{062232AB-1A51-453B-8CCD-B70C436D8FB7}"/>
    <cellStyle name="AggGreen12 3 3 2" xfId="1458" xr:uid="{E1C72C3D-92A1-4B4D-88B3-4E90FE89048F}"/>
    <cellStyle name="AggGreen12 3 3 3" xfId="1715" xr:uid="{A57DC4CF-A968-414C-A40A-993AB441CC23}"/>
    <cellStyle name="AggGreen12 3 3 4" xfId="2108" xr:uid="{348C5994-A39A-432A-B10D-65D7DA7CFB30}"/>
    <cellStyle name="AggGreen12 4" xfId="296" xr:uid="{437667ED-AB08-448B-9445-6C081B98D8AB}"/>
    <cellStyle name="AggGreen12 4 2" xfId="635" xr:uid="{154AA556-EF03-485D-A525-AC1645A94934}"/>
    <cellStyle name="AggGreen12 4 2 2" xfId="850" xr:uid="{1C0000C1-2DC2-476E-8E60-0DFB93747997}"/>
    <cellStyle name="AggGreen12 4 2 2 2" xfId="1563" xr:uid="{7BED06C6-C2A8-44B3-B0E2-B440EC836C23}"/>
    <cellStyle name="AggGreen12 4 2 2 3" xfId="69" xr:uid="{B54DEFBD-2FED-4C97-B5F1-678D915F3874}"/>
    <cellStyle name="AggGreen12 4 2 2 4" xfId="2213" xr:uid="{BBB163EE-4E3B-49AA-A6BA-C1278DA32BBD}"/>
    <cellStyle name="AggGreen12 4 2 3" xfId="1355" xr:uid="{08008CA4-53B9-4658-BC48-160B9B767A74}"/>
    <cellStyle name="AggGreen12 4 2 4" xfId="1853" xr:uid="{885C3EBF-9E56-4023-BFAD-38515656A501}"/>
    <cellStyle name="AggGreen12 4 2 5" xfId="2007" xr:uid="{001EC33C-4A04-40D7-B7CA-B599E2718588}"/>
    <cellStyle name="AggGreen12 4 3" xfId="687" xr:uid="{8777941D-AB33-4038-A5EC-64FB1EEF9C40}"/>
    <cellStyle name="AggGreen12 4 3 2" xfId="902" xr:uid="{6CD8BDFB-66F4-451E-90A2-51BB04A6FB65}"/>
    <cellStyle name="AggGreen12 4 3 2 2" xfId="1615" xr:uid="{0E933CAE-BFCA-4891-842C-3F0AD7455E5F}"/>
    <cellStyle name="AggGreen12 4 3 2 3" xfId="1252" xr:uid="{6E515307-1874-43CF-98AB-EC94E1FAD8AF}"/>
    <cellStyle name="AggGreen12 4 3 2 4" xfId="2265" xr:uid="{8BE75226-642D-44B5-B845-8E6CFAB236B7}"/>
    <cellStyle name="AggGreen12 4 3 3" xfId="1407" xr:uid="{9BE9315E-9F7E-4477-804E-603CAECA0338}"/>
    <cellStyle name="AggGreen12 4 3 4" xfId="1061" xr:uid="{881ACBE1-5B4F-4024-A7CC-7D92E3BB1F69}"/>
    <cellStyle name="AggGreen12 4 3 5" xfId="2059" xr:uid="{92AF1D0E-5862-4A08-825B-FB964C69FF4F}"/>
    <cellStyle name="AggGreen12 4 4" xfId="698" xr:uid="{64FDBB5E-FAA4-421D-A79B-18E2FAD96574}"/>
    <cellStyle name="AggGreen12 4 4 2" xfId="913" xr:uid="{D52C6942-814F-414F-81F2-52741CAA808D}"/>
    <cellStyle name="AggGreen12 4 4 2 2" xfId="1626" xr:uid="{E8D61FBE-6474-4D1A-AB9B-420E23BC7887}"/>
    <cellStyle name="AggGreen12 4 4 2 3" xfId="1898" xr:uid="{7F4C2BA3-1260-4F89-8527-E47FEEFE1230}"/>
    <cellStyle name="AggGreen12 4 4 2 4" xfId="2276" xr:uid="{A13E20BB-414C-4BA4-8DF0-9CF8DBB53B1E}"/>
    <cellStyle name="AggGreen12 4 4 3" xfId="1418" xr:uid="{BA65BC79-5EE8-4C41-A82E-E74A7368123E}"/>
    <cellStyle name="AggGreen12 4 4 4" xfId="1069" xr:uid="{1717CB86-0AEC-40FE-85C3-B9C02CCBEF55}"/>
    <cellStyle name="AggGreen12 4 4 5" xfId="2070" xr:uid="{073D9846-811B-49A6-A19B-59DA522546AC}"/>
    <cellStyle name="AggGreen12 4 5" xfId="1093" xr:uid="{752B5672-4B27-452C-88FE-3081BEF9479E}"/>
    <cellStyle name="AggGreen12 4 6" xfId="1142" xr:uid="{80186868-CD9B-476D-846B-912250735832}"/>
    <cellStyle name="AggGreen12 4 7" xfId="1875" xr:uid="{015B4B86-B481-414E-B232-8AB4A1BF2356}"/>
    <cellStyle name="AggGreen12 5" xfId="108" xr:uid="{CB86DE8A-8871-4E3F-BAF1-F2D54064941D}"/>
    <cellStyle name="AggOrange" xfId="34" xr:uid="{FD91803B-43D8-4026-8741-75AD9B42FE31}"/>
    <cellStyle name="AggOrange 2" xfId="150" xr:uid="{215BF129-7A07-4D5F-8B89-45CB46FCF1D4}"/>
    <cellStyle name="AggOrange 2 2" xfId="441" xr:uid="{A5F999EC-7F30-45CB-AB17-778CB718135B}"/>
    <cellStyle name="AggOrange 2 2 2" xfId="561" xr:uid="{C3B82F91-38F9-4F33-A1BC-5EB31BFF74A9}"/>
    <cellStyle name="AggOrange 2 2 2 2" xfId="776" xr:uid="{D8A31BFE-8169-41CE-B20D-32691EFDF33A}"/>
    <cellStyle name="AggOrange 2 2 2 2 2" xfId="1489" xr:uid="{02C76272-3126-4D27-AFD2-9060B9518CE4}"/>
    <cellStyle name="AggOrange 2 2 2 2 3" xfId="1213" xr:uid="{B27E5544-00A2-410E-B2F0-E228192F271D}"/>
    <cellStyle name="AggOrange 2 2 2 2 4" xfId="2139" xr:uid="{A24AE636-CBC3-43F4-8D01-542FBD102BE7}"/>
    <cellStyle name="AggOrange 2 2 2 3" xfId="1281" xr:uid="{C57B3DFD-00A4-4B81-82EE-26AC770AF1C8}"/>
    <cellStyle name="AggOrange 2 2 2 4" xfId="1208" xr:uid="{2DBBEEA4-7632-447E-9FC6-592EAAF51B28}"/>
    <cellStyle name="AggOrange 2 2 2 5" xfId="1933" xr:uid="{D0EA2998-8583-4310-B747-B560FBCF6232}"/>
    <cellStyle name="AggOrange 2 2 3" xfId="748" xr:uid="{1A09DC41-510A-4402-87FE-B2E7B270F7CC}"/>
    <cellStyle name="AggOrange 2 2 3 2" xfId="1461" xr:uid="{01D65B2C-817E-42A3-99AC-D60FDC7CCA41}"/>
    <cellStyle name="AggOrange 2 2 3 3" xfId="1642" xr:uid="{FE084408-8490-4D02-8C45-C14E055824C9}"/>
    <cellStyle name="AggOrange 2 2 3 4" xfId="2111" xr:uid="{8B2A2B3A-5498-46FE-9CBA-A1F432251741}"/>
    <cellStyle name="AggOrange 2 3" xfId="299" xr:uid="{BCC7511B-B036-49B1-BE89-8F7919160247}"/>
    <cellStyle name="AggOrange 2 3 2" xfId="638" xr:uid="{96F215A6-C81A-40D9-AE5B-90C2C842833A}"/>
    <cellStyle name="AggOrange 2 3 2 2" xfId="853" xr:uid="{8BC4CDCC-3B54-4FCB-A026-BCA7314B1311}"/>
    <cellStyle name="AggOrange 2 3 2 2 2" xfId="1566" xr:uid="{4C94D558-79C7-4D1D-AC8E-25FEE0E11E92}"/>
    <cellStyle name="AggOrange 2 3 2 2 3" xfId="1071" xr:uid="{39C24397-2EF9-439D-8EC8-1DBE90704B13}"/>
    <cellStyle name="AggOrange 2 3 2 2 4" xfId="2216" xr:uid="{D0E27FDD-412E-49CB-8CE1-BE174A5B0842}"/>
    <cellStyle name="AggOrange 2 3 2 3" xfId="1358" xr:uid="{119DABC5-7120-4FD5-A956-5DD52A0B95E0}"/>
    <cellStyle name="AggOrange 2 3 2 4" xfId="1215" xr:uid="{05D012C8-0964-4FFA-8E05-8B360F5C4BE9}"/>
    <cellStyle name="AggOrange 2 3 2 5" xfId="2010" xr:uid="{A0ED2819-F3CB-4428-AA86-BCE51D953F15}"/>
    <cellStyle name="AggOrange 2 3 3" xfId="545" xr:uid="{3578F2FF-4D8C-425A-B558-1CBBB5315037}"/>
    <cellStyle name="AggOrange 2 3 3 2" xfId="760" xr:uid="{4A6B8210-30BF-441D-8A7B-912D85A39772}"/>
    <cellStyle name="AggOrange 2 3 3 2 2" xfId="1473" xr:uid="{B2DB1BBF-0F15-4125-997C-7EE1EAB0A224}"/>
    <cellStyle name="AggOrange 2 3 3 2 3" xfId="1799" xr:uid="{B8A54D2B-2BB6-41D0-91D6-E78E408466B3}"/>
    <cellStyle name="AggOrange 2 3 3 2 4" xfId="2123" xr:uid="{B336751C-E529-4447-8AAF-53F0691C73E5}"/>
    <cellStyle name="AggOrange 2 3 3 3" xfId="1265" xr:uid="{570DF207-4DE5-4F29-8752-3C675FFF6463}"/>
    <cellStyle name="AggOrange 2 3 3 4" xfId="1210" xr:uid="{1063852F-52F4-4434-9AB1-4C9E70943A6C}"/>
    <cellStyle name="AggOrange 2 3 3 5" xfId="1917" xr:uid="{085E67A1-A144-4B93-B136-4CEED6A27BAB}"/>
    <cellStyle name="AggOrange 2 3 4" xfId="560" xr:uid="{14663E63-9B42-4CA9-A86E-79BFB860FF43}"/>
    <cellStyle name="AggOrange 2 3 4 2" xfId="775" xr:uid="{34984B19-C0AD-4E4E-B39D-462C124D7248}"/>
    <cellStyle name="AggOrange 2 3 4 2 2" xfId="1488" xr:uid="{F09F0DB8-9182-4DB9-AA67-F1CA21A73886}"/>
    <cellStyle name="AggOrange 2 3 4 2 3" xfId="1672" xr:uid="{A2D04DED-1988-42C5-9DD3-644C9B531655}"/>
    <cellStyle name="AggOrange 2 3 4 2 4" xfId="2138" xr:uid="{4BEDC18A-11E0-4409-9056-1A9210F15949}"/>
    <cellStyle name="AggOrange 2 3 4 3" xfId="1280" xr:uid="{F694A762-AE5F-4C1E-94AB-A2B97AA44C40}"/>
    <cellStyle name="AggOrange 2 3 4 4" xfId="1887" xr:uid="{73B8784F-AB33-4480-B1A1-C8FEAB8F777E}"/>
    <cellStyle name="AggOrange 2 3 4 5" xfId="1932" xr:uid="{7B5236FE-B396-406F-B860-4A5DE6CFE031}"/>
    <cellStyle name="AggOrange 2 3 5" xfId="1096" xr:uid="{ED874F1C-9A51-42B4-BFBF-2BC6A3D09242}"/>
    <cellStyle name="AggOrange 2 3 6" xfId="1006" xr:uid="{EF5FF691-947C-4DA8-A39C-E29ACA372177}"/>
    <cellStyle name="AggOrange 2 3 7" xfId="1000" xr:uid="{B0106321-38D4-4288-833E-335499772A60}"/>
    <cellStyle name="AggOrange 3" xfId="440" xr:uid="{B4022604-A3CF-4667-9A8A-AC58B40D15F9}"/>
    <cellStyle name="AggOrange 3 2" xfId="680" xr:uid="{CF6FF3E1-722A-4D13-A46B-8B92C084E576}"/>
    <cellStyle name="AggOrange 3 2 2" xfId="895" xr:uid="{AA42404D-6624-4CE2-8ACE-C8F4343ED2AC}"/>
    <cellStyle name="AggOrange 3 2 2 2" xfId="1608" xr:uid="{D46F06AD-372D-47EA-9F9B-9DD189538C3A}"/>
    <cellStyle name="AggOrange 3 2 2 3" xfId="42" xr:uid="{1792563D-5686-4CB9-86B4-53CCB02F459D}"/>
    <cellStyle name="AggOrange 3 2 2 4" xfId="2258" xr:uid="{97E3EC51-DF42-452D-9AF5-ECD3217E0110}"/>
    <cellStyle name="AggOrange 3 2 3" xfId="1400" xr:uid="{13D3CF3E-4D51-436F-AB17-E0A957B95559}"/>
    <cellStyle name="AggOrange 3 2 4" xfId="1811" xr:uid="{EF4608FA-4C5B-45D7-8D77-CAB466D28973}"/>
    <cellStyle name="AggOrange 3 2 5" xfId="2052" xr:uid="{392C522F-5748-4827-90EE-BE8E3481429E}"/>
    <cellStyle name="AggOrange 3 3" xfId="747" xr:uid="{0DB6C02F-5026-48AA-BBE2-AB0CD20F791E}"/>
    <cellStyle name="AggOrange 3 3 2" xfId="1460" xr:uid="{F8AC79E2-016B-4326-A4C1-DE33C390405A}"/>
    <cellStyle name="AggOrange 3 3 3" xfId="1130" xr:uid="{E8992DF0-1155-48DA-ADB0-D27B040DD921}"/>
    <cellStyle name="AggOrange 3 3 4" xfId="2110" xr:uid="{BE59ABA3-17D4-4B81-B66A-54C489F90B98}"/>
    <cellStyle name="AggOrange 4" xfId="298" xr:uid="{BC604628-E71F-4C7A-B52B-9B07D94B5339}"/>
    <cellStyle name="AggOrange 4 2" xfId="637" xr:uid="{1E1EF0F9-7329-42F5-9CAB-BE1F8237B662}"/>
    <cellStyle name="AggOrange 4 2 2" xfId="852" xr:uid="{77BE9A64-4688-45B4-9769-244E8CA20DBB}"/>
    <cellStyle name="AggOrange 4 2 2 2" xfId="1565" xr:uid="{F5D81E87-620A-4609-9E89-E64827EC54C6}"/>
    <cellStyle name="AggOrange 4 2 2 3" xfId="1646" xr:uid="{11E56B75-FD1A-4450-A004-35AACC85468D}"/>
    <cellStyle name="AggOrange 4 2 2 4" xfId="2215" xr:uid="{69C4DDCB-8ECF-4833-ABEE-31A2CE0CC525}"/>
    <cellStyle name="AggOrange 4 2 3" xfId="1357" xr:uid="{85E91C74-60FE-48DC-B885-38E0B2D52107}"/>
    <cellStyle name="AggOrange 4 2 4" xfId="1187" xr:uid="{588A8C79-CFC4-4ECA-BA15-C32B49C57E82}"/>
    <cellStyle name="AggOrange 4 2 5" xfId="2009" xr:uid="{0013B1F2-A1B2-4219-8C06-EC8C5318043A}"/>
    <cellStyle name="AggOrange 4 3" xfId="626" xr:uid="{B4B58E27-DD45-48A1-9370-6735CE3C6C06}"/>
    <cellStyle name="AggOrange 4 3 2" xfId="841" xr:uid="{66F5FB18-4C0D-4D14-BA3B-2B0AF240DB92}"/>
    <cellStyle name="AggOrange 4 3 2 2" xfId="1554" xr:uid="{B7575B6E-245C-415A-88AA-6D2E07FDC38C}"/>
    <cellStyle name="AggOrange 4 3 2 3" xfId="1678" xr:uid="{632B9C7C-0A7A-4D66-B475-DAD519FA6EA5}"/>
    <cellStyle name="AggOrange 4 3 2 4" xfId="2204" xr:uid="{6478D3EA-AAE2-4948-BE46-E65385A5E4B1}"/>
    <cellStyle name="AggOrange 4 3 3" xfId="1346" xr:uid="{923704E0-7BD3-4320-8C83-0F976CE971BF}"/>
    <cellStyle name="AggOrange 4 3 4" xfId="1052" xr:uid="{9596794A-2F18-43A2-A273-79E66A718EAF}"/>
    <cellStyle name="AggOrange 4 3 5" xfId="1998" xr:uid="{6168D13E-6028-40C0-B5B4-2DF5EB197D8A}"/>
    <cellStyle name="AggOrange 4 4" xfId="600" xr:uid="{4FDC5F5A-3FC5-4825-AA5C-6A3C144648C2}"/>
    <cellStyle name="AggOrange 4 4 2" xfId="815" xr:uid="{7F785BE5-9E40-4277-89D9-12D49788E723}"/>
    <cellStyle name="AggOrange 4 4 2 2" xfId="1528" xr:uid="{51441EBC-B4C9-4A9D-95AE-D562E00340D2}"/>
    <cellStyle name="AggOrange 4 4 2 3" xfId="993" xr:uid="{8581C4BF-735A-4556-A96F-FB2581245DDD}"/>
    <cellStyle name="AggOrange 4 4 2 4" xfId="2178" xr:uid="{18C9D033-D6F4-42DF-894F-4E0A15B0D3B3}"/>
    <cellStyle name="AggOrange 4 4 3" xfId="1320" xr:uid="{4134912D-22D8-4CA8-8E2C-B1A5A5009048}"/>
    <cellStyle name="AggOrange 4 4 4" xfId="25" xr:uid="{00A49E9A-7DD8-42E6-949F-8E110701D980}"/>
    <cellStyle name="AggOrange 4 4 5" xfId="1972" xr:uid="{18D8D643-F65E-4EAA-B260-BC01235F9622}"/>
    <cellStyle name="AggOrange 4 5" xfId="1095" xr:uid="{ED366082-C08B-4BCE-AF4B-5ABC3FBD10DD}"/>
    <cellStyle name="AggOrange 4 6" xfId="1714" xr:uid="{78E00EF4-8A67-4DD0-857B-AAA0EDB7802F}"/>
    <cellStyle name="AggOrange 4 7" xfId="970" xr:uid="{14199417-14B9-4468-A2B6-46534700F656}"/>
    <cellStyle name="AggOrange 5" xfId="104" xr:uid="{7AB804F5-4C00-4921-A154-A124B44CD2E7}"/>
    <cellStyle name="AggOrange_B_border" xfId="48" xr:uid="{C148E3E8-A348-4122-93AD-F0D621AAE1EC}"/>
    <cellStyle name="AggOrange9" xfId="33" xr:uid="{D61B0EBD-C488-417E-ABA8-CABB13404E8D}"/>
    <cellStyle name="AggOrange9 2" xfId="151" xr:uid="{D07BA182-A234-4488-A093-9F8574B8ACDA}"/>
    <cellStyle name="AggOrange9 2 2" xfId="443" xr:uid="{200E3EA5-984D-4663-B997-6CE48F48AED6}"/>
    <cellStyle name="AggOrange9 2 2 2" xfId="679" xr:uid="{4B56BB63-8027-45A6-8E02-A169A058B582}"/>
    <cellStyle name="AggOrange9 2 2 2 2" xfId="894" xr:uid="{5563E0AE-1986-469C-8E03-31D357C98CAE}"/>
    <cellStyle name="AggOrange9 2 2 2 2 2" xfId="1607" xr:uid="{31C0682A-E36D-4B7C-9212-113CC6132F7F}"/>
    <cellStyle name="AggOrange9 2 2 2 2 3" xfId="989" xr:uid="{1119EAFB-572B-4E54-ADB7-6AC646326B23}"/>
    <cellStyle name="AggOrange9 2 2 2 2 4" xfId="2257" xr:uid="{6BA10206-4793-4EC0-87EC-4513CFCA5FF4}"/>
    <cellStyle name="AggOrange9 2 2 2 3" xfId="1399" xr:uid="{9B44C414-0B05-4BEF-B923-27E9F4EB8086}"/>
    <cellStyle name="AggOrange9 2 2 2 4" xfId="1739" xr:uid="{2C8B395E-89D7-424E-9B8F-22505E63F5E4}"/>
    <cellStyle name="AggOrange9 2 2 2 5" xfId="2051" xr:uid="{C3A53CFF-2362-4D0D-8DC5-C762B326AF1D}"/>
    <cellStyle name="AggOrange9 2 2 3" xfId="750" xr:uid="{BE465248-FEFA-4D38-BF2A-6936F04F7A0D}"/>
    <cellStyle name="AggOrange9 2 2 3 2" xfId="1463" xr:uid="{2D4674CA-F2FE-418D-A5BE-C57C77EAAC4C}"/>
    <cellStyle name="AggOrange9 2 2 3 3" xfId="1135" xr:uid="{2BC866D9-B945-4ECE-8A28-E57F2031E86E}"/>
    <cellStyle name="AggOrange9 2 2 3 4" xfId="2113" xr:uid="{8B3CC37E-1691-41B3-A4D4-EA0BD25186D6}"/>
    <cellStyle name="AggOrange9 2 3" xfId="301" xr:uid="{4689AAE8-59DD-4EE9-ABD1-46A3D9476BB8}"/>
    <cellStyle name="AggOrange9 2 3 2" xfId="640" xr:uid="{2DD01EC9-3661-4AEA-92A0-9EEDF64AECEA}"/>
    <cellStyle name="AggOrange9 2 3 2 2" xfId="855" xr:uid="{FAE8C429-B7FF-430D-BAF8-B7D301682E5F}"/>
    <cellStyle name="AggOrange9 2 3 2 2 2" xfId="1568" xr:uid="{BE9BF2C5-B545-4089-A72C-80B6A2059FA0}"/>
    <cellStyle name="AggOrange9 2 3 2 2 3" xfId="990" xr:uid="{78CCF6F7-B57D-4E2A-9981-553C50E28B6F}"/>
    <cellStyle name="AggOrange9 2 3 2 2 4" xfId="2218" xr:uid="{ADDC0D46-836E-4DCB-9041-A7FC2A3FBFA2}"/>
    <cellStyle name="AggOrange9 2 3 2 3" xfId="1360" xr:uid="{E7EDB4E0-A672-4E10-8C13-A24A06E7240E}"/>
    <cellStyle name="AggOrange9 2 3 2 4" xfId="1017" xr:uid="{90127F11-EE27-40FC-B68F-98CF2066BE71}"/>
    <cellStyle name="AggOrange9 2 3 2 5" xfId="2012" xr:uid="{22525BA9-B825-4C8C-B499-DBD957719466}"/>
    <cellStyle name="AggOrange9 2 3 3" xfId="686" xr:uid="{3922278B-291E-4F6F-8D30-63B964E4130B}"/>
    <cellStyle name="AggOrange9 2 3 3 2" xfId="901" xr:uid="{DC6F42FA-EE66-4F41-86F8-8CE1DC18CD21}"/>
    <cellStyle name="AggOrange9 2 3 3 2 2" xfId="1614" xr:uid="{5BD1D038-21EC-4AF4-83FB-26EEE38073FD}"/>
    <cellStyle name="AggOrange9 2 3 3 2 3" xfId="1797" xr:uid="{F87352DA-5160-491C-8B40-E11BDE1B9E08}"/>
    <cellStyle name="AggOrange9 2 3 3 2 4" xfId="2264" xr:uid="{22B50807-B44C-42F5-9378-50D5F29B4224}"/>
    <cellStyle name="AggOrange9 2 3 3 3" xfId="1406" xr:uid="{345DB3F7-E723-476E-9EFF-375F79422DF2}"/>
    <cellStyle name="AggOrange9 2 3 3 4" xfId="1800" xr:uid="{C7184450-BEC2-4B8E-A42A-3E374C9A35C8}"/>
    <cellStyle name="AggOrange9 2 3 3 5" xfId="2058" xr:uid="{0B881069-2144-458C-A86D-6E531C2927C2}"/>
    <cellStyle name="AggOrange9 2 3 4" xfId="700" xr:uid="{B030A8F3-7584-460A-86F0-7ECC2F44457C}"/>
    <cellStyle name="AggOrange9 2 3 4 2" xfId="915" xr:uid="{84E166C3-367E-4246-9317-3AE5DAEA5298}"/>
    <cellStyle name="AggOrange9 2 3 4 2 2" xfId="1628" xr:uid="{EDF954FC-10C6-411C-BA5F-52A6FC0A2DDD}"/>
    <cellStyle name="AggOrange9 2 3 4 2 3" xfId="1900" xr:uid="{FF6D7CAF-3B12-4F0E-9128-A68B994DEFD2}"/>
    <cellStyle name="AggOrange9 2 3 4 2 4" xfId="2278" xr:uid="{F7D59422-37A3-4867-B2B0-A2A83A124EAF}"/>
    <cellStyle name="AggOrange9 2 3 4 3" xfId="1420" xr:uid="{DECB4C3E-1D1C-4690-8C1C-D0819CEEB5C8}"/>
    <cellStyle name="AggOrange9 2 3 4 4" xfId="1809" xr:uid="{47806421-6EAC-47BF-86E8-25CEBD34990C}"/>
    <cellStyle name="AggOrange9 2 3 4 5" xfId="2072" xr:uid="{B3D16786-59EF-41AB-8304-AAC9A31E7CCF}"/>
    <cellStyle name="AggOrange9 2 3 5" xfId="1098" xr:uid="{B3EF9F79-185B-4DC0-8A34-1CFD771BA5CF}"/>
    <cellStyle name="AggOrange9 2 3 6" xfId="1847" xr:uid="{22D8F865-23A2-429C-B3A5-C45C8A337D26}"/>
    <cellStyle name="AggOrange9 2 3 7" xfId="1846" xr:uid="{9F8AFF62-3178-44CF-AB7D-33A687E6D213}"/>
    <cellStyle name="AggOrange9 3" xfId="442" xr:uid="{74F47AF4-2A77-471C-A1FD-936A2D824436}"/>
    <cellStyle name="AggOrange9 3 2" xfId="631" xr:uid="{E44CF40E-AD93-4054-8CDD-4C378661048A}"/>
    <cellStyle name="AggOrange9 3 2 2" xfId="846" xr:uid="{38751980-B26D-4E90-AEBB-2B439DD5299C}"/>
    <cellStyle name="AggOrange9 3 2 2 2" xfId="1559" xr:uid="{56195AA4-E4FD-452C-9D0A-9353911F7558}"/>
    <cellStyle name="AggOrange9 3 2 2 3" xfId="1661" xr:uid="{F3DB7194-2E28-42A5-87C1-EDAF6B358C9F}"/>
    <cellStyle name="AggOrange9 3 2 2 4" xfId="2209" xr:uid="{77C8E6C8-1CF0-4BFD-9D17-2E469A75BA4C}"/>
    <cellStyle name="AggOrange9 3 2 3" xfId="1351" xr:uid="{9083DEEA-825B-49F7-8DE7-373F6A85B71D}"/>
    <cellStyle name="AggOrange9 3 2 4" xfId="1770" xr:uid="{8A39F5FD-B734-4D63-B3C3-D44F8F5772D9}"/>
    <cellStyle name="AggOrange9 3 2 5" xfId="2003" xr:uid="{8873416F-9972-4159-A38B-5FE3A66617D1}"/>
    <cellStyle name="AggOrange9 3 3" xfId="749" xr:uid="{999081D0-D608-4AE2-B01C-E34BAE4B4F19}"/>
    <cellStyle name="AggOrange9 3 3 2" xfId="1462" xr:uid="{0FA151EA-6589-457F-9EDE-015925FC5680}"/>
    <cellStyle name="AggOrange9 3 3 3" xfId="1747" xr:uid="{6C522107-886B-4D14-8BF6-F91BF37C995F}"/>
    <cellStyle name="AggOrange9 3 3 4" xfId="2112" xr:uid="{8A3B453E-D7DB-4AC1-B731-9319F07DB221}"/>
    <cellStyle name="AggOrange9 4" xfId="300" xr:uid="{FAE379E3-EF7D-42D1-8B65-0455725D9A35}"/>
    <cellStyle name="AggOrange9 4 2" xfId="639" xr:uid="{7E21A639-B0BF-4575-916F-AAA3F69070F2}"/>
    <cellStyle name="AggOrange9 4 2 2" xfId="854" xr:uid="{C993056D-341A-4DF4-B52E-609D1C31AD78}"/>
    <cellStyle name="AggOrange9 4 2 2 2" xfId="1567" xr:uid="{282A7A14-F3FC-475D-9E6A-50254A5709C8}"/>
    <cellStyle name="AggOrange9 4 2 2 3" xfId="1645" xr:uid="{A924CEB2-E5D0-4BA4-83CF-12545AF5F9F4}"/>
    <cellStyle name="AggOrange9 4 2 2 4" xfId="2217" xr:uid="{F2B73A50-EF3E-4ADC-884C-B98D8D7762C2}"/>
    <cellStyle name="AggOrange9 4 2 3" xfId="1359" xr:uid="{33CA3C78-30C8-4235-A67F-7FD15CA9600F}"/>
    <cellStyle name="AggOrange9 4 2 4" xfId="1212" xr:uid="{48DE10E5-FF91-4632-A832-F87E66DED1F0}"/>
    <cellStyle name="AggOrange9 4 2 5" xfId="2011" xr:uid="{626E3B05-32B9-4C4C-96A5-283A6ECF029A}"/>
    <cellStyle name="AggOrange9 4 3" xfId="584" xr:uid="{A60D463A-AEDB-4347-B735-268036560B7D}"/>
    <cellStyle name="AggOrange9 4 3 2" xfId="799" xr:uid="{12E45DE1-916E-49E8-B3BF-AEAA69847EA2}"/>
    <cellStyle name="AggOrange9 4 3 2 2" xfId="1512" xr:uid="{C919E0FE-E730-4FD8-8FB5-66B4CAA6D2B2}"/>
    <cellStyle name="AggOrange9 4 3 2 3" xfId="939" xr:uid="{D371CE5A-3AB7-422F-BD3B-620DBDB7FC70}"/>
    <cellStyle name="AggOrange9 4 3 2 4" xfId="2162" xr:uid="{F0BF41E3-9D79-45BC-BBBC-48A8BBD54182}"/>
    <cellStyle name="AggOrange9 4 3 3" xfId="1304" xr:uid="{923B689D-1FD2-4C74-93D0-03054AE99EBB}"/>
    <cellStyle name="AggOrange9 4 3 4" xfId="940" xr:uid="{0F3DCB90-29FE-47AC-9560-792FFCFDCAC4}"/>
    <cellStyle name="AggOrange9 4 3 5" xfId="1956" xr:uid="{FEFEBA99-1E07-4E76-85CB-9FC4375A7001}"/>
    <cellStyle name="AggOrange9 4 4" xfId="630" xr:uid="{1F95F68B-7B29-441A-986A-2DB552CC1539}"/>
    <cellStyle name="AggOrange9 4 4 2" xfId="845" xr:uid="{79348AC3-2107-4E44-8660-0D76F14820C6}"/>
    <cellStyle name="AggOrange9 4 4 2 2" xfId="1558" xr:uid="{F415D8DE-5E87-467E-BB2B-93D83B1DED1B}"/>
    <cellStyle name="AggOrange9 4 4 2 3" xfId="1771" xr:uid="{8BFDD4A5-039A-450F-BBF2-043618C7336D}"/>
    <cellStyle name="AggOrange9 4 4 2 4" xfId="2208" xr:uid="{84FF8B49-D2A9-4190-B7DB-3E84AFF5C3D2}"/>
    <cellStyle name="AggOrange9 4 4 3" xfId="1350" xr:uid="{9E151381-13F4-41C3-8522-BD76BFDA93DF}"/>
    <cellStyle name="AggOrange9 4 4 4" xfId="947" xr:uid="{43DD6F8D-30A7-4A96-9053-80B8E19FC4D6}"/>
    <cellStyle name="AggOrange9 4 4 5" xfId="2002" xr:uid="{BAF9643C-7317-456D-9967-F3F0F2D008B4}"/>
    <cellStyle name="AggOrange9 4 5" xfId="1097" xr:uid="{60E98770-1559-4A6A-9586-038D81CEA5B6}"/>
    <cellStyle name="AggOrange9 4 6" xfId="1062" xr:uid="{C1F34B0A-0BEF-46C9-8D0E-1E1E947E4A11}"/>
    <cellStyle name="AggOrange9 4 7" xfId="1788" xr:uid="{41D0B062-74ED-460A-B3C1-0AF3BEDD2638}"/>
    <cellStyle name="AggOrange9 5" xfId="103" xr:uid="{ECF81999-9171-4651-B7A0-43172B1BCB26}"/>
    <cellStyle name="AggOrangeLB_2x" xfId="47" xr:uid="{1027B8AC-4B7D-416B-AB21-393A66856131}"/>
    <cellStyle name="AggOrangeLBorder" xfId="49" xr:uid="{D8F43F8A-CEE5-4B36-994F-097E551BBE91}"/>
    <cellStyle name="AggOrangeLBorder 2" xfId="152" xr:uid="{D6A1FD44-8688-48E0-930A-1F943E8659E9}"/>
    <cellStyle name="AggOrangeLBorder 2 2" xfId="445" xr:uid="{99D0B710-9984-4FBE-A6CA-645D29FFAA5A}"/>
    <cellStyle name="AggOrangeLBorder 2 3" xfId="303" xr:uid="{56A53DFC-B86E-4E19-965E-7C0ABB26921B}"/>
    <cellStyle name="AggOrangeLBorder 2 3 2" xfId="642" xr:uid="{4D834B7F-60C1-4A85-9664-DEEC8753280F}"/>
    <cellStyle name="AggOrangeLBorder 2 3 2 2" xfId="857" xr:uid="{28A65710-62AF-4D70-9F9F-EF38595E4CBC}"/>
    <cellStyle name="AggOrangeLBorder 2 3 2 2 2" xfId="1570" xr:uid="{A3184CEA-BEB6-4CBE-A545-AFF868C1D0D7}"/>
    <cellStyle name="AggOrangeLBorder 2 3 2 2 3" xfId="1238" xr:uid="{F24CA7B3-3537-45E8-A965-F50996B57232}"/>
    <cellStyle name="AggOrangeLBorder 2 3 2 2 4" xfId="2220" xr:uid="{827ACD91-717A-47D0-9D31-4032FDB8376E}"/>
    <cellStyle name="AggOrangeLBorder 2 3 2 3" xfId="1362" xr:uid="{5AFE6286-8509-452C-9BC6-C6D0A5A05649}"/>
    <cellStyle name="AggOrangeLBorder 2 3 2 4" xfId="1845" xr:uid="{5A7B76A0-D371-434F-AE26-A4844CC8F018}"/>
    <cellStyle name="AggOrangeLBorder 2 3 2 5" xfId="2014" xr:uid="{5F37FB45-0E38-4CF8-A818-3588869302A4}"/>
    <cellStyle name="AggOrangeLBorder 2 3 3" xfId="582" xr:uid="{5A1C32A8-7F8A-48F3-82B6-D7B38D26A645}"/>
    <cellStyle name="AggOrangeLBorder 2 3 3 2" xfId="797" xr:uid="{188365C5-8B93-4D3A-9E2C-481F3F0BF817}"/>
    <cellStyle name="AggOrangeLBorder 2 3 3 2 2" xfId="1510" xr:uid="{1EE998DC-BF83-43E3-9EC4-AAC2CA66CB36}"/>
    <cellStyle name="AggOrangeLBorder 2 3 3 2 3" xfId="1169" xr:uid="{F9E8E80B-5A9E-4742-B112-B22C3141B647}"/>
    <cellStyle name="AggOrangeLBorder 2 3 3 2 4" xfId="2160" xr:uid="{ABAE1515-BB4B-4F72-ABCB-E3D83402AE41}"/>
    <cellStyle name="AggOrangeLBorder 2 3 3 3" xfId="1302" xr:uid="{8FCB1DF5-158A-479F-A1CC-8491156E3088}"/>
    <cellStyle name="AggOrangeLBorder 2 3 3 4" xfId="1837" xr:uid="{EBF40992-B590-4F54-A7E3-36E425BFE4AD}"/>
    <cellStyle name="AggOrangeLBorder 2 3 3 5" xfId="1954" xr:uid="{2AB653E4-208E-47C3-A3F1-11AD21A878B3}"/>
    <cellStyle name="AggOrangeLBorder 2 3 4" xfId="608" xr:uid="{D418BDEA-6D79-4177-9EE4-5A782280ABE9}"/>
    <cellStyle name="AggOrangeLBorder 2 3 4 2" xfId="823" xr:uid="{437F3A32-8060-4237-BCEF-C4B55FC36926}"/>
    <cellStyle name="AggOrangeLBorder 2 3 4 2 2" xfId="1536" xr:uid="{82DC5063-0449-48F8-95A6-6BAA18F0F50B}"/>
    <cellStyle name="AggOrangeLBorder 2 3 4 2 3" xfId="1064" xr:uid="{7F862D67-BD6D-4F7F-BED9-476C248B17DE}"/>
    <cellStyle name="AggOrangeLBorder 2 3 4 2 4" xfId="2186" xr:uid="{670CFA89-B7C8-4BCC-88AE-C1055C279D02}"/>
    <cellStyle name="AggOrangeLBorder 2 3 4 3" xfId="1328" xr:uid="{F91AC317-734C-4738-B5A1-E5AE818C8B1C}"/>
    <cellStyle name="AggOrangeLBorder 2 3 4 4" xfId="1744" xr:uid="{E0479174-88BA-40D8-8FAD-07A2236B686F}"/>
    <cellStyle name="AggOrangeLBorder 2 3 4 5" xfId="1980" xr:uid="{1A187FA6-803E-4E1A-B62E-9D4CCFC84FA2}"/>
    <cellStyle name="AggOrangeLBorder 2 3 5" xfId="728" xr:uid="{FF8FF8B0-C31B-4D47-92B4-9B1FC8A7A3AB}"/>
    <cellStyle name="AggOrangeLBorder 2 3 6" xfId="1100" xr:uid="{FA03FEB2-12A8-4417-B21B-07305C8985E5}"/>
    <cellStyle name="AggOrangeLBorder 2 3 7" xfId="1014" xr:uid="{84D32DF9-DF16-4289-8462-3CD7508D097F}"/>
    <cellStyle name="AggOrangeLBorder 2 3 8" xfId="1233" xr:uid="{6D138B0B-9839-4B97-A51D-15604CCCD0D7}"/>
    <cellStyle name="AggOrangeLBorder 3" xfId="444" xr:uid="{7DC6752A-1AA8-4395-B308-EA24A7A21AB3}"/>
    <cellStyle name="AggOrangeLBorder 4" xfId="302" xr:uid="{1C2E3C5D-0EF0-4BED-B4BD-29A828FEA6B6}"/>
    <cellStyle name="AggOrangeLBorder 4 2" xfId="641" xr:uid="{FD1DF709-FF81-4E1F-A37C-6944FDFDA193}"/>
    <cellStyle name="AggOrangeLBorder 4 2 2" xfId="856" xr:uid="{3FBE17B4-D897-4163-B885-EB910D9A311E}"/>
    <cellStyle name="AggOrangeLBorder 4 2 2 2" xfId="1569" xr:uid="{D10F667A-CC7D-4DA6-BCEA-BA4BA057788E}"/>
    <cellStyle name="AggOrangeLBorder 4 2 2 3" xfId="1205" xr:uid="{FBAC266C-358B-4009-AC9C-E726880A853A}"/>
    <cellStyle name="AggOrangeLBorder 4 2 2 4" xfId="2219" xr:uid="{CDC53022-5836-41CE-AAA7-31B282A70C62}"/>
    <cellStyle name="AggOrangeLBorder 4 2 3" xfId="1361" xr:uid="{46F3DDFF-CFA4-4196-BD90-BD9DF0321648}"/>
    <cellStyle name="AggOrangeLBorder 4 2 4" xfId="21" xr:uid="{4D71EC3B-96B2-43D7-B54D-FD23E6ADE8DF}"/>
    <cellStyle name="AggOrangeLBorder 4 2 5" xfId="2013" xr:uid="{3ED7B682-FA42-4684-9E3B-A52BDFFBF2E7}"/>
    <cellStyle name="AggOrangeLBorder 4 3" xfId="583" xr:uid="{965C8032-A529-40C1-9644-6390F5CFF1E2}"/>
    <cellStyle name="AggOrangeLBorder 4 3 2" xfId="798" xr:uid="{08907387-89BE-448B-801A-74F83664B684}"/>
    <cellStyle name="AggOrangeLBorder 4 3 2 2" xfId="1511" xr:uid="{056E9281-378D-449E-8BBE-B44CF067AFD4}"/>
    <cellStyle name="AggOrangeLBorder 4 3 2 3" xfId="1651" xr:uid="{278527A4-5B68-4FC1-8B44-0DA3DB5D1EDB}"/>
    <cellStyle name="AggOrangeLBorder 4 3 2 4" xfId="2161" xr:uid="{F8189368-07E6-4C69-95B6-2184943426B7}"/>
    <cellStyle name="AggOrangeLBorder 4 3 3" xfId="1303" xr:uid="{82C2F101-F7AB-49ED-8F7D-010211193F37}"/>
    <cellStyle name="AggOrangeLBorder 4 3 4" xfId="28" xr:uid="{4F9F11EC-865E-4343-85EF-34675007BB3A}"/>
    <cellStyle name="AggOrangeLBorder 4 3 5" xfId="1955" xr:uid="{CE016E5A-28FF-409C-B03C-54CD2ECF9219}"/>
    <cellStyle name="AggOrangeLBorder 4 4" xfId="604" xr:uid="{456F5ED3-C902-4E8C-A4F6-6EED50365100}"/>
    <cellStyle name="AggOrangeLBorder 4 4 2" xfId="819" xr:uid="{67541E11-4FE8-4A6F-8E33-161C603DC584}"/>
    <cellStyle name="AggOrangeLBorder 4 4 2 2" xfId="1532" xr:uid="{8B232DFF-88E6-4F00-93CE-A226B8E52527}"/>
    <cellStyle name="AggOrangeLBorder 4 4 2 3" xfId="1121" xr:uid="{11A09B5D-BC07-4FD6-8165-ED5CB059BD69}"/>
    <cellStyle name="AggOrangeLBorder 4 4 2 4" xfId="2182" xr:uid="{55F7BF0F-2425-4158-851B-CBC446D5129B}"/>
    <cellStyle name="AggOrangeLBorder 4 4 3" xfId="1324" xr:uid="{5D0C3E06-BF62-4381-91DD-8E9CBBA5E211}"/>
    <cellStyle name="AggOrangeLBorder 4 4 4" xfId="1832" xr:uid="{8739FA3D-6379-431C-885F-3F62D24A2AA7}"/>
    <cellStyle name="AggOrangeLBorder 4 4 5" xfId="1976" xr:uid="{03807402-F12D-4312-A1A8-C241B44E8721}"/>
    <cellStyle name="AggOrangeLBorder 4 5" xfId="727" xr:uid="{47A5DAC2-74C8-43C3-A167-FE8ACA405CA8}"/>
    <cellStyle name="AggOrangeLBorder 4 6" xfId="1099" xr:uid="{C658573F-426A-4F66-8630-310ED64CDDFC}"/>
    <cellStyle name="AggOrangeLBorder 4 7" xfId="1735" xr:uid="{2A6E9DAC-B3CD-4025-9B48-C5BE8AE1251C}"/>
    <cellStyle name="AggOrangeLBorder 4 8" xfId="1836" xr:uid="{A94B1489-514B-43F1-BBB0-BAA02DB0818A}"/>
    <cellStyle name="AggOrangeLBorder 5" xfId="111" xr:uid="{E6BE8849-BB7E-4097-8448-32C504BF105E}"/>
    <cellStyle name="AggOrangeRBorder" xfId="36" xr:uid="{94171136-B214-40BF-A51A-5D7982C571F2}"/>
    <cellStyle name="AggOrangeRBorder 2" xfId="153" xr:uid="{0CF3098F-756F-42C3-86A0-481F22244A16}"/>
    <cellStyle name="AggOrangeRBorder 2 2" xfId="447" xr:uid="{E6EDB362-C948-4260-BFF5-354AC2A8EE7E}"/>
    <cellStyle name="AggOrangeRBorder 2 2 2" xfId="559" xr:uid="{559183CA-6C85-4B59-85BE-9E6BF2ECEC8E}"/>
    <cellStyle name="AggOrangeRBorder 2 2 2 2" xfId="774" xr:uid="{9DBC4860-ADFE-4C40-8682-9D0A75F6FB5A}"/>
    <cellStyle name="AggOrangeRBorder 2 2 2 2 2" xfId="1487" xr:uid="{343585FF-288B-4BBC-8F2F-C1E0F0413FE9}"/>
    <cellStyle name="AggOrangeRBorder 2 2 2 2 3" xfId="1141" xr:uid="{8E4121C3-9B43-48AA-9624-897D76F02D38}"/>
    <cellStyle name="AggOrangeRBorder 2 2 2 2 4" xfId="2137" xr:uid="{FAE8159E-33E4-4EC2-B6A8-0366F30ED249}"/>
    <cellStyle name="AggOrangeRBorder 2 2 2 3" xfId="1279" xr:uid="{E0759544-477B-41B2-AA75-F4774F28609E}"/>
    <cellStyle name="AggOrangeRBorder 2 2 2 4" xfId="30" xr:uid="{38BAC079-AE19-4DD2-BFCA-FA80267A5120}"/>
    <cellStyle name="AggOrangeRBorder 2 2 2 5" xfId="1931" xr:uid="{295EE082-2E03-489E-9D8F-091CD1E6CEDF}"/>
    <cellStyle name="AggOrangeRBorder 2 3" xfId="305" xr:uid="{9059FA98-D752-4058-919D-29546A6B6676}"/>
    <cellStyle name="AggOrangeRBorder 2 3 2" xfId="644" xr:uid="{279996C1-B4D4-4D63-A857-6C88C8B754F8}"/>
    <cellStyle name="AggOrangeRBorder 2 3 2 2" xfId="859" xr:uid="{6FFED0C9-A955-461A-B8E2-12149EAB53DA}"/>
    <cellStyle name="AggOrangeRBorder 2 3 2 2 2" xfId="1572" xr:uid="{FBF0365B-E4F0-41D5-8EA9-F1CCF34EA87C}"/>
    <cellStyle name="AggOrangeRBorder 2 3 2 2 3" xfId="1015" xr:uid="{9FFA9615-788E-49E7-B8B6-79271ECAAF16}"/>
    <cellStyle name="AggOrangeRBorder 2 3 2 2 4" xfId="2222" xr:uid="{C35BB5F4-5DC2-4FBB-86F4-0F88C33026B8}"/>
    <cellStyle name="AggOrangeRBorder 2 3 2 3" xfId="1364" xr:uid="{258F9C50-41FF-4D26-8111-3C3DDC00FA4E}"/>
    <cellStyle name="AggOrangeRBorder 2 3 2 4" xfId="934" xr:uid="{6947EB51-8B2E-4880-A5BA-C9EA755BAD07}"/>
    <cellStyle name="AggOrangeRBorder 2 3 2 5" xfId="2016" xr:uid="{79B65573-0D94-4616-B822-3268B790F2F9}"/>
    <cellStyle name="AggOrangeRBorder 2 3 3" xfId="620" xr:uid="{316D65D5-93A3-4313-9016-0A6281BC88B9}"/>
    <cellStyle name="AggOrangeRBorder 2 3 3 2" xfId="835" xr:uid="{A6E43BB0-15F1-448A-BB3A-9ECAFE3200C0}"/>
    <cellStyle name="AggOrangeRBorder 2 3 3 2 2" xfId="1548" xr:uid="{86DF10B1-4396-4AA2-ACD4-271A9B13E421}"/>
    <cellStyle name="AggOrangeRBorder 2 3 3 2 3" xfId="1823" xr:uid="{B8822FA8-F363-4F6F-AB44-021D201B4472}"/>
    <cellStyle name="AggOrangeRBorder 2 3 3 2 4" xfId="2198" xr:uid="{A4C66FAA-6E54-43FB-9587-C256145114DA}"/>
    <cellStyle name="AggOrangeRBorder 2 3 3 3" xfId="1340" xr:uid="{CF9513E5-75AA-4AEF-B6F6-3A8F5EA1A108}"/>
    <cellStyle name="AggOrangeRBorder 2 3 3 4" xfId="1173" xr:uid="{7F49DF88-988F-4FB3-B176-687A077DD428}"/>
    <cellStyle name="AggOrangeRBorder 2 3 3 5" xfId="1992" xr:uid="{BB23BD2C-0EF9-47B9-979B-311A4AEC6E64}"/>
    <cellStyle name="AggOrangeRBorder 2 3 4" xfId="602" xr:uid="{CF37C82D-BC02-4AD7-8CE0-AAC70FE20CA5}"/>
    <cellStyle name="AggOrangeRBorder 2 3 4 2" xfId="817" xr:uid="{3C565CDF-C63D-4FFA-A630-7C7D471EC898}"/>
    <cellStyle name="AggOrangeRBorder 2 3 4 2 2" xfId="1530" xr:uid="{151E9CC3-94AD-4C14-838A-B94C2DB4B989}"/>
    <cellStyle name="AggOrangeRBorder 2 3 4 2 3" xfId="1128" xr:uid="{62047FEF-0E89-4F92-9E0A-4D99D9C43065}"/>
    <cellStyle name="AggOrangeRBorder 2 3 4 2 4" xfId="2180" xr:uid="{ACB3E252-6AA6-4DF2-BEBA-0F7949474B4F}"/>
    <cellStyle name="AggOrangeRBorder 2 3 4 3" xfId="1322" xr:uid="{3AE6C888-787C-4616-98C2-B7C5B4FB02B8}"/>
    <cellStyle name="AggOrangeRBorder 2 3 4 4" xfId="1054" xr:uid="{04F1CFC5-500B-4F0B-8235-877DA7E350EC}"/>
    <cellStyle name="AggOrangeRBorder 2 3 4 5" xfId="1974" xr:uid="{FF75B5B1-31B0-4A02-A977-F5277EBB8FBC}"/>
    <cellStyle name="AggOrangeRBorder 2 3 5" xfId="730" xr:uid="{BBA7BEF9-2B4F-48FB-BADB-34824253330C}"/>
    <cellStyle name="AggOrangeRBorder 2 3 6" xfId="1102" xr:uid="{B5B38CC1-856D-4E6E-B044-C0393A304DAD}"/>
    <cellStyle name="AggOrangeRBorder 2 3 7" xfId="982" xr:uid="{20AAAD20-7A94-4B8F-93F7-4AE4A6154E59}"/>
    <cellStyle name="AggOrangeRBorder 2 3 8" xfId="1844" xr:uid="{E565FB68-189B-4C29-8D45-9CF8638680B4}"/>
    <cellStyle name="AggOrangeRBorder 3" xfId="446" xr:uid="{6F69BEF4-75CC-486E-B455-72ABF2F4C226}"/>
    <cellStyle name="AggOrangeRBorder 3 2" xfId="64" xr:uid="{6195E1BC-7D61-4A67-B66B-D9E2FB7BEE56}"/>
    <cellStyle name="AggOrangeRBorder 3 2 2" xfId="678" xr:uid="{3CA9E48F-2350-477E-8418-B6949237D87D}"/>
    <cellStyle name="AggOrangeRBorder 3 2 2 2" xfId="1398" xr:uid="{5553FDCE-DEFF-44D4-82DA-B6C71BC2AC33}"/>
    <cellStyle name="AggOrangeRBorder 3 2 2 3" xfId="1085" xr:uid="{49F5C4C8-AEC8-4C31-BC39-2664C40759F6}"/>
    <cellStyle name="AggOrangeRBorder 3 2 2 4" xfId="2050" xr:uid="{EF3AB04A-65BA-402F-A14D-4142AA6C10EF}"/>
    <cellStyle name="AggOrangeRBorder 3 2 3" xfId="893" xr:uid="{83CAE2D6-502B-42AD-8B45-E4101B7E5F38}"/>
    <cellStyle name="AggOrangeRBorder 3 2 3 2" xfId="1606" xr:uid="{D09B9B7C-2ED2-4C1E-9C2C-1EA6A45DE786}"/>
    <cellStyle name="AggOrangeRBorder 3 2 3 3" xfId="1648" xr:uid="{47574BA9-7452-44C7-828E-D4C8D44C0EC9}"/>
    <cellStyle name="AggOrangeRBorder 3 2 3 4" xfId="2256" xr:uid="{87D716CD-52C3-4368-8A2C-509DDDFCA521}"/>
    <cellStyle name="AggOrangeRBorder 4" xfId="304" xr:uid="{C694437B-5320-4AC3-A1CF-27E195D4A39A}"/>
    <cellStyle name="AggOrangeRBorder 4 2" xfId="643" xr:uid="{B48F23FA-21F0-49D7-B894-5E293F71C2ED}"/>
    <cellStyle name="AggOrangeRBorder 4 2 2" xfId="858" xr:uid="{D2A150A0-C5D8-4F59-8249-F45E90FE2E8E}"/>
    <cellStyle name="AggOrangeRBorder 4 2 2 2" xfId="1571" xr:uid="{9D015DFB-F259-4E31-A8FB-29EDC1344471}"/>
    <cellStyle name="AggOrangeRBorder 4 2 2 3" xfId="1203" xr:uid="{92613A26-C0DD-454E-AC17-B250EA72A96D}"/>
    <cellStyle name="AggOrangeRBorder 4 2 2 4" xfId="2221" xr:uid="{DD9D133C-F267-4108-8626-792D26B1D55A}"/>
    <cellStyle name="AggOrangeRBorder 4 2 3" xfId="1363" xr:uid="{602B1FBE-FA4A-4B1C-B2BD-92484EB47EB1}"/>
    <cellStyle name="AggOrangeRBorder 4 2 4" xfId="1640" xr:uid="{E8AC3049-F304-474A-A1D1-7DEF1E195777}"/>
    <cellStyle name="AggOrangeRBorder 4 2 5" xfId="2015" xr:uid="{4CC3CDA2-0C1E-4D00-82C3-EA5DC2CE0EA3}"/>
    <cellStyle name="AggOrangeRBorder 4 3" xfId="676" xr:uid="{CF39B172-E6CC-4B46-8C8E-A70C256308D3}"/>
    <cellStyle name="AggOrangeRBorder 4 3 2" xfId="891" xr:uid="{804044DD-9890-43DF-BFBF-D21284A56BFB}"/>
    <cellStyle name="AggOrangeRBorder 4 3 2 2" xfId="1604" xr:uid="{8671F3A9-7542-4F49-936F-670B82F7B161}"/>
    <cellStyle name="AggOrangeRBorder 4 3 2 3" xfId="1649" xr:uid="{472AEF43-7356-4C7C-8CB3-44CF56D03C41}"/>
    <cellStyle name="AggOrangeRBorder 4 3 2 4" xfId="2254" xr:uid="{8C8F8806-D1A5-4EBD-9F6F-07ED431A5016}"/>
    <cellStyle name="AggOrangeRBorder 4 3 3" xfId="1396" xr:uid="{1EDABB46-AC3E-47ED-8C1C-E71122946C69}"/>
    <cellStyle name="AggOrangeRBorder 4 3 4" xfId="1807" xr:uid="{9E539613-AF05-4C47-8F54-28ABBEFD115B}"/>
    <cellStyle name="AggOrangeRBorder 4 3 5" xfId="2048" xr:uid="{8C2B94C3-7CA9-4CAA-94E8-67E66CFB3AA0}"/>
    <cellStyle name="AggOrangeRBorder 4 4" xfId="697" xr:uid="{BD50294A-447B-409C-ABBE-0039D7C1667C}"/>
    <cellStyle name="AggOrangeRBorder 4 4 2" xfId="912" xr:uid="{4199A0CE-E65D-4A92-B781-7D59F354A314}"/>
    <cellStyle name="AggOrangeRBorder 4 4 2 2" xfId="1625" xr:uid="{13C2D7F2-9608-4FE0-ACD6-2B6FBFCDBE51}"/>
    <cellStyle name="AggOrangeRBorder 4 4 2 3" xfId="1897" xr:uid="{DD3A5DE9-2DAD-452C-9A84-70A5421513F5}"/>
    <cellStyle name="AggOrangeRBorder 4 4 2 4" xfId="2275" xr:uid="{E0028E85-36FA-4E3A-8675-827BC9656C75}"/>
    <cellStyle name="AggOrangeRBorder 4 4 3" xfId="1417" xr:uid="{D15A459B-D235-4E82-ACF2-9F01B09DFCE2}"/>
    <cellStyle name="AggOrangeRBorder 4 4 4" xfId="1726" xr:uid="{51528890-16CC-4356-BC60-BEDAA17170B9}"/>
    <cellStyle name="AggOrangeRBorder 4 4 5" xfId="2069" xr:uid="{D6EE716D-7B57-47F1-B284-699B7F3F6053}"/>
    <cellStyle name="AggOrangeRBorder 4 5" xfId="729" xr:uid="{17E381B7-9D25-4114-8002-D990FC8493E0}"/>
    <cellStyle name="AggOrangeRBorder 4 6" xfId="1101" xr:uid="{54320646-F543-4680-9524-F9224F6D68FF}"/>
    <cellStyle name="AggOrangeRBorder 4 7" xfId="1196" xr:uid="{2BC91A93-706D-48CD-8E6C-FDCBCEBCE6D4}"/>
    <cellStyle name="AggOrangeRBorder 4 8" xfId="1803" xr:uid="{D4C99375-B8A5-4643-A774-FEB99AD3D3D7}"/>
    <cellStyle name="AggOrangeRBorder 5" xfId="106" xr:uid="{76CF6203-91A1-43CA-A3FD-FAD5D2D33DD5}"/>
    <cellStyle name="AggOrangeRBorder_CRFReport-template" xfId="50" xr:uid="{781FA1B3-D23D-4149-A9E4-95B2F67F1DA6}"/>
    <cellStyle name="Akzent1" xfId="154" xr:uid="{16E67ED8-4E12-436E-A6E8-0BDCF8307DB7}"/>
    <cellStyle name="Akzent2" xfId="155" xr:uid="{D814E4CF-744F-4BAD-B73A-EDE7713EE2EC}"/>
    <cellStyle name="Akzent3" xfId="156" xr:uid="{5BDFD785-9B60-460A-9712-011D0C2A9DF5}"/>
    <cellStyle name="Akzent4" xfId="157" xr:uid="{75BC9873-CC65-41FC-8062-94B8CA85D0ED}"/>
    <cellStyle name="Akzent5" xfId="158" xr:uid="{3D9DB266-2802-4C07-904A-26A5EDDE229E}"/>
    <cellStyle name="Akzent6" xfId="159" xr:uid="{75C36E29-2DA5-4B08-878A-C575B5517894}"/>
    <cellStyle name="Ausgabe" xfId="70" hidden="1" xr:uid="{FD0CE4B1-4F25-4FC2-9039-77C4EF5B8542}"/>
    <cellStyle name="Ausgabe" xfId="943" hidden="1" xr:uid="{C428F05D-C29A-4976-B2ED-25CC7DE27D50}"/>
    <cellStyle name="Ausgabe" xfId="1029" hidden="1" xr:uid="{C10C5EA9-9D24-44F2-8133-FC3F2378B5C0}"/>
    <cellStyle name="Ausgabe" xfId="1759" hidden="1" xr:uid="{0658D417-A912-4A2E-924C-66C5198589FB}"/>
    <cellStyle name="Ausgabe" xfId="1195" hidden="1" xr:uid="{1CEF1466-E766-49CE-AA97-92E08346BB17}"/>
    <cellStyle name="Ausgabe" xfId="977" hidden="1" xr:uid="{606112EE-F7CF-4E82-8A35-2D2923DE32AA}"/>
    <cellStyle name="Ausgabe" xfId="974" hidden="1" xr:uid="{1C778A0C-36DF-4D18-BA98-3C1FF712BE7F}"/>
    <cellStyle name="Ausgabe" xfId="2294" hidden="1" xr:uid="{8941D815-6BA3-4F24-84D6-9836C7FC2A70}"/>
    <cellStyle name="Ausgabe 2" xfId="425" xr:uid="{61A986D3-96A2-40C7-8C1E-3133B05EC09D}"/>
    <cellStyle name="Ausgabe 2 2" xfId="681" xr:uid="{5FDA0332-CB70-4378-B676-CC70CF34D0F1}"/>
    <cellStyle name="Ausgabe 2 2 2" xfId="896" xr:uid="{934FBE70-0EE7-428E-A9B5-D85437167E5D}"/>
    <cellStyle name="Ausgabe 2 2 2 2" xfId="1609" xr:uid="{496A175A-0B44-4FBC-AEEB-5822C67BF854}"/>
    <cellStyle name="Ausgabe 2 2 2 3" xfId="959" xr:uid="{70458FE3-2AC6-4623-A93C-EB2B31F12394}"/>
    <cellStyle name="Ausgabe 2 2 2 4" xfId="2259" xr:uid="{F5BF272D-9C38-4CAE-918B-ED225D22F118}"/>
    <cellStyle name="Ausgabe 2 2 3" xfId="1401" xr:uid="{E2611922-C36F-4D26-A40E-46041A4F7E99}"/>
    <cellStyle name="Ausgabe 2 2 4" xfId="1118" xr:uid="{E2B209BB-4792-45F5-ABA5-A5707BFDD96D}"/>
    <cellStyle name="Ausgabe 2 2 5" xfId="2053" xr:uid="{703B3032-1C62-4469-8D6E-32CCB140E25F}"/>
    <cellStyle name="Ausgabe 2 3" xfId="566" xr:uid="{D83BE545-63E7-417A-A77D-76500A517E58}"/>
    <cellStyle name="Ausgabe 2 3 2" xfId="781" xr:uid="{AAD21058-4D73-446F-B612-007221668A2C}"/>
    <cellStyle name="Ausgabe 2 3 2 2" xfId="1494" xr:uid="{00362B3F-8C84-4B65-B019-D91520A35BAA}"/>
    <cellStyle name="Ausgabe 2 3 2 3" xfId="1264" xr:uid="{D8D31FD4-BEFB-4455-8C99-D42B8BB2EB17}"/>
    <cellStyle name="Ausgabe 2 3 2 4" xfId="2144" xr:uid="{1F0B344F-DFCD-46CE-AAAA-5E8CF20CDD4B}"/>
    <cellStyle name="Ausgabe 2 3 3" xfId="1286" xr:uid="{CABFADD3-42B4-4829-978E-2563F3592C67}"/>
    <cellStyle name="Ausgabe 2 3 4" xfId="1728" xr:uid="{5CE59F8C-E0F7-42E6-9FBE-93727BDDB9FD}"/>
    <cellStyle name="Ausgabe 2 3 5" xfId="1938" xr:uid="{3EB8CB90-1233-468F-9FB7-CAAD0D1512DE}"/>
    <cellStyle name="Ausgabe 2 4" xfId="739" xr:uid="{5DAC2155-C3D4-4B27-8802-2E66A06C2EA2}"/>
    <cellStyle name="Ausgabe 2 4 2" xfId="1452" xr:uid="{5CF04721-4F78-4FA7-A415-C572A3171FE9}"/>
    <cellStyle name="Ausgabe 2 4 3" xfId="1050" xr:uid="{5ADB613D-23E1-4476-B8CC-900D6A08DFFC}"/>
    <cellStyle name="Ausgabe 2 4 4" xfId="2102" xr:uid="{41DC9706-B114-4EDE-96E2-756413219E72}"/>
    <cellStyle name="Ausgabe 2 5" xfId="1191" xr:uid="{5318009E-3C64-47DF-B90D-86753CC7009E}"/>
    <cellStyle name="Ausgabe 3" xfId="316" xr:uid="{88F66CE5-7763-4CA0-90DC-C782EF5407DB}"/>
    <cellStyle name="Ausgabe 3 2" xfId="653" xr:uid="{EC23CB1B-DA99-440E-8343-EC02FD433B35}"/>
    <cellStyle name="Ausgabe 3 2 2" xfId="868" xr:uid="{6FB7ECF8-8C9F-49EC-90ED-D3B5732146DA}"/>
    <cellStyle name="Ausgabe 3 2 2 2" xfId="1581" xr:uid="{FD1CA62C-4BED-4993-8AF5-BCB4047ED3F0}"/>
    <cellStyle name="Ausgabe 3 2 2 3" xfId="1722" xr:uid="{2C41F16A-C082-45B0-B744-6FA011A2404D}"/>
    <cellStyle name="Ausgabe 3 2 2 4" xfId="2231" xr:uid="{44EC6D2F-6503-459B-B068-C7575D61C8A2}"/>
    <cellStyle name="Ausgabe 3 2 3" xfId="1373" xr:uid="{D4F704E2-4B38-4226-BAB1-61FC78FE1669}"/>
    <cellStyle name="Ausgabe 3 2 4" xfId="1784" xr:uid="{42D9F5E4-2BCB-4735-A0D8-5BB0710584CB}"/>
    <cellStyle name="Ausgabe 3 2 5" xfId="2025" xr:uid="{B847881F-B82C-4E98-8406-FFDFD8696095}"/>
    <cellStyle name="Ausgabe 3 3" xfId="572" xr:uid="{48F117E9-F485-4EAD-8877-562D4194ECDD}"/>
    <cellStyle name="Ausgabe 3 3 2" xfId="787" xr:uid="{04DC72F1-903E-4E6D-AC52-E438D8683F96}"/>
    <cellStyle name="Ausgabe 3 3 2 2" xfId="1500" xr:uid="{484F6D3E-0B94-4697-A0BB-F7C4F8C2E1CF}"/>
    <cellStyle name="Ausgabe 3 3 2 3" xfId="1131" xr:uid="{EF8A0AC6-55CC-4B34-8559-441FB7809E2C}"/>
    <cellStyle name="Ausgabe 3 3 2 4" xfId="2150" xr:uid="{10687198-C881-4144-B904-89A9C8156240}"/>
    <cellStyle name="Ausgabe 3 3 3" xfId="1292" xr:uid="{98CE3634-DC7A-43D5-AFD8-C903E193C5D4}"/>
    <cellStyle name="Ausgabe 3 3 4" xfId="1777" xr:uid="{C581E619-1CEB-4F7B-91E5-4FB4E13CA7C6}"/>
    <cellStyle name="Ausgabe 3 3 5" xfId="1944" xr:uid="{FF976E02-7A1E-47F9-8A9D-CF60DD45D43A}"/>
    <cellStyle name="Ausgabe 3 4" xfId="736" xr:uid="{C20C282F-FE2C-4F37-941B-EA4409415A9E}"/>
    <cellStyle name="Ausgabe 3 4 2" xfId="1449" xr:uid="{7C3F5A3F-2288-4870-9C51-74FCCFC74878}"/>
    <cellStyle name="Ausgabe 3 4 3" xfId="1701" xr:uid="{1FAD0B90-D8FD-493A-A32D-BB71A7A15DEE}"/>
    <cellStyle name="Ausgabe 3 4 4" xfId="2100" xr:uid="{617A14AB-70C9-4761-86AF-7950619EBE17}"/>
    <cellStyle name="Ausgabe 3 5" xfId="1113" xr:uid="{EE38B667-7B76-45FF-B651-920BC28BE3CB}"/>
    <cellStyle name="Ausgabe 4" xfId="577" xr:uid="{D36C411C-1044-41DF-9819-07D0FA3F9560}"/>
    <cellStyle name="Ausgabe 4 2" xfId="792" xr:uid="{90638120-5F89-4E54-8FA9-F6F6E7D8ED45}"/>
    <cellStyle name="Ausgabe 4 2 2" xfId="1505" xr:uid="{8FBAA1AE-AF0F-4375-9077-61CD653CB11F}"/>
    <cellStyle name="Ausgabe 4 2 3" xfId="973" xr:uid="{5637F195-15B5-4A43-ADA0-2BA364F7373A}"/>
    <cellStyle name="Ausgabe 4 2 4" xfId="2155" xr:uid="{254840A2-D917-4624-BDDE-9C515A85AC47}"/>
    <cellStyle name="Ausgabe 4 3" xfId="1297" xr:uid="{0F1E8DB2-9258-4FD1-BA2C-3653594A48D7}"/>
    <cellStyle name="Ausgabe 4 4" xfId="1711" xr:uid="{DBDC1E07-4293-45A7-8120-393A53F54CF1}"/>
    <cellStyle name="Ausgabe 4 5" xfId="1949" xr:uid="{FC56FBD3-65A3-4BF1-8F67-D572155CC45C}"/>
    <cellStyle name="Ausgabe 5" xfId="696" xr:uid="{37DBD394-B92B-44FF-9EF4-FCA23A572B5B}"/>
    <cellStyle name="Ausgabe 5 2" xfId="911" xr:uid="{FBB2B356-A489-4642-BDC0-FE5B4DBCC215}"/>
    <cellStyle name="Ausgabe 5 2 2" xfId="1624" xr:uid="{A3234F82-8F23-4E02-A351-A7C99D22E32B}"/>
    <cellStyle name="Ausgabe 5 2 3" xfId="1896" xr:uid="{68B2D869-BDC9-4690-8115-1EAC63154360}"/>
    <cellStyle name="Ausgabe 5 2 4" xfId="2274" xr:uid="{83BDE257-6FB9-4EC1-B17E-73A1B7DFB90A}"/>
    <cellStyle name="Ausgabe 5 3" xfId="1416" xr:uid="{DA1679CA-EB66-4BCC-BA0E-38FEE251F111}"/>
    <cellStyle name="Ausgabe 5 4" xfId="1638" xr:uid="{766D8667-3E44-40BA-A64D-7187D11177CE}"/>
    <cellStyle name="Ausgabe 5 5" xfId="2068" xr:uid="{2C682439-CDAA-40DF-93CA-B416CC3667AF}"/>
    <cellStyle name="Ausgabe 6" xfId="712" xr:uid="{2D5CE56D-E652-40BB-9D88-01F3DBF28301}"/>
    <cellStyle name="Ausgabe 6 2" xfId="1432" xr:uid="{C9BE8B5B-D624-493B-A76D-65DEC5516530}"/>
    <cellStyle name="Ausgabe 6 3" xfId="1742" xr:uid="{7301DDA4-EA0A-4130-83F0-DC8041CD2D0E}"/>
    <cellStyle name="Ausgabe 6 4" xfId="2083" xr:uid="{1E38B990-4668-4EF2-B8C0-A14BAABECBBE}"/>
    <cellStyle name="Bad 2" xfId="160" xr:uid="{6BF646A7-C75F-4951-B1C6-03A079376204}"/>
    <cellStyle name="Bad 3" xfId="257" xr:uid="{A1564E79-C45C-4A0F-8B6F-38019E361D59}"/>
    <cellStyle name="Bad 4" xfId="397" xr:uid="{64C7B003-14B4-4026-9131-F29F544A07FA}"/>
    <cellStyle name="Berechnung" xfId="71" hidden="1" xr:uid="{B5FDA23B-A1B5-42A4-9385-68FC0D80A331}"/>
    <cellStyle name="Berechnung" xfId="944" hidden="1" xr:uid="{D9D46B9D-BCFC-4ED4-AD3E-8CA788D5B50C}"/>
    <cellStyle name="Berechnung" xfId="1028" hidden="1" xr:uid="{F3A04E6F-FB9A-48B6-ADF6-6B773DF2919A}"/>
    <cellStyle name="Berechnung" xfId="1851" hidden="1" xr:uid="{891883A0-670E-4824-82CB-7E0B347770F0}"/>
    <cellStyle name="Berechnung" xfId="1683" hidden="1" xr:uid="{3F0D1D91-0DEF-4799-BDED-CBA26C46ACC7}"/>
    <cellStyle name="Berechnung" xfId="1684" hidden="1" xr:uid="{0D678DAE-4825-423F-91FD-8C196EF3E72E}"/>
    <cellStyle name="Berechnung" xfId="1123" hidden="1" xr:uid="{13DC1065-7AC6-447A-97C6-B082EAD5146F}"/>
    <cellStyle name="Berechnung" xfId="2301" hidden="1" xr:uid="{719EF42A-3724-4EF2-B41A-0C1CE4051583}"/>
    <cellStyle name="Berechnung 2" xfId="426" xr:uid="{87DE542C-7DBD-4373-8598-1CEDF86E7086}"/>
    <cellStyle name="Berechnung 2 2" xfId="682" xr:uid="{B409D4D2-18E8-4CFD-98B1-CFED9BD7506A}"/>
    <cellStyle name="Berechnung 2 2 2" xfId="897" xr:uid="{FF524A9E-CD8F-4176-B962-63E814013FB7}"/>
    <cellStyle name="Berechnung 2 2 2 2" xfId="1610" xr:uid="{3C2062F7-3A95-483F-AF0D-8A4A1E101E66}"/>
    <cellStyle name="Berechnung 2 2 2 3" xfId="1650" xr:uid="{7DD356D2-C140-45CD-B708-97E95FA0000D}"/>
    <cellStyle name="Berechnung 2 2 2 4" xfId="2260" xr:uid="{B6A13055-05D5-4E6B-892D-D458BB54079C}"/>
    <cellStyle name="Berechnung 2 2 3" xfId="1402" xr:uid="{230450E2-7DD5-4E8E-A13E-1960488A6BC4}"/>
    <cellStyle name="Berechnung 2 2 4" xfId="1675" xr:uid="{B6E84843-1946-4F4D-890D-84B555525DC1}"/>
    <cellStyle name="Berechnung 2 2 5" xfId="2054" xr:uid="{90DBB0B5-9FFF-4389-9AB5-BFC3F676FF13}"/>
    <cellStyle name="Berechnung 2 3" xfId="547" xr:uid="{9F817684-5E88-44FB-9EF3-F3F91295843F}"/>
    <cellStyle name="Berechnung 2 3 2" xfId="762" xr:uid="{B4E52065-8538-4752-A8F4-3B104E61E30A}"/>
    <cellStyle name="Berechnung 2 3 2 2" xfId="1475" xr:uid="{722F141E-E318-4BE6-8E37-7EC0F373F992}"/>
    <cellStyle name="Berechnung 2 3 2 3" xfId="1752" xr:uid="{D67AF47C-7260-4820-A71E-70078C737576}"/>
    <cellStyle name="Berechnung 2 3 2 4" xfId="2125" xr:uid="{BC58228C-27AF-43FA-B568-0E415C074E36}"/>
    <cellStyle name="Berechnung 2 3 3" xfId="1267" xr:uid="{C87414CB-5DC2-4B2A-A928-E34E728D0494}"/>
    <cellStyle name="Berechnung 2 3 4" xfId="1133" xr:uid="{59449903-DE02-469A-85DF-2759DA4F5534}"/>
    <cellStyle name="Berechnung 2 3 5" xfId="1919" xr:uid="{F4F68916-4631-4A46-B8EF-657AB126DC18}"/>
    <cellStyle name="Berechnung 2 4" xfId="603" xr:uid="{AC3D8A96-14CC-4978-8569-4C4FB24D5E88}"/>
    <cellStyle name="Berechnung 2 4 2" xfId="818" xr:uid="{0666B3A7-13D9-462F-B496-D52EF66567B2}"/>
    <cellStyle name="Berechnung 2 4 2 2" xfId="1531" xr:uid="{509ADC78-76FF-4BF2-B56E-58F916FC5544}"/>
    <cellStyle name="Berechnung 2 4 2 3" xfId="1081" xr:uid="{80843125-EE8E-4D14-9FE0-9F0E7F5108A0}"/>
    <cellStyle name="Berechnung 2 4 2 4" xfId="2181" xr:uid="{F89F1455-CCB2-4821-A7CE-C94DBBB05688}"/>
    <cellStyle name="Berechnung 2 4 3" xfId="1323" xr:uid="{78B6BBEF-1657-44B7-8835-8628892C094E}"/>
    <cellStyle name="Berechnung 2 4 4" xfId="1710" xr:uid="{9C54FE37-FC30-40A5-9D80-05E382BE2C99}"/>
    <cellStyle name="Berechnung 2 4 5" xfId="1975" xr:uid="{88B2E2AA-BD61-468E-8BE5-0FF60EF4C79C}"/>
    <cellStyle name="Berechnung 2 5" xfId="740" xr:uid="{393C8595-B32A-4715-AA27-CA4AE18D4E49}"/>
    <cellStyle name="Berechnung 2 5 2" xfId="1453" xr:uid="{E38E5E71-3FF3-4482-8E9E-E1CB665EDB64}"/>
    <cellStyle name="Berechnung 2 5 3" xfId="1024" xr:uid="{22DADAA5-AF45-4111-A133-3F9A0B9E275D}"/>
    <cellStyle name="Berechnung 2 5 4" xfId="2103" xr:uid="{8C9F9263-7720-4593-B6E0-6F6165BE0C74}"/>
    <cellStyle name="Berechnung 2 6" xfId="1192" xr:uid="{DF229731-E236-4310-9FC0-267EEF42B10D}"/>
    <cellStyle name="Berechnung 2 7" xfId="1198" xr:uid="{FB59281D-9FDC-4E1C-9726-BA06928FFD8B}"/>
    <cellStyle name="Berechnung 2 8" xfId="979" xr:uid="{C12E4FB7-4BCF-4A5A-9462-1540DD0C7208}"/>
    <cellStyle name="Berechnung 3" xfId="306" xr:uid="{F9F32D00-A378-4F45-98FF-1B8B804952DC}"/>
    <cellStyle name="Berechnung 3 2" xfId="645" xr:uid="{2C987781-8954-4CBD-B73C-A9B656FB2656}"/>
    <cellStyle name="Berechnung 3 2 2" xfId="860" xr:uid="{015ADBED-E5DD-4F0F-904C-4AD6A4C2ECF7}"/>
    <cellStyle name="Berechnung 3 2 2 2" xfId="1573" xr:uid="{81894382-A0A9-4515-AE11-E6CB503D98D2}"/>
    <cellStyle name="Berechnung 3 2 2 3" xfId="999" xr:uid="{FBA3919C-5730-41FA-BF26-9EC664D64528}"/>
    <cellStyle name="Berechnung 3 2 2 4" xfId="2223" xr:uid="{CBF0312E-5CEA-489C-BC65-4FA7C8C11EAA}"/>
    <cellStyle name="Berechnung 3 2 3" xfId="1365" xr:uid="{A961A2B4-4AFB-4C5E-8BBE-7D064F79DB26}"/>
    <cellStyle name="Berechnung 3 2 4" xfId="1815" xr:uid="{801D7229-110F-4BCD-B18E-49F8ECC216F4}"/>
    <cellStyle name="Berechnung 3 2 5" xfId="2017" xr:uid="{FD8C6D71-960A-4FA0-B183-31D6F6A4C9A7}"/>
    <cellStyle name="Berechnung 3 3" xfId="581" xr:uid="{D906ED01-7ECD-4774-BE94-B745A06E1517}"/>
    <cellStyle name="Berechnung 3 3 2" xfId="796" xr:uid="{A6908190-DFAF-4797-92AE-9B550DEE63C0}"/>
    <cellStyle name="Berechnung 3 3 2 2" xfId="1509" xr:uid="{BF463893-D092-4074-A77F-32118902B8EE}"/>
    <cellStyle name="Berechnung 3 3 2 3" xfId="978" xr:uid="{76DEB48A-78C7-4FC7-9AE9-64E18574C002}"/>
    <cellStyle name="Berechnung 3 3 2 4" xfId="2159" xr:uid="{6FC512E6-E877-477D-9C0F-C7067E9CCCCC}"/>
    <cellStyle name="Berechnung 3 3 3" xfId="1301" xr:uid="{62CBA0E2-D718-4DDC-88E5-162777F34F3E}"/>
    <cellStyle name="Berechnung 3 3 4" xfId="938" xr:uid="{3AA1EAD3-B8B7-4B53-9B1F-73FEB99879FA}"/>
    <cellStyle name="Berechnung 3 3 5" xfId="1953" xr:uid="{E6AB5D56-6D6A-4E81-9A1F-D20996219FFB}"/>
    <cellStyle name="Berechnung 3 4" xfId="593" xr:uid="{21D02FFB-ED37-4C05-9BE8-CF5A05C1A44B}"/>
    <cellStyle name="Berechnung 3 4 2" xfId="808" xr:uid="{A21F769B-44A4-4028-B0FF-583BC315097A}"/>
    <cellStyle name="Berechnung 3 4 2 2" xfId="1521" xr:uid="{8D5ABBB1-0558-4C1F-BE49-687F6BDB79F9}"/>
    <cellStyle name="Berechnung 3 4 2 3" xfId="1657" xr:uid="{4212C172-A670-4391-B6BF-10D73BEFB4D4}"/>
    <cellStyle name="Berechnung 3 4 2 4" xfId="2171" xr:uid="{27058A07-EBBE-488D-81BE-411B87EB3818}"/>
    <cellStyle name="Berechnung 3 4 3" xfId="1313" xr:uid="{23BDB290-218A-4806-9615-90A332C43886}"/>
    <cellStyle name="Berechnung 3 4 4" xfId="1167" xr:uid="{8F7F9925-4A4D-41B3-9723-001482653B4B}"/>
    <cellStyle name="Berechnung 3 4 5" xfId="1965" xr:uid="{27A88542-3A26-494E-B835-ABAC83C5620A}"/>
    <cellStyle name="Berechnung 3 5" xfId="731" xr:uid="{D5BE5CFD-33D0-412C-8D03-1C8FC91FE9A4}"/>
    <cellStyle name="Berechnung 3 5 2" xfId="1447" xr:uid="{CEC0D98F-609B-40B6-8FFC-A2E9BC8A352D}"/>
    <cellStyle name="Berechnung 3 5 3" xfId="1776" xr:uid="{970AC980-8EA2-4140-9B37-0C68C3CC3242}"/>
    <cellStyle name="Berechnung 3 5 4" xfId="2098" xr:uid="{9D1CB742-3AF1-41B8-B673-B22E6EF7CE74}"/>
    <cellStyle name="Berechnung 3 6" xfId="1103" xr:uid="{47FAED18-2CFC-4ECE-9BA9-BBD4568BCC44}"/>
    <cellStyle name="Berechnung 3 7" xfId="1760" xr:uid="{85E17428-D418-432E-B8F4-75B03D22B960}"/>
    <cellStyle name="Berechnung 3 8" xfId="1859" xr:uid="{7387F599-F6EA-4CD0-8A42-EB24A4452181}"/>
    <cellStyle name="Berechnung 4" xfId="578" xr:uid="{A580F0C3-A27E-4E1F-A5B3-D974C1F3B477}"/>
    <cellStyle name="Berechnung 4 2" xfId="793" xr:uid="{389689D4-4582-4386-9DF4-2B47FCCE6034}"/>
    <cellStyle name="Berechnung 4 2 2" xfId="1506" xr:uid="{25F6A635-2E28-4AEC-9E20-43E11D436823}"/>
    <cellStyle name="Berechnung 4 2 3" xfId="1230" xr:uid="{15699F82-9992-40D7-8D15-206A2B903B66}"/>
    <cellStyle name="Berechnung 4 2 4" xfId="2156" xr:uid="{80D017CE-B505-46F2-9400-949F04BC10FB}"/>
    <cellStyle name="Berechnung 4 3" xfId="1298" xr:uid="{7ECB4BA3-1748-4561-9719-D6ADD7D5B0F4}"/>
    <cellStyle name="Berechnung 4 4" xfId="1834" xr:uid="{64C8EB02-1F37-40F0-8CD1-F66EDCA34FAC}"/>
    <cellStyle name="Berechnung 4 5" xfId="1950" xr:uid="{E5C8BE69-D35B-4D39-8A48-CB047D4E1490}"/>
    <cellStyle name="Berechnung 5" xfId="695" xr:uid="{52A6A414-98AA-4EC6-84F4-4424152CA3F1}"/>
    <cellStyle name="Berechnung 5 2" xfId="910" xr:uid="{E2217CA5-F631-4FA7-BBA5-6235BD20606F}"/>
    <cellStyle name="Berechnung 5 2 2" xfId="1623" xr:uid="{5605BEDF-0D76-45AD-822B-3163F0B1904A}"/>
    <cellStyle name="Berechnung 5 2 3" xfId="1895" xr:uid="{90D5D9E8-9F3F-4CE3-9EC2-F5687686B559}"/>
    <cellStyle name="Berechnung 5 2 4" xfId="2273" xr:uid="{2E3D32CC-23D5-4B86-BDFC-5FD58E9ADD2D}"/>
    <cellStyle name="Berechnung 5 3" xfId="1415" xr:uid="{50ABB87E-E714-49C8-86D2-6BB28DF51CAB}"/>
    <cellStyle name="Berechnung 5 4" xfId="1828" xr:uid="{105DD7BE-5D4F-4186-B178-B55C1E2A1FE7}"/>
    <cellStyle name="Berechnung 5 5" xfId="2067" xr:uid="{366D2312-E7D1-405B-9912-EA1585BE7F43}"/>
    <cellStyle name="Berechnung 6" xfId="707" xr:uid="{603D44DE-B6A2-443B-B8C4-24731AF09C3F}"/>
    <cellStyle name="Berechnung 6 2" xfId="921" xr:uid="{F9586D37-D3AE-4623-A9C3-D89CB53EF960}"/>
    <cellStyle name="Berechnung 6 2 2" xfId="1634" xr:uid="{A1E8AFF7-82D1-4F38-A6A1-18C51C531244}"/>
    <cellStyle name="Berechnung 6 2 3" xfId="1906" xr:uid="{C8086844-E160-4664-B008-30957D7A4D3D}"/>
    <cellStyle name="Berechnung 6 2 4" xfId="2284" xr:uid="{D655F636-B174-4A92-8723-7C154D90267A}"/>
    <cellStyle name="Berechnung 6 3" xfId="1427" xr:uid="{24E6A597-39AE-47B2-B339-EC7F00382F3A}"/>
    <cellStyle name="Berechnung 6 4" xfId="1641" xr:uid="{DF2809EF-B130-425E-9BCD-BE873451FCFD}"/>
    <cellStyle name="Berechnung 6 5" xfId="2078" xr:uid="{38993D52-7600-4D08-866C-EF6A36EABBE3}"/>
    <cellStyle name="Berechnung 7" xfId="713" xr:uid="{C5E50E2A-1347-462F-9556-2C3DA11DDD53}"/>
    <cellStyle name="Berechnung 7 2" xfId="1433" xr:uid="{C110ABCB-F375-4ABA-BA47-B83A1AE2098D}"/>
    <cellStyle name="Berechnung 7 3" xfId="1046" xr:uid="{90778045-60FD-410C-B139-43425A70AE46}"/>
    <cellStyle name="Berechnung 7 4" xfId="2084" xr:uid="{63CA5BFA-BCDB-4481-8472-F7D42793ECDF}"/>
    <cellStyle name="Body: normal cell 2" xfId="5" xr:uid="{00000000-0005-0000-0000-000004000000}"/>
    <cellStyle name="Bold GHG Numbers (0.00)" xfId="161" xr:uid="{392AEE4F-B1A5-4664-9B72-3CEDD485D6E8}"/>
    <cellStyle name="Calculation 2" xfId="162" xr:uid="{2F7D5267-061D-43EC-89B1-6A886AA24BC5}"/>
    <cellStyle name="Calculation 2 2" xfId="580" xr:uid="{72E8385B-3338-4EFA-BCE9-9A1E88298B73}"/>
    <cellStyle name="Calculation 2 2 2" xfId="795" xr:uid="{F3DA3966-21AE-4CAA-BE61-7805BCB8DD8C}"/>
    <cellStyle name="Calculation 2 2 2 2" xfId="1508" xr:uid="{802A91E8-6D86-42F9-8260-50BF71FCF855}"/>
    <cellStyle name="Calculation 2 2 2 3" xfId="1655" xr:uid="{745AD99E-A3A8-4CFE-83FD-44AFAABA9D4D}"/>
    <cellStyle name="Calculation 2 2 2 4" xfId="2158" xr:uid="{9E60C214-EAEC-4116-8DFD-19D125D40303}"/>
    <cellStyle name="Calculation 2 2 3" xfId="1300" xr:uid="{84143625-B3A2-44EF-8A47-24277E5611AC}"/>
    <cellStyle name="Calculation 2 2 4" xfId="1223" xr:uid="{73DAB044-195F-4F39-A6EF-E9043CB05392}"/>
    <cellStyle name="Calculation 2 2 5" xfId="1952" xr:uid="{817585B9-F471-4EF8-B2D2-7B5DA9703E3A}"/>
    <cellStyle name="Calculation 2 3" xfId="664" xr:uid="{D940213F-8D0F-42CB-897D-E34600DEC576}"/>
    <cellStyle name="Calculation 2 3 2" xfId="879" xr:uid="{3952007C-26E8-436D-8866-F571AF56C7C1}"/>
    <cellStyle name="Calculation 2 3 2 2" xfId="1592" xr:uid="{9FA97EB5-949C-4D2A-9B74-BE9E88A842E9}"/>
    <cellStyle name="Calculation 2 3 2 3" xfId="1662" xr:uid="{803E1089-EB74-4B61-B4E4-B7087709484C}"/>
    <cellStyle name="Calculation 2 3 2 4" xfId="2242" xr:uid="{AB5A84EB-7C01-40BB-AD3E-AB0AD1F35C02}"/>
    <cellStyle name="Calculation 2 3 3" xfId="1384" xr:uid="{5D175C27-3720-499D-82BC-BDF5093902CD}"/>
    <cellStyle name="Calculation 2 3 4" xfId="29" xr:uid="{FAAF6B1E-B0B0-4444-AE65-28BDBFD688D8}"/>
    <cellStyle name="Calculation 2 3 5" xfId="2036" xr:uid="{603C84E4-D15C-46B3-B7F4-462B882E9AA8}"/>
    <cellStyle name="Calculation 2 4" xfId="570" xr:uid="{1593A257-3B2F-47AA-AF7C-4F88E6FFB3D7}"/>
    <cellStyle name="Calculation 2 4 2" xfId="785" xr:uid="{1EB05101-ABC9-4708-A9B7-F546DBFA193F}"/>
    <cellStyle name="Calculation 2 4 2 2" xfId="1498" xr:uid="{62765EB3-8613-419A-8C69-10A5A95AD074}"/>
    <cellStyle name="Calculation 2 4 2 3" xfId="1023" xr:uid="{C7104A9A-444E-4E81-8DD6-515FA83D319B}"/>
    <cellStyle name="Calculation 2 4 2 4" xfId="2148" xr:uid="{47419388-B88A-4561-AECA-9D2FF0E4C737}"/>
    <cellStyle name="Calculation 2 4 3" xfId="1290" xr:uid="{35C4E9B7-AE14-471A-B66E-FF424750AAAF}"/>
    <cellStyle name="Calculation 2 4 4" xfId="1197" xr:uid="{21387E31-4F90-4FC9-B90F-5321B6A4606C}"/>
    <cellStyle name="Calculation 2 4 5" xfId="1942" xr:uid="{FA54EBE0-BD96-4262-81FD-AD752953E768}"/>
    <cellStyle name="Calculation 2 5" xfId="714" xr:uid="{659B6432-F8EF-4491-A25F-9F523162FB51}"/>
    <cellStyle name="Calculation 2 5 2" xfId="1434" xr:uid="{AFD51807-06A0-4B45-B63E-9763C537E01C}"/>
    <cellStyle name="Calculation 2 5 3" xfId="1772" xr:uid="{08B94C0A-762C-49AE-BF67-60F3021638BE}"/>
    <cellStyle name="Calculation 2 5 4" xfId="2085" xr:uid="{BE01867C-200A-455E-96D9-8A68E2028E82}"/>
    <cellStyle name="Calculation 2 6" xfId="1005" xr:uid="{21009666-1081-4804-BAE8-5FD1F696A1AF}"/>
    <cellStyle name="Calculation 2 7" xfId="1810" xr:uid="{018599E4-6253-4160-9C3A-B774A5FD9A6F}"/>
    <cellStyle name="Calculation 2 8" xfId="981" xr:uid="{E5C34DF3-52B4-4073-B28C-00882C8CACA1}"/>
    <cellStyle name="Calculation 3" xfId="258" xr:uid="{198F9A6D-3549-4670-BB65-26FF7BA8D30D}"/>
    <cellStyle name="Calculation 3 2" xfId="619" xr:uid="{5CE415D5-C140-4FF6-B773-32E72D568037}"/>
    <cellStyle name="Calculation 3 2 2" xfId="834" xr:uid="{3C76F9FB-192D-48D3-AC56-A95F3E01314D}"/>
    <cellStyle name="Calculation 3 2 2 2" xfId="1547" xr:uid="{9C1968CB-BAC3-4565-9841-6FEBD7DAFA3A}"/>
    <cellStyle name="Calculation 3 2 2 3" xfId="1698" xr:uid="{88B1AA72-BEDD-4258-ACE0-8EDF2960214F}"/>
    <cellStyle name="Calculation 3 2 2 4" xfId="2197" xr:uid="{42C478B6-54B6-4FFD-9688-CB5F18EFCC57}"/>
    <cellStyle name="Calculation 3 2 3" xfId="1339" xr:uid="{128AE0AB-0D2C-4E9E-8EF1-0E20FE2D8310}"/>
    <cellStyle name="Calculation 3 2 4" xfId="1755" xr:uid="{7412E2CC-8F32-4E42-8CC0-AC8456F923FA}"/>
    <cellStyle name="Calculation 3 2 5" xfId="1991" xr:uid="{7C4A14F3-8FFB-4335-A276-73A76700925F}"/>
    <cellStyle name="Calculation 3 3" xfId="605" xr:uid="{4C8DFFA1-8F8F-494C-9515-D7A60EEE58D8}"/>
    <cellStyle name="Calculation 3 3 2" xfId="820" xr:uid="{BAE6983E-3F6F-44A9-8329-3A3FE9D9F301}"/>
    <cellStyle name="Calculation 3 3 2 2" xfId="1533" xr:uid="{CFF5F5BC-40B3-4DD5-8035-6293B18D283B}"/>
    <cellStyle name="Calculation 3 3 2 3" xfId="1003" xr:uid="{34E23764-5BA7-4549-A1E8-5BC94EB7C401}"/>
    <cellStyle name="Calculation 3 3 2 4" xfId="2183" xr:uid="{4C3DC07B-D8C1-424C-987C-93DA7D2BE5F6}"/>
    <cellStyle name="Calculation 3 3 3" xfId="1325" xr:uid="{7ECB5B6D-AF86-4AC4-B958-2306BC699673}"/>
    <cellStyle name="Calculation 3 3 4" xfId="1792" xr:uid="{9613C1CC-7A46-4D2C-92B4-BAB389A23FB1}"/>
    <cellStyle name="Calculation 3 3 5" xfId="1977" xr:uid="{CC4C01C0-90DC-448E-9FAD-540D18ABA8B9}"/>
    <cellStyle name="Calculation 3 4" xfId="689" xr:uid="{C5A59533-2356-43A8-820A-61A4204E0D6E}"/>
    <cellStyle name="Calculation 3 4 2" xfId="904" xr:uid="{F32F607B-76F7-4194-89DE-EBF9E7A215E3}"/>
    <cellStyle name="Calculation 3 4 2 2" xfId="1617" xr:uid="{2BB03506-FB80-4CCC-871A-06376CF4F9AA}"/>
    <cellStyle name="Calculation 3 4 2 3" xfId="1889" xr:uid="{5054CE20-7F55-439B-85B5-DBCEC356D99C}"/>
    <cellStyle name="Calculation 3 4 2 4" xfId="2267" xr:uid="{10D7899A-06F5-411F-BA78-3E7CB45B02A8}"/>
    <cellStyle name="Calculation 3 4 3" xfId="1409" xr:uid="{F4A4AEFA-5827-4018-A386-9D870C89F6D8}"/>
    <cellStyle name="Calculation 3 4 4" xfId="1761" xr:uid="{37E85BEB-1CA0-4798-9392-2AABDBCA61BF}"/>
    <cellStyle name="Calculation 3 4 5" xfId="2061" xr:uid="{E283673F-7436-497D-A7B7-8A6A37D6D99A}"/>
    <cellStyle name="Calculation 3 5" xfId="722" xr:uid="{09E3F567-4234-4670-B812-492EA4089C92}"/>
    <cellStyle name="Calculation 3 5 2" xfId="1442" xr:uid="{0DA43C9E-114D-47ED-B0C1-73A7C4520835}"/>
    <cellStyle name="Calculation 3 5 3" xfId="1674" xr:uid="{843800EC-4B2D-4BBD-8EE6-3573F8B93D7D}"/>
    <cellStyle name="Calculation 3 5 4" xfId="2093" xr:uid="{28FC7BBD-29C5-48D3-80FC-57732E0C1BC5}"/>
    <cellStyle name="Calculation 3 6" xfId="1068" xr:uid="{752618A9-7C8D-4191-BAD5-686CE8D94B68}"/>
    <cellStyle name="Calculation 3 7" xfId="1865" xr:uid="{EA9EA80A-E78A-465D-A183-44FFAEC44480}"/>
    <cellStyle name="Calculation 3 8" xfId="82" xr:uid="{02A7F69B-23A5-495C-BD3F-0658CFD6EB1E}"/>
    <cellStyle name="Check Cell 2" xfId="163" xr:uid="{ADBD6BF8-6CA2-4BC9-A5B2-4AFF12274FA3}"/>
    <cellStyle name="Check Cell 3" xfId="259" xr:uid="{FB5F7655-8742-49F5-A945-DB40D957D7C7}"/>
    <cellStyle name="Check Cell 4" xfId="403" xr:uid="{3FEEA710-BF24-48FC-8736-005E19335219}"/>
    <cellStyle name="Comma" xfId="2304" builtinId="3"/>
    <cellStyle name="Comma 2" xfId="164" xr:uid="{F1DC162F-15E3-46C6-B530-E89CA83594A4}"/>
    <cellStyle name="Comma 2 2" xfId="165" xr:uid="{9C420A43-7E99-4036-9F43-DAD3E86DCD84}"/>
    <cellStyle name="Comma 2 2 2" xfId="448" xr:uid="{70C2EF39-63E1-4852-B15B-A3293DD4DE26}"/>
    <cellStyle name="Comma 3" xfId="166" xr:uid="{5B29C205-315B-4438-A315-86F28C34CC2B}"/>
    <cellStyle name="Comma 6" xfId="6" xr:uid="{00000000-0005-0000-0000-000005000000}"/>
    <cellStyle name="Constants" xfId="8" xr:uid="{00000000-0005-0000-0000-000006000000}"/>
    <cellStyle name="ContentsHyperlink" xfId="275" xr:uid="{A7785E0A-F4A8-451A-B226-354ED5ADBE5D}"/>
    <cellStyle name="CustomCellsOrange" xfId="167" xr:uid="{DCB40854-44EF-45B6-9488-E6B9625F5C74}"/>
    <cellStyle name="CustomCellsOrange 2" xfId="449" xr:uid="{C30787BA-DF2B-4A3D-86BE-350EA233E032}"/>
    <cellStyle name="CustomCellsOrange 2 2" xfId="472" xr:uid="{A1593F25-3A2B-4BCE-B195-116336AF67FF}"/>
    <cellStyle name="CustomCellsOrange 2 2 2" xfId="542" xr:uid="{9BE37A14-23BA-4117-BD66-AC9236AD8CCF}"/>
    <cellStyle name="CustomCellsOrange 2 2 2 2" xfId="708" xr:uid="{36B235AB-B499-4214-A8B3-EEEBB6B3B064}"/>
    <cellStyle name="CustomCellsOrange 2 2 2 2 2" xfId="922" xr:uid="{F483C00A-284C-430E-802D-73F6EB67C667}"/>
    <cellStyle name="CustomCellsOrange 2 2 2 2 2 2" xfId="1635" xr:uid="{B2385DC3-E685-4914-93B5-6A7FAA09102F}"/>
    <cellStyle name="CustomCellsOrange 2 2 2 2 2 3" xfId="1907" xr:uid="{FD4B4416-B8BD-4F23-9A6E-FA7EACC8B1A8}"/>
    <cellStyle name="CustomCellsOrange 2 2 2 2 2 4" xfId="2285" xr:uid="{CDCB8EB7-492F-44A3-96DB-DA7915A9905C}"/>
    <cellStyle name="CustomCellsOrange 2 2 2 2 3" xfId="1428" xr:uid="{11B3A23F-ECE3-4398-9E5B-F4D4CA51405A}"/>
    <cellStyle name="CustomCellsOrange 2 2 2 2 4" xfId="1263" xr:uid="{AB2ACF3A-DE3D-4F12-9153-F181AAE1F1C5}"/>
    <cellStyle name="CustomCellsOrange 2 2 2 2 5" xfId="2079" xr:uid="{246F53D8-BDA4-40DD-B8B8-53D387BC4C5B}"/>
    <cellStyle name="CustomCellsOrange 2 2 3" xfId="691" xr:uid="{03C2B062-60D1-40C0-B56F-2C39C3C7C77B}"/>
    <cellStyle name="CustomCellsOrange 2 2 3 2" xfId="906" xr:uid="{9384D55A-F94A-4527-AB56-BDAD4B8FB517}"/>
    <cellStyle name="CustomCellsOrange 2 2 3 2 2" xfId="1619" xr:uid="{69BEE11F-BA24-4F76-92D9-0885D85F40EF}"/>
    <cellStyle name="CustomCellsOrange 2 2 3 2 3" xfId="1891" xr:uid="{6AAEFA4F-D5F6-43A3-9F70-F66F61873922}"/>
    <cellStyle name="CustomCellsOrange 2 2 3 2 4" xfId="2269" xr:uid="{F46F45B8-7471-44F6-B7E2-F60C518EB414}"/>
    <cellStyle name="CustomCellsOrange 2 2 3 3" xfId="1411" xr:uid="{55DE88E6-F0BC-4A27-ACA0-81244E53DBDE}"/>
    <cellStyle name="CustomCellsOrange 2 2 3 4" xfId="1757" xr:uid="{79665B93-5293-4C4A-910C-A6216B696E6C}"/>
    <cellStyle name="CustomCellsOrange 2 2 3 5" xfId="2063" xr:uid="{9C3710C1-DC5E-4318-A1FC-FBA1D3EA0AA1}"/>
    <cellStyle name="CustomCellsOrange 2 2 4" xfId="609" xr:uid="{5C03E980-9BA7-47A0-B77A-5F66A1456ACC}"/>
    <cellStyle name="CustomCellsOrange 2 2 4 2" xfId="824" xr:uid="{0F5C747A-0755-4DC6-90CE-2969D2131389}"/>
    <cellStyle name="CustomCellsOrange 2 2 4 2 2" xfId="1537" xr:uid="{372A5979-2F89-4F70-B35A-C1394CB53FFB}"/>
    <cellStyle name="CustomCellsOrange 2 2 4 2 3" xfId="1667" xr:uid="{560DA2D9-C91E-4539-AA11-348B6B934308}"/>
    <cellStyle name="CustomCellsOrange 2 2 4 2 4" xfId="2187" xr:uid="{A562E128-502D-40C4-9287-91CA8167A6A8}"/>
    <cellStyle name="CustomCellsOrange 2 2 4 3" xfId="1329" xr:uid="{38E29065-CAB0-46F6-B338-25FE8D542946}"/>
    <cellStyle name="CustomCellsOrange 2 2 4 4" xfId="1700" xr:uid="{6C34DF0A-E18F-4FDF-A79E-BDFC79074816}"/>
    <cellStyle name="CustomCellsOrange 2 2 4 5" xfId="1981" xr:uid="{21A904B6-00E4-4AAC-A0D0-EC765FDFF1CF}"/>
    <cellStyle name="CustomCellsOrange 2 2 5" xfId="710" xr:uid="{344C5CFD-3C8F-4C8B-B895-23D57115F034}"/>
    <cellStyle name="CustomCellsOrange 2 2 5 2" xfId="924" xr:uid="{EACB5CF7-FA74-4AF5-9EEC-68453CE742B7}"/>
    <cellStyle name="CustomCellsOrange 2 2 5 2 2" xfId="1637" xr:uid="{60A9CDE7-F9D9-4D58-B9C0-0954A872BE41}"/>
    <cellStyle name="CustomCellsOrange 2 2 5 2 3" xfId="1909" xr:uid="{E28CD483-3A94-44A6-A9FF-ACA2CF02BC24}"/>
    <cellStyle name="CustomCellsOrange 2 2 5 2 4" xfId="2287" xr:uid="{0A0E7BCE-7881-4AE9-8CDE-485BA57B4654}"/>
    <cellStyle name="CustomCellsOrange 2 2 5 3" xfId="1430" xr:uid="{DDC05A8D-A728-4736-BA56-9CE140CB9C9D}"/>
    <cellStyle name="CustomCellsOrange 2 2 5 4" xfId="1768" xr:uid="{BB85FEAA-C171-4693-ACBD-BA8332538858}"/>
    <cellStyle name="CustomCellsOrange 2 2 5 5" xfId="2081" xr:uid="{E8F101E5-2DFC-44F2-B7E3-B3270493E073}"/>
    <cellStyle name="CustomCellsOrange 2 2 6" xfId="1224" xr:uid="{2F578B6E-2DF3-4DD8-A57F-BA6FE79FCC76}"/>
    <cellStyle name="CustomCellsOrange 2 2 7" xfId="1049" xr:uid="{F9FF5830-3F54-4EA0-8E72-8EC2C3C71EA0}"/>
    <cellStyle name="CustomCellsOrange 2 2 8" xfId="986" xr:uid="{8A91521F-D246-4ACD-AD5D-242570A581B8}"/>
    <cellStyle name="CustomCellsOrange 3" xfId="307" xr:uid="{411C816E-047C-4B4C-BB12-E408A3F652AA}"/>
    <cellStyle name="CustomCellsOrange 3 2" xfId="646" xr:uid="{BA522192-9952-4D75-91FF-A591C0E25512}"/>
    <cellStyle name="CustomCellsOrange 3 2 2" xfId="861" xr:uid="{4C8CCE8D-2ACC-4BCB-8073-9E4CA2445AAF}"/>
    <cellStyle name="CustomCellsOrange 3 2 2 2" xfId="1574" xr:uid="{2E4661B0-D52B-48BA-9B38-445910D27ECA}"/>
    <cellStyle name="CustomCellsOrange 3 2 2 3" xfId="1063" xr:uid="{CE33E548-A7EF-46D7-8CC6-FD570E6BA194}"/>
    <cellStyle name="CustomCellsOrange 3 2 2 4" xfId="2224" xr:uid="{AA201C0D-BE79-4A36-8BB5-9E291C7EBE41}"/>
    <cellStyle name="CustomCellsOrange 3 2 3" xfId="1366" xr:uid="{06BF508D-A378-451C-A03C-8E4BB861D91D}"/>
    <cellStyle name="CustomCellsOrange 3 2 4" xfId="1188" xr:uid="{1C1C27AB-F407-480F-A8F7-D4EA5AABCA2F}"/>
    <cellStyle name="CustomCellsOrange 3 2 5" xfId="2018" xr:uid="{EEC4B1F0-EF5E-4206-BF98-14866F6E4FA5}"/>
    <cellStyle name="CustomCellsOrange 3 3" xfId="579" xr:uid="{E47B54A2-0402-4577-AD90-C72F39F56CB3}"/>
    <cellStyle name="CustomCellsOrange 3 3 2" xfId="794" xr:uid="{1CEAE20B-87C8-478A-AF82-99D9A2EB6635}"/>
    <cellStyle name="CustomCellsOrange 3 3 2 2" xfId="1507" xr:uid="{8521DB22-EF7F-4F47-B683-AAFE446C81EE}"/>
    <cellStyle name="CustomCellsOrange 3 3 2 3" xfId="1053" xr:uid="{2C776393-2760-4D6E-B398-5432D45B78B3}"/>
    <cellStyle name="CustomCellsOrange 3 3 2 4" xfId="2157" xr:uid="{BF4580E0-5FC3-4443-9332-DA98BF29257E}"/>
    <cellStyle name="CustomCellsOrange 3 3 3" xfId="1299" xr:uid="{A34286FD-AD24-41C4-8AB6-8ADEEF30DBC5}"/>
    <cellStyle name="CustomCellsOrange 3 3 4" xfId="1010" xr:uid="{59099FDA-750E-468E-A650-E42AB76F6D8A}"/>
    <cellStyle name="CustomCellsOrange 3 3 5" xfId="1951" xr:uid="{F5A5DF85-18B4-4A18-9653-A3D8D844316B}"/>
    <cellStyle name="CustomCellsOrange 3 4" xfId="592" xr:uid="{136778C3-093E-4F20-8E41-1047CE26B5CC}"/>
    <cellStyle name="CustomCellsOrange 3 4 2" xfId="807" xr:uid="{02093D78-7BBB-464E-AFC0-429CEECF2D06}"/>
    <cellStyle name="CustomCellsOrange 3 4 2 2" xfId="1520" xr:uid="{331C1127-879B-4D74-8794-2E6D71678F4A}"/>
    <cellStyle name="CustomCellsOrange 3 4 2 3" xfId="1042" xr:uid="{81C8AEBC-A812-40FC-B608-1D3A0D610029}"/>
    <cellStyle name="CustomCellsOrange 3 4 2 4" xfId="2170" xr:uid="{42739A41-E9D2-4033-B743-8C33B612F463}"/>
    <cellStyle name="CustomCellsOrange 3 4 3" xfId="1312" xr:uid="{877AE66B-D51D-4AEF-8948-643CE2E6A2E3}"/>
    <cellStyle name="CustomCellsOrange 3 4 4" xfId="1734" xr:uid="{BFC21101-654F-4F19-B317-E14BECAB40D8}"/>
    <cellStyle name="CustomCellsOrange 3 4 5" xfId="1964" xr:uid="{0A2CBC4B-D949-4C01-B6B0-3769B3B36EC2}"/>
    <cellStyle name="CustomCellsOrange 3 5" xfId="732" xr:uid="{43C95B11-EEDC-407C-8B68-E9310B716A84}"/>
    <cellStyle name="CustomCellsOrange 3 6" xfId="1104" xr:uid="{751AE82F-7EA1-4CBF-976E-BDDB401B1B90}"/>
    <cellStyle name="CustomCellsOrange 3 7" xfId="1833" xr:uid="{4B5A2614-CD81-45E9-86B8-DF904E31E0E5}"/>
    <cellStyle name="CustomCellsOrange 3 8" xfId="1254" xr:uid="{AA2731B3-BA6E-432F-9B84-6A4709968FD5}"/>
    <cellStyle name="CustomizationCells" xfId="16" xr:uid="{00000000-0005-0000-0000-000007000000}"/>
    <cellStyle name="CustomizationCells 2" xfId="450" xr:uid="{76C7FC44-804E-4829-95D7-60B4029CF496}"/>
    <cellStyle name="CustomizationCells 2 2" xfId="473" xr:uid="{FD9F8CD3-A928-4D48-B69D-7F6324E6796A}"/>
    <cellStyle name="CustomizationCells 2 2 2" xfId="543" xr:uid="{77A10C67-7A23-487A-AE30-F6CD071ACEB1}"/>
    <cellStyle name="CustomizationCells 2 2 2 2" xfId="709" xr:uid="{CD23153D-EE83-4ACC-9A22-C93243BF55F4}"/>
    <cellStyle name="CustomizationCells 2 2 2 2 2" xfId="923" xr:uid="{099E4BAB-E385-40EB-B92A-70C7CED43975}"/>
    <cellStyle name="CustomizationCells 2 2 2 2 2 2" xfId="1636" xr:uid="{30705B04-227C-44AB-B05A-C72303CB6ADD}"/>
    <cellStyle name="CustomizationCells 2 2 2 2 2 3" xfId="1908" xr:uid="{FB0B32D6-9EEB-4B40-A70F-A067B135D18F}"/>
    <cellStyle name="CustomizationCells 2 2 2 2 2 4" xfId="2286" xr:uid="{66DE6F77-B920-4D3C-991F-78904ACFACBE}"/>
    <cellStyle name="CustomizationCells 2 2 2 2 3" xfId="1429" xr:uid="{452359DA-6367-4A37-BF82-B57DB69E4F15}"/>
    <cellStyle name="CustomizationCells 2 2 2 2 4" xfId="1220" xr:uid="{5017526D-2052-4B5A-98FC-DE86C3AEBB71}"/>
    <cellStyle name="CustomizationCells 2 2 2 2 5" xfId="2080" xr:uid="{166B99D6-961E-4BA0-B95F-12D6E9B72B66}"/>
    <cellStyle name="CustomizationCells 2 2 3" xfId="692" xr:uid="{884A754D-435E-41EB-A4FB-1EC35D240608}"/>
    <cellStyle name="CustomizationCells 2 2 3 2" xfId="907" xr:uid="{0FB768A6-0F13-4B9E-B44C-672D0B2242AD}"/>
    <cellStyle name="CustomizationCells 2 2 3 2 2" xfId="1620" xr:uid="{740622D6-BA1B-41A1-AEA5-2F082F22B2A3}"/>
    <cellStyle name="CustomizationCells 2 2 3 2 3" xfId="1892" xr:uid="{6183C958-5983-4358-B95C-91E1DA61EB5D}"/>
    <cellStyle name="CustomizationCells 2 2 3 2 4" xfId="2270" xr:uid="{8351CEF9-FBC1-4609-A8A9-9CCC292C9B07}"/>
    <cellStyle name="CustomizationCells 2 2 3 3" xfId="1412" xr:uid="{7A5741D6-CBA3-44C1-868D-158BA06D606F}"/>
    <cellStyle name="CustomizationCells 2 2 3 4" xfId="1147" xr:uid="{9C835068-28FA-46E1-A7C3-6B456E72C033}"/>
    <cellStyle name="CustomizationCells 2 2 3 5" xfId="2064" xr:uid="{5D6040D1-2749-4F04-8C5A-AF3C96B87E43}"/>
    <cellStyle name="CustomizationCells 2 2 4" xfId="555" xr:uid="{4D8E8180-6959-44F3-B383-0ACDC7672DB2}"/>
    <cellStyle name="CustomizationCells 2 2 4 2" xfId="770" xr:uid="{A0E15D98-3A29-4BD4-A771-FB38A03E0BE8}"/>
    <cellStyle name="CustomizationCells 2 2 4 2 2" xfId="1483" xr:uid="{CD3E8AEC-1C10-4ED2-85AC-229129D91696}"/>
    <cellStyle name="CustomizationCells 2 2 4 2 3" xfId="1030" xr:uid="{94984A09-BF13-4AA4-A85D-3B580C0BD78B}"/>
    <cellStyle name="CustomizationCells 2 2 4 2 4" xfId="2133" xr:uid="{7C0B0596-2A97-4E18-AE85-DCECC2928077}"/>
    <cellStyle name="CustomizationCells 2 2 4 3" xfId="1275" xr:uid="{AD4AB5ED-5350-48FE-9D79-10D6781E27E9}"/>
    <cellStyle name="CustomizationCells 2 2 4 4" xfId="1019" xr:uid="{EC0E5E35-78AF-428C-975B-3BF10DCA9FD8}"/>
    <cellStyle name="CustomizationCells 2 2 4 5" xfId="1927" xr:uid="{F657DCD7-704C-4292-BE18-639D9F37A90F}"/>
    <cellStyle name="CustomizationCells 2 2 5" xfId="711" xr:uid="{4B94BCE0-47BB-40A7-8C4E-B2716A2CAC95}"/>
    <cellStyle name="CustomizationCells 2 2 5 2" xfId="925" xr:uid="{9FFC34B4-C6F1-4476-A355-4C3B5249EE09}"/>
    <cellStyle name="CustomizationCells 2 2 5 3" xfId="1431" xr:uid="{2DDA9891-53EA-45C3-81C7-8A25CE394629}"/>
    <cellStyle name="CustomizationCells 2 2 5 4" xfId="1685" xr:uid="{8F4B4369-7A43-4A2B-914A-B58D110870DA}"/>
    <cellStyle name="CustomizationCells 2 2 5 5" xfId="2082" xr:uid="{A9F95BAC-5492-4DE2-A2C2-D7A49C6A80A2}"/>
    <cellStyle name="CustomizationCells 2 2 6" xfId="1225" xr:uid="{1FA2EF5B-BDB2-4CF4-B40F-1A4537614B3F}"/>
    <cellStyle name="CustomizationCells 2 2 7" xfId="1697" xr:uid="{34A925FC-7445-442B-A2EB-05402A658500}"/>
    <cellStyle name="CustomizationCells 2 2 8" xfId="1782" xr:uid="{D475A28F-99E5-4D2A-A5BC-4D8A8CA797EB}"/>
    <cellStyle name="CustomizationCells 3" xfId="308" xr:uid="{6BAB25F7-D23D-4B07-A424-59F23005346E}"/>
    <cellStyle name="CustomizationCells 3 2" xfId="647" xr:uid="{062041AE-F085-4411-8ADD-655B25F66F3E}"/>
    <cellStyle name="CustomizationCells 3 2 2" xfId="862" xr:uid="{870310B6-E2C8-4B66-A93E-3F22A5853571}"/>
    <cellStyle name="CustomizationCells 3 2 2 2" xfId="1575" xr:uid="{DF881EBE-3D04-42EA-BCE9-4AB20658BEA8}"/>
    <cellStyle name="CustomizationCells 3 2 2 3" xfId="1066" xr:uid="{80EA2534-1F02-421A-83E4-0265269BE447}"/>
    <cellStyle name="CustomizationCells 3 2 2 4" xfId="2225" xr:uid="{AA9E26DD-C6E0-412C-884A-7FEA9C846738}"/>
    <cellStyle name="CustomizationCells 3 2 3" xfId="1367" xr:uid="{073A8689-86EA-4A56-9EB2-318980A1B024}"/>
    <cellStyle name="CustomizationCells 3 2 4" xfId="26" xr:uid="{8295119A-6EE7-47AF-BEDE-3C16B5089EA7}"/>
    <cellStyle name="CustomizationCells 3 2 5" xfId="2019" xr:uid="{6548E8FA-2AC2-43F7-A2DA-5406FF57AFBB}"/>
    <cellStyle name="CustomizationCells 3 3" xfId="674" xr:uid="{5DC16D22-ABBA-4BB9-AAD5-111B0B6DB344}"/>
    <cellStyle name="CustomizationCells 3 3 2" xfId="889" xr:uid="{7C14E5BD-7401-4695-9C6F-E911AD77ED84}"/>
    <cellStyle name="CustomizationCells 3 3 2 2" xfId="1602" xr:uid="{CAFA3364-3243-4796-8FDE-D0B400C48D3C}"/>
    <cellStyle name="CustomizationCells 3 3 2 3" xfId="926" xr:uid="{AA906F1F-6881-4229-8DAC-8EC315CB8060}"/>
    <cellStyle name="CustomizationCells 3 3 2 4" xfId="2252" xr:uid="{EFA3A520-4A9F-4168-8131-08A6B126AA9F}"/>
    <cellStyle name="CustomizationCells 3 3 3" xfId="1394" xr:uid="{52BA3711-D659-4A65-8A38-4465E7880943}"/>
    <cellStyle name="CustomizationCells 3 3 4" xfId="1690" xr:uid="{AB187B44-1F67-4AF9-8015-659E5BDD8A5A}"/>
    <cellStyle name="CustomizationCells 3 3 5" xfId="2046" xr:uid="{AA42CF44-3FC6-4F8E-8E27-E4699AC218AD}"/>
    <cellStyle name="CustomizationCells 3 4" xfId="594" xr:uid="{5400784D-98BC-46B2-A814-06F6092F6773}"/>
    <cellStyle name="CustomizationCells 3 4 2" xfId="809" xr:uid="{F4C705DA-A966-4D3C-B74A-388B3F9CD418}"/>
    <cellStyle name="CustomizationCells 3 4 2 2" xfId="1522" xr:uid="{7206D4E0-9DD5-4812-A9B0-34C2EFC6B0AE}"/>
    <cellStyle name="CustomizationCells 3 4 2 3" xfId="1040" xr:uid="{A88A6320-5E55-43FE-84D1-CD6393060E7A}"/>
    <cellStyle name="CustomizationCells 3 4 2 4" xfId="2172" xr:uid="{6F8159BA-6C3C-42B0-A6AF-33509DA78DEC}"/>
    <cellStyle name="CustomizationCells 3 4 3" xfId="1314" xr:uid="{5AAF8008-B46F-4E55-8756-68ECF318C818}"/>
    <cellStyle name="CustomizationCells 3 4 4" xfId="1084" xr:uid="{F86D0906-0ADD-4063-B9F4-FF344D050594}"/>
    <cellStyle name="CustomizationCells 3 4 5" xfId="1966" xr:uid="{9559E94D-108A-4626-8D7F-6356641E17B6}"/>
    <cellStyle name="CustomizationCells 3 5" xfId="733" xr:uid="{E843A5F8-1FBA-463B-B3FC-5EA5148EDC88}"/>
    <cellStyle name="CustomizationCells 3 6" xfId="1105" xr:uid="{A2AEDDE9-C24F-4B0E-95A1-1AA80936BC37}"/>
    <cellStyle name="CustomizationCells 3 7" xfId="1767" xr:uid="{CA7E4C1B-3A9E-4D85-9E9E-A87833AD5B5E}"/>
    <cellStyle name="CustomizationCells 3 8" xfId="1732" xr:uid="{3F34BCBF-4D17-4460-A2E5-F1DD28615959}"/>
    <cellStyle name="CustomizationCells 4" xfId="105" xr:uid="{313B86C6-BF96-483C-BB83-08DD249A8177}"/>
    <cellStyle name="CustomizationGreenCells" xfId="168" xr:uid="{2A1B8315-FF81-4509-8298-2DD11E2D40F1}"/>
    <cellStyle name="CustomizationGreenCells 2" xfId="451" xr:uid="{3FFBB354-6323-4CA9-93E3-3AD2C2FB5352}"/>
    <cellStyle name="CustomizationGreenCells 3" xfId="309" xr:uid="{64C2A0D3-97C4-40E1-BCCC-53FAE7D716A3}"/>
    <cellStyle name="CustomizationGreenCells 3 2" xfId="648" xr:uid="{C69B7D8D-C4FE-45FD-A068-25E9B870E8D6}"/>
    <cellStyle name="CustomizationGreenCells 3 2 2" xfId="863" xr:uid="{2AA3FA68-CED5-43A6-A379-11CD34D94197}"/>
    <cellStyle name="CustomizationGreenCells 3 2 2 2" xfId="1576" xr:uid="{5D7793A1-7B31-437E-8043-FC27B703B312}"/>
    <cellStyle name="CustomizationGreenCells 3 2 2 3" xfId="1822" xr:uid="{4A9AD5EE-BE8F-4307-8F33-4BBB5AAE6C1C}"/>
    <cellStyle name="CustomizationGreenCells 3 2 2 4" xfId="2226" xr:uid="{552B0FAD-4474-4E03-B64A-AF669B3F3E35}"/>
    <cellStyle name="CustomizationGreenCells 3 2 3" xfId="1368" xr:uid="{76FEA897-BF2D-42E8-9F9C-0BAE71929702}"/>
    <cellStyle name="CustomizationGreenCells 3 2 4" xfId="995" xr:uid="{173FC676-1A06-4CD2-AB2E-19EAA126587E}"/>
    <cellStyle name="CustomizationGreenCells 3 2 5" xfId="2020" xr:uid="{2FDE4CB0-7611-4A38-8471-F4573ED16663}"/>
    <cellStyle name="CustomizationGreenCells 3 3" xfId="618" xr:uid="{05CB072C-1D50-44A8-8CA5-B63EB86F02B6}"/>
    <cellStyle name="CustomizationGreenCells 3 3 2" xfId="833" xr:uid="{3BF55559-6CD5-493C-A749-EB701C57325D}"/>
    <cellStyle name="CustomizationGreenCells 3 3 2 2" xfId="1546" xr:uid="{8139E202-BC76-4F99-BEA2-E2684424EB06}"/>
    <cellStyle name="CustomizationGreenCells 3 3 2 3" xfId="1817" xr:uid="{D97040C8-2B97-4D2C-86CD-441790D9DF27}"/>
    <cellStyle name="CustomizationGreenCells 3 3 2 4" xfId="2196" xr:uid="{6B5CC220-91BE-4BF6-BC99-EB3AFFB64A1E}"/>
    <cellStyle name="CustomizationGreenCells 3 3 3" xfId="1338" xr:uid="{53491117-5BBC-4EBF-AB74-861FE846078F}"/>
    <cellStyle name="CustomizationGreenCells 3 3 4" xfId="1009" xr:uid="{227057FC-B3D4-42E6-8910-A5DB7A709750}"/>
    <cellStyle name="CustomizationGreenCells 3 3 5" xfId="1990" xr:uid="{39CEA75A-AE14-4782-9049-67F487D93223}"/>
    <cellStyle name="CustomizationGreenCells 3 4" xfId="551" xr:uid="{E07817C3-19E5-4551-B817-02E27F9D2E19}"/>
    <cellStyle name="CustomizationGreenCells 3 4 2" xfId="766" xr:uid="{AF56710D-282A-41E7-806C-615A9D057388}"/>
    <cellStyle name="CustomizationGreenCells 3 4 2 2" xfId="1479" xr:uid="{3C81B3CA-BB5D-45E6-A9B9-1C101D3DEBB1}"/>
    <cellStyle name="CustomizationGreenCells 3 4 2 3" xfId="1074" xr:uid="{C96FFC2C-C126-4706-AFCA-CFA9B158C629}"/>
    <cellStyle name="CustomizationGreenCells 3 4 2 4" xfId="2129" xr:uid="{CACBB44F-92A4-482C-98F8-110B7BA3A44B}"/>
    <cellStyle name="CustomizationGreenCells 3 4 3" xfId="1271" xr:uid="{646C3DEB-81A0-4C06-99DD-8CBB20917642}"/>
    <cellStyle name="CustomizationGreenCells 3 4 4" xfId="1166" xr:uid="{75D1AED7-145B-4BAA-A1E8-D20447B040D4}"/>
    <cellStyle name="CustomizationGreenCells 3 4 5" xfId="1923" xr:uid="{FDF19DD1-EB17-4447-B2E4-1E04727817EE}"/>
    <cellStyle name="CustomizationGreenCells 3 5" xfId="734" xr:uid="{EBCE0618-E77E-4FC6-B88D-7D3474641E8D}"/>
    <cellStyle name="CustomizationGreenCells 3 6" xfId="1106" xr:uid="{9432A9B4-90ED-4776-88E4-4FDB7D3DFC5B}"/>
    <cellStyle name="CustomizationGreenCells 3 7" xfId="1676" xr:uid="{A011262C-4199-4569-B142-64188E158C49}"/>
    <cellStyle name="CustomizationGreenCells 3 8" xfId="1877" xr:uid="{78573644-D06D-45BF-B2E5-B9B3D6976F4E}"/>
    <cellStyle name="DocBox_EmptyRow" xfId="32" xr:uid="{0D28A976-5D12-4EA6-A0E0-D4C80C07956C}"/>
    <cellStyle name="Eingabe" xfId="19" xr:uid="{9DE85779-A836-4C02-BC1B-BD54F7CF547E}"/>
    <cellStyle name="Eingabe 2" xfId="406" xr:uid="{28AF6488-63DC-483D-85B1-F86880598907}"/>
    <cellStyle name="Eingabe 3" xfId="452" xr:uid="{8CD1970E-55BD-4AFD-8E1E-96E55F06B986}"/>
    <cellStyle name="Eingabe 3 2" xfId="688" xr:uid="{085DF4AB-19A7-4CD4-A833-8B8E1447D54E}"/>
    <cellStyle name="Eingabe 3 2 2" xfId="903" xr:uid="{F77E0EF0-37E2-4588-901E-930B2E1EE269}"/>
    <cellStyle name="Eingabe 3 2 2 2" xfId="1616" xr:uid="{4FE3297B-FBBF-476D-9317-EEDE4AE2BEC4}"/>
    <cellStyle name="Eingabe 3 2 2 3" xfId="1888" xr:uid="{10259214-03EF-49EE-9852-255997FD176A}"/>
    <cellStyle name="Eingabe 3 2 2 4" xfId="2266" xr:uid="{1CA1A7A8-3E26-45C8-997B-B280BD98468E}"/>
    <cellStyle name="Eingabe 3 2 3" xfId="1408" xr:uid="{DB2531CD-F52C-4D13-8816-02C098D16AA7}"/>
    <cellStyle name="Eingabe 3 2 4" xfId="1818" xr:uid="{5C2943D4-6274-429D-BDF7-61657E5E82A3}"/>
    <cellStyle name="Eingabe 3 2 5" xfId="2060" xr:uid="{01BADC80-47CD-44E2-8630-8717305EA41E}"/>
    <cellStyle name="Eingabe 3 3" xfId="677" xr:uid="{09DDE72A-62ED-45A0-BB56-F93E3BB1FA81}"/>
    <cellStyle name="Eingabe 3 3 2" xfId="892" xr:uid="{10ABFD32-841A-4B6D-8B57-25176C875944}"/>
    <cellStyle name="Eingabe 3 3 2 2" xfId="1605" xr:uid="{29EF5051-77C2-4F51-A81E-1F151A62793F}"/>
    <cellStyle name="Eingabe 3 3 2 3" xfId="1176" xr:uid="{8F9C0645-5432-4AF3-ABD2-82A76B2059F7}"/>
    <cellStyle name="Eingabe 3 3 2 4" xfId="2255" xr:uid="{2663E84D-2D8C-4897-8E20-62A6AE4A0953}"/>
    <cellStyle name="Eingabe 3 3 3" xfId="1397" xr:uid="{4F14EBB2-717D-4B08-8448-4C7E3D313D63}"/>
    <cellStyle name="Eingabe 3 3 4" xfId="1058" xr:uid="{318884CC-94E0-4427-B8CA-F0B26F64C21B}"/>
    <cellStyle name="Eingabe 3 3 5" xfId="2049" xr:uid="{B13621B6-E4B6-4DC4-ABDE-F2B54B942D5B}"/>
    <cellStyle name="Eingabe 3 4" xfId="568" xr:uid="{5E654C06-72F2-4F8F-AE43-CE950DE869AB}"/>
    <cellStyle name="Eingabe 3 4 2" xfId="783" xr:uid="{E933BDAE-C373-4EB7-9AB9-95C2FCE813F4}"/>
    <cellStyle name="Eingabe 3 4 2 2" xfId="1496" xr:uid="{7F998F58-BDCB-4B74-A820-5430A13EC47D}"/>
    <cellStyle name="Eingabe 3 4 2 3" xfId="997" xr:uid="{F25B8C94-568E-4151-8A3C-5A4A8E5EC6DA}"/>
    <cellStyle name="Eingabe 3 4 2 4" xfId="2146" xr:uid="{DF3FCAE5-9121-4830-8A45-1B845264182D}"/>
    <cellStyle name="Eingabe 3 4 3" xfId="1288" xr:uid="{D18AD6B1-175B-44AA-B86B-EBE06B89D2CB}"/>
    <cellStyle name="Eingabe 3 4 4" xfId="1849" xr:uid="{5766B0E9-477E-45C9-9E35-50D17DC855B3}"/>
    <cellStyle name="Eingabe 3 4 5" xfId="1940" xr:uid="{187BB9FC-177E-4109-8D17-DA24941EF378}"/>
    <cellStyle name="Eingabe 3 5" xfId="751" xr:uid="{7D7F7524-E7B4-4195-9E4C-D6403A418D68}"/>
    <cellStyle name="Eingabe 3 5 2" xfId="1464" xr:uid="{C9C42825-579B-4660-B7BE-8F333BDAEA81}"/>
    <cellStyle name="Eingabe 3 5 3" xfId="1763" xr:uid="{DB99A11B-DB2A-40CB-BA07-B250D64A0E73}"/>
    <cellStyle name="Eingabe 3 5 4" xfId="2114" xr:uid="{2C4FB7AC-E24C-4D5E-AA99-A0694D3F6C36}"/>
    <cellStyle name="Eingabe 3 6" xfId="1211" xr:uid="{FE0D8030-E33A-4F5E-AC4D-AC9643B6F617}"/>
    <cellStyle name="Eingabe 3 7" xfId="1150" xr:uid="{9286F28E-46F9-4BAA-A0FF-DB13E2FE72F7}"/>
    <cellStyle name="Eingabe 3 8" xfId="1070" xr:uid="{0CBC878F-3DB8-41B9-9B78-EC4F52A7DE71}"/>
    <cellStyle name="Eingabe 4" xfId="311" xr:uid="{C98137A0-A831-4A18-B430-DA1FB80B2443}"/>
    <cellStyle name="Eingabe 4 2" xfId="649" xr:uid="{6DF699FE-35D1-4C0F-A29C-9F39A21D54A4}"/>
    <cellStyle name="Eingabe 4 2 2" xfId="864" xr:uid="{2CB6E958-480F-4538-9771-5E16EB3D6D9D}"/>
    <cellStyle name="Eingabe 4 2 2 2" xfId="1577" xr:uid="{F16F2A8A-B30A-4E1D-AB55-18C28E3D09DF}"/>
    <cellStyle name="Eingabe 4 2 2 3" xfId="1156" xr:uid="{0D7833F1-8264-41ED-947F-1D14E9B3063F}"/>
    <cellStyle name="Eingabe 4 2 2 4" xfId="2227" xr:uid="{E02AF14A-6BB3-4D01-9277-57DE17AE139A}"/>
    <cellStyle name="Eingabe 4 2 3" xfId="1369" xr:uid="{827EA7BD-8B4A-4B71-8EE2-B32A668DEF5A}"/>
    <cellStyle name="Eingabe 4 2 4" xfId="1165" xr:uid="{1FD30ED9-C7ED-42C8-A956-83ECE6BDC0DD}"/>
    <cellStyle name="Eingabe 4 2 5" xfId="2021" xr:uid="{6DAEF92F-BE4B-4268-BC64-7FED5E8F05F3}"/>
    <cellStyle name="Eingabe 4 3" xfId="576" xr:uid="{A8495642-2E81-4D2D-8CCF-BFC247E176A0}"/>
    <cellStyle name="Eingabe 4 3 2" xfId="791" xr:uid="{853ECD08-9F5E-4E36-A04A-A9750EC619CB}"/>
    <cellStyle name="Eingabe 4 3 2 2" xfId="1504" xr:uid="{5877B1C9-D095-495D-9D91-28BCDEEB5E49}"/>
    <cellStyle name="Eingabe 4 3 2 3" xfId="1227" xr:uid="{8EC7AFD1-9BCE-4324-A47F-667BDF00A5A3}"/>
    <cellStyle name="Eingabe 4 3 2 4" xfId="2154" xr:uid="{FAADBA1F-F004-4CD4-BBC3-B394F9E72163}"/>
    <cellStyle name="Eingabe 4 3 3" xfId="1296" xr:uid="{5A20F023-9522-404A-B199-5ABCD96EA49F}"/>
    <cellStyle name="Eingabe 4 3 4" xfId="1241" xr:uid="{52D98483-89E9-4B9B-8FCA-861C95E27B81}"/>
    <cellStyle name="Eingabe 4 3 5" xfId="1948" xr:uid="{BAE5E2D5-73C4-4D37-B672-C75DAAD9F9C6}"/>
    <cellStyle name="Eingabe 4 4" xfId="552" xr:uid="{CE284C6D-030A-4A2E-9A99-54280DAC0632}"/>
    <cellStyle name="Eingabe 4 4 2" xfId="767" xr:uid="{3FCE348A-0819-422A-B77C-C8302F44322E}"/>
    <cellStyle name="Eingabe 4 4 2 2" xfId="1480" xr:uid="{48AFA673-5D02-44E1-A1E5-EEB6FE37097D}"/>
    <cellStyle name="Eingabe 4 4 2 3" xfId="1004" xr:uid="{379AF0BC-F891-4532-B1F9-1A07D827BF99}"/>
    <cellStyle name="Eingabe 4 4 2 4" xfId="2130" xr:uid="{5A49D6CE-3B82-4F0A-BF70-D8E82B36F564}"/>
    <cellStyle name="Eingabe 4 4 3" xfId="1272" xr:uid="{EC5A0BE7-9A36-461E-9225-A9F115AC47B1}"/>
    <cellStyle name="Eingabe 4 4 4" xfId="1689" xr:uid="{576C1E3D-3692-4727-AC38-0351D5D1FED1}"/>
    <cellStyle name="Eingabe 4 4 5" xfId="1924" xr:uid="{BE0442C7-009F-4BF9-88EF-87ECE90147EE}"/>
    <cellStyle name="Eingabe 4 5" xfId="735" xr:uid="{18788A41-3430-4A15-BBBB-098F031C7E97}"/>
    <cellStyle name="Eingabe 4 5 2" xfId="1448" xr:uid="{0A2423D6-3E07-43CB-8A57-E4BB2D55EE92}"/>
    <cellStyle name="Eingabe 4 5 3" xfId="1083" xr:uid="{25627ABB-D7D8-4E1B-960A-886B59EC7AD5}"/>
    <cellStyle name="Eingabe 4 5 4" xfId="2099" xr:uid="{387224DE-6EA0-485C-A2FE-6FEB66117790}"/>
    <cellStyle name="Eingabe 4 6" xfId="1108" xr:uid="{6BF60D33-0B13-4D7E-AB87-C78F43F0FBF8}"/>
    <cellStyle name="Eingabe 4 7" xfId="1780" xr:uid="{34FB3411-A353-4BC1-8395-0DD9246DAB7B}"/>
    <cellStyle name="Eingabe 4 8" xfId="1749" xr:uid="{5D155F46-3E08-4AB7-BDB6-D2E1FF64101E}"/>
    <cellStyle name="Eingabe 5" xfId="586" xr:uid="{374862E1-5704-4F8A-A86D-698C0DA3FE2A}"/>
    <cellStyle name="Eingabe 5 2" xfId="801" xr:uid="{3AA6AEDE-EA9D-45D3-9D64-068F3521FB02}"/>
    <cellStyle name="Eingabe 5 2 2" xfId="1514" xr:uid="{18072324-EFF5-423E-BA93-98F727FF79B8}"/>
    <cellStyle name="Eingabe 5 2 3" xfId="937" xr:uid="{15D68B26-409F-4B41-AB83-87F3B2643D3E}"/>
    <cellStyle name="Eingabe 5 2 4" xfId="2164" xr:uid="{B4529181-41BE-4BB3-8B4C-18498017342D}"/>
    <cellStyle name="Eingabe 5 3" xfId="1306" xr:uid="{423F1BCA-08DE-4803-AEC2-2DF3A75C4114}"/>
    <cellStyle name="Eingabe 5 4" xfId="1879" xr:uid="{D61B0CC8-25D1-49B4-87C8-23BFD14EE359}"/>
    <cellStyle name="Eingabe 5 5" xfId="1958" xr:uid="{9CBE786C-77F7-4A00-998A-25FD6CE6677A}"/>
    <cellStyle name="Eingabe 6" xfId="663" xr:uid="{2982B5FA-F559-4EE8-861B-2C387870F4FD}"/>
    <cellStyle name="Eingabe 6 2" xfId="878" xr:uid="{D4476F75-ECF5-46C9-9C13-3EB3A89AA5FA}"/>
    <cellStyle name="Eingabe 6 2 2" xfId="1591" xr:uid="{EEE07682-D5AA-4E60-A368-58B7348240A2}"/>
    <cellStyle name="Eingabe 6 2 3" xfId="1708" xr:uid="{1CA3D44E-668F-446A-A8A7-9FEE025823FC}"/>
    <cellStyle name="Eingabe 6 2 4" xfId="2241" xr:uid="{C79D9390-21DA-4C1F-9BCB-873265211144}"/>
    <cellStyle name="Eingabe 6 3" xfId="1383" xr:uid="{E75EFE68-5DE1-4377-8038-09601EF6DA02}"/>
    <cellStyle name="Eingabe 6 4" xfId="1814" xr:uid="{4601E964-7947-463B-9C92-A916D6A02FF0}"/>
    <cellStyle name="Eingabe 6 5" xfId="2035" xr:uid="{635CA3CA-B0F1-482D-819D-F8DA2326D210}"/>
    <cellStyle name="Eingabe 7" xfId="706" xr:uid="{B19E7F73-C614-4FFF-92C4-21F9F45F1AD4}"/>
    <cellStyle name="Eingabe 7 2" xfId="920" xr:uid="{AE18667B-61A8-4FB3-88A5-54B588AC6C4F}"/>
    <cellStyle name="Eingabe 7 2 2" xfId="1633" xr:uid="{8CE233A5-A2C1-4302-9745-69D6919AD46C}"/>
    <cellStyle name="Eingabe 7 2 3" xfId="1905" xr:uid="{90B9981E-6A44-4A17-A3B7-ECC0C047DA1C}"/>
    <cellStyle name="Eingabe 7 2 4" xfId="2283" xr:uid="{FF8AD740-D784-4644-B47E-A96312BFAA7D}"/>
    <cellStyle name="Eingabe 7 3" xfId="1426" xr:uid="{AC30CE3C-3636-4DF8-87FF-E6076EAFD4F4}"/>
    <cellStyle name="Eingabe 7 4" xfId="1706" xr:uid="{CB475E4F-0C1C-43D0-9BC0-D3AC3C90CA22}"/>
    <cellStyle name="Eingabe 7 5" xfId="2077" xr:uid="{2CEB465E-8627-46D4-98D6-E9A4BA009012}"/>
    <cellStyle name="Eingabe 8" xfId="715" xr:uid="{4E63BFDE-C5ED-4F00-A964-4290E1E3B006}"/>
    <cellStyle name="Eingabe 8 2" xfId="1435" xr:uid="{D7A4A04B-ECF4-42AA-AD60-C61C7E51272A}"/>
    <cellStyle name="Eingabe 8 3" xfId="1881" xr:uid="{92AE5031-EB7E-4BD9-A7E2-6ABBFC7F1307}"/>
    <cellStyle name="Eingabe 8 4" xfId="2086" xr:uid="{470D3B89-BF20-49A5-94FB-671515803CA2}"/>
    <cellStyle name="Empty_B_border" xfId="15" xr:uid="{00000000-0005-0000-0000-000008000000}"/>
    <cellStyle name="Ergebnis" xfId="77" hidden="1" xr:uid="{73AAFC60-D6B5-4522-ADAC-DFDECDDC30D4}"/>
    <cellStyle name="Ergebnis" xfId="949" hidden="1" xr:uid="{510353F4-F558-4E31-B0BD-0C68468B789A}"/>
    <cellStyle name="Ergebnis" xfId="1026" hidden="1" xr:uid="{31B5BFA0-F354-446A-B4F0-FB73E2EF2472}"/>
    <cellStyle name="Ergebnis" xfId="976" hidden="1" xr:uid="{C871021C-5425-4588-9C92-EA141788CEA3}"/>
    <cellStyle name="Ergebnis" xfId="1791" hidden="1" xr:uid="{D40BA7AA-7FDB-4D66-B90A-AD48F94735DF}"/>
    <cellStyle name="Ergebnis" xfId="1666" hidden="1" xr:uid="{02A3DE8A-9FA8-4D73-A256-54AF52E92502}"/>
    <cellStyle name="Ergebnis" xfId="1668" hidden="1" xr:uid="{8ED3D9B7-1B77-4A4F-A683-45032FBEAA7C}"/>
    <cellStyle name="Ergebnis" xfId="1703" hidden="1" xr:uid="{8748DE0C-56EE-4FDA-9E3E-21AEF13B5A12}"/>
    <cellStyle name="Ergebnis 2" xfId="427" xr:uid="{5CE89CE0-B636-4CE0-BD4D-80C78564E435}"/>
    <cellStyle name="Ergebnis 2 2" xfId="683" xr:uid="{1C155688-1E9A-4EDF-94AF-531AEC1E8B36}"/>
    <cellStyle name="Ergebnis 2 2 2" xfId="898" xr:uid="{9E8D699F-0687-48C8-B6CE-DAFF72D55C0B}"/>
    <cellStyle name="Ergebnis 2 2 2 2" xfId="1611" xr:uid="{4B0FCFC3-9151-4E51-9261-13CBBFE67E2C}"/>
    <cellStyle name="Ergebnis 2 2 2 3" xfId="1032" xr:uid="{B1C0A1EA-49E2-4197-8CD3-17A19DF0F2A1}"/>
    <cellStyle name="Ergebnis 2 2 2 4" xfId="2261" xr:uid="{AC7B1BB6-7F5D-469C-BD96-AD9482FC9431}"/>
    <cellStyle name="Ergebnis 2 2 3" xfId="1403" xr:uid="{19CD3CBF-FA84-40A9-AA84-5A019718E8C2}"/>
    <cellStyle name="Ergebnis 2 2 4" xfId="1720" xr:uid="{ABB0BD15-55D4-4ED0-A455-66A53558B0CB}"/>
    <cellStyle name="Ergebnis 2 2 5" xfId="2055" xr:uid="{A90FB495-D998-4715-BEAD-5E5BB24E870E}"/>
    <cellStyle name="Ergebnis 2 3" xfId="615" xr:uid="{CF21E51F-3943-4C50-AAB0-DC64B41DC999}"/>
    <cellStyle name="Ergebnis 2 3 2" xfId="830" xr:uid="{87F5239D-0EE3-44B8-8E41-794B45EA2B1C}"/>
    <cellStyle name="Ergebnis 2 3 2 2" xfId="1543" xr:uid="{974D5EBB-F971-4350-AA85-3BC2946A61DB}"/>
    <cellStyle name="Ergebnis 2 3 2 3" xfId="1226" xr:uid="{7D457B99-73B6-4616-81E3-E9F2B3B8515D}"/>
    <cellStyle name="Ergebnis 2 3 2 4" xfId="2193" xr:uid="{5E8E4D38-C3DB-4331-8632-D8A1BB48EDF8}"/>
    <cellStyle name="Ergebnis 2 3 3" xfId="1335" xr:uid="{DD135B25-D389-477B-B683-F43B123793C6}"/>
    <cellStyle name="Ergebnis 2 3 4" xfId="72" xr:uid="{649992E0-7B9A-4A90-870E-B6425AE26D23}"/>
    <cellStyle name="Ergebnis 2 3 5" xfId="1987" xr:uid="{78E502EA-7DDF-4AAF-B2E1-A5C2E6261885}"/>
    <cellStyle name="Ergebnis 2 4" xfId="606" xr:uid="{19D99EF5-CA1E-491E-B069-B2CD870C6318}"/>
    <cellStyle name="Ergebnis 2 4 2" xfId="821" xr:uid="{31C1392D-E3BF-444A-9E88-C0672CBB098A}"/>
    <cellStyle name="Ergebnis 2 4 2 2" xfId="1534" xr:uid="{C34896B7-1C00-48B5-92A8-7CE01B549304}"/>
    <cellStyle name="Ergebnis 2 4 2 3" xfId="1177" xr:uid="{8DC4E302-B2AD-4A39-B804-15555550DAC8}"/>
    <cellStyle name="Ergebnis 2 4 2 4" xfId="2184" xr:uid="{E7B2A8A0-AA4A-40B3-AEEB-29241D758891}"/>
    <cellStyle name="Ergebnis 2 4 3" xfId="1326" xr:uid="{5C6ED9AD-FBA4-4FD6-AEB4-24A530658052}"/>
    <cellStyle name="Ergebnis 2 4 4" xfId="1002" xr:uid="{46E3998F-550B-4F2E-B793-E2F92D1D2F97}"/>
    <cellStyle name="Ergebnis 2 4 5" xfId="1978" xr:uid="{250E0471-43E7-4715-8270-315C34C51126}"/>
    <cellStyle name="Ergebnis 2 5" xfId="741" xr:uid="{23F522DF-F4C5-47EF-B927-A58CCE00E5A0}"/>
    <cellStyle name="Ergebnis 2 5 2" xfId="1454" xr:uid="{7187EB83-C0D5-429E-AB20-3E37BD1819A1}"/>
    <cellStyle name="Ergebnis 2 5 3" xfId="1721" xr:uid="{D4C7AAAA-5528-4758-A559-B9A3B88142EE}"/>
    <cellStyle name="Ergebnis 2 5 4" xfId="2104" xr:uid="{371900C4-66D2-4829-8262-EB7D86679680}"/>
    <cellStyle name="Ergebnis 2 6" xfId="1193" xr:uid="{574EA804-1F32-423B-AEB8-23F5ED02F130}"/>
    <cellStyle name="Ergebnis 2 7" xfId="1804" xr:uid="{51677788-094F-476A-BA39-BE55F41E42A7}"/>
    <cellStyle name="Ergebnis 2 8" xfId="1717" xr:uid="{D3ECB467-5C83-4154-9243-EACE48B265ED}"/>
    <cellStyle name="Ergebnis 3" xfId="320" xr:uid="{16D4ADB4-F77F-4936-A27E-D98B3DEA66EA}"/>
    <cellStyle name="Ergebnis 3 2" xfId="657" xr:uid="{D73AA3EA-AC50-4D01-91AF-BD59B67BDFBE}"/>
    <cellStyle name="Ergebnis 3 2 2" xfId="872" xr:uid="{A01342B2-D916-49C6-9F63-6513B014968B}"/>
    <cellStyle name="Ergebnis 3 2 2 2" xfId="1585" xr:uid="{65F1921B-2E3F-4168-886B-94E371D482FF}"/>
    <cellStyle name="Ergebnis 3 2 2 3" xfId="1743" xr:uid="{BC85EAB0-4B97-4C49-A97C-05C1F9DD01A8}"/>
    <cellStyle name="Ergebnis 3 2 2 4" xfId="2235" xr:uid="{45FC6327-A09C-4114-A0D7-FEB988C02092}"/>
    <cellStyle name="Ergebnis 3 2 3" xfId="1377" xr:uid="{9C39CA0D-4B09-427D-A5A6-3BC4B47BCDF3}"/>
    <cellStyle name="Ergebnis 3 2 4" xfId="1866" xr:uid="{9B6ECEFB-5F26-4416-9450-7B6F23E81F05}"/>
    <cellStyle name="Ergebnis 3 2 5" xfId="2029" xr:uid="{4F762F77-BE3A-4808-84FA-654E63F6DB03}"/>
    <cellStyle name="Ergebnis 3 3" xfId="571" xr:uid="{7C87161F-E992-4F65-9A7D-B065294628B4}"/>
    <cellStyle name="Ergebnis 3 3 2" xfId="786" xr:uid="{E4C22350-6EDF-4EA6-BEAC-82911D85F7FC}"/>
    <cellStyle name="Ergebnis 3 3 2 2" xfId="1499" xr:uid="{317089CF-AD8B-42E9-B031-8A392240999A}"/>
    <cellStyle name="Ergebnis 3 3 2 3" xfId="1654" xr:uid="{E5063A4D-039A-4190-AE96-255E5625FF4F}"/>
    <cellStyle name="Ergebnis 3 3 2 4" xfId="2149" xr:uid="{86BD62F9-E428-456F-B7FE-E714CED68514}"/>
    <cellStyle name="Ergebnis 3 3 3" xfId="1291" xr:uid="{EAA51786-8E63-45FF-9569-D121CDC0B0B2}"/>
    <cellStyle name="Ergebnis 3 3 4" xfId="68" xr:uid="{7114C9CB-2F64-4E80-8A69-047B08138918}"/>
    <cellStyle name="Ergebnis 3 3 5" xfId="1943" xr:uid="{E018CF23-DE32-41E3-BCA5-DB990975B427}"/>
    <cellStyle name="Ergebnis 3 4" xfId="598" xr:uid="{AAB95C46-6F4E-47E9-959D-3D3F0D5699B3}"/>
    <cellStyle name="Ergebnis 3 4 2" xfId="813" xr:uid="{60484B75-102A-4107-931F-4CD615B8541F}"/>
    <cellStyle name="Ergebnis 3 4 2 2" xfId="1526" xr:uid="{C341EFF9-AEE9-43F0-8115-2BDC6C51A40A}"/>
    <cellStyle name="Ergebnis 3 4 2 3" xfId="90" xr:uid="{711ABDA4-59D1-43DE-809A-FBB077609849}"/>
    <cellStyle name="Ergebnis 3 4 2 4" xfId="2176" xr:uid="{8675E505-9F8E-4445-A9EB-38B5728753D2}"/>
    <cellStyle name="Ergebnis 3 4 3" xfId="1318" xr:uid="{71C041C5-E398-4021-8DA3-58AB161E0ABD}"/>
    <cellStyle name="Ergebnis 3 4 4" xfId="1779" xr:uid="{3FB99CD1-7F58-445D-AA7E-DB8C3969219E}"/>
    <cellStyle name="Ergebnis 3 4 5" xfId="1970" xr:uid="{8CEDB57B-84E1-4AF7-ACAC-C0C1A387E2EE}"/>
    <cellStyle name="Ergebnis 3 5" xfId="737" xr:uid="{B8D751BE-FBF4-49C9-9544-D37D7A1DAD15}"/>
    <cellStyle name="Ergebnis 3 5 2" xfId="1450" xr:uid="{27906B50-E025-4DDB-BC39-97D45276D4C6}"/>
    <cellStyle name="Ergebnis 3 5 3" xfId="1855" xr:uid="{866586B1-2AE8-47A5-BD4F-780F2C3B8D08}"/>
    <cellStyle name="Ergebnis 3 5 4" xfId="2101" xr:uid="{155B708A-DB02-4B8E-898F-ADF38C01164C}"/>
    <cellStyle name="Ergebnis 3 6" xfId="1117" xr:uid="{C58E25DA-E2D8-47C5-BBCC-0C8DADC795A8}"/>
    <cellStyle name="Ergebnis 3 7" xfId="1175" xr:uid="{621104AE-DE24-4299-90C9-19A0AF2EAC5A}"/>
    <cellStyle name="Ergebnis 3 8" xfId="1766" xr:uid="{9DDA4292-ECEB-4E71-88B5-B5632895194C}"/>
    <cellStyle name="Ergebnis 4" xfId="587" xr:uid="{2B8299D9-BDA1-4A29-B557-91FBA64EF5CF}"/>
    <cellStyle name="Ergebnis 4 2" xfId="802" xr:uid="{1D96F4AA-7357-4F2E-880F-4302BF6164E8}"/>
    <cellStyle name="Ergebnis 4 2 2" xfId="1515" xr:uid="{E4D385E7-06F8-4AD4-B79A-45F893D250DA}"/>
    <cellStyle name="Ergebnis 4 2 3" xfId="930" xr:uid="{9457D040-686B-4EB5-89C3-D494A5F9D547}"/>
    <cellStyle name="Ergebnis 4 2 4" xfId="2165" xr:uid="{D95436DD-51F1-43F3-A226-6C91382F2CE9}"/>
    <cellStyle name="Ergebnis 4 3" xfId="1307" xr:uid="{28A923EA-0124-4EC4-9E09-78892F4B7868}"/>
    <cellStyle name="Ergebnis 4 4" xfId="1262" xr:uid="{21837CB3-F2C5-4C46-918E-D8723DF96B3B}"/>
    <cellStyle name="Ergebnis 4 5" xfId="1959" xr:uid="{7FE147B6-FBE9-4A8C-B49E-040624865CA5}"/>
    <cellStyle name="Ergebnis 5" xfId="661" xr:uid="{FB035144-7848-4F4B-A73A-1B15B21479E7}"/>
    <cellStyle name="Ergebnis 5 2" xfId="876" xr:uid="{540012B9-F13E-4E5C-A1B6-9B531B357696}"/>
    <cellStyle name="Ergebnis 5 2 2" xfId="1589" xr:uid="{786A05DA-5EFD-496A-B803-9AC7AEE41423}"/>
    <cellStyle name="Ergebnis 5 2 3" xfId="1031" xr:uid="{AF245C6C-501C-4815-98B4-70657087203F}"/>
    <cellStyle name="Ergebnis 5 2 4" xfId="2239" xr:uid="{C01CC964-075A-40D0-8D52-5C90DA3CB3EF}"/>
    <cellStyle name="Ergebnis 5 3" xfId="1381" xr:uid="{62CFA118-573A-4529-98A4-F80665B2590B}"/>
    <cellStyle name="Ergebnis 5 4" xfId="1240" xr:uid="{45E0F288-432D-40FB-A001-C1F6943E5B03}"/>
    <cellStyle name="Ergebnis 5 5" xfId="2033" xr:uid="{62A9914B-67AF-4412-A396-2A48FC60C0CA}"/>
    <cellStyle name="Ergebnis 6" xfId="668" xr:uid="{D18085AF-EADE-4387-84D4-C41B54AB260F}"/>
    <cellStyle name="Ergebnis 6 2" xfId="883" xr:uid="{A19E7AAF-E87A-4837-BD8A-810DB1F6FD6A}"/>
    <cellStyle name="Ergebnis 6 2 2" xfId="1596" xr:uid="{2166B6EF-0C06-4A04-8607-F017B6A3AC68}"/>
    <cellStyle name="Ergebnis 6 2 3" xfId="1663" xr:uid="{A46AC2BE-B73E-47F5-8212-E7B174DD3525}"/>
    <cellStyle name="Ergebnis 6 2 4" xfId="2246" xr:uid="{95FDE857-2E43-49D7-AE10-9FA06C7B964B}"/>
    <cellStyle name="Ergebnis 6 3" xfId="1388" xr:uid="{6E31BC44-E14F-4023-B2BF-69366D01A3C6}"/>
    <cellStyle name="Ergebnis 6 4" xfId="1852" xr:uid="{94779A45-FBC6-406B-AAFF-CDA5C0708E85}"/>
    <cellStyle name="Ergebnis 6 5" xfId="2040" xr:uid="{5A19AF33-9676-45D1-A3CC-34ACFA538928}"/>
    <cellStyle name="Ergebnis 7" xfId="716" xr:uid="{C09FA523-CD76-481B-B7DA-570B2F25BCD0}"/>
    <cellStyle name="Ergebnis 7 2" xfId="1436" xr:uid="{DEE9FAB0-D66D-49CE-9AF2-38CCAFA02937}"/>
    <cellStyle name="Ergebnis 7 3" xfId="1862" xr:uid="{32DD2EA3-C450-4E1C-B7C6-CF0447ED85B9}"/>
    <cellStyle name="Ergebnis 7 4" xfId="2087" xr:uid="{FFCAC205-1C90-4B82-8F2C-1DB3C9B1568A}"/>
    <cellStyle name="Erklärender Text" xfId="76" hidden="1" xr:uid="{D06A121A-F757-498C-8ABF-E786DA6084E1}"/>
    <cellStyle name="Erklärender Text" xfId="948" hidden="1" xr:uid="{12185E70-BEE5-46F8-9706-CD9D0051D035}"/>
    <cellStyle name="Erklärender Text" xfId="1027" hidden="1" xr:uid="{38B61009-6F68-459F-99DC-0D24B425C18B}"/>
    <cellStyle name="Erklärender Text" xfId="1679" hidden="1" xr:uid="{731D7E77-B492-4542-BCE5-7F727DA75DAC}"/>
    <cellStyle name="Erklärender Text" xfId="1688" hidden="1" xr:uid="{F884AF55-A937-4B4E-A801-DE730B0301A4}"/>
    <cellStyle name="Erklärender Text" xfId="936" hidden="1" xr:uid="{DADC0219-EBD1-43EF-B727-1BDCFC87BD69}"/>
    <cellStyle name="Erklärender Text" xfId="1077" hidden="1" xr:uid="{E7C435FE-D994-4E99-8B1F-BFBA373D3986}"/>
    <cellStyle name="Erklärender Text" xfId="2289" hidden="1" xr:uid="{BE7A4123-3CBB-43AA-A6C5-1A5A6E702116}"/>
    <cellStyle name="Erklärender Text 2" xfId="428" xr:uid="{EB718588-8454-4B3F-9245-7B93BC7007E3}"/>
    <cellStyle name="Erklärender Text 3" xfId="310" xr:uid="{8C157F9E-2155-448E-BED9-54C306EF83AE}"/>
    <cellStyle name="Explanatory Text 2" xfId="169" xr:uid="{89E28A28-5CFA-4AEC-9B04-871188E63203}"/>
    <cellStyle name="Explanatory Text 3" xfId="260" xr:uid="{184BE08C-15EC-4C86-A4A7-2A89B03FB00F}"/>
    <cellStyle name="Good 2" xfId="170" xr:uid="{2AD4E467-79B9-446A-8F87-05879AB729DE}"/>
    <cellStyle name="Good 3" xfId="261" xr:uid="{D53D41D6-62DF-4D95-AAFF-5D9B8938EBA4}"/>
    <cellStyle name="Good 4" xfId="390" xr:uid="{7C9CDD6F-0FAB-451E-81E8-CD0322B00728}"/>
    <cellStyle name="Gut" xfId="171" xr:uid="{8617E703-7DDD-4912-8384-4B8CC6CE91A5}"/>
    <cellStyle name="Header: bottom row 2" xfId="4" xr:uid="{00000000-0005-0000-0000-000009000000}"/>
    <cellStyle name="Heading 1 2" xfId="172" xr:uid="{7EC2690A-A2BC-4894-8208-A702FF3C95A5}"/>
    <cellStyle name="Heading 1 3" xfId="262" xr:uid="{64BED4F0-EE44-4D2C-810F-9634E282ED52}"/>
    <cellStyle name="Heading 1 4" xfId="398" xr:uid="{2518869F-18BF-4170-A5F2-366302FEBD69}"/>
    <cellStyle name="Heading 2 2" xfId="173" xr:uid="{B172897F-41EB-4982-94C0-621CFDFA6D10}"/>
    <cellStyle name="Heading 2 3" xfId="263" xr:uid="{11BEB330-86D4-41F3-9A16-F759DC752F4B}"/>
    <cellStyle name="Heading 2 4" xfId="399" xr:uid="{CDCB395C-F97F-47B4-B367-111A471AC0DE}"/>
    <cellStyle name="Heading 3 2" xfId="174" xr:uid="{C6F51469-D410-4D8E-921E-04303BC54AFF}"/>
    <cellStyle name="Heading 3 3" xfId="264" xr:uid="{596852D3-BD7E-4CBE-9552-AA06BAEAB95F}"/>
    <cellStyle name="Heading 3 4" xfId="400" xr:uid="{C155AA53-4691-445B-AF3E-C62BADC14F57}"/>
    <cellStyle name="Heading 4 2" xfId="175" xr:uid="{3518C5DD-E446-4E7A-B075-827B9B9BDA51}"/>
    <cellStyle name="Heading 4 3" xfId="265" xr:uid="{514AEB3F-1411-4AA1-8F63-0F8372DB551E}"/>
    <cellStyle name="Heading 4 4" xfId="401" xr:uid="{8A8914F5-C7D8-44EE-A8CC-A4F5E800ACD4}"/>
    <cellStyle name="Headline" xfId="7" xr:uid="{00000000-0005-0000-0000-00000A000000}"/>
    <cellStyle name="Hyperlink" xfId="2" builtinId="8"/>
    <cellStyle name="Input 2" xfId="176" xr:uid="{B858E2A0-DB6E-4299-A398-45B809C3BD6E}"/>
    <cellStyle name="Input 2 2" xfId="590" xr:uid="{7D130AD2-8C2C-4CB4-AFA3-A72BA7FF1538}"/>
    <cellStyle name="Input 2 2 2" xfId="805" xr:uid="{B9D0ADD0-AAF9-46A6-9962-01FBA42833E3}"/>
    <cellStyle name="Input 2 2 2 2" xfId="1518" xr:uid="{3137941A-8FDD-47B6-9BF0-954773BA24D4}"/>
    <cellStyle name="Input 2 2 2 3" xfId="1043" xr:uid="{31353151-0D19-4A0A-B07C-50079A7F8877}"/>
    <cellStyle name="Input 2 2 2 4" xfId="2168" xr:uid="{6C0A7E5C-3E74-4CFE-874E-F5CBDB9C5C14}"/>
    <cellStyle name="Input 2 2 3" xfId="1310" xr:uid="{BC43014B-465E-4FA4-B9E0-DB9A62F4D55F}"/>
    <cellStyle name="Input 2 2 4" xfId="1056" xr:uid="{7638BFB5-0306-4510-8E9A-A13ADD74DC25}"/>
    <cellStyle name="Input 2 2 5" xfId="1962" xr:uid="{0823D86E-E118-43D8-8CB0-35B2C04FF897}"/>
    <cellStyle name="Input 2 3" xfId="694" xr:uid="{C31B4328-6CA3-49D0-B63D-271F55FF1625}"/>
    <cellStyle name="Input 2 3 2" xfId="909" xr:uid="{0DFEE8FF-3B08-4BD9-8FBA-2BF68F100F34}"/>
    <cellStyle name="Input 2 3 2 2" xfId="1622" xr:uid="{74E90777-4A20-4A6E-8FA5-65789D31824F}"/>
    <cellStyle name="Input 2 3 2 3" xfId="1894" xr:uid="{661C988A-2A32-4254-B802-05D61A725F9E}"/>
    <cellStyle name="Input 2 3 2 4" xfId="2272" xr:uid="{68658386-7322-4FE3-ABA5-C92423DF34DD}"/>
    <cellStyle name="Input 2 3 3" xfId="1414" xr:uid="{84CC3887-6E9E-4CBF-B606-F447886B3F57}"/>
    <cellStyle name="Input 2 3 4" xfId="94" xr:uid="{CCCF52DD-123B-4361-883D-F9945660F407}"/>
    <cellStyle name="Input 2 3 5" xfId="2066" xr:uid="{7E891304-D5A0-4868-8A09-3EFF8FD4E8F7}"/>
    <cellStyle name="Input 2 4" xfId="705" xr:uid="{23DB1652-B481-4A18-8D8A-8E1E8016E2AC}"/>
    <cellStyle name="Input 2 4 2" xfId="919" xr:uid="{6FD057EE-E430-4DB3-A34E-B7EB1F269209}"/>
    <cellStyle name="Input 2 4 2 2" xfId="1632" xr:uid="{EA341D1D-F409-4D23-B795-B2C7589A44C4}"/>
    <cellStyle name="Input 2 4 2 3" xfId="1904" xr:uid="{A2EAB52B-2BA0-4156-B983-DC01DFE24A35}"/>
    <cellStyle name="Input 2 4 2 4" xfId="2282" xr:uid="{244DBBD0-89FA-48FB-9537-D4B966B0D389}"/>
    <cellStyle name="Input 2 4 3" xfId="1425" xr:uid="{F7FBA761-9CE8-4C64-AA53-B099C74F6D6F}"/>
    <cellStyle name="Input 2 4 4" xfId="1189" xr:uid="{9CE8748B-A431-43E7-899C-42823151C242}"/>
    <cellStyle name="Input 2 4 5" xfId="2076" xr:uid="{2F9947F1-20DE-475A-8EA9-3FEB7F9778A7}"/>
    <cellStyle name="Input 2 5" xfId="717" xr:uid="{BD0B1103-0B81-434C-BB99-76C16D3A1ED1}"/>
    <cellStyle name="Input 2 5 2" xfId="1437" xr:uid="{2C98CDBA-57CD-49C3-A024-07A930918E8B}"/>
    <cellStyle name="Input 2 5 3" xfId="929" xr:uid="{ED860899-6A32-49EA-AA99-CD7FE7625D89}"/>
    <cellStyle name="Input 2 5 4" xfId="2088" xr:uid="{9140E603-A07D-4880-BC9F-DE386DF38A4C}"/>
    <cellStyle name="Input 2 6" xfId="1016" xr:uid="{2186ED14-8725-4B27-A612-DAB372AA33D4}"/>
    <cellStyle name="Input 2 7" xfId="1885" xr:uid="{0A5B061A-E170-4334-A302-CA1ECF8487C0}"/>
    <cellStyle name="Input 2 8" xfId="1246" xr:uid="{883B3825-A1BE-4947-804A-BBE9BF10A42D}"/>
    <cellStyle name="Input 3" xfId="266" xr:uid="{E45E6F55-4FAA-4C93-9BBD-60C3E7F04E00}"/>
    <cellStyle name="Input 3 2" xfId="622" xr:uid="{6ADD242E-9295-43FA-ADA0-D7C37D25CFB2}"/>
    <cellStyle name="Input 3 2 2" xfId="837" xr:uid="{60020833-AAB9-48FD-AA5B-3CC46C310198}"/>
    <cellStyle name="Input 3 2 2 2" xfId="1550" xr:uid="{A6AD7BA2-C3F9-45BE-8527-B835855AAFBA}"/>
    <cellStyle name="Input 3 2 2 3" xfId="67" xr:uid="{08D496C0-7455-4FC8-AD0E-B021A67D19CC}"/>
    <cellStyle name="Input 3 2 2 4" xfId="2200" xr:uid="{C6136075-0D55-4154-998B-9D9C00883F3A}"/>
    <cellStyle name="Input 3 2 3" xfId="1342" xr:uid="{829C1499-7AF9-4FE9-B7C0-2280E2A487B3}"/>
    <cellStyle name="Input 3 2 4" xfId="1843" xr:uid="{A8C9AD26-F834-4296-A8A8-000F45F19D5D}"/>
    <cellStyle name="Input 3 2 5" xfId="1994" xr:uid="{D7AF2C50-846A-4E6F-99B0-B3451E0AA9A6}"/>
    <cellStyle name="Input 3 3" xfId="621" xr:uid="{BC13BCA0-D55B-43F5-AF43-AA36827ED898}"/>
    <cellStyle name="Input 3 3 2" xfId="836" xr:uid="{053ADA8A-C4F3-477E-9560-048625EEE0A6}"/>
    <cellStyle name="Input 3 3 2 2" xfId="1549" xr:uid="{17CB215E-1950-4108-A269-C81F2659EBDB}"/>
    <cellStyle name="Input 3 3 2 3" xfId="1741" xr:uid="{B47930AE-B9FE-47AB-B2B6-22E7CE9C8A74}"/>
    <cellStyle name="Input 3 3 2 4" xfId="2199" xr:uid="{E6125AAC-4444-4B61-83B9-6AD51762271E}"/>
    <cellStyle name="Input 3 3 3" xfId="1341" xr:uid="{3563FBF2-73D8-4B4D-B762-B1A44C70C806}"/>
    <cellStyle name="Input 3 3 4" xfId="1829" xr:uid="{BE18BDA5-D5AC-479F-9599-50A76132B237}"/>
    <cellStyle name="Input 3 3 5" xfId="1993" xr:uid="{1C54DAD6-311E-4716-8969-492394EB3673}"/>
    <cellStyle name="Input 3 4" xfId="565" xr:uid="{6C62072A-B55E-441E-9D1E-C04C865BDAC9}"/>
    <cellStyle name="Input 3 4 2" xfId="780" xr:uid="{31B12959-258A-4822-8FC4-400FF7A2F1F8}"/>
    <cellStyle name="Input 3 4 2 2" xfId="1493" xr:uid="{00E7A654-C166-4BC6-8F23-E70DA0950F63}"/>
    <cellStyle name="Input 3 4 2 3" xfId="1145" xr:uid="{F0BE2761-903E-4158-82C4-0DC424DD363E}"/>
    <cellStyle name="Input 3 4 2 4" xfId="2143" xr:uid="{55FCF3D6-C7A6-47DF-B51E-DEB45291945A}"/>
    <cellStyle name="Input 3 4 3" xfId="1285" xr:uid="{1EA8F864-CF09-4EE5-AAE6-9047F956F9D6}"/>
    <cellStyle name="Input 3 4 4" xfId="1673" xr:uid="{29B63816-0EA1-4AE6-A563-E556253F3730}"/>
    <cellStyle name="Input 3 4 5" xfId="1937" xr:uid="{E7F595E0-1AC5-4B80-99EF-AEB8C52BD506}"/>
    <cellStyle name="Input 3 5" xfId="723" xr:uid="{C610ACF0-38A5-4857-824A-A74BFE1C81F2}"/>
    <cellStyle name="Input 3 5 2" xfId="1443" xr:uid="{15CCA8A9-7F56-4408-AA53-BD288363D8F9}"/>
    <cellStyle name="Input 3 5 3" xfId="975" xr:uid="{1CA63B62-A749-4F57-8E13-4453094E6712}"/>
    <cellStyle name="Input 3 5 4" xfId="2094" xr:uid="{5D79227A-3858-4F90-B06B-4BF076B34E2C}"/>
    <cellStyle name="Input 3 6" xfId="1072" xr:uid="{4F9E391A-61DD-4B9E-860B-F7137362D00B}"/>
    <cellStyle name="Input 3 7" xfId="1424" xr:uid="{EFDAC16F-D5E6-416E-8A15-3EA627B50D15}"/>
    <cellStyle name="Input 3 8" xfId="1665" xr:uid="{E3D5929F-87C5-4D74-B930-966D1561EB68}"/>
    <cellStyle name="Input 4" xfId="377" xr:uid="{BF1678FC-2DA4-47C6-A131-BAC8DC26773D}"/>
    <cellStyle name="InputCells" xfId="27" xr:uid="{23D3EAC3-B314-418D-977C-BA3A9C5863EC}"/>
    <cellStyle name="InputCells 2" xfId="177" xr:uid="{820F3396-D5AC-4392-B07F-58E34918CB8E}"/>
    <cellStyle name="InputCells 3" xfId="228" xr:uid="{BABDD1ED-EC70-4F53-A67A-C1258708E00D}"/>
    <cellStyle name="InputCells 4" xfId="380" xr:uid="{870D9CDE-41B8-4AB5-9B16-71BD34B7602D}"/>
    <cellStyle name="InputCells_Bborder_1" xfId="178" xr:uid="{99E782A4-3417-4BF7-A700-0D49FAC29153}"/>
    <cellStyle name="InputCells12" xfId="37" xr:uid="{B9300ABF-6E18-4F5F-A164-4D30F4B01910}"/>
    <cellStyle name="InputCells12 2" xfId="179" xr:uid="{B0751725-78D4-44DE-BCE0-27A47C27E692}"/>
    <cellStyle name="InputCells12 2 2" xfId="454" xr:uid="{9CDEDA4A-73AA-46E4-9FCC-30A273BE3EF2}"/>
    <cellStyle name="InputCells12 2 2 2" xfId="628" xr:uid="{986E264E-71D6-4A55-9BF6-5E7BAB74EB0C}"/>
    <cellStyle name="InputCells12 2 2 2 2" xfId="843" xr:uid="{4E9D57CB-1B92-4E90-B5DC-3A210FD6101D}"/>
    <cellStyle name="InputCells12 2 2 2 2 2" xfId="1556" xr:uid="{994F8FF1-FB90-45FF-A403-63BE9C0FE70A}"/>
    <cellStyle name="InputCells12 2 2 2 2 3" xfId="1802" xr:uid="{D0404BC5-786E-4CED-A6CA-159931981638}"/>
    <cellStyle name="InputCells12 2 2 2 2 4" xfId="2206" xr:uid="{0851113D-2BA6-44A9-982C-3EEBBBCE5C9E}"/>
    <cellStyle name="InputCells12 2 2 2 3" xfId="1348" xr:uid="{BE64D6BD-BCF0-40E9-B0C0-B5C2E59C98D4}"/>
    <cellStyle name="InputCells12 2 2 2 4" xfId="1185" xr:uid="{AA69B967-7096-45D0-8C63-2E18347178BC}"/>
    <cellStyle name="InputCells12 2 2 2 5" xfId="2000" xr:uid="{ED71999B-1FC2-4005-8050-3AB83B502532}"/>
    <cellStyle name="InputCells12 2 2 3" xfId="753" xr:uid="{5AD6C090-6FC4-46E8-85A2-5B952592B652}"/>
    <cellStyle name="InputCells12 2 2 3 2" xfId="1466" xr:uid="{761BE10E-1732-49C3-99E9-35515C50F3A9}"/>
    <cellStyle name="InputCells12 2 2 3 3" xfId="1882" xr:uid="{A02E4F7E-AF71-45D5-AA7B-42EA0C8278FF}"/>
    <cellStyle name="InputCells12 2 2 3 4" xfId="2116" xr:uid="{CD7CA579-8638-45D8-83DA-5DB347A5CD05}"/>
    <cellStyle name="InputCells12 2 3" xfId="313" xr:uid="{DA005756-C28F-4717-91DF-1B53EE783CE8}"/>
    <cellStyle name="InputCells12 2 3 2" xfId="651" xr:uid="{2161313A-CF47-471A-AE78-A6423865ED89}"/>
    <cellStyle name="InputCells12 2 3 2 2" xfId="866" xr:uid="{1C35EB2D-6011-4272-9F78-AF5BF5D24ECD}"/>
    <cellStyle name="InputCells12 2 3 2 2 2" xfId="1579" xr:uid="{91683BDE-04E5-4F97-BD1D-2733DD686D5C}"/>
    <cellStyle name="InputCells12 2 3 2 2 3" xfId="1140" xr:uid="{12761400-4521-4F3D-8D22-3E35C811B04A}"/>
    <cellStyle name="InputCells12 2 3 2 2 4" xfId="2229" xr:uid="{B035DBF7-C5F6-4E25-A57C-9A511D97C930}"/>
    <cellStyle name="InputCells12 2 3 2 3" xfId="1371" xr:uid="{5D5DB4CD-C07B-48AA-8552-F22B80891538}"/>
    <cellStyle name="InputCells12 2 3 2 4" xfId="1730" xr:uid="{0C791DE9-DFC6-4D2C-A931-396398187AEA}"/>
    <cellStyle name="InputCells12 2 3 2 5" xfId="2023" xr:uid="{141FC211-E093-494B-84B4-4A550575343E}"/>
    <cellStyle name="InputCells12 2 3 3" xfId="574" xr:uid="{CFCDA457-2B6B-4D37-B224-49EB2DD2E47B}"/>
    <cellStyle name="InputCells12 2 3 3 2" xfId="789" xr:uid="{10DEB975-E0A2-49C6-91E8-8A495F547758}"/>
    <cellStyle name="InputCells12 2 3 3 2 2" xfId="1502" xr:uid="{94EAE9C6-84A7-494F-B869-DEE57F897146}"/>
    <cellStyle name="InputCells12 2 3 3 2 3" xfId="1653" xr:uid="{C18065C9-467B-4F7F-99B5-A67A91C9D3FB}"/>
    <cellStyle name="InputCells12 2 3 3 2 4" xfId="2152" xr:uid="{DD719F70-98F0-4F21-A9EE-7BF5C04627CD}"/>
    <cellStyle name="InputCells12 2 3 3 3" xfId="1294" xr:uid="{EAAE4837-2183-4E3F-8E6C-F4E26FE83C1B}"/>
    <cellStyle name="InputCells12 2 3 3 4" xfId="1044" xr:uid="{1227DE55-9A0E-4479-8CF7-B985261AE921}"/>
    <cellStyle name="InputCells12 2 3 3 5" xfId="1946" xr:uid="{E62600E9-3757-4C47-AC3F-05C78B26B10D}"/>
    <cellStyle name="InputCells12 2 3 4" xfId="690" xr:uid="{5C0E444C-8C74-4A7D-8568-76B8AA75E267}"/>
    <cellStyle name="InputCells12 2 3 4 2" xfId="905" xr:uid="{E9730963-904C-4D4D-BEC7-D6657C48CAD0}"/>
    <cellStyle name="InputCells12 2 3 4 2 2" xfId="1618" xr:uid="{B28345C8-1FC9-4BF0-AF8A-8BFF89B9D696}"/>
    <cellStyle name="InputCells12 2 3 4 2 3" xfId="1890" xr:uid="{26E87FC3-68DD-4161-910F-CB22AB411514}"/>
    <cellStyle name="InputCells12 2 3 4 2 4" xfId="2268" xr:uid="{F104763D-8FCF-41A6-9CD5-CC8F8A7F5973}"/>
    <cellStyle name="InputCells12 2 3 4 3" xfId="1410" xr:uid="{459E9BDE-D194-41AB-BFD6-67AE66A1F4BD}"/>
    <cellStyle name="InputCells12 2 3 4 4" xfId="1186" xr:uid="{356D0D47-C54C-4229-B7A1-07483A3BA333}"/>
    <cellStyle name="InputCells12 2 3 4 5" xfId="2062" xr:uid="{D88D44C4-17F0-4E78-B847-F7ADDEAA308F}"/>
    <cellStyle name="InputCells12 2 3 5" xfId="1110" xr:uid="{766CA799-C91F-4DD0-8FA5-4D16D09274D9}"/>
    <cellStyle name="InputCells12 2 3 6" xfId="1235" xr:uid="{F250C9C9-2DF5-4334-BF0D-B22911CE22FC}"/>
    <cellStyle name="InputCells12 2 3 7" xfId="941" xr:uid="{25853F75-F23A-4FDC-A04D-92D562651212}"/>
    <cellStyle name="InputCells12 3" xfId="453" xr:uid="{B12DB979-8EEB-4E03-963E-51A256B0BA91}"/>
    <cellStyle name="InputCells12 3 2" xfId="558" xr:uid="{D1DA3F02-0716-40A3-9AF2-DA91361E83E2}"/>
    <cellStyle name="InputCells12 3 2 2" xfId="773" xr:uid="{0E5105DB-9832-4CD0-A47F-11C942DF7753}"/>
    <cellStyle name="InputCells12 3 2 2 2" xfId="1486" xr:uid="{458731F3-3E68-43DA-861C-22DB3BDE5B6F}"/>
    <cellStyle name="InputCells12 3 2 2 3" xfId="1231" xr:uid="{CA185AAB-EB7A-4A56-B722-D83C53BB42C9}"/>
    <cellStyle name="InputCells12 3 2 2 4" xfId="2136" xr:uid="{5A5C0486-41F8-49E1-886F-E1B44F865D64}"/>
    <cellStyle name="InputCells12 3 2 3" xfId="1278" xr:uid="{6B68BCC4-C052-4271-8DCB-8CE688A7DFEC}"/>
    <cellStyle name="InputCells12 3 2 4" xfId="1821" xr:uid="{EB709901-63C9-4655-ABA0-B185C744C84B}"/>
    <cellStyle name="InputCells12 3 2 5" xfId="1930" xr:uid="{74DC1542-FFC0-4F84-9AD7-F9AE003FC87F}"/>
    <cellStyle name="InputCells12 3 3" xfId="752" xr:uid="{3A023354-1868-44CF-8BB2-65009CC59402}"/>
    <cellStyle name="InputCells12 3 3 2" xfId="1465" xr:uid="{2CBB2D13-3E38-4778-B416-6EDD85DBE6C8}"/>
    <cellStyle name="InputCells12 3 3 3" xfId="1693" xr:uid="{9C1B6815-9604-43AE-8973-B764123C8D28}"/>
    <cellStyle name="InputCells12 3 3 4" xfId="2115" xr:uid="{DBC3D622-0199-487E-A243-0487373FD900}"/>
    <cellStyle name="InputCells12 4" xfId="312" xr:uid="{8F8C794D-1BA1-49AB-A12F-CBD5EF51A08F}"/>
    <cellStyle name="InputCells12 4 2" xfId="650" xr:uid="{F1E5D81F-891D-48BB-A057-61EAD70C65A6}"/>
    <cellStyle name="InputCells12 4 2 2" xfId="865" xr:uid="{4048AE9C-42D5-491B-87A7-05681F32F21C}"/>
    <cellStyle name="InputCells12 4 2 2 2" xfId="1578" xr:uid="{0BC0F3EF-267A-44E1-AD3B-82397211FA20}"/>
    <cellStyle name="InputCells12 4 2 2 3" xfId="1863" xr:uid="{66E3EDFD-47EF-4738-BF53-2D5B47051E70}"/>
    <cellStyle name="InputCells12 4 2 2 4" xfId="2228" xr:uid="{01B8DD9C-D9E5-4896-84EA-18511695670E}"/>
    <cellStyle name="InputCells12 4 2 3" xfId="1370" xr:uid="{F76D6C92-71F3-4B48-8EDE-11DEAE161AD8}"/>
    <cellStyle name="InputCells12 4 2 4" xfId="1190" xr:uid="{001775D5-ADE3-4011-B650-D0E8D38691C4}"/>
    <cellStyle name="InputCells12 4 2 5" xfId="2022" xr:uid="{71E58ADF-160A-4C36-9070-EA1C766360F7}"/>
    <cellStyle name="InputCells12 4 3" xfId="575" xr:uid="{360788CA-3269-49F8-BF8E-1B1436EE702B}"/>
    <cellStyle name="InputCells12 4 3 2" xfId="790" xr:uid="{4292DA0C-16DF-4D52-88F8-410C15083380}"/>
    <cellStyle name="InputCells12 4 3 2 2" xfId="1503" xr:uid="{86CC9989-4B17-4616-AFBE-B89F695D774B}"/>
    <cellStyle name="InputCells12 4 3 2 3" xfId="1228" xr:uid="{EFA74852-BE59-4156-A0F6-03631B072B47}"/>
    <cellStyle name="InputCells12 4 3 2 4" xfId="2153" xr:uid="{694DEEFA-0862-452E-8FA0-0F64467C39CB}"/>
    <cellStyle name="InputCells12 4 3 3" xfId="1295" xr:uid="{C89DCDDF-AC6C-4E3B-AD71-9E133D83B116}"/>
    <cellStyle name="InputCells12 4 3 4" xfId="1008" xr:uid="{6876FF77-CA37-4492-B22D-1358E062F089}"/>
    <cellStyle name="InputCells12 4 3 5" xfId="1947" xr:uid="{0E853ACD-F8F4-4D60-A4D3-CC27C1DC66CF}"/>
    <cellStyle name="InputCells12 4 4" xfId="549" xr:uid="{126C655F-BA6F-4FAD-9FF1-B510219CB677}"/>
    <cellStyle name="InputCells12 4 4 2" xfId="764" xr:uid="{E215D245-6CA6-48AC-A66B-03AAC6054581}"/>
    <cellStyle name="InputCells12 4 4 2 2" xfId="1477" xr:uid="{452C577A-C973-4FC7-92C3-FD8B8DB5BF99}"/>
    <cellStyle name="InputCells12 4 4 2 3" xfId="1216" xr:uid="{4CBC2CA6-8323-46C2-9D3A-B936C69FC1D1}"/>
    <cellStyle name="InputCells12 4 4 2 4" xfId="2127" xr:uid="{51D2955E-B202-42D6-BD30-31203F11250A}"/>
    <cellStyle name="InputCells12 4 4 3" xfId="1269" xr:uid="{3E82043F-C517-4615-91FC-7A485F67C483}"/>
    <cellStyle name="InputCells12 4 4 4" xfId="1652" xr:uid="{A467A0FE-3109-4836-A4C1-D3E340EC3EBD}"/>
    <cellStyle name="InputCells12 4 4 5" xfId="1921" xr:uid="{1847250B-3D73-479A-9C77-B63F8DE71DFE}"/>
    <cellStyle name="InputCells12 4 5" xfId="1109" xr:uid="{DE6A5516-8999-47CF-9828-6B195B73C26A}"/>
    <cellStyle name="InputCells12 4 6" xfId="1801" xr:uid="{B351F016-5141-4220-8CCB-07E138DA273E}"/>
    <cellStyle name="InputCells12 4 7" xfId="35" xr:uid="{18F04F6F-5D04-409E-85D7-4063E4111B43}"/>
    <cellStyle name="InputCells12 5" xfId="107" xr:uid="{974CCAFE-F20B-4D5A-9FD5-492576EB52FE}"/>
    <cellStyle name="InputCells12_BBorder" xfId="45" xr:uid="{157AFE81-D09A-4A57-833D-BAB43BB5245C}"/>
    <cellStyle name="IntCells" xfId="180" xr:uid="{01374847-8BE6-499A-8957-215073EB3648}"/>
    <cellStyle name="KP_thin_border_dark_grey" xfId="55" xr:uid="{1C6B230C-A467-4670-A8E6-700E0ECFE173}"/>
    <cellStyle name="Linked Cell 2" xfId="181" xr:uid="{B4223A48-BAD8-47A0-92F2-2631D6C271CC}"/>
    <cellStyle name="Linked Cell 3" xfId="267" xr:uid="{74AED103-6E32-4CB8-AA4E-A315A4DB15AF}"/>
    <cellStyle name="Linked Cell 4" xfId="402" xr:uid="{507A98A9-0030-4A9F-9C15-DF3F14CCD57B}"/>
    <cellStyle name="Neutral 2" xfId="182" xr:uid="{A8448A03-8901-462E-B102-865F60EDCD4B}"/>
    <cellStyle name="Neutral 3" xfId="268" xr:uid="{01AF4AFF-EB0F-4EBC-BA18-60C8F0ED27EC}"/>
    <cellStyle name="Normaali 2" xfId="183" xr:uid="{645765D6-D253-4A83-BDA3-C36DD9A17E9C}"/>
    <cellStyle name="Normaali 2 2" xfId="184" xr:uid="{E4027BB3-A95A-4E8F-B168-BCED9CD983A3}"/>
    <cellStyle name="Normal" xfId="0" builtinId="0" customBuiltin="1"/>
    <cellStyle name="Normal 10" xfId="405" xr:uid="{C9F0061A-8273-4F86-9B8C-6E8A87DBA68F}"/>
    <cellStyle name="Normal 10 2" xfId="474" xr:uid="{90E4F774-5FF6-4759-B447-C459F1CD0D99}"/>
    <cellStyle name="Normal 11" xfId="433" xr:uid="{D7C271AC-4A59-4EAD-BC3A-F11096BF3FFC}"/>
    <cellStyle name="Normal 11 2" xfId="475" xr:uid="{F67423BA-D407-4AD6-9ED7-EFFB65B0008A}"/>
    <cellStyle name="Normal 12" xfId="544" xr:uid="{3128F217-57E8-4C6B-BBE7-9B4839734600}"/>
    <cellStyle name="Normal 12 2" xfId="704" xr:uid="{E0FC66FB-8D88-4D6D-BBA1-4DCB8A0A765D}"/>
    <cellStyle name="Normal 13" xfId="18" xr:uid="{5286BDF5-7A53-4F08-983B-9F69C35F51C2}"/>
    <cellStyle name="Normal 2" xfId="3" xr:uid="{00000000-0005-0000-0000-00000D000000}"/>
    <cellStyle name="Normal 2 2" xfId="185" xr:uid="{904DE2B0-A260-4B23-9C92-B42FF44C7846}"/>
    <cellStyle name="Normal 2 2 2" xfId="186" xr:uid="{29CD96AA-41B9-4F37-B208-89CEA2170381}"/>
    <cellStyle name="Normal 2 3" xfId="187" xr:uid="{059EDC3C-BFA2-4D27-8B6A-5C38CCA7ABFE}"/>
    <cellStyle name="Normal 2 3 2" xfId="455" xr:uid="{E81ED349-4ED3-443C-8FF2-3EA4B9A87DBA}"/>
    <cellStyle name="Normal 2 4" xfId="59" xr:uid="{0AAC7947-BE94-4567-8F90-E440A1FAC1A5}"/>
    <cellStyle name="Normal 2 5" xfId="22" xr:uid="{141919B2-2E53-44E4-BA36-2C8E7CD99A11}"/>
    <cellStyle name="Normal 3" xfId="17" xr:uid="{00000000-0005-0000-0000-00000E000000}"/>
    <cellStyle name="Normal 3 2" xfId="188" xr:uid="{D9EB580C-39B8-4F06-87EA-8227BDB4DC93}"/>
    <cellStyle name="Normal 3 2 2" xfId="60" xr:uid="{38A1776C-4B92-4D93-886D-65D5CD88DBDF}"/>
    <cellStyle name="Normal 3 3" xfId="229" xr:uid="{4624C03E-8DE4-4AF8-AE05-05EDB50F1957}"/>
    <cellStyle name="Normal 3 4" xfId="391" xr:uid="{2C058147-1CC7-47D4-8B3A-14E50203B106}"/>
    <cellStyle name="Normal 3 5" xfId="56" xr:uid="{D1352E84-D5E4-4474-A9E9-D114AC0B28D7}"/>
    <cellStyle name="Normal 4" xfId="189" xr:uid="{41600A2E-8EDD-447A-A139-BF586D178456}"/>
    <cellStyle name="Normal 4 2" xfId="190" xr:uid="{153B386E-743E-43F1-B7FE-BFFDDD42654C}"/>
    <cellStyle name="Normal 4 2 2" xfId="191" xr:uid="{5506659A-93FA-44FF-99DC-A01320974CA3}"/>
    <cellStyle name="Normal 4 2 3" xfId="456" xr:uid="{BDF4FE1A-2B4C-41AE-8105-1492A3534DAD}"/>
    <cellStyle name="Normal 4 3" xfId="230" xr:uid="{4F91C3AF-BD0B-4C09-8486-BE2B5DBC6862}"/>
    <cellStyle name="Normal 4 3 2" xfId="457" xr:uid="{B5D95825-10B0-426A-B243-41D132A7831C}"/>
    <cellStyle name="Normal 5" xfId="192" xr:uid="{2A27691D-B138-4C59-98F0-E86296E75ABD}"/>
    <cellStyle name="Normal 5 2" xfId="323" xr:uid="{C2742F8A-F2B5-4B72-9387-011B2DD358AE}"/>
    <cellStyle name="Normal 5 2 2" xfId="330" xr:uid="{350331F6-9DB7-4852-AAFD-DEAE9B4FFA8F}"/>
    <cellStyle name="Normal 5 2 2 2" xfId="336" xr:uid="{8EFD41F7-01EC-4DD7-8DDB-4BD512B5362D}"/>
    <cellStyle name="Normal 5 2 2 2 2" xfId="351" xr:uid="{DF914105-8E08-4FD1-9615-44CB79F1D848}"/>
    <cellStyle name="Normal 5 2 2 2 2 2" xfId="480" xr:uid="{9724F555-D784-440D-AEA0-01CB9667A73C}"/>
    <cellStyle name="Normal 5 2 2 2 3" xfId="479" xr:uid="{F60BBD0E-FC44-4AE5-B62E-8CF366991BEB}"/>
    <cellStyle name="Normal 5 2 2 3" xfId="350" xr:uid="{7C9D0870-E1BF-4F34-B358-B84ED09C91DF}"/>
    <cellStyle name="Normal 5 2 2 3 2" xfId="481" xr:uid="{EA2AA38A-A866-48CA-93DF-2FF413F73F21}"/>
    <cellStyle name="Normal 5 2 2 4" xfId="478" xr:uid="{40D64E32-C1BF-4DC3-BA18-00703C8ACA04}"/>
    <cellStyle name="Normal 5 2 3" xfId="335" xr:uid="{AA1110A9-9365-439D-B9B4-6E9AC32499CC}"/>
    <cellStyle name="Normal 5 2 3 2" xfId="352" xr:uid="{16D8B633-33F1-4B7B-8875-EB0A6986FCED}"/>
    <cellStyle name="Normal 5 2 3 2 2" xfId="483" xr:uid="{AC25004C-FEB0-46B6-9D8D-F740CC19F84E}"/>
    <cellStyle name="Normal 5 2 3 3" xfId="482" xr:uid="{75E3E50D-5A2D-47D1-B31C-80321CB04FBD}"/>
    <cellStyle name="Normal 5 2 4" xfId="349" xr:uid="{5F4656E9-B24F-412A-8AB0-D1CC15773ECE}"/>
    <cellStyle name="Normal 5 2 4 2" xfId="484" xr:uid="{10AAC166-00B4-4545-BC6D-DB00EDBEB6C2}"/>
    <cellStyle name="Normal 5 2 5" xfId="458" xr:uid="{E0A21CA1-1C2A-4CE0-A7B7-D1C1D2CAFFD0}"/>
    <cellStyle name="Normal 5 2 5 2" xfId="485" xr:uid="{7F171D51-F4D7-42B8-947A-A93DE856A2F2}"/>
    <cellStyle name="Normal 5 2 6" xfId="477" xr:uid="{C5871523-3334-4E82-B6A5-CF76A022823B}"/>
    <cellStyle name="Normal 5 3" xfId="327" xr:uid="{52C51CA3-86A1-4C47-8AF3-9C7651ED7952}"/>
    <cellStyle name="Normal 5 3 2" xfId="337" xr:uid="{424065FB-6856-437F-BA4B-F974ED56FF78}"/>
    <cellStyle name="Normal 5 3 2 2" xfId="354" xr:uid="{6B76F1CD-E39D-4FAB-A8FA-3174B2AE8F19}"/>
    <cellStyle name="Normal 5 3 2 2 2" xfId="488" xr:uid="{AC66D150-CAC6-4928-8917-F2F71A845C1A}"/>
    <cellStyle name="Normal 5 3 2 3" xfId="487" xr:uid="{510BD2F5-1A3C-4FE9-B46F-0A29288C9F24}"/>
    <cellStyle name="Normal 5 3 3" xfId="353" xr:uid="{24272E6D-E500-479D-A797-4819DB6D4974}"/>
    <cellStyle name="Normal 5 3 3 2" xfId="489" xr:uid="{0C9043B6-0F53-443C-9543-F8202412EF8C}"/>
    <cellStyle name="Normal 5 3 4" xfId="486" xr:uid="{BB6714A8-AD0C-4569-AAC6-3CCAC473E418}"/>
    <cellStyle name="Normal 5 4" xfId="334" xr:uid="{35807DB0-918D-4E74-A835-8A3511C8CEC0}"/>
    <cellStyle name="Normal 5 4 2" xfId="355" xr:uid="{AE33D416-C483-4632-9AB5-1E9C70146452}"/>
    <cellStyle name="Normal 5 4 2 2" xfId="491" xr:uid="{F9129580-2703-4569-8832-F63F0F053346}"/>
    <cellStyle name="Normal 5 4 3" xfId="490" xr:uid="{4F11EE93-4C8C-4722-8035-4AA391D8BCD5}"/>
    <cellStyle name="Normal 5 5" xfId="348" xr:uid="{6786BC1E-1455-40A5-97D0-3F54E6BA537D}"/>
    <cellStyle name="Normal 5 5 2" xfId="492" xr:uid="{8525BBB9-A6CA-45BB-A7F6-037F1A75AB04}"/>
    <cellStyle name="Normal 5 6" xfId="392" xr:uid="{B590EA6B-DD12-45C5-B516-81E383565FBB}"/>
    <cellStyle name="Normal 5 7" xfId="476" xr:uid="{475C9D31-9E94-4DD8-81FD-CC89BFEAFFF6}"/>
    <cellStyle name="Normal 5 8" xfId="314" xr:uid="{01432787-077E-493D-BA97-A69E1BBB1CC9}"/>
    <cellStyle name="Normal 6" xfId="193" xr:uid="{74C16697-8220-47DA-9188-58B4A98FEC3C}"/>
    <cellStyle name="Normal 6 10" xfId="459" xr:uid="{584B8D64-4634-4F93-B88D-D474F066575D}"/>
    <cellStyle name="Normal 6 10 2" xfId="494" xr:uid="{AC0D34DF-E0C4-41C5-AB15-1300988BE349}"/>
    <cellStyle name="Normal 6 11" xfId="493" xr:uid="{3A2A6A38-1AA3-48E5-ACF0-CF0AD363C96F}"/>
    <cellStyle name="Normal 6 2" xfId="324" xr:uid="{291B51E6-BA2A-42E7-A45F-939EAD3B1EC9}"/>
    <cellStyle name="Normal 6 2 2" xfId="331" xr:uid="{D3B997F1-6D2E-4336-8C6F-4405E3C4151C}"/>
    <cellStyle name="Normal 6 2 2 2" xfId="340" xr:uid="{6BCBD2D2-3B28-491E-B36E-59EDF70FEFD7}"/>
    <cellStyle name="Normal 6 2 2 2 2" xfId="359" xr:uid="{155B96CC-9E12-4CD1-9FF3-43ABD15C5B4A}"/>
    <cellStyle name="Normal 6 2 2 2 2 2" xfId="498" xr:uid="{AC5BFC6E-3B65-4D24-BFCE-996F3739CD24}"/>
    <cellStyle name="Normal 6 2 2 2 3" xfId="497" xr:uid="{40C8B826-AC28-4D97-AB30-609250CFAB62}"/>
    <cellStyle name="Normal 6 2 2 3" xfId="358" xr:uid="{A06C7EB0-F4FB-4C68-B782-0F983503FAA0}"/>
    <cellStyle name="Normal 6 2 2 3 2" xfId="499" xr:uid="{96CF31BA-9C02-4CCD-9952-D06EB8422824}"/>
    <cellStyle name="Normal 6 2 2 4" xfId="496" xr:uid="{96503A98-FA06-4309-87FF-1CCC8ABB5B89}"/>
    <cellStyle name="Normal 6 2 3" xfId="339" xr:uid="{ED249622-2912-4E20-86A8-537DBCC1DDF3}"/>
    <cellStyle name="Normal 6 2 3 2" xfId="360" xr:uid="{B6ADEDF3-0A9B-44AC-978C-BE12F48B59A6}"/>
    <cellStyle name="Normal 6 2 3 2 2" xfId="501" xr:uid="{101AF594-B68A-4D24-985E-6608B8A0841B}"/>
    <cellStyle name="Normal 6 2 3 3" xfId="500" xr:uid="{18DED862-82D7-4107-A927-3AA28763B665}"/>
    <cellStyle name="Normal 6 2 4" xfId="357" xr:uid="{B12A5A68-4547-4DE8-BC23-2C9B8588B93E}"/>
    <cellStyle name="Normal 6 2 4 2" xfId="502" xr:uid="{9DE5B1A4-F004-431C-9E48-BB76AB2A7780}"/>
    <cellStyle name="Normal 6 2 5" xfId="460" xr:uid="{832E20EF-75D1-4E76-AE9A-8C5615B00C8C}"/>
    <cellStyle name="Normal 6 2 5 2" xfId="503" xr:uid="{2578C940-9BBF-4070-AB23-EC0E9D597F56}"/>
    <cellStyle name="Normal 6 2 6" xfId="495" xr:uid="{07CB5249-6332-4965-98A7-F50F15256EE3}"/>
    <cellStyle name="Normal 6 3" xfId="326" xr:uid="{0DD44977-F689-408C-9DB9-EFE452A9F9E6}"/>
    <cellStyle name="Normal 6 3 2" xfId="333" xr:uid="{5297EB9E-4279-4C1D-8A45-8602276FA0D5}"/>
    <cellStyle name="Normal 6 3 2 2" xfId="342" xr:uid="{D373BAC7-8EEB-4E85-AFE9-0CA033BE987E}"/>
    <cellStyle name="Normal 6 3 2 2 2" xfId="363" xr:uid="{26628B60-3E37-4B7F-954F-8DF170B6A5FB}"/>
    <cellStyle name="Normal 6 3 2 2 2 2" xfId="507" xr:uid="{FDE98C7B-4246-46C2-AA07-8C9A4E3A1B50}"/>
    <cellStyle name="Normal 6 3 2 2 3" xfId="506" xr:uid="{8A823C7D-7991-4ECD-9D0A-C95B331DF16C}"/>
    <cellStyle name="Normal 6 3 2 3" xfId="362" xr:uid="{3C3350DF-CFEB-43B3-B2BE-92D38DFB8A8C}"/>
    <cellStyle name="Normal 6 3 2 3 2" xfId="508" xr:uid="{420A7F7E-505B-4AA7-924A-328CA7D78224}"/>
    <cellStyle name="Normal 6 3 2 4" xfId="505" xr:uid="{84446E88-1427-4D8E-A75F-7834A03FCCF2}"/>
    <cellStyle name="Normal 6 3 3" xfId="341" xr:uid="{03952B5B-7EAC-4EB5-9DE1-A5C61EB1790D}"/>
    <cellStyle name="Normal 6 3 3 2" xfId="364" xr:uid="{FAA1A59C-0E95-487F-A819-46B70B45A140}"/>
    <cellStyle name="Normal 6 3 3 2 2" xfId="510" xr:uid="{46712059-DCE4-45BE-9CCA-1B9689EC98B5}"/>
    <cellStyle name="Normal 6 3 3 3" xfId="509" xr:uid="{EA019976-4D61-4887-BD4C-AE32961B1BD9}"/>
    <cellStyle name="Normal 6 3 4" xfId="361" xr:uid="{462DC147-F652-4769-AB6D-6317046FF139}"/>
    <cellStyle name="Normal 6 3 4 2" xfId="511" xr:uid="{2FE0EEE6-A4A3-4483-BD07-DF19DD09F1EA}"/>
    <cellStyle name="Normal 6 3 5" xfId="504" xr:uid="{AA3C4D4C-E5C6-4D80-A25E-FC112FF274F0}"/>
    <cellStyle name="Normal 6 4" xfId="328" xr:uid="{AF816B91-FF92-47B6-9821-E763D6EE03B6}"/>
    <cellStyle name="Normal 6 4 2" xfId="343" xr:uid="{E4A3FABF-C0F2-4617-8A2D-A0A7A3AA8577}"/>
    <cellStyle name="Normal 6 4 2 2" xfId="366" xr:uid="{DA8C3572-7FFE-4FFC-B478-0A608B2EA36A}"/>
    <cellStyle name="Normal 6 4 2 2 2" xfId="514" xr:uid="{DDAA469E-4F7F-4B1B-A3D0-1E40C1A03F5C}"/>
    <cellStyle name="Normal 6 4 2 3" xfId="513" xr:uid="{0A0EB32C-9796-4F37-A16A-37FC5144D4AB}"/>
    <cellStyle name="Normal 6 4 3" xfId="365" xr:uid="{9C02624F-CE3F-4F38-A35D-033FB56C4037}"/>
    <cellStyle name="Normal 6 4 3 2" xfId="515" xr:uid="{0E38B21D-6DF5-4338-B06D-5655A497F7E6}"/>
    <cellStyle name="Normal 6 4 4" xfId="512" xr:uid="{9BF7FFF0-3EB4-4091-9E00-CA9FA1E549FB}"/>
    <cellStyle name="Normal 6 5" xfId="338" xr:uid="{39BCA476-EAA3-40D7-B399-B12CA4709684}"/>
    <cellStyle name="Normal 6 5 2" xfId="367" xr:uid="{77AD6912-197E-4323-8B85-006BDB0F2A69}"/>
    <cellStyle name="Normal 6 5 2 2" xfId="517" xr:uid="{B4FC728E-A6A6-4544-9FE9-05E170F75800}"/>
    <cellStyle name="Normal 6 5 3" xfId="516" xr:uid="{E83F8610-E98C-438E-94F1-268563430D1C}"/>
    <cellStyle name="Normal 6 6" xfId="356" xr:uid="{F47BB582-81A8-41F2-85E0-644AF670AC7E}"/>
    <cellStyle name="Normal 6 6 2" xfId="518" xr:uid="{AAE49162-A0EB-4613-82A5-80E2E7244EF6}"/>
    <cellStyle name="Normal 6 7" xfId="393" xr:uid="{9FF7AF40-6BC8-4651-98F8-A13E09D789E4}"/>
    <cellStyle name="Normal 6 7 2" xfId="519" xr:uid="{077E1489-F306-40F6-B566-E6A4900335E8}"/>
    <cellStyle name="Normal 6 8" xfId="429" xr:uid="{5DB46C59-3781-4539-AA80-7789BC7A722D}"/>
    <cellStyle name="Normal 6 8 2" xfId="520" xr:uid="{1FC88BCE-ACA6-461E-B9A4-593226CDEAB1}"/>
    <cellStyle name="Normal 6 9" xfId="432" xr:uid="{F173A7BC-B3B4-4993-83C3-574E15738251}"/>
    <cellStyle name="Normal 6 9 2" xfId="521" xr:uid="{75A2EE0A-9BEB-465C-894B-EFB32F5EA7F6}"/>
    <cellStyle name="Normal 7" xfId="54" xr:uid="{C70DF671-5550-469A-900F-EC2AC48CC131}"/>
    <cellStyle name="Normal 7 2" xfId="325" xr:uid="{67CC3256-6704-4262-8111-AD942BB34D8D}"/>
    <cellStyle name="Normal 7 2 2" xfId="332" xr:uid="{DAE7C092-52EB-435E-A3B8-7F60CD2CA847}"/>
    <cellStyle name="Normal 7 2 2 2" xfId="346" xr:uid="{03CA72C9-BC06-4205-9CCD-6812065FF27C}"/>
    <cellStyle name="Normal 7 2 2 2 2" xfId="371" xr:uid="{A7F707D5-CAC2-4BFD-B4C9-845762F9DFBE}"/>
    <cellStyle name="Normal 7 2 2 2 2 2" xfId="526" xr:uid="{203F19ED-AA2A-4375-876F-A9C67A3B0E81}"/>
    <cellStyle name="Normal 7 2 2 2 3" xfId="525" xr:uid="{F53862C9-F708-41F3-80F4-FFF155AD6DC8}"/>
    <cellStyle name="Normal 7 2 2 3" xfId="370" xr:uid="{0461ED90-3354-479B-A36E-A470E342BC2C}"/>
    <cellStyle name="Normal 7 2 2 3 2" xfId="527" xr:uid="{14A5EA1C-D735-453D-9005-B412177A00FE}"/>
    <cellStyle name="Normal 7 2 2 4" xfId="524" xr:uid="{F66FFCAF-5FFC-43CD-9D87-573FEB256CAA}"/>
    <cellStyle name="Normal 7 2 3" xfId="345" xr:uid="{8D63EF92-514B-492D-B592-D8E4580870EB}"/>
    <cellStyle name="Normal 7 2 3 2" xfId="372" xr:uid="{4C96A61F-377A-48D5-8925-3718EF96232B}"/>
    <cellStyle name="Normal 7 2 3 2 2" xfId="529" xr:uid="{09706D63-F72B-49D1-945E-72A7D31CC13E}"/>
    <cellStyle name="Normal 7 2 3 3" xfId="528" xr:uid="{509AE553-6997-4E31-B6D6-629027FD8511}"/>
    <cellStyle name="Normal 7 2 4" xfId="369" xr:uid="{E27B4B98-324F-4EC7-AAF6-2F08F660E2C0}"/>
    <cellStyle name="Normal 7 2 4 2" xfId="530" xr:uid="{6AAF3D36-16EE-439B-AEC0-F7373DCB8521}"/>
    <cellStyle name="Normal 7 2 5" xfId="461" xr:uid="{C0E9D699-8198-4B53-86E0-DB91E03F11E4}"/>
    <cellStyle name="Normal 7 2 5 2" xfId="531" xr:uid="{3B9A6999-F68A-4D2B-AB62-F1C1F17994FC}"/>
    <cellStyle name="Normal 7 2 6" xfId="523" xr:uid="{72BF2DA2-35A8-4A3D-A40C-F2997DCEC459}"/>
    <cellStyle name="Normal 7 3" xfId="329" xr:uid="{50A3FA7B-8AA2-4D86-8208-96F490E7CAF7}"/>
    <cellStyle name="Normal 7 3 2" xfId="347" xr:uid="{9CE77A14-2B65-4251-A9F8-846375D1169D}"/>
    <cellStyle name="Normal 7 3 2 2" xfId="374" xr:uid="{D53B2274-080F-4F4D-9A19-0C4132B328D2}"/>
    <cellStyle name="Normal 7 3 2 2 2" xfId="534" xr:uid="{A5659ED0-7E65-45A3-9607-0C87A006FE07}"/>
    <cellStyle name="Normal 7 3 2 3" xfId="533" xr:uid="{3925FBA5-C494-48A2-B2B7-D3E5385D79CB}"/>
    <cellStyle name="Normal 7 3 3" xfId="373" xr:uid="{B020E678-952B-4AF3-A5E4-5AA5B673BD3E}"/>
    <cellStyle name="Normal 7 3 3 2" xfId="535" xr:uid="{3F60A299-B6B7-4147-BBA7-1E2BB68BE33F}"/>
    <cellStyle name="Normal 7 3 4" xfId="532" xr:uid="{3F4526F5-9CFA-459D-B311-2FD1BC2F0A02}"/>
    <cellStyle name="Normal 7 4" xfId="344" xr:uid="{31269D53-FA35-4CDC-BB45-4A66B9AAAC49}"/>
    <cellStyle name="Normal 7 4 2" xfId="375" xr:uid="{A944037E-2AAC-4546-A07B-1C62B2E69142}"/>
    <cellStyle name="Normal 7 4 2 2" xfId="537" xr:uid="{C9B25A50-DDAD-4AF5-9759-26BE37410F3D}"/>
    <cellStyle name="Normal 7 4 3" xfId="536" xr:uid="{53C0982A-C032-4E82-BCE6-C7FF30BF6428}"/>
    <cellStyle name="Normal 7 5" xfId="368" xr:uid="{E534B099-97A2-459F-AC3B-685E662C32A9}"/>
    <cellStyle name="Normal 7 5 2" xfId="538" xr:uid="{35D029D9-9EF6-4D15-A33B-676D6FF7A1A1}"/>
    <cellStyle name="Normal 7 6" xfId="381" xr:uid="{7FC79651-053F-4277-8FB4-F773C2CBFFD1}"/>
    <cellStyle name="Normal 7 7" xfId="522" xr:uid="{0CE32725-2553-4924-8A10-11C6AFC6DD4D}"/>
    <cellStyle name="Normal 7 8" xfId="322" xr:uid="{E6684B8E-BDA5-404F-BE20-6F5372A7294E}"/>
    <cellStyle name="Normal 8" xfId="269" xr:uid="{C3B35B9C-FE8C-43E6-B580-410EB3D4B860}"/>
    <cellStyle name="Normal 8 2" xfId="463" xr:uid="{72C674F7-84A8-4F28-882F-720600AA1843}"/>
    <cellStyle name="Normal 8 3" xfId="462" xr:uid="{D562FEC9-CDF7-4AAD-A8D9-582D77CE4EF1}"/>
    <cellStyle name="Normal 9" xfId="376" xr:uid="{B36B29E2-1793-4EE3-856A-323560699E99}"/>
    <cellStyle name="Normal 9 2" xfId="539" xr:uid="{4A3FC5E6-802E-4B7A-9A60-293363B5090E}"/>
    <cellStyle name="Normal GHG Numbers (0.00)" xfId="194" xr:uid="{76A6AB93-6930-40F6-A134-B0F53273B37B}"/>
    <cellStyle name="Normal GHG Numbers (0.00) 2" xfId="195" xr:uid="{B9BE4F64-8853-4628-9739-C2C942ADF937}"/>
    <cellStyle name="Normal GHG Numbers (0.00) 3" xfId="57" xr:uid="{4E5387E7-6DB0-4C32-8305-16869421979A}"/>
    <cellStyle name="Normal GHG Numbers (0.00) 3 2" xfId="464" xr:uid="{C02F5217-D946-41A4-A3BD-B52A424AD7E2}"/>
    <cellStyle name="Normal GHG Numbers (0.00) 3 2 2" xfId="613" xr:uid="{60F1690E-79A3-4478-A4DB-DD89C7657C0A}"/>
    <cellStyle name="Normal GHG Numbers (0.00) 3 2 2 2" xfId="828" xr:uid="{4FD50CC3-A2C7-4FA7-8831-BDCA2701BF38}"/>
    <cellStyle name="Normal GHG Numbers (0.00) 3 2 2 2 2" xfId="1541" xr:uid="{6E1BE582-D6DF-4368-BB0B-7950E736EF8F}"/>
    <cellStyle name="Normal GHG Numbers (0.00) 3 2 2 2 3" xfId="1067" xr:uid="{F62475C0-BCC9-4405-80F1-4C1466D10A8D}"/>
    <cellStyle name="Normal GHG Numbers (0.00) 3 2 2 2 4" xfId="2191" xr:uid="{9952FC4D-DAD7-4796-BFBD-184EB7EE1D18}"/>
    <cellStyle name="Normal GHG Numbers (0.00) 3 2 2 3" xfId="1333" xr:uid="{400BC8DB-518A-4C98-B957-8C8E2309160F}"/>
    <cellStyle name="Normal GHG Numbers (0.00) 3 2 2 4" xfId="1107" xr:uid="{225457B7-E254-4C67-B631-5169C39A5A12}"/>
    <cellStyle name="Normal GHG Numbers (0.00) 3 2 2 5" xfId="1985" xr:uid="{8C4F7674-0A52-4B49-ACAF-D0BD7CCA739C}"/>
    <cellStyle name="Normal GHG Numbers (0.00) 3 2 3" xfId="754" xr:uid="{1BDAC876-2676-4548-A785-9BB2D1E00C06}"/>
    <cellStyle name="Normal GHG Numbers (0.00) 3 2 3 2" xfId="1467" xr:uid="{1B66A374-FB0E-4976-832A-A750D8B354D9}"/>
    <cellStyle name="Normal GHG Numbers (0.00) 3 2 3 3" xfId="1756" xr:uid="{7F57D123-8A04-40AE-8CD7-D0E216E23599}"/>
    <cellStyle name="Normal GHG Numbers (0.00) 3 2 3 4" xfId="2117" xr:uid="{DDBCD2DF-B706-456F-B695-3682C2C4D1D2}"/>
    <cellStyle name="Normal GHG Numbers (0.00) 3 3" xfId="394" xr:uid="{BF2C9705-2B34-4854-85C3-3727DBE8B758}"/>
    <cellStyle name="Normal GHG Numbers (0.00) 3 3 2" xfId="672" xr:uid="{AFC39E04-2E71-4362-AA1B-399A6EEF792B}"/>
    <cellStyle name="Normal GHG Numbers (0.00) 3 3 2 2" xfId="887" xr:uid="{94E38728-4F17-4F85-AB96-17AE2D098131}"/>
    <cellStyle name="Normal GHG Numbers (0.00) 3 3 2 2 2" xfId="1600" xr:uid="{D41291B5-97F7-45BA-8BA0-A5D61C1ABE2F}"/>
    <cellStyle name="Normal GHG Numbers (0.00) 3 3 2 2 3" xfId="1664" xr:uid="{0FAC41C5-C496-4779-887A-856FE0636D23}"/>
    <cellStyle name="Normal GHG Numbers (0.00) 3 3 2 2 4" xfId="2250" xr:uid="{F55D8926-AD51-4B25-A03E-969823AB7458}"/>
    <cellStyle name="Normal GHG Numbers (0.00) 3 3 2 3" xfId="1392" xr:uid="{7247452B-9FEA-4E7C-97DA-CD38DF24ED13}"/>
    <cellStyle name="Normal GHG Numbers (0.00) 3 3 2 4" xfId="1222" xr:uid="{BC697149-8D66-41E9-BFF6-8ACD53A990BD}"/>
    <cellStyle name="Normal GHG Numbers (0.00) 3 3 2 5" xfId="2044" xr:uid="{7D319EAA-16AD-4E18-989C-582208130139}"/>
    <cellStyle name="Normal GHG Numbers (0.00) 3 3 3" xfId="569" xr:uid="{DA60D841-106A-4FF7-9CA0-AF51625EBA46}"/>
    <cellStyle name="Normal GHG Numbers (0.00) 3 3 3 2" xfId="784" xr:uid="{C7EF41CA-3680-4FD0-976A-59F71A57C766}"/>
    <cellStyle name="Normal GHG Numbers (0.00) 3 3 3 2 2" xfId="1497" xr:uid="{D4CE934D-15D6-44ED-A4E6-C779637475CA}"/>
    <cellStyle name="Normal GHG Numbers (0.00) 3 3 3 2 3" xfId="991" xr:uid="{D0192E98-7FB7-438B-922A-055C61758ECE}"/>
    <cellStyle name="Normal GHG Numbers (0.00) 3 3 3 2 4" xfId="2147" xr:uid="{75DD3B17-FAA6-42F1-9D02-E383C68F1D94}"/>
    <cellStyle name="Normal GHG Numbers (0.00) 3 3 3 3" xfId="1289" xr:uid="{C10D9770-2FAD-41DA-95AB-B53B57601356}"/>
    <cellStyle name="Normal GHG Numbers (0.00) 3 3 3 4" xfId="1125" xr:uid="{F6BF98A3-CDCF-4F29-B8B2-CFEDBD3ECC91}"/>
    <cellStyle name="Normal GHG Numbers (0.00) 3 3 3 5" xfId="1941" xr:uid="{40583E4D-3FBF-4754-998B-F97E1ACBA37A}"/>
    <cellStyle name="Normal GHG Numbers (0.00) 3 3 4" xfId="702" xr:uid="{5D6D3920-8DB7-4868-9B76-9A3517226A76}"/>
    <cellStyle name="Normal GHG Numbers (0.00) 3 3 4 2" xfId="917" xr:uid="{0683BFE5-AD83-4611-8FB4-08A5170D47B1}"/>
    <cellStyle name="Normal GHG Numbers (0.00) 3 3 4 2 2" xfId="1630" xr:uid="{2C4C3421-8B51-4D79-9089-4D5D102F3550}"/>
    <cellStyle name="Normal GHG Numbers (0.00) 3 3 4 2 3" xfId="1902" xr:uid="{5B33B448-E164-422E-9838-E16EFA2BA62B}"/>
    <cellStyle name="Normal GHG Numbers (0.00) 3 3 4 2 4" xfId="2280" xr:uid="{ECAC18AB-CBBC-42F0-ABCC-03D14D15BD56}"/>
    <cellStyle name="Normal GHG Numbers (0.00) 3 3 4 3" xfId="1422" xr:uid="{571F0A6B-DB23-4FD3-8CE5-0C63662052A2}"/>
    <cellStyle name="Normal GHG Numbers (0.00) 3 3 4 4" xfId="1872" xr:uid="{4402889C-8075-4512-8FF5-3F8BC1A344B6}"/>
    <cellStyle name="Normal GHG Numbers (0.00) 3 3 4 5" xfId="2074" xr:uid="{A33209E0-369F-425A-A5A0-C77E4723E38B}"/>
    <cellStyle name="Normal GHG Numbers (0.00) 3 3 5" xfId="1171" xr:uid="{C251E45D-0342-4DAD-9C83-FA40E4AD526F}"/>
    <cellStyle name="Normal GHG Numbers (0.00) 3 3 6" xfId="1687" xr:uid="{07F5A262-4A94-4475-BEFA-4A7DB2EA31C9}"/>
    <cellStyle name="Normal GHG Numbers (0.00) 3 3 7" xfId="931" xr:uid="{DFAB1CE6-CD03-4742-A893-7712E9A48E70}"/>
    <cellStyle name="Normal GHG Numbers (0.00) 3 4" xfId="196" xr:uid="{2C0802AB-9A45-436E-87FD-2F589F8C7EFB}"/>
    <cellStyle name="Normal GHG Textfiels Bold" xfId="9" xr:uid="{00000000-0005-0000-0000-00000F000000}"/>
    <cellStyle name="Normal GHG Textfiels Bold 2" xfId="197" xr:uid="{2AF8AB9E-E427-4EDC-950A-7B3B5A8E8B98}"/>
    <cellStyle name="Normal GHG Textfiels Bold 3" xfId="198" xr:uid="{5E57B0AA-E81E-474B-851B-A50C553A9743}"/>
    <cellStyle name="Normal GHG Textfiels Bold 3 2" xfId="465" xr:uid="{8071D63F-39BB-46AC-B187-F6215D99A747}"/>
    <cellStyle name="Normal GHG Textfiels Bold 3 2 2" xfId="557" xr:uid="{4C78F1C9-F057-44A0-AFE5-4E13FA6FF16C}"/>
    <cellStyle name="Normal GHG Textfiels Bold 3 2 2 2" xfId="772" xr:uid="{13696583-4729-44B7-B10C-2DFDAA3EB6CB}"/>
    <cellStyle name="Normal GHG Textfiels Bold 3 2 2 2 2" xfId="1485" xr:uid="{47F2013F-A345-487C-A885-5F7BDD947178}"/>
    <cellStyle name="Normal GHG Textfiels Bold 3 2 2 2 3" xfId="1160" xr:uid="{9436654C-4434-4D9C-9F62-F0918E49414B}"/>
    <cellStyle name="Normal GHG Textfiels Bold 3 2 2 2 4" xfId="2135" xr:uid="{E6D010DB-314B-41B0-8753-7CD9A683761B}"/>
    <cellStyle name="Normal GHG Textfiels Bold 3 2 2 3" xfId="1277" xr:uid="{EA0DF71E-20DE-41CE-8D30-5A67DC5EF341}"/>
    <cellStyle name="Normal GHG Textfiels Bold 3 2 2 4" xfId="1696" xr:uid="{3FBD8FD2-B9CB-48E3-BBD6-F5380462213C}"/>
    <cellStyle name="Normal GHG Textfiels Bold 3 2 2 5" xfId="1929" xr:uid="{F1038D0D-F68A-4763-AE64-38E84F408B11}"/>
    <cellStyle name="Normal GHG Textfiels Bold 3 2 3" xfId="755" xr:uid="{7F88DCD7-AC53-4AE2-A105-89BC9DF80583}"/>
    <cellStyle name="Normal GHG Textfiels Bold 3 2 3 2" xfId="1468" xr:uid="{C5C47307-50B6-433D-8141-CB18206B1248}"/>
    <cellStyle name="Normal GHG Textfiels Bold 3 2 3 3" xfId="1886" xr:uid="{27C7A909-2ECE-40D4-B50E-FF53CD05787B}"/>
    <cellStyle name="Normal GHG Textfiels Bold 3 2 3 4" xfId="2118" xr:uid="{8400D26F-E8C7-4BA1-8CD7-7526800D7924}"/>
    <cellStyle name="Normal GHG Textfiels Bold 3 3" xfId="395" xr:uid="{F879D2CD-4BDC-4CED-9362-9B38684D341F}"/>
    <cellStyle name="Normal GHG Textfiels Bold 3 3 2" xfId="673" xr:uid="{0C13B675-3E18-4F63-A0EF-C81739AA938A}"/>
    <cellStyle name="Normal GHG Textfiels Bold 3 3 2 2" xfId="888" xr:uid="{2831B54A-C9FB-4846-AA01-640FCF91A601}"/>
    <cellStyle name="Normal GHG Textfiels Bold 3 3 2 2 2" xfId="1601" xr:uid="{B352DC9F-28C6-4E9B-8675-C1B9A45D65EC}"/>
    <cellStyle name="Normal GHG Textfiels Bold 3 3 2 2 3" xfId="1824" xr:uid="{CDAA8BAA-9A45-4458-9894-B4AF969D8EBF}"/>
    <cellStyle name="Normal GHG Textfiels Bold 3 3 2 2 4" xfId="2251" xr:uid="{23432C56-AC03-4B3A-ABF2-FA7F4EF4B8E0}"/>
    <cellStyle name="Normal GHG Textfiels Bold 3 3 2 3" xfId="1393" xr:uid="{4D4F65E0-BACE-414A-9119-D89B01B0D674}"/>
    <cellStyle name="Normal GHG Textfiels Bold 3 3 2 4" xfId="1088" xr:uid="{5082EF79-4C2D-40FA-AA9F-8E854420DD13}"/>
    <cellStyle name="Normal GHG Textfiels Bold 3 3 2 5" xfId="2045" xr:uid="{3A34EF54-F8AE-4C7F-81BF-89EB74E253B6}"/>
    <cellStyle name="Normal GHG Textfiels Bold 3 3 3" xfId="616" xr:uid="{2CB891CC-37F1-4888-B75E-19901F39DEFC}"/>
    <cellStyle name="Normal GHG Textfiels Bold 3 3 3 2" xfId="831" xr:uid="{51D2F3BA-FC4E-48E4-8173-4AA783D9C9C7}"/>
    <cellStyle name="Normal GHG Textfiels Bold 3 3 3 2 2" xfId="1544" xr:uid="{679EE10D-4275-418B-9383-C23E10726E8E}"/>
    <cellStyle name="Normal GHG Textfiels Bold 3 3 3 2 3" xfId="1765" xr:uid="{D77D77D6-C40B-4DAE-886C-F15A872F17C2}"/>
    <cellStyle name="Normal GHG Textfiels Bold 3 3 3 2 4" xfId="2194" xr:uid="{BE194F84-0550-45AD-BF7B-B58231A3FFCA}"/>
    <cellStyle name="Normal GHG Textfiels Bold 3 3 3 3" xfId="1336" xr:uid="{330100A2-BBD5-43BE-A416-53136965AE0A}"/>
    <cellStyle name="Normal GHG Textfiels Bold 3 3 3 4" xfId="86" xr:uid="{C8F6774A-C169-4A4B-AF69-34BEC104A817}"/>
    <cellStyle name="Normal GHG Textfiels Bold 3 3 3 5" xfId="1988" xr:uid="{AE7D4134-2CC0-4F6C-AFD6-3BBDCA405B66}"/>
    <cellStyle name="Normal GHG Textfiels Bold 3 3 4" xfId="591" xr:uid="{23065C1B-BC8F-42A8-BBDA-9AFC0D55AF41}"/>
    <cellStyle name="Normal GHG Textfiels Bold 3 3 4 2" xfId="806" xr:uid="{C83DB945-0632-4BF6-86F6-7A3849C1CB7C}"/>
    <cellStyle name="Normal GHG Textfiels Bold 3 3 4 2 2" xfId="1519" xr:uid="{02A10A5C-AEC2-4DC7-AD34-2A3A9B2947AF}"/>
    <cellStyle name="Normal GHG Textfiels Bold 3 3 4 2 3" xfId="1658" xr:uid="{353FA194-40A4-4F60-AA4C-6684163EB0B6}"/>
    <cellStyle name="Normal GHG Textfiels Bold 3 3 4 2 4" xfId="2169" xr:uid="{EF621F48-E1A4-4DF0-ABA7-933090576CAE}"/>
    <cellStyle name="Normal GHG Textfiels Bold 3 3 4 3" xfId="1311" xr:uid="{2FD89A5F-B1E1-4478-ABE6-EF5155E28679}"/>
    <cellStyle name="Normal GHG Textfiels Bold 3 3 4 4" xfId="1151" xr:uid="{AD4E6845-AE1F-4889-A432-4AB793FFD1CB}"/>
    <cellStyle name="Normal GHG Textfiels Bold 3 3 4 5" xfId="1963" xr:uid="{4457A1E5-3226-410E-972E-004BD31D2C19}"/>
    <cellStyle name="Normal GHG Textfiels Bold 3 3 5" xfId="1172" xr:uid="{13155997-ACB9-47CC-A67A-6EDCB4C44833}"/>
    <cellStyle name="Normal GHG Textfiels Bold 3 3 6" xfId="1248" xr:uid="{94FB4CB8-0556-44AA-BD96-3CBB07AD4629}"/>
    <cellStyle name="Normal GHG Textfiels Bold 3 3 7" xfId="1808" xr:uid="{23D1EB41-320E-474C-8EFB-EEE63B4E41FF}"/>
    <cellStyle name="Normal GHG whole table" xfId="31" xr:uid="{E9B0A6FD-9EBD-45D9-8CA3-05C1FCB754A1}"/>
    <cellStyle name="Normal GHG whole table 2" xfId="466" xr:uid="{D885C2A4-96AF-4226-A29B-7034C1844DF0}"/>
    <cellStyle name="Normal GHG whole table 2 2" xfId="612" xr:uid="{B742FE80-D135-45B8-A34F-7423B3670462}"/>
    <cellStyle name="Normal GHG whole table 2 2 2" xfId="827" xr:uid="{9E07BB11-7125-477E-B835-0338A0211FFD}"/>
    <cellStyle name="Normal GHG whole table 2 2 2 2" xfId="1540" xr:uid="{FEBEAD36-BA11-4DEA-B407-9E997D022083}"/>
    <cellStyle name="Normal GHG whole table 2 2 2 3" xfId="1806" xr:uid="{AC2C85DC-A465-414F-A003-F629569F66EC}"/>
    <cellStyle name="Normal GHG whole table 2 2 2 4" xfId="2190" xr:uid="{0AAA71FF-1C52-4B91-B47A-69DE7A0CBD3E}"/>
    <cellStyle name="Normal GHG whole table 2 2 3" xfId="1332" xr:uid="{F50DFC37-97E9-4951-AF5E-A25862D09723}"/>
    <cellStyle name="Normal GHG whole table 2 2 4" xfId="1789" xr:uid="{97F3278E-BF1B-4686-862A-8EFF367E1567}"/>
    <cellStyle name="Normal GHG whole table 2 2 5" xfId="1984" xr:uid="{4768CBBC-71F6-43EA-B804-F05003EC1B97}"/>
    <cellStyle name="Normal GHG whole table 2 3" xfId="756" xr:uid="{5FE0D62F-3A72-44D8-9369-ADE1D10FAF1C}"/>
    <cellStyle name="Normal GHG whole table 2 3 2" xfId="1469" xr:uid="{458A55A5-21E1-4C30-B2E7-F4F4314DA21D}"/>
    <cellStyle name="Normal GHG whole table 2 3 3" xfId="1796" xr:uid="{42DE0C64-8143-4DB5-8348-5AB3F402E090}"/>
    <cellStyle name="Normal GHG whole table 2 3 4" xfId="2119" xr:uid="{8FE61FE9-5EB9-4006-BE89-73DFC7A13B7F}"/>
    <cellStyle name="Normal GHG whole table 3" xfId="315" xr:uid="{D982142E-673E-4065-87B6-75CB90AF9970}"/>
    <cellStyle name="Normal GHG whole table 3 2" xfId="652" xr:uid="{B03139D7-CA64-480F-8D51-D9B2F7D94CBB}"/>
    <cellStyle name="Normal GHG whole table 3 2 2" xfId="867" xr:uid="{8AF971B3-21B4-4EA6-82AD-F9021D504C86}"/>
    <cellStyle name="Normal GHG whole table 3 2 2 2" xfId="1580" xr:uid="{04F045CF-9AD0-42D2-AF40-0A3A8679F754}"/>
    <cellStyle name="Normal GHG whole table 3 2 2 3" xfId="1870" xr:uid="{694BA5F1-5F2D-45EC-B9F9-C2D51F0126D4}"/>
    <cellStyle name="Normal GHG whole table 3 2 2 4" xfId="2230" xr:uid="{1216C8B1-EFFF-4189-A46F-B163019A11A5}"/>
    <cellStyle name="Normal GHG whole table 3 2 3" xfId="1372" xr:uid="{A4D00CF7-31F1-4083-B330-2A4B5548CEE3}"/>
    <cellStyle name="Normal GHG whole table 3 2 4" xfId="972" xr:uid="{3EAD1C09-5235-4F8D-9C07-9A1763152F40}"/>
    <cellStyle name="Normal GHG whole table 3 2 5" xfId="2024" xr:uid="{76CF6346-0297-4FA2-A495-5F12D69183BD}"/>
    <cellStyle name="Normal GHG whole table 3 3" xfId="573" xr:uid="{42AA7ABA-5D67-48EA-8892-A76D0FE5AD0F}"/>
    <cellStyle name="Normal GHG whole table 3 3 2" xfId="788" xr:uid="{4271830A-43CA-4F05-ADAF-7B5F3E9DC6AB}"/>
    <cellStyle name="Normal GHG whole table 3 3 2 2" xfId="1501" xr:uid="{5B27B05F-EB78-4BB9-B626-F6F75A33CCC5}"/>
    <cellStyle name="Normal GHG whole table 3 3 2 3" xfId="996" xr:uid="{486E1AAF-06A6-4465-A534-97EA0D361509}"/>
    <cellStyle name="Normal GHG whole table 3 3 2 4" xfId="2151" xr:uid="{D8EE379B-A63E-4506-8058-A29B42875751}"/>
    <cellStyle name="Normal GHG whole table 3 3 3" xfId="1293" xr:uid="{F4669DCD-3776-4DF7-8948-658A173328CA}"/>
    <cellStyle name="Normal GHG whole table 3 3 4" xfId="1182" xr:uid="{DA24849B-B34B-43F0-99DC-331B6845F490}"/>
    <cellStyle name="Normal GHG whole table 3 3 5" xfId="1945" xr:uid="{967FC42D-3CC8-4604-A433-0C76F0CCF034}"/>
    <cellStyle name="Normal GHG whole table 3 4" xfId="660" xr:uid="{04338EC3-FCCC-4C4D-AA40-A3C4ED0F0EC5}"/>
    <cellStyle name="Normal GHG whole table 3 4 2" xfId="875" xr:uid="{8CD56FA7-1C02-4818-9776-13D4F9D30CE9}"/>
    <cellStyle name="Normal GHG whole table 3 4 2 2" xfId="1588" xr:uid="{872D2E43-0FDC-4C91-A9EA-58A4DE14CF02}"/>
    <cellStyle name="Normal GHG whole table 3 4 2 3" xfId="1819" xr:uid="{9F8A2DE9-230A-4A05-9F17-21ACDE452D89}"/>
    <cellStyle name="Normal GHG whole table 3 4 2 4" xfId="2238" xr:uid="{9B56F46F-C810-4A52-90C0-F857A0FCE10E}"/>
    <cellStyle name="Normal GHG whole table 3 4 3" xfId="1380" xr:uid="{BCA86298-111E-44BF-BAD8-DFAC31CE4831}"/>
    <cellStyle name="Normal GHG whole table 3 4 4" xfId="1137" xr:uid="{4D36E32C-96BD-4501-9CF7-E7C177587220}"/>
    <cellStyle name="Normal GHG whole table 3 4 5" xfId="2032" xr:uid="{8557C4D4-3B38-4A10-AE2F-B303AFE0A4D8}"/>
    <cellStyle name="Normal GHG whole table 3 5" xfId="1112" xr:uid="{3375449A-2DB3-47C4-AC25-1E5AC2CA5E8F}"/>
    <cellStyle name="Normal GHG whole table 3 6" xfId="1184" xr:uid="{5A56F0A9-71AC-4B6B-845A-B3AA23924E9E}"/>
    <cellStyle name="Normal GHG whole table 3 7" xfId="65" xr:uid="{6FDD76E4-04FD-4ABB-B398-A3A35FCBC6B9}"/>
    <cellStyle name="Normal GHG whole table 4" xfId="102" xr:uid="{25324109-3CAD-40C1-AB9E-7B28BF9D8769}"/>
    <cellStyle name="Normal GHG-Shade" xfId="14" xr:uid="{00000000-0005-0000-0000-000010000000}"/>
    <cellStyle name="Normal GHG-Shade 2" xfId="199" xr:uid="{7EBC447B-49C4-4BA7-B7A9-F6F8B27FFEC9}"/>
    <cellStyle name="Normal GHG-Shade 2 2" xfId="200" xr:uid="{1881C089-E4B1-4550-A48F-1C674D6038AB}"/>
    <cellStyle name="Normal GHG-Shade 2 3" xfId="201" xr:uid="{35FA3135-F81F-4219-BAE9-0678A29D9028}"/>
    <cellStyle name="Normal GHG-Shade 2 4" xfId="231" xr:uid="{4877E4D5-96DD-4672-9981-085850EF84CC}"/>
    <cellStyle name="Normal GHG-Shade 2 5" xfId="396" xr:uid="{326F6D79-E075-4268-8474-042634E23A33}"/>
    <cellStyle name="Normal GHG-Shade 3" xfId="202" xr:uid="{1C27611F-9A4A-42E8-82F2-B01D8C1D3CD9}"/>
    <cellStyle name="Normal GHG-Shade 3 2" xfId="203" xr:uid="{B87D9F63-FC6B-42BA-AD6F-4C34FF2B77ED}"/>
    <cellStyle name="Normal GHG-Shade 4" xfId="204" xr:uid="{4898E8F5-AE24-4AEB-A9A1-7343FC729D93}"/>
    <cellStyle name="Normal GHG-Shade 4 2" xfId="467" xr:uid="{F0A16543-AC28-429F-98D6-76F114D7AD35}"/>
    <cellStyle name="Normál_Munka1" xfId="46" xr:uid="{BE708FD1-4E5B-48C9-B6DB-85B91B4509CF}"/>
    <cellStyle name="Note 2" xfId="205" xr:uid="{CAEE197D-8820-4C98-8BD8-BA7A9D56A892}"/>
    <cellStyle name="Note 2 2" xfId="595" xr:uid="{09503AEA-A548-4D35-AF85-CC144AEE4E54}"/>
    <cellStyle name="Note 2 2 2" xfId="810" xr:uid="{5B6F2D0B-D78C-4088-ABBE-3C16D801BD6C}"/>
    <cellStyle name="Note 2 2 2 2" xfId="1523" xr:uid="{2E42993B-57FB-4FA3-8F19-32A7CD9210DA}"/>
    <cellStyle name="Note 2 2 2 3" xfId="927" xr:uid="{018C14F1-7F5C-46BE-8625-29E36C71CB18}"/>
    <cellStyle name="Note 2 2 2 4" xfId="2173" xr:uid="{286A17BE-C39B-4BE1-8800-363CC5F7AB55}"/>
    <cellStyle name="Note 2 2 3" xfId="1315" xr:uid="{EE4136E6-7FD3-47F0-B65B-55760A219C30}"/>
    <cellStyle name="Note 2 2 4" xfId="1181" xr:uid="{45729245-8CFA-4B0A-A347-337705990318}"/>
    <cellStyle name="Note 2 2 5" xfId="1967" xr:uid="{CCCC05BA-5604-4413-B03B-A1B4FA1878E2}"/>
    <cellStyle name="Note 2 3" xfId="659" xr:uid="{C1AE6A17-9FB4-4038-A649-2308FF7D02DC}"/>
    <cellStyle name="Note 2 3 2" xfId="874" xr:uid="{975A473D-B27E-47EB-A89A-527A3EEBEF05}"/>
    <cellStyle name="Note 2 3 2 2" xfId="1587" xr:uid="{3BB72216-081B-43EE-B7B1-8FC9D8E00C72}"/>
    <cellStyle name="Note 2 3 2 3" xfId="1695" xr:uid="{63F6F43B-8B9C-4AE5-8E4C-254661967DFF}"/>
    <cellStyle name="Note 2 3 2 4" xfId="2237" xr:uid="{B8671843-369A-443C-B4F6-519D565035F1}"/>
    <cellStyle name="Note 2 3 3" xfId="1379" xr:uid="{356C9460-ED05-425A-9C58-308466798931}"/>
    <cellStyle name="Note 2 3 4" xfId="1805" xr:uid="{F2599651-53FE-40E7-876C-334D843A2CF0}"/>
    <cellStyle name="Note 2 3 5" xfId="2031" xr:uid="{6151CAAB-A72D-40A6-8A6F-15037E16D828}"/>
    <cellStyle name="Note 2 4" xfId="554" xr:uid="{10CA5DCA-76AB-416F-8624-7C2528E33585}"/>
    <cellStyle name="Note 2 4 2" xfId="769" xr:uid="{27E60882-4E8C-4CED-9695-827CBD54D3DF}"/>
    <cellStyle name="Note 2 4 2 2" xfId="1482" xr:uid="{367CFF13-7803-4985-A96B-9CFFF1F32E52}"/>
    <cellStyle name="Note 2 4 2 3" xfId="942" xr:uid="{425E1CEC-1CFD-4A54-BDAA-F497A43F9E7F}"/>
    <cellStyle name="Note 2 4 2 4" xfId="2132" xr:uid="{9EFE570D-AE4F-47E5-8C1F-A76C3CE4CD80}"/>
    <cellStyle name="Note 2 4 3" xfId="1274" xr:uid="{FD7D59F3-843B-43DE-9EDF-B304239EC77F}"/>
    <cellStyle name="Note 2 4 4" xfId="1007" xr:uid="{C3B150E2-E2AA-47B6-977C-546B8E1B2EEB}"/>
    <cellStyle name="Note 2 4 5" xfId="1926" xr:uid="{F2E2FC76-9867-48BB-B254-9917EC6DA7E3}"/>
    <cellStyle name="Note 2 5" xfId="718" xr:uid="{FC2D1195-E0EE-457E-A953-8D296C0276B6}"/>
    <cellStyle name="Note 2 5 2" xfId="1438" xr:uid="{0197B550-0251-4AF7-99C8-E77DCCF2AFD4}"/>
    <cellStyle name="Note 2 5 3" xfId="1178" xr:uid="{25869A0F-C421-4449-9E73-FE23E7929AEF}"/>
    <cellStyle name="Note 2 5 4" xfId="2089" xr:uid="{B3BB326F-F291-47D5-AB3C-84CAA749EA0F}"/>
    <cellStyle name="Note 2 6" xfId="1033" xr:uid="{B6EA0749-7474-45EE-BB82-6E5F83913D25}"/>
    <cellStyle name="Note 2 7" xfId="1149" xr:uid="{E4CB69E4-0EBC-4455-8FD3-06355BED2691}"/>
    <cellStyle name="Note 2 8" xfId="987" xr:uid="{ADFEEF7F-8F37-4B2E-A2B2-48FA2D88260A}"/>
    <cellStyle name="Note 3" xfId="270" xr:uid="{724F3BDF-F1B0-4C1A-801B-A0EB8845AE2F}"/>
    <cellStyle name="Note 3 2" xfId="623" xr:uid="{1091C831-0EC0-441C-A3A6-65A431499214}"/>
    <cellStyle name="Note 3 2 2" xfId="838" xr:uid="{7FFEE7A3-AE60-4DB0-9D50-5FA7CD01CB60}"/>
    <cellStyle name="Note 3 2 2 2" xfId="1551" xr:uid="{915FD6B5-05CC-4596-825A-1576B7767448}"/>
    <cellStyle name="Note 3 2 2 3" xfId="1659" xr:uid="{50427A16-ABFD-4CC8-A9A0-9F8E173733D9}"/>
    <cellStyle name="Note 3 2 2 4" xfId="2201" xr:uid="{63D2D370-3310-4FB4-9BC1-1442DC2AD061}"/>
    <cellStyle name="Note 3 2 3" xfId="1343" xr:uid="{23345041-74D7-45EA-B9A8-29F97D6BFA65}"/>
    <cellStyle name="Note 3 2 4" xfId="1086" xr:uid="{7DD68193-434C-4C0A-9633-27C2183B3475}"/>
    <cellStyle name="Note 3 2 5" xfId="1995" xr:uid="{2CC40A6D-95B7-4E48-A20F-1E6AF0256973}"/>
    <cellStyle name="Note 3 3" xfId="589" xr:uid="{76A18C25-9D2D-42A8-B9B2-40F3D5407D8D}"/>
    <cellStyle name="Note 3 3 2" xfId="804" xr:uid="{440D7AC5-E49D-4875-A57A-1B719FE5D6C3}"/>
    <cellStyle name="Note 3 3 2 2" xfId="1517" xr:uid="{A984DC90-24F9-4E50-A92C-97AC5EC9496A}"/>
    <cellStyle name="Note 3 3 2 3" xfId="73" xr:uid="{EEF0695A-4A3D-4726-9939-B2AEEE09BA3B}"/>
    <cellStyle name="Note 3 3 2 4" xfId="2167" xr:uid="{FD55CDDD-56C6-4FE3-936C-C934D99A9A49}"/>
    <cellStyle name="Note 3 3 3" xfId="1309" xr:uid="{537F797B-C231-45F4-831C-B688B0089B5A}"/>
    <cellStyle name="Note 3 3 4" xfId="1798" xr:uid="{51B5A37D-8BC1-4D40-8E26-E147702EB557}"/>
    <cellStyle name="Note 3 3 5" xfId="1961" xr:uid="{D5395B63-8184-40F4-AF0F-036DFE2523C9}"/>
    <cellStyle name="Note 3 4" xfId="607" xr:uid="{90ECFCB0-670D-42AA-B43F-7E20D2096C3D}"/>
    <cellStyle name="Note 3 4 2" xfId="822" xr:uid="{3E72B700-9024-411A-87F6-BAB27D47D40C}"/>
    <cellStyle name="Note 3 4 2 2" xfId="1535" xr:uid="{0F626770-CD89-4BE2-B13A-FD589471AFB8}"/>
    <cellStyle name="Note 3 4 2 3" xfId="1124" xr:uid="{716E289F-E4D4-4CF7-BE9A-A536040BC434}"/>
    <cellStyle name="Note 3 4 2 4" xfId="2185" xr:uid="{F29A71F3-32A3-46E5-B4D8-D480B70C76C0}"/>
    <cellStyle name="Note 3 4 3" xfId="1327" xr:uid="{9E795E9B-A2CF-4D4D-872B-2A6F844B2B3B}"/>
    <cellStyle name="Note 3 4 4" xfId="1737" xr:uid="{29960EC1-6AD2-4B83-9A27-77B8A9833973}"/>
    <cellStyle name="Note 3 4 5" xfId="1979" xr:uid="{26D77096-C9A1-4A21-AD7E-303048600420}"/>
    <cellStyle name="Note 3 5" xfId="724" xr:uid="{B5C397D0-7EBF-4AE2-88B0-ABD24A1EDB52}"/>
    <cellStyle name="Note 3 5 2" xfId="1444" xr:uid="{7BCE63A6-F1E6-4249-BFA2-49C3FCC3BCD4}"/>
    <cellStyle name="Note 3 5 3" xfId="1868" xr:uid="{F9843B54-BA7E-475A-899B-4004143FE12F}"/>
    <cellStyle name="Note 3 5 4" xfId="2095" xr:uid="{A3348E75-4E86-407A-9A97-F4561DB9AAC8}"/>
    <cellStyle name="Note 3 6" xfId="1075" xr:uid="{65F4B115-990F-4A50-B50D-F23DC0B75C1E}"/>
    <cellStyle name="Note 3 7" xfId="1769" xr:uid="{7AC44118-94D1-467F-8F2C-9A66F248FD25}"/>
    <cellStyle name="Note 3 8" xfId="1206" xr:uid="{C05C0C27-AAC3-4C33-9547-E348AA28D363}"/>
    <cellStyle name="Notiz" xfId="206" xr:uid="{5AD6640F-3F95-40FD-A0B4-10518C55E7B4}"/>
    <cellStyle name="Notiz 2" xfId="596" xr:uid="{2598D38B-640F-4C4D-BD41-4C442CA0D71D}"/>
    <cellStyle name="Notiz 2 2" xfId="811" xr:uid="{D889119E-4F01-490E-926C-1AEBFDB3F12D}"/>
    <cellStyle name="Notiz 2 2 2" xfId="1524" xr:uid="{D1ABFE2F-B725-4C6B-88C9-47F281C48D80}"/>
    <cellStyle name="Notiz 2 2 3" xfId="1143" xr:uid="{257B1D95-17C6-4D16-8886-850734419E0F}"/>
    <cellStyle name="Notiz 2 2 4" xfId="2174" xr:uid="{3D10ABDE-B96D-41AD-B827-E40A85EF8270}"/>
    <cellStyle name="Notiz 2 3" xfId="1316" xr:uid="{B6880568-C68E-4002-83EB-A3B389533547}"/>
    <cellStyle name="Notiz 2 4" xfId="1045" xr:uid="{CA795A7A-9ABF-4866-BD51-7D991CEFFC68}"/>
    <cellStyle name="Notiz 2 5" xfId="1968" xr:uid="{D831CDE1-478D-4F75-A119-85F0E5729258}"/>
    <cellStyle name="Notiz 3" xfId="658" xr:uid="{EA6557D4-7C86-4AB4-802D-C78CD6CF36F9}"/>
    <cellStyle name="Notiz 3 2" xfId="873" xr:uid="{FCDA904C-65E8-4ABF-94AB-956A9FCD7FC4}"/>
    <cellStyle name="Notiz 3 2 2" xfId="1586" xr:uid="{E13A9992-C9A4-4A37-9743-333EA4FB64D1}"/>
    <cellStyle name="Notiz 3 2 3" xfId="1838" xr:uid="{6E400580-E35E-4346-BF63-71F512802734}"/>
    <cellStyle name="Notiz 3 2 4" xfId="2236" xr:uid="{7C1A5470-3A10-4FD9-8115-CFC5B68D7A7C}"/>
    <cellStyle name="Notiz 3 3" xfId="1378" xr:uid="{B0A2367D-DE3C-4588-BE61-5F778CA03F6D}"/>
    <cellStyle name="Notiz 3 4" xfId="1170" xr:uid="{038EC6B6-2B65-41D0-97B0-F964AA624BB4}"/>
    <cellStyle name="Notiz 3 5" xfId="2030" xr:uid="{56FCA1A4-529F-4E1D-B95B-DBD85D477C68}"/>
    <cellStyle name="Notiz 4" xfId="627" xr:uid="{E52007AD-AAE7-4193-AA15-A5FFFBCE4C8A}"/>
    <cellStyle name="Notiz 4 2" xfId="842" xr:uid="{AB85F1D9-5918-412F-9A15-FAA0C4817E1D}"/>
    <cellStyle name="Notiz 4 2 2" xfId="1555" xr:uid="{DCC8D8A9-4AB6-4467-B728-16699B5864F3}"/>
    <cellStyle name="Notiz 4 2 3" xfId="1201" xr:uid="{ECFE2164-DA9D-4951-B446-5B28B32BC47B}"/>
    <cellStyle name="Notiz 4 2 4" xfId="2205" xr:uid="{F07980E9-0A2B-4AAA-B8E8-1A38B693FD63}"/>
    <cellStyle name="Notiz 4 3" xfId="1347" xr:uid="{542833F1-964E-4FF1-A0B4-EC98151CA9B2}"/>
    <cellStyle name="Notiz 4 4" xfId="1089" xr:uid="{E2061349-64BD-4DEA-981B-9471C30A1071}"/>
    <cellStyle name="Notiz 4 5" xfId="1999" xr:uid="{AC44B8AF-AD6D-4D88-8EA6-05D477FFBA38}"/>
    <cellStyle name="Notiz 5" xfId="719" xr:uid="{6D53FF66-AFA6-4674-A31D-AE1D86B65460}"/>
    <cellStyle name="Notiz 5 2" xfId="1439" xr:uid="{50E3CA49-FDC7-44B1-B8AE-43604670BBC5}"/>
    <cellStyle name="Notiz 5 3" xfId="41" xr:uid="{7E36CC86-D63E-4447-8AC1-5C3F9BEFD230}"/>
    <cellStyle name="Notiz 5 4" xfId="2090" xr:uid="{24A598B0-516D-406B-8881-8395C127B74C}"/>
    <cellStyle name="Notiz 6" xfId="1034" xr:uid="{0D9052B2-808D-4474-8ECB-BB38233D56F8}"/>
    <cellStyle name="Notiz 7" xfId="1864" xr:uid="{46F867FF-E71C-48EF-80C7-603831980B34}"/>
    <cellStyle name="Notiz 8" xfId="1037" xr:uid="{19642C7F-6A82-439D-BE53-F225ADE78F66}"/>
    <cellStyle name="Output 2" xfId="207" xr:uid="{9BB01C10-28FF-4551-8839-6D4A95F82E2C}"/>
    <cellStyle name="Output 2 2" xfId="597" xr:uid="{7B89AE6C-8E55-4CD6-8555-07FBAEA65208}"/>
    <cellStyle name="Output 2 2 2" xfId="812" xr:uid="{1A4CD559-08C0-4D35-9AD5-E9AF88F501BE}"/>
    <cellStyle name="Output 2 2 2 2" xfId="1525" xr:uid="{1259D557-5CC7-46CF-B33B-F7903270D3B7}"/>
    <cellStyle name="Output 2 2 2 3" xfId="928" xr:uid="{169A9F76-3DCC-4956-AFEA-19021666C3C9}"/>
    <cellStyle name="Output 2 2 2 4" xfId="2175" xr:uid="{17AC7C7B-ECCF-411E-B68C-A01DF3E3F8D2}"/>
    <cellStyle name="Output 2 2 3" xfId="1317" xr:uid="{B97806BA-6601-4188-BA15-1D2D69C25161}"/>
    <cellStyle name="Output 2 2 4" xfId="1245" xr:uid="{0EE80F6B-D114-4B0E-9714-A46FB594FCEE}"/>
    <cellStyle name="Output 2 2 5" xfId="1969" xr:uid="{8A8E61B3-0B09-4723-864C-DC45CC71B404}"/>
    <cellStyle name="Output 2 3" xfId="693" xr:uid="{577C7BB0-B136-44F4-8552-7087E0B9E12D}"/>
    <cellStyle name="Output 2 3 2" xfId="908" xr:uid="{E3255326-B638-4BAF-B3DE-DCE80D5F9553}"/>
    <cellStyle name="Output 2 3 2 2" xfId="1621" xr:uid="{9286A090-194F-4F94-9FEB-44F371BA981B}"/>
    <cellStyle name="Output 2 3 2 3" xfId="1893" xr:uid="{D731F10C-CF5B-4FEE-8D65-7AE0485BFE5F}"/>
    <cellStyle name="Output 2 3 2 4" xfId="2271" xr:uid="{F1E342F7-5CAA-4C33-8670-76AFF70674FA}"/>
    <cellStyle name="Output 2 3 3" xfId="1413" xr:uid="{8AD9A7A1-1D05-43BA-89A7-88DE8D6B17A0}"/>
    <cellStyle name="Output 2 3 4" xfId="1716" xr:uid="{D323C693-580F-4766-A446-2285990FB763}"/>
    <cellStyle name="Output 2 3 5" xfId="2065" xr:uid="{82CBD374-4339-47B4-9098-7DEA09753FF6}"/>
    <cellStyle name="Output 2 4" xfId="720" xr:uid="{8FF9CFA9-DEF7-4EC3-AA1F-6393A4C71F42}"/>
    <cellStyle name="Output 2 4 2" xfId="1440" xr:uid="{F9CEF48B-F1AB-4A84-A329-DCE649CDFEFC}"/>
    <cellStyle name="Output 2 4 3" xfId="1155" xr:uid="{F37FFEDE-27A4-402B-931B-F188DF01D119}"/>
    <cellStyle name="Output 2 4 4" xfId="2091" xr:uid="{8DDA0ECE-E013-4896-9847-EBE8C110DB66}"/>
    <cellStyle name="Output 2 5" xfId="1035" xr:uid="{F52DC07D-97C5-4066-A74F-A8B1CEEDB451}"/>
    <cellStyle name="Output 3" xfId="271" xr:uid="{52A8CF9D-D3B9-4CC2-B894-1A0DB51C7B28}"/>
    <cellStyle name="Output 3 2" xfId="624" xr:uid="{94A7A942-B5F8-4DE4-922B-6250AE1208D7}"/>
    <cellStyle name="Output 3 2 2" xfId="839" xr:uid="{496847D3-F6FA-4526-9480-2A0CEC02744F}"/>
    <cellStyle name="Output 3 2 2 2" xfId="1552" xr:uid="{7293DCDC-7531-4E60-92C4-0DF5AFD13243}"/>
    <cellStyle name="Output 3 2 2 3" xfId="1854" xr:uid="{1414B007-DF89-49DB-A75C-388F8B296A90}"/>
    <cellStyle name="Output 3 2 2 4" xfId="2202" xr:uid="{67D15227-6CAC-4AB6-850A-9E643189DBF8}"/>
    <cellStyle name="Output 3 2 3" xfId="1344" xr:uid="{9479AE08-F6D5-4B8E-BF46-C9E0189676E2}"/>
    <cellStyle name="Output 3 2 4" xfId="1148" xr:uid="{E8960CE8-F875-4A76-8980-54096342D9A0}"/>
    <cellStyle name="Output 3 2 5" xfId="1996" xr:uid="{0B266E7F-0B31-431D-B34B-7201C4832647}"/>
    <cellStyle name="Output 3 3" xfId="675" xr:uid="{E8930EFE-088D-416B-81EB-4C011401F26D}"/>
    <cellStyle name="Output 3 3 2" xfId="890" xr:uid="{163362E5-68DF-49D9-ADF5-94C6B56042A0}"/>
    <cellStyle name="Output 3 3 2 2" xfId="1603" xr:uid="{66524213-7024-48ED-90C4-425C7F992FF4}"/>
    <cellStyle name="Output 3 3 2 3" xfId="1214" xr:uid="{57621A11-57CC-4580-9142-625516AD08CA}"/>
    <cellStyle name="Output 3 3 2 4" xfId="2253" xr:uid="{20B6EC93-BA81-466F-BBEA-C0B9C765522D}"/>
    <cellStyle name="Output 3 3 3" xfId="1395" xr:uid="{EA0C2D1B-1843-4EA3-B6BD-AB248CB635A4}"/>
    <cellStyle name="Output 3 3 4" xfId="1639" xr:uid="{FD20732D-801C-415A-B83F-CA4064166EB2}"/>
    <cellStyle name="Output 3 3 5" xfId="2047" xr:uid="{F6692F01-8523-4330-8535-B15926D30058}"/>
    <cellStyle name="Output 3 4" xfId="725" xr:uid="{529F1BE2-2C39-4920-991B-1E27F6DE0749}"/>
    <cellStyle name="Output 3 4 2" xfId="1445" xr:uid="{B5798747-89B6-489C-8C03-C92E41756B95}"/>
    <cellStyle name="Output 3 4 3" xfId="1825" xr:uid="{5A0F81F0-7987-4A62-B754-429F7131F10A}"/>
    <cellStyle name="Output 3 4 4" xfId="2096" xr:uid="{CFF3A5A8-431F-434B-BF4D-C0CF8334C3A7}"/>
    <cellStyle name="Output 3 5" xfId="1076" xr:uid="{3FCE0222-6D2D-4CBA-B607-3C7FF9C7FFB5}"/>
    <cellStyle name="Pattern" xfId="208" xr:uid="{023F7D56-BC6A-44E6-9576-77A723004FED}"/>
    <cellStyle name="Pattern 2" xfId="468" xr:uid="{FC06EE4A-56D7-41C1-9A70-CBAC9D8A6BCD}"/>
    <cellStyle name="Pattern 2 2" xfId="611" xr:uid="{835ABD48-C43F-4D8A-AFFD-B61C905FEBB6}"/>
    <cellStyle name="Pattern 2 2 2" xfId="826" xr:uid="{5FA8D902-321F-4A0A-97C6-EC50450E3590}"/>
    <cellStyle name="Pattern 2 2 2 2" xfId="1539" xr:uid="{743E9B89-5360-47EC-8310-6DCDF44CB815}"/>
    <cellStyle name="Pattern 2 2 2 3" xfId="1884" xr:uid="{7E3060E8-E441-462E-AED7-CDDF852DF898}"/>
    <cellStyle name="Pattern 2 2 2 4" xfId="2189" xr:uid="{162BD29D-12B6-4F80-997A-DBDC2E41C7DE}"/>
    <cellStyle name="Pattern 2 2 3" xfId="1331" xr:uid="{99A0BAFA-E042-4E46-B357-07A8AB115C45}"/>
    <cellStyle name="Pattern 2 2 4" xfId="1880" xr:uid="{9F9A8620-5DA3-471C-87ED-AEC7E443E3D8}"/>
    <cellStyle name="Pattern 2 2 5" xfId="1983" xr:uid="{F57077F4-C87F-4F49-8FBA-A6A73D020B5E}"/>
    <cellStyle name="Pattern 2 3" xfId="757" xr:uid="{6068203D-0C6F-45A3-A012-AE521C8717AE}"/>
    <cellStyle name="Pattern 2 3 2" xfId="1470" xr:uid="{A98EF5FD-144C-4BB1-8D59-7C132492583D}"/>
    <cellStyle name="Pattern 2 3 3" xfId="1194" xr:uid="{9EDD0571-4F32-4755-AD31-61D0849214B8}"/>
    <cellStyle name="Pattern 2 3 4" xfId="2120" xr:uid="{F7055D39-FE1B-46F9-AA54-AF5337D0C0FD}"/>
    <cellStyle name="Pattern 3" xfId="317" xr:uid="{4ADF410B-1D3A-45DA-9197-7901B3ADF532}"/>
    <cellStyle name="Pattern 3 2" xfId="654" xr:uid="{61A05CCF-2A01-4FC7-8CF6-EC1997FD67C2}"/>
    <cellStyle name="Pattern 3 2 2" xfId="869" xr:uid="{6FED3441-3FF8-406E-8534-9083984B16E5}"/>
    <cellStyle name="Pattern 3 2 2 2" xfId="1582" xr:uid="{89D8271A-E432-4070-8AB0-5E881E657F0C}"/>
    <cellStyle name="Pattern 3 2 2 3" xfId="1857" xr:uid="{8A688849-E6E0-44C6-8FD5-4CE67EA341CB}"/>
    <cellStyle name="Pattern 3 2 2 4" xfId="2232" xr:uid="{63A6EB84-A7A1-48EF-BF88-A6309A251ACE}"/>
    <cellStyle name="Pattern 3 2 3" xfId="1374" xr:uid="{96470434-5C5E-4AA9-9B59-ABA60477DB69}"/>
    <cellStyle name="Pattern 3 2 4" xfId="1686" xr:uid="{C873A5C9-AB67-4CD8-9D00-CEBAD1EFA792}"/>
    <cellStyle name="Pattern 3 2 5" xfId="2026" xr:uid="{3F3A5935-0C31-46AB-BBE0-AB345FA33712}"/>
    <cellStyle name="Pattern 3 3" xfId="553" xr:uid="{C6A9DD03-3AB2-4782-87A3-85624E090FDE}"/>
    <cellStyle name="Pattern 3 3 2" xfId="768" xr:uid="{E3D8D9CF-3E58-4FE0-8D1C-8885E83AA4F6}"/>
    <cellStyle name="Pattern 3 3 2 2" xfId="1481" xr:uid="{F2F28BEE-957F-41B8-B5BF-64A106917647}"/>
    <cellStyle name="Pattern 3 3 2 3" xfId="933" xr:uid="{9EF543F7-BC58-47C7-8106-B888841734E2}"/>
    <cellStyle name="Pattern 3 3 2 4" xfId="2131" xr:uid="{8D667953-B316-4FF6-9387-27F0D7687B7D}"/>
    <cellStyle name="Pattern 3 3 3" xfId="1273" xr:uid="{A801E868-3C2B-4391-9069-D72C84F2BD92}"/>
    <cellStyle name="Pattern 3 3 4" xfId="1022" xr:uid="{54087187-3BFF-417B-903C-FC2687B45F6F}"/>
    <cellStyle name="Pattern 3 3 5" xfId="1925" xr:uid="{86E90EBE-A496-4943-B594-53071138929B}"/>
    <cellStyle name="Pattern 3 4" xfId="667" xr:uid="{C60CA3F9-45A7-4E70-B519-D450037C61F7}"/>
    <cellStyle name="Pattern 3 4 2" xfId="882" xr:uid="{5ADE6CAB-1F3A-466C-910C-955B72D7A5B6}"/>
    <cellStyle name="Pattern 3 4 2 2" xfId="1595" xr:uid="{D4D6DB21-60BB-4ADA-8FE5-8EDA6158C8BD}"/>
    <cellStyle name="Pattern 3 4 2 3" xfId="1774" xr:uid="{5ABE5042-964F-4D2E-BD97-70BD920DE633}"/>
    <cellStyle name="Pattern 3 4 2 4" xfId="2245" xr:uid="{4CBEF2EA-68D7-4DBE-86F7-9B9BFA74FEE2}"/>
    <cellStyle name="Pattern 3 4 3" xfId="1387" xr:uid="{39ED8314-3723-4700-BED6-F9568DBB7D85}"/>
    <cellStyle name="Pattern 3 4 4" xfId="1682" xr:uid="{21E7399C-AA49-4605-861E-1D18D1B5D29D}"/>
    <cellStyle name="Pattern 3 4 5" xfId="2039" xr:uid="{CD8352E0-54BC-4A07-9A1B-BEAF076BC992}"/>
    <cellStyle name="Pattern 3 5" xfId="1114" xr:uid="{CB2B6AE2-BEE3-4DA5-938B-DD4D1D5D63AB}"/>
    <cellStyle name="Pattern 3 6" xfId="1236" xr:uid="{163C7032-C7C2-4E80-9FE6-364FEEDB2CC5}"/>
    <cellStyle name="Pattern 3 7" xfId="1680" xr:uid="{436B7887-A025-464D-BBD6-7C04498460A1}"/>
    <cellStyle name="Percent" xfId="1" builtinId="5"/>
    <cellStyle name="Percent 2" xfId="209" xr:uid="{CC1295CB-EF23-4D35-B80F-121AF93B0F4A}"/>
    <cellStyle name="Percent 2 2" xfId="469" xr:uid="{4B126372-7F5F-4C16-9101-C88C19693120}"/>
    <cellStyle name="RowLevel_1 2" xfId="112" xr:uid="{8537A83F-AACC-404C-BDD6-61D206F924FB}"/>
    <cellStyle name="Schlecht" xfId="210" xr:uid="{049AC1C5-AE49-4155-8679-6F3E71F27F20}"/>
    <cellStyle name="Shade" xfId="40" xr:uid="{1EA15396-FACA-4775-B46D-AF3F969DE671}"/>
    <cellStyle name="Shade 2" xfId="211" xr:uid="{99DEABCA-4228-437E-BF90-71546F1E11DD}"/>
    <cellStyle name="Shade 2 2" xfId="471" xr:uid="{B93C6773-5DC8-468F-9648-DFBB717D63F2}"/>
    <cellStyle name="Shade 2 2 2" xfId="556" xr:uid="{40F8A615-8986-4920-B17D-1FA4A4B6EA8C}"/>
    <cellStyle name="Shade 2 2 2 2" xfId="771" xr:uid="{78EF3E2D-F136-4B9B-951F-EF35EADEB3C7}"/>
    <cellStyle name="Shade 2 2 2 2 2" xfId="1484" xr:uid="{4BB7B18F-CBAF-4D00-9C57-A9A54C39E6F1}"/>
    <cellStyle name="Shade 2 2 2 2 3" xfId="1736" xr:uid="{F3C84D48-8A00-4398-B80F-42C847CE5720}"/>
    <cellStyle name="Shade 2 2 2 2 4" xfId="2134" xr:uid="{2B451AA5-D25E-4DE5-98FE-65ACB23DAEAD}"/>
    <cellStyle name="Shade 2 2 2 3" xfId="1276" xr:uid="{042DE6DB-0F88-462F-9177-F8D1801DF84B}"/>
    <cellStyle name="Shade 2 2 2 4" xfId="1758" xr:uid="{B16BD979-3F06-4149-9967-312CCE9AAFE2}"/>
    <cellStyle name="Shade 2 2 2 5" xfId="1928" xr:uid="{F3FCAB5D-47E0-4334-BE68-E93ADEE24380}"/>
    <cellStyle name="Shade 2 2 3" xfId="759" xr:uid="{D2BB0EBB-E031-4E7E-A066-49979FE2964C}"/>
    <cellStyle name="Shade 2 2 3 2" xfId="1472" xr:uid="{6663E640-C4A1-43AE-A711-204827219F60}"/>
    <cellStyle name="Shade 2 2 3 3" xfId="1643" xr:uid="{6F35B535-D65E-442A-BB90-2F5377211798}"/>
    <cellStyle name="Shade 2 2 3 4" xfId="2122" xr:uid="{7300FAE2-11AF-46D5-BD65-EC4941D03E35}"/>
    <cellStyle name="Shade 2 3" xfId="319" xr:uid="{350A4384-C61A-445A-B0BB-2CD49165A349}"/>
    <cellStyle name="Shade 2 3 2" xfId="656" xr:uid="{7C36EAB6-A3A1-496D-A273-8B37E2E4CE08}"/>
    <cellStyle name="Shade 2 3 2 2" xfId="871" xr:uid="{3308912D-3C30-4A3B-9ADE-F5AA613349B2}"/>
    <cellStyle name="Shade 2 3 2 2 2" xfId="1584" xr:uid="{35D50AEC-266B-4069-98F4-6FA8BD8ED5C3}"/>
    <cellStyle name="Shade 2 3 2 2 3" xfId="1813" xr:uid="{04941E7B-F272-493E-BB69-69345B482523}"/>
    <cellStyle name="Shade 2 3 2 2 4" xfId="2234" xr:uid="{4245AD82-B39D-44ED-884F-EDBEC8A6310C}"/>
    <cellStyle name="Shade 2 3 2 3" xfId="1376" xr:uid="{994D3307-3B46-4ABD-A0EC-1B02C2FCD094}"/>
    <cellStyle name="Shade 2 3 2 4" xfId="1723" xr:uid="{6F01AE2B-E618-46BE-A9C0-B019955B5AD0}"/>
    <cellStyle name="Shade 2 3 2 5" xfId="2028" xr:uid="{CCF60250-DCA4-4FFC-BC72-4367855EF2FC}"/>
    <cellStyle name="Shade 2 3 3" xfId="685" xr:uid="{96A1F20F-4D6E-48CB-9A1C-BD951771B4CE}"/>
    <cellStyle name="Shade 2 3 3 2" xfId="900" xr:uid="{A0D36D6E-38F5-4B22-A5EF-EF51D0328D54}"/>
    <cellStyle name="Shade 2 3 3 2 2" xfId="1613" xr:uid="{F3F92111-9F59-4B0D-A7FE-336FDB92B1D6}"/>
    <cellStyle name="Shade 2 3 3 2 3" xfId="1025" xr:uid="{A1F5B947-317E-4802-8916-D8FB4EB54116}"/>
    <cellStyle name="Shade 2 3 3 2 4" xfId="2263" xr:uid="{57B60443-ED2F-4ED9-AF4D-C38C91432DCE}"/>
    <cellStyle name="Shade 2 3 3 3" xfId="1405" xr:uid="{33592DF9-5FCC-4D53-A7A6-43F9E9EC462F}"/>
    <cellStyle name="Shade 2 3 3 4" xfId="66" xr:uid="{A30B0048-488E-45E5-BE95-23BF24948EA8}"/>
    <cellStyle name="Shade 2 3 3 5" xfId="2057" xr:uid="{BB1C1B9B-244D-477C-9125-106E6E87F26D}"/>
    <cellStyle name="Shade 2 3 4" xfId="599" xr:uid="{ABA4752E-947A-4CC3-B679-99B993C11ACF}"/>
    <cellStyle name="Shade 2 3 4 2" xfId="814" xr:uid="{FBB9B029-33D7-4B1D-82F7-C86E5851DD22}"/>
    <cellStyle name="Shade 2 3 4 2 2" xfId="1527" xr:uid="{3A787F8B-0FAD-47F4-BBCE-FC769AD9C959}"/>
    <cellStyle name="Shade 2 3 4 2 3" xfId="1644" xr:uid="{F3691ADE-9FC9-4A25-827F-1D68FECB8761}"/>
    <cellStyle name="Shade 2 3 4 2 4" xfId="2177" xr:uid="{29529BA6-A551-4E1D-8392-4C21E7D3A3DC}"/>
    <cellStyle name="Shade 2 3 4 3" xfId="1319" xr:uid="{5111E2FD-6D2F-4134-A423-DE3A063EE7A2}"/>
    <cellStyle name="Shade 2 3 4 4" xfId="988" xr:uid="{C282962C-BB14-4D02-ADB3-ABD5C4613801}"/>
    <cellStyle name="Shade 2 3 4 5" xfId="1971" xr:uid="{8995AC65-F671-482A-BF96-9321752E1F86}"/>
    <cellStyle name="Shade 2 3 5" xfId="1116" xr:uid="{68D192BE-3995-48F9-AF75-73B5F8784567}"/>
    <cellStyle name="Shade 2 3 6" xfId="963" xr:uid="{6A85446E-0458-4E7E-8796-4E7A98841D49}"/>
    <cellStyle name="Shade 2 3 7" xfId="1764" xr:uid="{D61C42AD-434D-43E4-A21B-D90E3F58CA61}"/>
    <cellStyle name="Shade 3" xfId="470" xr:uid="{F359F8D6-F1CD-47ED-AEBD-E2FC8583CD1D}"/>
    <cellStyle name="Shade 3 2" xfId="610" xr:uid="{FC212F3A-2EA4-4041-9534-E436037E9F8A}"/>
    <cellStyle name="Shade 3 2 2" xfId="825" xr:uid="{40250FC2-6C83-427C-8DF0-82B1EAF45655}"/>
    <cellStyle name="Shade 3 2 2 2" xfId="1538" xr:uid="{3C4E799C-6036-4825-BA18-55ED3AC1CFB6}"/>
    <cellStyle name="Shade 3 2 2 3" xfId="1047" xr:uid="{D51C6860-40F2-4D6C-A61C-5E11009D50F5}"/>
    <cellStyle name="Shade 3 2 2 4" xfId="2188" xr:uid="{8C07E47D-2A52-4B4D-8EB0-2C6F22AFE8B4}"/>
    <cellStyle name="Shade 3 2 3" xfId="1330" xr:uid="{34A3CE71-9DBB-4A48-A39A-4AF1C33B58EC}"/>
    <cellStyle name="Shade 3 2 4" xfId="1691" xr:uid="{4BD77D33-FF4F-4990-8350-38E97C73E500}"/>
    <cellStyle name="Shade 3 2 5" xfId="1982" xr:uid="{42184DF7-8A19-4C28-9AEF-ACF2CA2D6D41}"/>
    <cellStyle name="Shade 3 3" xfId="758" xr:uid="{04E38633-FD46-4307-A5BF-204E6D63C4D3}"/>
    <cellStyle name="Shade 3 3 2" xfId="1471" xr:uid="{2B259C3A-1D13-4746-85A3-86C56C71F271}"/>
    <cellStyle name="Shade 3 3 3" xfId="935" xr:uid="{0103B679-1D2A-4FD6-8B1D-330FFC1D2A74}"/>
    <cellStyle name="Shade 3 3 4" xfId="2121" xr:uid="{0667A9C2-B1F7-4406-84C6-EA404B489CB4}"/>
    <cellStyle name="Shade 4" xfId="318" xr:uid="{066C2DAA-9A57-47E4-ADD3-3087DC4270D3}"/>
    <cellStyle name="Shade 4 2" xfId="63" xr:uid="{190DDA0D-B641-41F7-8214-80651E814626}"/>
    <cellStyle name="Shade 4 2 2" xfId="655" xr:uid="{88A3F0E3-86A9-4F28-BB71-7D9C3AF63B05}"/>
    <cellStyle name="Shade 4 2 2 2" xfId="1375" xr:uid="{C8ECA849-C804-4442-A6CF-5C6466870FF8}"/>
    <cellStyle name="Shade 4 2 2 3" xfId="1694" xr:uid="{93EB7D92-5D01-464C-9DCE-788C5AC683FD}"/>
    <cellStyle name="Shade 4 2 2 4" xfId="2027" xr:uid="{C4F4BCB0-B92C-4C2E-9F26-B5FB7EA0FF8A}"/>
    <cellStyle name="Shade 4 2 3" xfId="870" xr:uid="{5DE46753-36EC-4280-886D-2EFBAFF8C633}"/>
    <cellStyle name="Shade 4 2 3 2" xfId="1583" xr:uid="{24C23B35-835B-4DEF-B8E8-EDDE732BC9C9}"/>
    <cellStyle name="Shade 4 2 3 3" xfId="1221" xr:uid="{FFECCA1F-88A0-4534-86B1-25E8C9B0F75A}"/>
    <cellStyle name="Shade 4 2 3 4" xfId="2233" xr:uid="{285FB9E1-9B07-4DD9-A869-61F98E9E16B8}"/>
    <cellStyle name="Shade 4 3" xfId="684" xr:uid="{A64704C6-810A-4B61-B96D-F828140B1D49}"/>
    <cellStyle name="Shade 4 3 2" xfId="899" xr:uid="{BF8F580E-7D27-4900-924B-B6A2E90846F9}"/>
    <cellStyle name="Shade 4 3 2 2" xfId="1612" xr:uid="{588215A8-A732-466B-9398-9F9E74A57454}"/>
    <cellStyle name="Shade 4 3 2 3" xfId="1647" xr:uid="{89969B81-D439-4234-8302-118775B23285}"/>
    <cellStyle name="Shade 4 3 2 4" xfId="2262" xr:uid="{7AD097E5-E48A-4D2D-BA72-610F110BE85E}"/>
    <cellStyle name="Shade 4 3 3" xfId="1404" xr:uid="{43E319DC-38E1-49C2-AA7A-75FCD258D576}"/>
    <cellStyle name="Shade 4 3 4" xfId="1012" xr:uid="{5942E722-79EE-4A20-936C-FFD10C4DBD51}"/>
    <cellStyle name="Shade 4 3 5" xfId="2056" xr:uid="{95E3F700-45FD-4C27-B27E-11C2D3C4D406}"/>
    <cellStyle name="Shade 4 4" xfId="546" xr:uid="{C2410191-5B5C-488C-8AB1-D9FDEBF9108C}"/>
    <cellStyle name="Shade 4 4 2" xfId="761" xr:uid="{C7370A7A-219D-45BD-B8E1-F404D564FE54}"/>
    <cellStyle name="Shade 4 4 2 2" xfId="1474" xr:uid="{0F6F63D8-702E-47AC-BCF9-98BFA45A0BA3}"/>
    <cellStyle name="Shade 4 4 2 3" xfId="1713" xr:uid="{5FE5A8F6-50ED-462C-B646-92503A7EA219}"/>
    <cellStyle name="Shade 4 4 2 4" xfId="2124" xr:uid="{44E53369-A880-4F34-9E8A-42F24ECF1046}"/>
    <cellStyle name="Shade 4 4 3" xfId="1266" xr:uid="{1D1DD304-2898-433D-BDA6-C913C9928528}"/>
    <cellStyle name="Shade 4 4 4" xfId="1242" xr:uid="{02D5B3B7-3C8D-4CFE-9444-2AA0908954B4}"/>
    <cellStyle name="Shade 4 4 5" xfId="1918" xr:uid="{5509FACC-7DCB-465B-B8C4-0E322BD7A1D3}"/>
    <cellStyle name="Shade 4 5" xfId="1115" xr:uid="{D357A419-1D5C-4604-BE90-B4A13A70C577}"/>
    <cellStyle name="Shade 4 6" xfId="1060" xr:uid="{B807FACF-8C0D-4B37-842D-2067D737F22F}"/>
    <cellStyle name="Shade 4 7" xfId="1812" xr:uid="{8B39B13F-448C-414A-BEA9-E8B68B0B1F61}"/>
    <cellStyle name="Shade 5" xfId="109" xr:uid="{C1BF325E-5163-48B6-965C-8C93380E8F00}"/>
    <cellStyle name="Shade_B_border2" xfId="212" xr:uid="{AF2C454B-7143-4362-9D80-6C1574AD36B1}"/>
    <cellStyle name="Standard 2" xfId="61" xr:uid="{B81879D8-6E53-4BC1-BA63-7B9725A96922}"/>
    <cellStyle name="Standard 2 2" xfId="431" xr:uid="{D6624ABD-9890-47DC-8502-F7DF804A0E1B}"/>
    <cellStyle name="Standard 2 2 2" xfId="541" xr:uid="{85F23EC4-BC40-4EF2-84AA-54110C240016}"/>
    <cellStyle name="Standard 2 3" xfId="540" xr:uid="{23A56273-A6D6-46FE-8D9E-6491C81E4714}"/>
    <cellStyle name="Title 2" xfId="213" xr:uid="{349F276D-FF94-4442-901B-40EDD7A7675A}"/>
    <cellStyle name="Title 3" xfId="272" xr:uid="{571BFE2A-F84A-46CF-B649-B9125E7B9418}"/>
    <cellStyle name="Total 2" xfId="214" xr:uid="{13D82EF6-9E15-4DBC-B32C-3D0D8850DD85}"/>
    <cellStyle name="Total 2 2" xfId="601" xr:uid="{72F79E6B-E20E-430B-B7AB-5BE656A84FA3}"/>
    <cellStyle name="Total 2 2 2" xfId="816" xr:uid="{DB7F1BCE-DEA9-4E60-89E5-5B97591FFF48}"/>
    <cellStyle name="Total 2 2 2 2" xfId="1529" xr:uid="{3735DFFD-38D6-485F-9E06-DB713204D9C7}"/>
    <cellStyle name="Total 2 2 2 3" xfId="1065" xr:uid="{EC92EA22-D328-471A-9647-4D89C38C805C}"/>
    <cellStyle name="Total 2 2 2 4" xfId="2179" xr:uid="{5FD37A90-D646-4099-81E5-D16F56B09D76}"/>
    <cellStyle name="Total 2 2 3" xfId="1321" xr:uid="{46A14317-DE21-40BD-9DBE-47F8B339BE7A}"/>
    <cellStyle name="Total 2 2 4" xfId="1134" xr:uid="{DDD3322C-50FA-4BFD-A562-2E3B2B7D6878}"/>
    <cellStyle name="Total 2 2 5" xfId="1973" xr:uid="{182AD52C-58BE-4D5B-A774-EFC833064D30}"/>
    <cellStyle name="Total 2 3" xfId="662" xr:uid="{4802ECF5-9620-4CDA-B7D7-730CE8470502}"/>
    <cellStyle name="Total 2 3 2" xfId="877" xr:uid="{125282D3-BE2B-425A-B8CE-EFD014751B8F}"/>
    <cellStyle name="Total 2 3 2 2" xfId="1590" xr:uid="{231ED27F-DD73-4DA4-849F-689E5239DCCD}"/>
    <cellStyle name="Total 2 3 2 3" xfId="1200" xr:uid="{B1CF44B0-A224-4D2F-9953-0083F07EA94F}"/>
    <cellStyle name="Total 2 3 2 4" xfId="2240" xr:uid="{ECE6934B-ACF6-46F5-A61B-87B37AC33826}"/>
    <cellStyle name="Total 2 3 3" xfId="1382" xr:uid="{F9B689B3-8D05-42AA-ABA6-11685B475160}"/>
    <cellStyle name="Total 2 3 4" xfId="1179" xr:uid="{6F786F93-BBE1-479B-8E27-B5A6A9669D97}"/>
    <cellStyle name="Total 2 3 5" xfId="2034" xr:uid="{AC2F3305-AF46-46DB-A643-E52DD2AC708A}"/>
    <cellStyle name="Total 2 4" xfId="550" xr:uid="{BCBFE4D7-9843-49A1-B01B-F110CBBB7A65}"/>
    <cellStyle name="Total 2 4 2" xfId="765" xr:uid="{1F6E1B86-1D32-47CA-BAAF-F4BE5968AE5A}"/>
    <cellStyle name="Total 2 4 2 2" xfId="1478" xr:uid="{CF656334-2CF3-461A-B0FF-C4B63F9C8962}"/>
    <cellStyle name="Total 2 4 2 3" xfId="1168" xr:uid="{D289BBC3-9EB4-4C62-AE01-202DE8A05A61}"/>
    <cellStyle name="Total 2 4 2 4" xfId="2128" xr:uid="{67CD5A78-4B44-4490-B5D1-2A8D18EB5A53}"/>
    <cellStyle name="Total 2 4 3" xfId="1270" xr:uid="{20691F64-88C7-4FEC-BE8D-210F16C6ABCB}"/>
    <cellStyle name="Total 2 4 4" xfId="1139" xr:uid="{18B50BA1-84A8-4ECE-9315-F11F15B277F7}"/>
    <cellStyle name="Total 2 4 5" xfId="1922" xr:uid="{CD713A63-0014-4BC9-82A2-DE99E460BB1D}"/>
    <cellStyle name="Total 2 5" xfId="721" xr:uid="{D52619FF-311B-4A60-A386-8D36D5AB89A3}"/>
    <cellStyle name="Total 2 5 2" xfId="1441" xr:uid="{080DD4D9-6F27-4BC3-87DD-5C10D87DD095}"/>
    <cellStyle name="Total 2 5 3" xfId="1199" xr:uid="{48530773-DC40-4BE1-9959-89026782141F}"/>
    <cellStyle name="Total 2 5 4" xfId="2092" xr:uid="{A31F7F2D-472E-4FAB-9F0A-A2350DF2698E}"/>
    <cellStyle name="Total 2 6" xfId="1041" xr:uid="{F063EC7B-1AE6-4AA7-B9F7-E63BAE965C24}"/>
    <cellStyle name="Total 2 7" xfId="1816" xr:uid="{A4A25513-2703-4C5C-8A9C-E18AA0D28F70}"/>
    <cellStyle name="Total 2 8" xfId="1692" xr:uid="{9A0FF57A-BB6D-4857-90D3-A21F7D7DD334}"/>
    <cellStyle name="Total 3" xfId="273" xr:uid="{44957E21-15ED-455E-9ECD-73EA87C16CA7}"/>
    <cellStyle name="Total 3 2" xfId="625" xr:uid="{19F1DA54-52E4-4DF8-ABF2-38A9F71F2CFB}"/>
    <cellStyle name="Total 3 2 2" xfId="840" xr:uid="{3D7B457F-A6EB-4FE4-966C-6A3B88256E09}"/>
    <cellStyle name="Total 3 2 2 2" xfId="1553" xr:uid="{023032D5-BFB2-4143-8810-9A01DBACC3AF}"/>
    <cellStyle name="Total 3 2 2 3" xfId="1656" xr:uid="{0F22E0FD-BFB7-4C76-BF65-AAFE09918D33}"/>
    <cellStyle name="Total 3 2 2 4" xfId="2203" xr:uid="{FC609CA1-FC1B-4217-9B92-593E465B93DD}"/>
    <cellStyle name="Total 3 2 3" xfId="1345" xr:uid="{2CE2CA7B-54D3-42AB-9DEB-6426ACCE7064}"/>
    <cellStyle name="Total 3 2 4" xfId="1153" xr:uid="{A73F12C5-48F0-4B44-BADF-F05FF8D93704}"/>
    <cellStyle name="Total 3 2 5" xfId="1997" xr:uid="{EBA2D538-CC84-4D1E-9AD1-82534BD25F6D}"/>
    <cellStyle name="Total 3 3" xfId="588" xr:uid="{F39269DC-B7A7-4B78-96F1-0C84A71A71B9}"/>
    <cellStyle name="Total 3 3 2" xfId="803" xr:uid="{98D3E7AE-411A-4C0F-BAD1-28872D2B32C6}"/>
    <cellStyle name="Total 3 3 2 2" xfId="1516" xr:uid="{3638545B-BC7D-49AF-9E6D-6CEAB6BA718A}"/>
    <cellStyle name="Total 3 3 2 3" xfId="1039" xr:uid="{64344B4E-172A-4C99-847F-478EDA197723}"/>
    <cellStyle name="Total 3 3 2 4" xfId="2166" xr:uid="{586E5E19-9B47-4AD9-A496-37B46800552D}"/>
    <cellStyle name="Total 3 3 3" xfId="1308" xr:uid="{BC023E52-1A85-4D72-A6B0-BF96D9F3B370}"/>
    <cellStyle name="Total 3 3 4" xfId="38" xr:uid="{548FB319-05CC-4F4E-86D8-0FB362C3612B}"/>
    <cellStyle name="Total 3 3 5" xfId="1960" xr:uid="{C87A1220-3E8B-41E7-8187-B0895331CDCA}"/>
    <cellStyle name="Total 3 4" xfId="629" xr:uid="{F6F7803F-F48E-41CB-83B6-0A7D26AB7BB8}"/>
    <cellStyle name="Total 3 4 2" xfId="844" xr:uid="{40F14BCA-700D-4B14-A3DF-BF8426BDD5C6}"/>
    <cellStyle name="Total 3 4 2 2" xfId="1557" xr:uid="{A3BE5FA1-AD52-43BC-90F0-359EAADBAE45}"/>
    <cellStyle name="Total 3 4 2 3" xfId="1161" xr:uid="{DC1527FA-D9DE-4590-8DEE-0C97081BCE94}"/>
    <cellStyle name="Total 3 4 2 4" xfId="2207" xr:uid="{F2537135-C5EC-4D71-811C-69FDC4C3A859}"/>
    <cellStyle name="Total 3 4 3" xfId="1349" xr:uid="{893CC3CD-DB18-421E-BBAF-48ED0C2AA3D0}"/>
    <cellStyle name="Total 3 4 4" xfId="1001" xr:uid="{0A8D86F6-0630-4A14-AE44-182716784299}"/>
    <cellStyle name="Total 3 4 5" xfId="2001" xr:uid="{FFD69E8D-8943-4735-85B4-E34475334C78}"/>
    <cellStyle name="Total 3 5" xfId="726" xr:uid="{42996628-A94F-435D-A794-83FDABF6B1E8}"/>
    <cellStyle name="Total 3 5 2" xfId="1446" xr:uid="{D838D99E-55C5-4E54-B8EC-AFAC6EE6DCCD}"/>
    <cellStyle name="Total 3 5 3" xfId="1122" xr:uid="{C963D27A-1C3B-4EA5-87C8-F7B39E5B6780}"/>
    <cellStyle name="Total 3 5 4" xfId="2097" xr:uid="{8B1EF2AC-3D82-4645-A14D-A3FE20A78B59}"/>
    <cellStyle name="Total 3 6" xfId="1078" xr:uid="{AB227F54-62FC-4426-B038-49806D1E9EB8}"/>
    <cellStyle name="Total 3 7" xfId="1874" xr:uid="{3239295F-F506-4FB5-9BEF-A3B1ED1AC317}"/>
    <cellStyle name="Total 3 8" xfId="1778" xr:uid="{59F35759-D2D5-489D-AA98-84F00F5A2A2D}"/>
    <cellStyle name="Überschrift" xfId="215" xr:uid="{0A9ABD52-3DBA-443F-8D6C-68BD88C484FC}"/>
    <cellStyle name="Überschrift 1" xfId="216" xr:uid="{DD0853DF-6959-40E7-B714-BAD9912DA9C6}"/>
    <cellStyle name="Überschrift 2" xfId="217" xr:uid="{BA38D154-0546-4FE8-97B7-909876DA91EB}"/>
    <cellStyle name="Überschrift 3" xfId="218" xr:uid="{D461F748-9A0E-4FBF-9351-794243941CDB}"/>
    <cellStyle name="Überschrift 4" xfId="219" xr:uid="{D7CE8A40-733D-4161-A607-4D81972BC140}"/>
    <cellStyle name="Verknüpfte Zelle" xfId="220" xr:uid="{B7287709-2BD1-4AEB-A0EA-7B926330207D}"/>
    <cellStyle name="Warnender Text" xfId="74" hidden="1" xr:uid="{41C3E3E4-9CBA-4C27-80F9-294AA6C5D4A7}"/>
    <cellStyle name="Warnender Text" xfId="946" hidden="1" xr:uid="{3DDD6D2B-B995-4FEB-B18A-00605A5104D4}"/>
    <cellStyle name="Warnender Text" xfId="1219" hidden="1" xr:uid="{0FE185E2-ED70-451D-B0AB-E680489C5960}"/>
    <cellStyle name="Warnender Text" xfId="1795" hidden="1" xr:uid="{A6DBD248-9D85-4C7B-A11E-CBCF7E4C190C}"/>
    <cellStyle name="Warnender Text" xfId="1209" hidden="1" xr:uid="{2966DF3F-11CA-40F2-B91D-273428AAEBE7}"/>
    <cellStyle name="Warnender Text" xfId="1794" hidden="1" xr:uid="{877E275E-05FD-4642-8D57-E6FDA795EF36}"/>
    <cellStyle name="Warnender Text" xfId="1727" hidden="1" xr:uid="{0E8B3221-B3CF-4749-9C0B-6E285CE2A7B6}"/>
    <cellStyle name="Warnender Text" xfId="2297" hidden="1" xr:uid="{E8562C33-DEEE-468F-9A7E-24B8BBBC564C}"/>
    <cellStyle name="Warnender Text 2" xfId="430" xr:uid="{5E737274-C9B8-474B-B3AF-22FB8666AD8F}"/>
    <cellStyle name="Warnender Text 3" xfId="321" xr:uid="{6C1018E2-376B-497D-967C-CF7FA0B13EC3}"/>
    <cellStyle name="Warning Text 2" xfId="221" xr:uid="{DB458B8E-D0F8-43E8-9A59-0B42991A7E82}"/>
    <cellStyle name="Warning Text 3" xfId="274" xr:uid="{07F26E00-5337-453A-988F-ABABC90D8B44}"/>
    <cellStyle name="Zelle überprüfen" xfId="222" xr:uid="{24675682-C22D-4F61-92FB-B4C42DD5C0A1}"/>
    <cellStyle name="Гиперссылка" xfId="223" xr:uid="{FE191253-7970-4640-BFD4-1714325DFA53}"/>
    <cellStyle name="Гиперссылка 2" xfId="224" xr:uid="{CF189934-894D-41D4-8E55-1AF2CF9BC167}"/>
    <cellStyle name="Гиперссылка 3" xfId="232" xr:uid="{C010FE6F-9B4F-4DF0-8812-046354190947}"/>
    <cellStyle name="Гиперссылка 4" xfId="404" xr:uid="{D96BF14D-8EFD-4921-AFE7-3C942F0CC846}"/>
    <cellStyle name="Обычный_2++" xfId="51" xr:uid="{BC761091-9273-4539-A0B7-AE9ED827CA0E}"/>
    <cellStyle name="Обычный_CRF2002 (1)" xfId="13" xr:uid="{00000000-0005-0000-0000-000012000000}"/>
  </cellStyles>
  <dxfs count="12">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E5FFCC"/>
      <color rgb="FFB49F00"/>
      <color rgb="FFB49600"/>
      <color rgb="FFC0A900"/>
      <color rgb="FF336699"/>
      <color rgb="FF3366CC"/>
      <color rgb="FF0099CC"/>
      <color rgb="FFABD8A4"/>
      <color rgb="FF97CE8E"/>
      <color rgb="FFC6A0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32" dT="2020-08-19T00:06:43.00" personId="{811026A2-74EF-4287-974D-D90683F22217}" id="{C628B71D-C3A5-4BD2-8BA3-F913D91394D4}">
    <text>Leave this cell blank.</text>
  </threadedComment>
  <threadedComment ref="E32" dT="2020-08-19T00:06:43.00" personId="{811026A2-74EF-4287-974D-D90683F22217}" id="{D0801E46-9E1F-4D2B-A06C-3AD5C5DDEBCA}">
    <text>Leave this cell blank.</text>
  </threadedComment>
  <threadedComment ref="E40" dT="2020-08-19T00:06:43.00" personId="{811026A2-74EF-4287-974D-D90683F22217}" id="{19777683-0E7F-4DAF-955F-A7EBAC7AAEEA}">
    <text>Leave this cell blank.</text>
  </threadedComment>
  <threadedComment ref="E41" dT="2020-08-19T00:06:43.00" personId="{811026A2-74EF-4287-974D-D90683F22217}" id="{A2328F4B-C3F9-4761-BF76-1D4F4D6A14B6}">
    <text>Leave this cell blank.</text>
  </threadedComment>
  <threadedComment ref="I48" dT="2021-05-24T22:03:23.71" personId="{811026A2-74EF-4287-974D-D90683F22217}" id="{E2106FC3-386C-4714-B306-9BA0FD425274}">
    <text>Unit varies based on currency in this EPS region</text>
  </threadedComment>
  <threadedComment ref="I83" dT="2021-05-24T22:03:35.61" personId="{811026A2-74EF-4287-974D-D90683F22217}" id="{E8911680-E731-4D67-9690-17976D3FED66}">
    <text>Unit varies based on currency in this EPS region</text>
  </threadedComment>
  <threadedComment ref="D85" dT="2020-08-19T00:06:43.00" personId="{811026A2-74EF-4287-974D-D90683F22217}" id="{5B177B48-17FC-4889-93EE-8CEBBC9D67A1}">
    <text>Leave this cell blank.</text>
  </threadedComment>
  <threadedComment ref="D86" dT="2020-08-19T00:06:43.00" personId="{811026A2-74EF-4287-974D-D90683F22217}" id="{FC0E8780-2055-48EE-B42B-F31936B1D4FF}">
    <text>Leave this cell blank.</text>
  </threadedComment>
  <threadedComment ref="D87" dT="2020-08-19T00:06:43.00" personId="{811026A2-74EF-4287-974D-D90683F22217}" id="{9E6238C4-2B41-4F84-9F69-94DEF5E3EB8C}">
    <text>Leave this cell blank.</text>
  </threadedComment>
  <threadedComment ref="E87" dT="2020-08-19T00:06:43.00" personId="{811026A2-74EF-4287-974D-D90683F22217}" id="{6E9F8D40-752E-4116-9D9F-F74F76285640}">
    <text>Leave this cell blank.</text>
  </threadedComment>
  <threadedComment ref="D91" dT="2020-08-19T00:06:43.00" personId="{811026A2-74EF-4287-974D-D90683F22217}" id="{1F6D9B8A-9D38-4D1F-B4ED-5F0A991366ED}">
    <text>Leave this cell blank.</text>
  </threadedComment>
  <threadedComment ref="E91" dT="2020-08-19T00:06:43.00" personId="{811026A2-74EF-4287-974D-D90683F22217}" id="{13F601CD-306A-40F0-B922-220BFFE13A1B}">
    <text>Leave this cell blank.</text>
  </threadedComment>
  <threadedComment ref="D92" dT="2020-08-19T00:06:43.00" personId="{811026A2-74EF-4287-974D-D90683F22217}" id="{F68FAF8D-1644-4226-9958-EF646AC2A415}">
    <text>Leave this cell blank.</text>
  </threadedComment>
  <threadedComment ref="E92" dT="2020-08-19T00:06:43.00" personId="{811026A2-74EF-4287-974D-D90683F22217}" id="{6B9A8754-021E-4D8E-93F4-88976B3E34AB}">
    <text>Leave this cell blank.</text>
  </threadedComment>
  <threadedComment ref="D93" dT="2020-08-19T00:06:43.00" personId="{811026A2-74EF-4287-974D-D90683F22217}" id="{7D5DDCCA-4283-4FED-98AD-8E96763E1C42}">
    <text>Leave this cell blank.</text>
  </threadedComment>
  <threadedComment ref="E93" dT="2020-08-19T00:06:43.00" personId="{811026A2-74EF-4287-974D-D90683F22217}" id="{2419812F-F330-4B11-95F5-C4C2E221E694}">
    <text>Leave this cell blank.</text>
  </threadedComment>
  <threadedComment ref="B94" dT="2021-05-24T22:05:02.77" personId="{811026A2-74EF-4287-974D-D90683F22217}" id="{C12E46EA-3F96-434D-AD07-C9DAE30A70F4}">
    <text>Several Vensim variables are grouped under the same policy lever in the web app for this policy.</text>
  </threadedComment>
  <threadedComment ref="B101" dT="2021-05-24T22:19:40.61" personId="{811026A2-74EF-4287-974D-D90683F22217}" id="{A29A373E-8B2B-4B45-BF1E-AC6A2B5F3C17}">
    <text>Several Vensim variables are grouped under the same policy lever in the web app for this policy.</text>
  </threadedComment>
  <threadedComment ref="D106" dT="2020-08-19T00:06:43.00" personId="{811026A2-74EF-4287-974D-D90683F22217}" id="{4879F214-E99D-4D42-8C39-70789BBBC99D}">
    <text>Leave this cell blank.</text>
  </threadedComment>
  <threadedComment ref="D107" dT="2020-08-19T00:06:43.00" personId="{811026A2-74EF-4287-974D-D90683F22217}" id="{29C92E86-4989-4367-A9C0-46D156A7CEBB}">
    <text>Leave this cell blank.</text>
  </threadedComment>
  <threadedComment ref="D108" dT="2020-08-19T00:06:43.00" personId="{811026A2-74EF-4287-974D-D90683F22217}" id="{8C94AB36-0C9D-4D5F-A64A-5E1836200BD4}">
    <text>Leave this cell blank.</text>
  </threadedComment>
  <threadedComment ref="D110" dT="2020-08-19T00:06:43.00" personId="{811026A2-74EF-4287-974D-D90683F22217}" id="{0785BC27-69F5-4B43-8886-6AB6B3A1C38C}">
    <text>Leave this cell blank.</text>
  </threadedComment>
  <threadedComment ref="D111" dT="2020-08-19T00:06:43.00" personId="{811026A2-74EF-4287-974D-D90683F22217}" id="{4E6A3C34-D015-4798-8B15-C2C63B01F6C3}">
    <text>Leave this cell blank.</text>
  </threadedComment>
  <threadedComment ref="D112" dT="2020-08-19T00:06:43.00" personId="{811026A2-74EF-4287-974D-D90683F22217}" id="{7355F6F6-D3AD-4011-944E-FCE1A44D743D}">
    <text>Leave this cell blank.</text>
  </threadedComment>
  <threadedComment ref="D113" dT="2020-08-19T00:06:43.00" personId="{811026A2-74EF-4287-974D-D90683F22217}" id="{52DDC055-DFE6-4C4D-97FC-B38B71C63DF3}">
    <text>Leave this cell blank.</text>
  </threadedComment>
  <threadedComment ref="D115" dT="2020-08-19T00:06:43.00" personId="{811026A2-74EF-4287-974D-D90683F22217}" id="{0EFD8687-3DDE-4CBD-AEA3-EE622A1F5ED4}">
    <text>Leave this cell blank.</text>
  </threadedComment>
  <threadedComment ref="D116" dT="2020-08-19T00:06:43.00" personId="{811026A2-74EF-4287-974D-D90683F22217}" id="{4F677542-9574-41F5-9B11-3E8FA1978897}">
    <text>Leave this cell blank.</text>
  </threadedComment>
  <threadedComment ref="D117" dT="2020-08-19T00:06:43.00" personId="{811026A2-74EF-4287-974D-D90683F22217}" id="{C6EC601F-FF77-423D-9BE3-C8F28EB3F9D6}">
    <text>Leave this cell blank.</text>
  </threadedComment>
  <threadedComment ref="D118" dT="2020-08-19T00:06:43.00" personId="{811026A2-74EF-4287-974D-D90683F22217}" id="{A5E5F926-8C26-4331-A7DC-EFA14653951A}">
    <text>Leave this cell blank.</text>
  </threadedComment>
  <threadedComment ref="E118" dT="2020-08-19T00:06:43.00" personId="{811026A2-74EF-4287-974D-D90683F22217}" id="{FBB6CCFB-0F4E-489C-9FA4-2FCAFFEE5EFA}">
    <text>Leave this cell blank.</text>
  </threadedComment>
  <threadedComment ref="D119" dT="2020-08-19T00:06:43.00" personId="{811026A2-74EF-4287-974D-D90683F22217}" id="{AD616FC9-3395-42E5-B276-12B592569509}">
    <text>Leave this cell blank.</text>
  </threadedComment>
  <threadedComment ref="E119" dT="2020-08-19T00:06:43.00" personId="{811026A2-74EF-4287-974D-D90683F22217}" id="{00EB049D-E7F3-49A2-83AA-A4B256E6ECF2}">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odyssee-mure.eu/publications/efficiency-by-sector/transport/specific-consumption-new-cars-country.html" TargetMode="External"/><Relationship Id="rId7" Type="http://schemas.microsoft.com/office/2017/10/relationships/threadedComment" Target="../threadedComments/threadedComment1.xml"/><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8.bin"/><Relationship Id="rId1" Type="http://schemas.openxmlformats.org/officeDocument/2006/relationships/hyperlink" Target="https://www.eea.europa.eu/en/analysis/indicators/primary-and-final-energy-consumption" TargetMode="External"/><Relationship Id="rId4" Type="http://schemas.openxmlformats.org/officeDocument/2006/relationships/comments" Target="../comments2.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abSelected="1" topLeftCell="A6" zoomScaleNormal="100" workbookViewId="0">
      <selection activeCell="B19" sqref="B19"/>
    </sheetView>
  </sheetViews>
  <sheetFormatPr defaultColWidth="8.85546875" defaultRowHeight="15" x14ac:dyDescent="0.25"/>
  <cols>
    <col min="1" max="1" width="28.42578125" customWidth="1"/>
    <col min="2" max="2" width="24.42578125" customWidth="1"/>
  </cols>
  <sheetData>
    <row r="1" spans="1:2" x14ac:dyDescent="0.25">
      <c r="A1" s="9" t="s">
        <v>101</v>
      </c>
    </row>
    <row r="3" spans="1:2" x14ac:dyDescent="0.25">
      <c r="A3" t="s">
        <v>102</v>
      </c>
    </row>
    <row r="4" spans="1:2" x14ac:dyDescent="0.25">
      <c r="A4" t="s">
        <v>135</v>
      </c>
    </row>
    <row r="5" spans="1:2" x14ac:dyDescent="0.25">
      <c r="A5" t="s">
        <v>106</v>
      </c>
    </row>
    <row r="6" spans="1:2" x14ac:dyDescent="0.25">
      <c r="A6" t="s">
        <v>103</v>
      </c>
    </row>
    <row r="8" spans="1:2" x14ac:dyDescent="0.25">
      <c r="A8" t="s">
        <v>104</v>
      </c>
    </row>
    <row r="9" spans="1:2" x14ac:dyDescent="0.25">
      <c r="A9" t="s">
        <v>105</v>
      </c>
    </row>
    <row r="10" spans="1:2" x14ac:dyDescent="0.25">
      <c r="A10" s="41" t="s">
        <v>1637</v>
      </c>
    </row>
    <row r="11" spans="1:2" x14ac:dyDescent="0.25">
      <c r="A11" s="41"/>
    </row>
    <row r="12" spans="1:2" x14ac:dyDescent="0.25">
      <c r="A12" t="s">
        <v>107</v>
      </c>
    </row>
    <row r="13" spans="1:2" x14ac:dyDescent="0.25">
      <c r="A13" t="s">
        <v>108</v>
      </c>
    </row>
    <row r="14" spans="1:2" x14ac:dyDescent="0.25">
      <c r="A14" t="s">
        <v>109</v>
      </c>
    </row>
    <row r="16" spans="1:2" x14ac:dyDescent="0.25">
      <c r="A16" s="42" t="s">
        <v>1720</v>
      </c>
      <c r="B16" s="100"/>
    </row>
    <row r="17" spans="1:3" x14ac:dyDescent="0.25">
      <c r="A17" t="s">
        <v>1704</v>
      </c>
      <c r="B17" s="20">
        <f>MAX(PolicyLevers!H:H)</f>
        <v>2721</v>
      </c>
    </row>
    <row r="18" spans="1:3" x14ac:dyDescent="0.25">
      <c r="A18" t="s">
        <v>1719</v>
      </c>
      <c r="B18" s="20" t="str" cm="1">
        <f t="array" ref="B18">IF(MIN(IF(COUNTIF(PolicyLevers!$H$2:$H$1978,PolicyLevers!$H$2:$H$1978)&gt;1,PolicyLevers!$H$2:$H$1978, ""))=0,"No duplicate ID numbers",MIN(IF(COUNTIF(PolicyLevers!$H$2:$H$1978,PolicyLevers!$H$2:$H$1978)&gt;1,PolicyLevers!$H$2:$H$1978, "")))</f>
        <v>No duplicate ID numbers</v>
      </c>
    </row>
    <row r="19" spans="1:3" ht="30" x14ac:dyDescent="0.25">
      <c r="A19" s="1" t="s">
        <v>1845</v>
      </c>
      <c r="B19" s="20" t="str" cm="1">
        <f t="array" ref="B19">IF(MIN(IF((NOT(ISNUMBER(PolicyLevers!$H$2:$H$1978)))*(ISTEXT(PolicyLevers!$I$2:$I$1978)),ROW(PolicyLevers!$H$2:$H$1978)))=0,"No missing ID numbers",MIN(IF((NOT(ISNUMBER(PolicyLevers!$H$2:$H$1978)))*(ISTEXT(PolicyLevers!$I$2:$I$1978)),ROW(PolicyLevers!$H$2:$H$1978))))</f>
        <v>No missing ID numbers</v>
      </c>
    </row>
    <row r="21" spans="1:3" x14ac:dyDescent="0.25">
      <c r="A21" s="42" t="s">
        <v>2065</v>
      </c>
      <c r="B21" s="100"/>
    </row>
    <row r="22" spans="1:3" x14ac:dyDescent="0.25">
      <c r="A22" t="s">
        <v>2059</v>
      </c>
    </row>
    <row r="23" spans="1:3" x14ac:dyDescent="0.25">
      <c r="A23" t="s">
        <v>2060</v>
      </c>
    </row>
    <row r="24" spans="1:3" x14ac:dyDescent="0.25">
      <c r="A24" t="s">
        <v>2061</v>
      </c>
    </row>
    <row r="25" spans="1:3" x14ac:dyDescent="0.25">
      <c r="A25" t="s">
        <v>2062</v>
      </c>
    </row>
    <row r="27" spans="1:3" x14ac:dyDescent="0.25">
      <c r="A27" s="42" t="s">
        <v>2063</v>
      </c>
      <c r="B27" s="100"/>
      <c r="C27" s="100"/>
    </row>
    <row r="28" spans="1:3" x14ac:dyDescent="0.25">
      <c r="A28" t="s">
        <v>1714</v>
      </c>
    </row>
    <row r="29" spans="1:3" x14ac:dyDescent="0.25">
      <c r="A29" t="s">
        <v>1700</v>
      </c>
    </row>
    <row r="30" spans="1:3" x14ac:dyDescent="0.25">
      <c r="A30" t="s">
        <v>1701</v>
      </c>
    </row>
    <row r="31" spans="1:3" x14ac:dyDescent="0.25">
      <c r="A31" t="s">
        <v>1702</v>
      </c>
    </row>
    <row r="32" spans="1:3" x14ac:dyDescent="0.25">
      <c r="A32" t="s">
        <v>1703</v>
      </c>
    </row>
    <row r="34" spans="1:2" x14ac:dyDescent="0.25">
      <c r="A34" t="s">
        <v>1715</v>
      </c>
    </row>
    <row r="35" spans="1:2" x14ac:dyDescent="0.25">
      <c r="A35" t="s">
        <v>1698</v>
      </c>
    </row>
    <row r="36" spans="1:2" x14ac:dyDescent="0.25">
      <c r="A36" t="s">
        <v>1699</v>
      </c>
    </row>
    <row r="38" spans="1:2" x14ac:dyDescent="0.25">
      <c r="A38" t="s">
        <v>1716</v>
      </c>
    </row>
    <row r="39" spans="1:2" x14ac:dyDescent="0.25">
      <c r="A39" t="s">
        <v>1705</v>
      </c>
    </row>
    <row r="40" spans="1:2" x14ac:dyDescent="0.25">
      <c r="A40" t="s">
        <v>1706</v>
      </c>
    </row>
    <row r="42" spans="1:2" x14ac:dyDescent="0.25">
      <c r="A42" t="s">
        <v>1717</v>
      </c>
    </row>
    <row r="43" spans="1:2" x14ac:dyDescent="0.25">
      <c r="A43" t="s">
        <v>1707</v>
      </c>
    </row>
    <row r="44" spans="1:2" x14ac:dyDescent="0.25">
      <c r="A44" t="s">
        <v>1708</v>
      </c>
    </row>
    <row r="46" spans="1:2" x14ac:dyDescent="0.25">
      <c r="A46" s="42" t="s">
        <v>2064</v>
      </c>
      <c r="B46" s="100"/>
    </row>
    <row r="47" spans="1:2" x14ac:dyDescent="0.25">
      <c r="A47" t="s">
        <v>1709</v>
      </c>
    </row>
    <row r="48" spans="1:2" x14ac:dyDescent="0.25">
      <c r="A48" t="s">
        <v>1710</v>
      </c>
    </row>
    <row r="50" spans="1:1" x14ac:dyDescent="0.25">
      <c r="A50" t="s">
        <v>1711</v>
      </c>
    </row>
    <row r="51" spans="1:1" x14ac:dyDescent="0.25">
      <c r="A51" t="s">
        <v>1718</v>
      </c>
    </row>
    <row r="52" spans="1:1" x14ac:dyDescent="0.25">
      <c r="A52" t="s">
        <v>1712</v>
      </c>
    </row>
    <row r="53" spans="1:1" x14ac:dyDescent="0.25">
      <c r="A53" t="s">
        <v>1713</v>
      </c>
    </row>
  </sheetData>
  <conditionalFormatting sqref="B18">
    <cfRule type="containsText" dxfId="11" priority="3" stopIfTrue="1" operator="containsText" text="No duplicate ID numbers">
      <formula>NOT(ISERROR(SEARCH("No duplicate ID numbers",B18)))</formula>
    </cfRule>
    <cfRule type="cellIs" dxfId="10" priority="4" operator="greaterThan">
      <formula>0</formula>
    </cfRule>
  </conditionalFormatting>
  <conditionalFormatting sqref="B19">
    <cfRule type="containsText" dxfId="9" priority="1" stopIfTrue="1" operator="containsText" text="No missing ID numbers">
      <formula>NOT(ISERROR(SEARCH("No missing ID numbers",B19)))</formula>
    </cfRule>
    <cfRule type="cellIs" dxfId="8"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19"/>
  <sheetViews>
    <sheetView topLeftCell="D1" zoomScale="70" zoomScaleNormal="70" workbookViewId="0">
      <pane ySplit="3" topLeftCell="A14" activePane="bottomLeft" state="frozen"/>
      <selection pane="bottomLeft" activeCell="K17" sqref="K17"/>
    </sheetView>
  </sheetViews>
  <sheetFormatPr defaultColWidth="8.85546875" defaultRowHeight="15" x14ac:dyDescent="0.25"/>
  <cols>
    <col min="1" max="5" width="20.140625" customWidth="1"/>
    <col min="6" max="8" width="10.140625" customWidth="1"/>
    <col min="9" max="9" width="20.140625" customWidth="1"/>
    <col min="10" max="10" width="153.42578125" customWidth="1"/>
    <col min="11" max="12" width="20.140625" customWidth="1"/>
    <col min="13" max="13" width="129.42578125" style="183" customWidth="1"/>
    <col min="14" max="14" width="67.42578125" customWidth="1"/>
  </cols>
  <sheetData>
    <row r="1" spans="1:14" x14ac:dyDescent="0.25">
      <c r="A1" s="9" t="s">
        <v>2043</v>
      </c>
      <c r="I1" s="252"/>
      <c r="M1"/>
    </row>
    <row r="2" spans="1:14" x14ac:dyDescent="0.25">
      <c r="A2" s="16" t="s">
        <v>2044</v>
      </c>
      <c r="M2"/>
    </row>
    <row r="3" spans="1:14" ht="45" x14ac:dyDescent="0.25">
      <c r="A3" s="45" t="s">
        <v>3</v>
      </c>
      <c r="B3" s="45" t="s">
        <v>0</v>
      </c>
      <c r="C3" s="45" t="s">
        <v>1</v>
      </c>
      <c r="D3" s="46" t="s">
        <v>336</v>
      </c>
      <c r="E3" s="45" t="s">
        <v>1150</v>
      </c>
      <c r="F3" s="174" t="s">
        <v>69</v>
      </c>
      <c r="G3" s="174" t="s">
        <v>70</v>
      </c>
      <c r="H3" s="174" t="s">
        <v>80</v>
      </c>
      <c r="I3" s="45" t="s">
        <v>28</v>
      </c>
      <c r="J3" s="45" t="s">
        <v>2</v>
      </c>
      <c r="K3" s="45" t="s">
        <v>432</v>
      </c>
      <c r="L3" s="45" t="s">
        <v>185</v>
      </c>
      <c r="M3" s="143" t="s">
        <v>142</v>
      </c>
      <c r="N3" s="43" t="s">
        <v>143</v>
      </c>
    </row>
    <row r="4" spans="1:14" ht="135.94999999999999" customHeight="1" x14ac:dyDescent="0.25">
      <c r="A4" s="2" t="s">
        <v>4</v>
      </c>
      <c r="B4" s="2" t="s">
        <v>1271</v>
      </c>
      <c r="C4" s="1" t="s">
        <v>1266</v>
      </c>
      <c r="D4" s="2" t="s">
        <v>1265</v>
      </c>
      <c r="E4" s="2" t="s">
        <v>1267</v>
      </c>
      <c r="F4" s="53">
        <v>0</v>
      </c>
      <c r="G4" s="53">
        <v>1</v>
      </c>
      <c r="H4" s="53">
        <v>0.02</v>
      </c>
      <c r="I4" s="2" t="s">
        <v>1268</v>
      </c>
      <c r="J4" s="47" t="s">
        <v>2702</v>
      </c>
      <c r="K4" s="55" t="s">
        <v>1270</v>
      </c>
      <c r="L4" s="2" t="s">
        <v>1269</v>
      </c>
      <c r="M4" s="145" t="s">
        <v>2612</v>
      </c>
    </row>
    <row r="5" spans="1:14" ht="90" x14ac:dyDescent="0.25">
      <c r="A5" s="2" t="s">
        <v>4</v>
      </c>
      <c r="B5" s="2" t="s">
        <v>1333</v>
      </c>
      <c r="C5" s="1" t="s">
        <v>2251</v>
      </c>
      <c r="D5" s="2" t="s">
        <v>1334</v>
      </c>
      <c r="E5" s="2" t="s">
        <v>1335</v>
      </c>
      <c r="F5" s="108">
        <v>0</v>
      </c>
      <c r="G5" s="208">
        <v>3</v>
      </c>
      <c r="H5" s="208">
        <v>0.1</v>
      </c>
      <c r="I5" s="2" t="s">
        <v>2253</v>
      </c>
      <c r="J5" s="47" t="s">
        <v>2665</v>
      </c>
      <c r="K5" s="2"/>
      <c r="L5" s="2" t="s">
        <v>1571</v>
      </c>
      <c r="M5" s="145" t="s">
        <v>2613</v>
      </c>
    </row>
    <row r="6" spans="1:14" ht="93.75" customHeight="1" x14ac:dyDescent="0.25">
      <c r="A6" s="2" t="s">
        <v>4</v>
      </c>
      <c r="B6" s="2" t="s">
        <v>2249</v>
      </c>
      <c r="C6" s="1" t="s">
        <v>2250</v>
      </c>
      <c r="D6" s="2" t="s">
        <v>1336</v>
      </c>
      <c r="E6" s="1" t="s">
        <v>2252</v>
      </c>
      <c r="F6" s="52">
        <v>0</v>
      </c>
      <c r="G6" s="52">
        <v>1</v>
      </c>
      <c r="H6" s="52">
        <v>0.02</v>
      </c>
      <c r="I6" s="47" t="s">
        <v>1332</v>
      </c>
      <c r="J6" s="47" t="s">
        <v>2649</v>
      </c>
      <c r="K6" s="55"/>
      <c r="L6" s="55" t="s">
        <v>1572</v>
      </c>
      <c r="M6" s="255" t="s">
        <v>2614</v>
      </c>
    </row>
    <row r="7" spans="1:14" ht="90.95" customHeight="1" x14ac:dyDescent="0.25">
      <c r="A7" s="2" t="s">
        <v>4</v>
      </c>
      <c r="B7" s="2" t="s">
        <v>2235</v>
      </c>
      <c r="C7" s="1" t="s">
        <v>2237</v>
      </c>
      <c r="D7" s="2" t="s">
        <v>2239</v>
      </c>
      <c r="E7" s="1" t="s">
        <v>2240</v>
      </c>
      <c r="F7" s="207">
        <v>0</v>
      </c>
      <c r="G7" s="207">
        <v>15000</v>
      </c>
      <c r="H7" s="207">
        <v>100</v>
      </c>
      <c r="I7" s="207" t="s">
        <v>2615</v>
      </c>
      <c r="J7" s="157" t="s">
        <v>2616</v>
      </c>
      <c r="K7" s="55" t="s">
        <v>451</v>
      </c>
      <c r="L7" s="55" t="s">
        <v>452</v>
      </c>
      <c r="M7" s="144"/>
    </row>
    <row r="8" spans="1:14" ht="141" customHeight="1" x14ac:dyDescent="0.25">
      <c r="A8" s="2" t="s">
        <v>4</v>
      </c>
      <c r="B8" s="2" t="s">
        <v>2236</v>
      </c>
      <c r="C8" s="1" t="s">
        <v>2238</v>
      </c>
      <c r="D8" s="2" t="s">
        <v>2239</v>
      </c>
      <c r="E8" s="1" t="s">
        <v>2241</v>
      </c>
      <c r="F8" s="207">
        <v>0</v>
      </c>
      <c r="G8" s="207">
        <v>35000</v>
      </c>
      <c r="H8" s="207">
        <v>100</v>
      </c>
      <c r="I8" s="207" t="s">
        <v>2615</v>
      </c>
      <c r="J8" s="157" t="s">
        <v>2617</v>
      </c>
      <c r="K8" s="55" t="s">
        <v>451</v>
      </c>
      <c r="L8" s="55" t="s">
        <v>452</v>
      </c>
      <c r="M8" s="144"/>
    </row>
    <row r="9" spans="1:14" ht="89.25" customHeight="1" x14ac:dyDescent="0.25">
      <c r="A9" s="1" t="s">
        <v>4</v>
      </c>
      <c r="B9" s="1" t="s">
        <v>11</v>
      </c>
      <c r="C9" s="1" t="s">
        <v>110</v>
      </c>
      <c r="D9" s="44" t="s">
        <v>11</v>
      </c>
      <c r="E9" s="1" t="s">
        <v>1189</v>
      </c>
      <c r="F9" s="50">
        <v>0</v>
      </c>
      <c r="G9" s="50">
        <v>1</v>
      </c>
      <c r="H9" s="51">
        <v>0.02</v>
      </c>
      <c r="I9" s="47" t="s">
        <v>433</v>
      </c>
      <c r="J9" s="47" t="s">
        <v>2683</v>
      </c>
      <c r="K9" s="47" t="s">
        <v>186</v>
      </c>
      <c r="L9" s="6" t="s">
        <v>187</v>
      </c>
      <c r="M9" s="146" t="s">
        <v>144</v>
      </c>
      <c r="N9" s="47" t="s">
        <v>168</v>
      </c>
    </row>
    <row r="10" spans="1:14" ht="161.25" customHeight="1" x14ac:dyDescent="0.25">
      <c r="A10" s="1" t="s">
        <v>4</v>
      </c>
      <c r="B10" s="1" t="s">
        <v>5</v>
      </c>
      <c r="C10" s="1" t="s">
        <v>292</v>
      </c>
      <c r="D10" s="44" t="s">
        <v>337</v>
      </c>
      <c r="E10" s="1" t="s">
        <v>1188</v>
      </c>
      <c r="F10" s="50">
        <v>0</v>
      </c>
      <c r="G10" s="50">
        <v>1</v>
      </c>
      <c r="H10" s="50">
        <v>0.01</v>
      </c>
      <c r="I10" s="47" t="s">
        <v>2682</v>
      </c>
      <c r="J10" s="47" t="s">
        <v>2704</v>
      </c>
      <c r="K10" s="47" t="s">
        <v>188</v>
      </c>
      <c r="L10" s="6" t="s">
        <v>189</v>
      </c>
      <c r="M10" s="209" t="s">
        <v>2681</v>
      </c>
      <c r="N10" s="47" t="s">
        <v>2046</v>
      </c>
    </row>
    <row r="11" spans="1:14" ht="30" x14ac:dyDescent="0.25">
      <c r="A11" s="2" t="s">
        <v>4</v>
      </c>
      <c r="B11" s="2" t="s">
        <v>455</v>
      </c>
      <c r="C11" s="1" t="s">
        <v>456</v>
      </c>
      <c r="D11" s="2" t="s">
        <v>455</v>
      </c>
      <c r="E11" s="1" t="s">
        <v>1187</v>
      </c>
      <c r="F11" s="53">
        <v>0</v>
      </c>
      <c r="G11" s="53">
        <v>1</v>
      </c>
      <c r="H11" s="53">
        <v>0.01</v>
      </c>
      <c r="I11" s="6" t="s">
        <v>457</v>
      </c>
      <c r="J11" s="47" t="s">
        <v>2679</v>
      </c>
      <c r="K11" s="47" t="s">
        <v>458</v>
      </c>
      <c r="L11" s="6" t="s">
        <v>459</v>
      </c>
      <c r="M11" s="147" t="s">
        <v>460</v>
      </c>
    </row>
    <row r="12" spans="1:14" ht="45" x14ac:dyDescent="0.25">
      <c r="A12" s="2" t="s">
        <v>4</v>
      </c>
      <c r="B12" s="2" t="s">
        <v>2445</v>
      </c>
      <c r="C12" s="1" t="s">
        <v>2446</v>
      </c>
      <c r="D12" s="2" t="s">
        <v>455</v>
      </c>
      <c r="E12" s="1" t="s">
        <v>2447</v>
      </c>
      <c r="F12" s="206">
        <v>0</v>
      </c>
      <c r="G12" s="206">
        <v>1</v>
      </c>
      <c r="H12" s="206">
        <v>1</v>
      </c>
      <c r="I12" s="47" t="s">
        <v>29</v>
      </c>
      <c r="J12" s="47" t="s">
        <v>2666</v>
      </c>
      <c r="K12" s="47" t="s">
        <v>458</v>
      </c>
      <c r="L12" s="6" t="s">
        <v>459</v>
      </c>
      <c r="M12" s="147" t="s">
        <v>460</v>
      </c>
    </row>
    <row r="13" spans="1:14" ht="180.75" customHeight="1" x14ac:dyDescent="0.25">
      <c r="A13" s="1" t="s">
        <v>4</v>
      </c>
      <c r="B13" s="1" t="s">
        <v>1856</v>
      </c>
      <c r="C13" s="1" t="s">
        <v>1857</v>
      </c>
      <c r="D13" s="1" t="s">
        <v>1856</v>
      </c>
      <c r="E13" s="1" t="s">
        <v>1858</v>
      </c>
      <c r="F13" s="51">
        <v>0</v>
      </c>
      <c r="G13" s="51">
        <v>0.26</v>
      </c>
      <c r="H13" s="51">
        <v>0.01</v>
      </c>
      <c r="I13" s="47" t="s">
        <v>1859</v>
      </c>
      <c r="J13" s="47" t="s">
        <v>2705</v>
      </c>
      <c r="K13" s="47" t="s">
        <v>190</v>
      </c>
      <c r="L13" s="6" t="s">
        <v>191</v>
      </c>
      <c r="M13" s="148" t="s">
        <v>2618</v>
      </c>
    </row>
    <row r="14" spans="1:14" ht="150" x14ac:dyDescent="0.25">
      <c r="A14" s="2" t="s">
        <v>4</v>
      </c>
      <c r="B14" s="2" t="s">
        <v>2227</v>
      </c>
      <c r="C14" s="1" t="s">
        <v>2228</v>
      </c>
      <c r="D14" s="2" t="s">
        <v>2229</v>
      </c>
      <c r="E14" s="1" t="s">
        <v>2230</v>
      </c>
      <c r="F14" s="51">
        <v>0</v>
      </c>
      <c r="G14" s="51">
        <v>1</v>
      </c>
      <c r="H14" s="51">
        <v>0.01</v>
      </c>
      <c r="I14" s="1" t="s">
        <v>2619</v>
      </c>
      <c r="J14" s="47" t="s">
        <v>2703</v>
      </c>
      <c r="K14" s="55" t="s">
        <v>453</v>
      </c>
      <c r="L14" s="55" t="s">
        <v>454</v>
      </c>
      <c r="M14" s="145" t="s">
        <v>2045</v>
      </c>
    </row>
    <row r="15" spans="1:14" ht="45" x14ac:dyDescent="0.25">
      <c r="A15" s="2" t="s">
        <v>4</v>
      </c>
      <c r="B15" s="2" t="s">
        <v>2232</v>
      </c>
      <c r="C15" s="1" t="s">
        <v>2233</v>
      </c>
      <c r="D15" s="2" t="s">
        <v>2229</v>
      </c>
      <c r="E15" s="1" t="s">
        <v>2231</v>
      </c>
      <c r="F15" s="206">
        <v>0</v>
      </c>
      <c r="G15" s="206">
        <v>1</v>
      </c>
      <c r="H15" s="206">
        <v>1</v>
      </c>
      <c r="I15" s="47" t="s">
        <v>29</v>
      </c>
      <c r="J15" s="47" t="s">
        <v>2620</v>
      </c>
      <c r="K15" s="55"/>
      <c r="L15" s="55"/>
      <c r="M15" s="145"/>
    </row>
    <row r="16" spans="1:14" ht="60" x14ac:dyDescent="0.25">
      <c r="A16" s="2" t="s">
        <v>4</v>
      </c>
      <c r="B16" s="2" t="s">
        <v>2396</v>
      </c>
      <c r="C16" s="1" t="s">
        <v>2397</v>
      </c>
      <c r="D16" s="2" t="s">
        <v>2398</v>
      </c>
      <c r="E16" s="1" t="s">
        <v>2399</v>
      </c>
      <c r="F16" s="206">
        <v>0</v>
      </c>
      <c r="G16" s="206">
        <v>1</v>
      </c>
      <c r="H16" s="206">
        <v>1</v>
      </c>
      <c r="I16" s="47" t="s">
        <v>29</v>
      </c>
      <c r="J16" s="47" t="s">
        <v>2650</v>
      </c>
      <c r="K16" s="55"/>
      <c r="L16" s="55"/>
      <c r="M16" s="145" t="s">
        <v>2621</v>
      </c>
    </row>
    <row r="17" spans="1:14" ht="75" x14ac:dyDescent="0.25">
      <c r="A17" s="2" t="s">
        <v>4</v>
      </c>
      <c r="B17" s="2" t="s">
        <v>2761</v>
      </c>
      <c r="C17" s="1" t="s">
        <v>2762</v>
      </c>
      <c r="D17" s="2" t="s">
        <v>2229</v>
      </c>
      <c r="E17" s="1" t="s">
        <v>2763</v>
      </c>
      <c r="F17" s="206">
        <v>0</v>
      </c>
      <c r="G17" s="206">
        <v>1</v>
      </c>
      <c r="H17" s="206">
        <v>1</v>
      </c>
      <c r="I17" s="47" t="s">
        <v>29</v>
      </c>
      <c r="J17" s="47" t="s">
        <v>2764</v>
      </c>
      <c r="K17" s="55"/>
      <c r="L17" s="55"/>
      <c r="M17" s="145"/>
    </row>
    <row r="18" spans="1:14" ht="60" x14ac:dyDescent="0.25">
      <c r="A18" s="1" t="s">
        <v>2721</v>
      </c>
      <c r="B18" s="1" t="s">
        <v>15</v>
      </c>
      <c r="C18" s="1" t="s">
        <v>1364</v>
      </c>
      <c r="D18" s="1" t="s">
        <v>15</v>
      </c>
      <c r="E18" s="1" t="s">
        <v>1363</v>
      </c>
      <c r="F18" s="50">
        <v>0</v>
      </c>
      <c r="G18" s="50">
        <v>1</v>
      </c>
      <c r="H18" s="50">
        <v>0.01</v>
      </c>
      <c r="I18" s="47" t="s">
        <v>2637</v>
      </c>
      <c r="J18" s="47" t="s">
        <v>2694</v>
      </c>
      <c r="K18" s="47" t="s">
        <v>192</v>
      </c>
      <c r="L18" s="6" t="s">
        <v>193</v>
      </c>
      <c r="M18" s="146" t="s">
        <v>2047</v>
      </c>
    </row>
    <row r="19" spans="1:14" ht="75" x14ac:dyDescent="0.25">
      <c r="A19" s="1" t="s">
        <v>2721</v>
      </c>
      <c r="B19" s="1" t="s">
        <v>99</v>
      </c>
      <c r="C19" s="1" t="s">
        <v>293</v>
      </c>
      <c r="D19" s="1" t="s">
        <v>99</v>
      </c>
      <c r="E19" s="1" t="s">
        <v>1186</v>
      </c>
      <c r="F19" s="50">
        <v>0</v>
      </c>
      <c r="G19" s="50">
        <v>0.75</v>
      </c>
      <c r="H19" s="50">
        <v>0.01</v>
      </c>
      <c r="I19" s="47" t="s">
        <v>30</v>
      </c>
      <c r="J19" s="47" t="s">
        <v>2622</v>
      </c>
      <c r="K19" s="47" t="s">
        <v>194</v>
      </c>
      <c r="L19" s="6" t="s">
        <v>195</v>
      </c>
      <c r="M19" s="146" t="s">
        <v>145</v>
      </c>
      <c r="N19" s="47" t="s">
        <v>421</v>
      </c>
    </row>
    <row r="20" spans="1:14" ht="45" x14ac:dyDescent="0.25">
      <c r="A20" s="1" t="s">
        <v>2721</v>
      </c>
      <c r="B20" s="1" t="s">
        <v>14</v>
      </c>
      <c r="C20" s="1" t="s">
        <v>7</v>
      </c>
      <c r="D20" s="1" t="s">
        <v>14</v>
      </c>
      <c r="E20" s="1" t="s">
        <v>1185</v>
      </c>
      <c r="F20" s="1">
        <v>0</v>
      </c>
      <c r="G20" s="1">
        <v>1</v>
      </c>
      <c r="H20" s="1">
        <v>1</v>
      </c>
      <c r="I20" s="47" t="s">
        <v>29</v>
      </c>
      <c r="J20" s="47" t="s">
        <v>1195</v>
      </c>
      <c r="K20" s="47" t="s">
        <v>255</v>
      </c>
      <c r="L20" s="6" t="s">
        <v>256</v>
      </c>
    </row>
    <row r="21" spans="1:14" ht="60" x14ac:dyDescent="0.25">
      <c r="A21" s="1" t="s">
        <v>2721</v>
      </c>
      <c r="B21" s="1" t="s">
        <v>253</v>
      </c>
      <c r="C21" s="1" t="s">
        <v>294</v>
      </c>
      <c r="D21" s="44" t="s">
        <v>338</v>
      </c>
      <c r="E21" s="1" t="s">
        <v>1184</v>
      </c>
      <c r="F21" s="1">
        <v>0</v>
      </c>
      <c r="G21" s="51">
        <v>0.24</v>
      </c>
      <c r="H21" s="54">
        <v>5.0000000000000001E-3</v>
      </c>
      <c r="I21" s="47" t="s">
        <v>254</v>
      </c>
      <c r="J21" s="47" t="s">
        <v>2656</v>
      </c>
      <c r="K21" s="47" t="s">
        <v>255</v>
      </c>
      <c r="L21" s="6" t="s">
        <v>256</v>
      </c>
      <c r="M21" s="147" t="s">
        <v>298</v>
      </c>
      <c r="N21" s="6" t="s">
        <v>388</v>
      </c>
    </row>
    <row r="22" spans="1:14" ht="60" x14ac:dyDescent="0.25">
      <c r="A22" s="1" t="s">
        <v>2721</v>
      </c>
      <c r="B22" s="1" t="s">
        <v>257</v>
      </c>
      <c r="C22" s="1" t="s">
        <v>2248</v>
      </c>
      <c r="D22" s="44" t="s">
        <v>338</v>
      </c>
      <c r="E22" s="1" t="s">
        <v>1183</v>
      </c>
      <c r="F22" s="1">
        <v>0</v>
      </c>
      <c r="G22" s="50">
        <v>0.5</v>
      </c>
      <c r="H22" s="51">
        <v>0.01</v>
      </c>
      <c r="I22" s="47" t="s">
        <v>260</v>
      </c>
      <c r="J22" s="47" t="s">
        <v>2658</v>
      </c>
      <c r="K22" s="47" t="s">
        <v>258</v>
      </c>
      <c r="L22" s="6" t="s">
        <v>259</v>
      </c>
      <c r="M22" s="147" t="s">
        <v>299</v>
      </c>
      <c r="N22" s="48"/>
    </row>
    <row r="23" spans="1:14" ht="30" x14ac:dyDescent="0.25">
      <c r="A23" s="1" t="s">
        <v>2721</v>
      </c>
      <c r="B23" t="s">
        <v>2712</v>
      </c>
      <c r="C23" t="s">
        <v>2713</v>
      </c>
      <c r="D23" s="20" t="s">
        <v>338</v>
      </c>
      <c r="E23" t="s">
        <v>2714</v>
      </c>
      <c r="F23">
        <v>0</v>
      </c>
      <c r="G23" s="39">
        <v>290000</v>
      </c>
      <c r="H23" s="39">
        <v>5000</v>
      </c>
      <c r="I23" s="218" t="s">
        <v>2715</v>
      </c>
      <c r="J23" s="218" t="s">
        <v>2716</v>
      </c>
      <c r="K23" s="218"/>
      <c r="L23" s="188"/>
    </row>
    <row r="24" spans="1:14" ht="45" x14ac:dyDescent="0.25">
      <c r="A24" s="1" t="s">
        <v>2721</v>
      </c>
      <c r="B24" s="1" t="s">
        <v>13</v>
      </c>
      <c r="C24" s="1" t="s">
        <v>124</v>
      </c>
      <c r="D24" s="1" t="s">
        <v>13</v>
      </c>
      <c r="E24" s="1" t="s">
        <v>1182</v>
      </c>
      <c r="F24" s="1">
        <v>0</v>
      </c>
      <c r="G24" s="1">
        <v>1</v>
      </c>
      <c r="H24" s="1">
        <v>1</v>
      </c>
      <c r="I24" s="47" t="s">
        <v>29</v>
      </c>
      <c r="J24" s="47" t="s">
        <v>1812</v>
      </c>
      <c r="K24" s="47" t="s">
        <v>196</v>
      </c>
      <c r="L24" s="6" t="s">
        <v>197</v>
      </c>
      <c r="M24" s="147" t="s">
        <v>73</v>
      </c>
      <c r="N24" s="48"/>
    </row>
    <row r="25" spans="1:14" ht="105" x14ac:dyDescent="0.25">
      <c r="A25" s="1" t="s">
        <v>2721</v>
      </c>
      <c r="B25" s="1" t="s">
        <v>1341</v>
      </c>
      <c r="C25" s="1" t="s">
        <v>1340</v>
      </c>
      <c r="D25" s="1" t="s">
        <v>16</v>
      </c>
      <c r="E25" s="1" t="s">
        <v>1181</v>
      </c>
      <c r="F25" s="50">
        <v>0</v>
      </c>
      <c r="G25" s="50">
        <v>0.5</v>
      </c>
      <c r="H25" s="50">
        <v>0.1</v>
      </c>
      <c r="I25" s="47" t="s">
        <v>2623</v>
      </c>
      <c r="J25" s="258" t="s">
        <v>2697</v>
      </c>
      <c r="K25" s="47" t="s">
        <v>198</v>
      </c>
      <c r="L25" s="6" t="s">
        <v>199</v>
      </c>
      <c r="M25" s="146" t="s">
        <v>148</v>
      </c>
    </row>
    <row r="26" spans="1:14" ht="45" x14ac:dyDescent="0.25">
      <c r="A26" s="1" t="s">
        <v>2721</v>
      </c>
      <c r="B26" s="1" t="s">
        <v>12</v>
      </c>
      <c r="C26" s="1" t="s">
        <v>6</v>
      </c>
      <c r="D26" s="1" t="s">
        <v>12</v>
      </c>
      <c r="E26" s="1" t="s">
        <v>1180</v>
      </c>
      <c r="F26" s="1">
        <v>0</v>
      </c>
      <c r="G26" s="1">
        <v>1</v>
      </c>
      <c r="H26" s="1">
        <v>1</v>
      </c>
      <c r="I26" s="47" t="s">
        <v>29</v>
      </c>
      <c r="J26" s="47" t="s">
        <v>2657</v>
      </c>
      <c r="K26" s="47" t="s">
        <v>200</v>
      </c>
      <c r="L26" s="6" t="s">
        <v>201</v>
      </c>
    </row>
    <row r="27" spans="1:14" ht="60" x14ac:dyDescent="0.25">
      <c r="A27" s="1" t="s">
        <v>2721</v>
      </c>
      <c r="B27" s="2" t="s">
        <v>1359</v>
      </c>
      <c r="C27" s="1" t="s">
        <v>281</v>
      </c>
      <c r="D27" s="2" t="s">
        <v>1358</v>
      </c>
      <c r="E27" s="1" t="s">
        <v>1156</v>
      </c>
      <c r="F27" s="53">
        <v>0</v>
      </c>
      <c r="G27" s="53">
        <v>1</v>
      </c>
      <c r="H27" s="53">
        <v>0.01</v>
      </c>
      <c r="I27" s="6" t="s">
        <v>57</v>
      </c>
      <c r="J27" s="6" t="s">
        <v>1194</v>
      </c>
      <c r="K27" s="6" t="s">
        <v>237</v>
      </c>
      <c r="L27" s="6" t="s">
        <v>238</v>
      </c>
      <c r="M27" s="146" t="s">
        <v>148</v>
      </c>
      <c r="N27" s="6"/>
    </row>
    <row r="28" spans="1:14" ht="60" x14ac:dyDescent="0.25">
      <c r="A28" s="1" t="s">
        <v>2721</v>
      </c>
      <c r="B28" s="2" t="s">
        <v>2573</v>
      </c>
      <c r="C28" s="1" t="s">
        <v>1615</v>
      </c>
      <c r="D28" s="2" t="s">
        <v>342</v>
      </c>
      <c r="E28" s="1" t="s">
        <v>1613</v>
      </c>
      <c r="F28" s="53">
        <v>0</v>
      </c>
      <c r="G28" s="53">
        <v>1</v>
      </c>
      <c r="H28" s="53">
        <v>0.01</v>
      </c>
      <c r="I28" s="47" t="s">
        <v>1614</v>
      </c>
      <c r="J28" s="47" t="s">
        <v>2664</v>
      </c>
      <c r="K28" s="6" t="s">
        <v>335</v>
      </c>
      <c r="L28" s="6" t="s">
        <v>1576</v>
      </c>
      <c r="M28" s="146" t="s">
        <v>2632</v>
      </c>
      <c r="N28" s="6"/>
    </row>
    <row r="29" spans="1:14" ht="30" x14ac:dyDescent="0.25">
      <c r="A29" s="2" t="s">
        <v>8</v>
      </c>
      <c r="B29" s="2" t="s">
        <v>321</v>
      </c>
      <c r="C29" s="1" t="s">
        <v>322</v>
      </c>
      <c r="D29" s="2" t="s">
        <v>321</v>
      </c>
      <c r="E29" s="1" t="s">
        <v>1179</v>
      </c>
      <c r="F29" s="2">
        <v>0</v>
      </c>
      <c r="G29" s="2">
        <v>1</v>
      </c>
      <c r="H29" s="2">
        <v>1</v>
      </c>
      <c r="I29" s="6" t="s">
        <v>29</v>
      </c>
      <c r="J29" s="47" t="s">
        <v>2048</v>
      </c>
      <c r="K29" s="47" t="s">
        <v>323</v>
      </c>
      <c r="L29" s="6" t="s">
        <v>324</v>
      </c>
    </row>
    <row r="30" spans="1:14" x14ac:dyDescent="0.25">
      <c r="A30" s="191" t="s">
        <v>8</v>
      </c>
      <c r="B30" s="191" t="s">
        <v>2708</v>
      </c>
      <c r="C30" t="s">
        <v>2709</v>
      </c>
      <c r="D30" s="191" t="s">
        <v>2708</v>
      </c>
      <c r="E30" t="s">
        <v>2710</v>
      </c>
      <c r="F30" s="191">
        <v>0</v>
      </c>
      <c r="G30" s="191">
        <v>1</v>
      </c>
      <c r="H30" s="191">
        <v>1</v>
      </c>
      <c r="I30" s="188" t="s">
        <v>29</v>
      </c>
      <c r="J30" s="218" t="s">
        <v>2711</v>
      </c>
      <c r="K30" s="218"/>
      <c r="L30" s="188"/>
    </row>
    <row r="31" spans="1:14" ht="60" x14ac:dyDescent="0.25">
      <c r="A31" s="1" t="s">
        <v>8</v>
      </c>
      <c r="B31" s="47" t="s">
        <v>1987</v>
      </c>
      <c r="C31" s="1" t="s">
        <v>1616</v>
      </c>
      <c r="D31" s="47" t="s">
        <v>1987</v>
      </c>
      <c r="E31" s="1" t="s">
        <v>1170</v>
      </c>
      <c r="F31" s="50">
        <v>0</v>
      </c>
      <c r="G31" s="51">
        <v>1</v>
      </c>
      <c r="H31" s="51">
        <v>0.01</v>
      </c>
      <c r="I31" s="47" t="s">
        <v>34</v>
      </c>
      <c r="J31" s="47" t="s">
        <v>2667</v>
      </c>
      <c r="K31" s="47" t="s">
        <v>1329</v>
      </c>
      <c r="L31" s="6" t="s">
        <v>1330</v>
      </c>
      <c r="M31" s="147" t="s">
        <v>147</v>
      </c>
    </row>
    <row r="32" spans="1:14" ht="60" x14ac:dyDescent="0.25">
      <c r="A32" s="1" t="s">
        <v>8</v>
      </c>
      <c r="B32" s="47" t="s">
        <v>2325</v>
      </c>
      <c r="C32" s="1" t="s">
        <v>2326</v>
      </c>
      <c r="D32" s="102"/>
      <c r="E32" s="102"/>
      <c r="F32" s="2">
        <v>0</v>
      </c>
      <c r="G32" s="2">
        <v>1</v>
      </c>
      <c r="H32" s="2">
        <v>1</v>
      </c>
      <c r="I32" s="6" t="s">
        <v>29</v>
      </c>
      <c r="J32" s="47" t="s">
        <v>2327</v>
      </c>
      <c r="K32" s="47"/>
      <c r="L32" s="6"/>
      <c r="M32" s="147"/>
    </row>
    <row r="33" spans="1:14" ht="60" x14ac:dyDescent="0.25">
      <c r="A33" s="1" t="s">
        <v>8</v>
      </c>
      <c r="B33" s="47" t="s">
        <v>2450</v>
      </c>
      <c r="C33" s="1" t="s">
        <v>2452</v>
      </c>
      <c r="D33" s="1"/>
      <c r="E33" s="1"/>
      <c r="F33" s="2">
        <v>0</v>
      </c>
      <c r="G33" s="2">
        <v>1000</v>
      </c>
      <c r="H33" s="2">
        <v>20</v>
      </c>
      <c r="I33" s="2" t="str">
        <f>UnitControlCenter!B43</f>
        <v>2023 Euro / megawatt-hour (MWh)</v>
      </c>
      <c r="J33" s="47" t="s">
        <v>2676</v>
      </c>
      <c r="K33" s="47"/>
      <c r="L33" s="6"/>
      <c r="M33" s="147"/>
    </row>
    <row r="34" spans="1:14" ht="45" x14ac:dyDescent="0.25">
      <c r="A34" s="2" t="s">
        <v>8</v>
      </c>
      <c r="B34" s="2" t="s">
        <v>261</v>
      </c>
      <c r="C34" s="1" t="s">
        <v>264</v>
      </c>
      <c r="D34" s="2" t="s">
        <v>339</v>
      </c>
      <c r="E34" s="1" t="s">
        <v>1178</v>
      </c>
      <c r="F34" s="53">
        <v>-0.5</v>
      </c>
      <c r="G34" s="53">
        <v>1</v>
      </c>
      <c r="H34" s="53">
        <v>0.02</v>
      </c>
      <c r="I34" s="6" t="s">
        <v>265</v>
      </c>
      <c r="J34" s="47" t="s">
        <v>1196</v>
      </c>
      <c r="K34" s="47" t="s">
        <v>267</v>
      </c>
      <c r="L34" s="6" t="s">
        <v>269</v>
      </c>
      <c r="M34" s="147" t="s">
        <v>300</v>
      </c>
    </row>
    <row r="35" spans="1:14" ht="45" x14ac:dyDescent="0.25">
      <c r="A35" s="2" t="s">
        <v>8</v>
      </c>
      <c r="B35" s="2" t="s">
        <v>262</v>
      </c>
      <c r="C35" s="1" t="s">
        <v>263</v>
      </c>
      <c r="D35" s="2" t="s">
        <v>339</v>
      </c>
      <c r="E35" s="1" t="s">
        <v>1177</v>
      </c>
      <c r="F35" s="53">
        <v>-0.5</v>
      </c>
      <c r="G35" s="53">
        <v>1</v>
      </c>
      <c r="H35" s="53">
        <v>0.02</v>
      </c>
      <c r="I35" s="6" t="s">
        <v>266</v>
      </c>
      <c r="J35" s="47" t="s">
        <v>2651</v>
      </c>
      <c r="K35" s="47" t="s">
        <v>268</v>
      </c>
      <c r="L35" s="6" t="s">
        <v>269</v>
      </c>
      <c r="M35" s="147" t="s">
        <v>300</v>
      </c>
    </row>
    <row r="36" spans="1:14" ht="45" x14ac:dyDescent="0.25">
      <c r="A36" s="1" t="s">
        <v>8</v>
      </c>
      <c r="B36" s="1" t="s">
        <v>296</v>
      </c>
      <c r="C36" s="1" t="s">
        <v>295</v>
      </c>
      <c r="D36" s="1" t="s">
        <v>296</v>
      </c>
      <c r="E36" s="1" t="s">
        <v>1176</v>
      </c>
      <c r="F36" s="1">
        <v>0</v>
      </c>
      <c r="G36" s="1">
        <v>1</v>
      </c>
      <c r="H36" s="1">
        <v>1</v>
      </c>
      <c r="I36" s="47" t="s">
        <v>29</v>
      </c>
    </row>
    <row r="37" spans="1:14" ht="45" x14ac:dyDescent="0.25">
      <c r="A37" s="1" t="s">
        <v>8</v>
      </c>
      <c r="B37" s="1" t="s">
        <v>2267</v>
      </c>
      <c r="C37" s="1" t="s">
        <v>2268</v>
      </c>
      <c r="D37" s="1" t="s">
        <v>2269</v>
      </c>
      <c r="E37" s="1" t="s">
        <v>2411</v>
      </c>
      <c r="F37" s="2">
        <v>0</v>
      </c>
      <c r="G37" s="2">
        <v>100</v>
      </c>
      <c r="H37" s="2">
        <v>1</v>
      </c>
      <c r="I37" s="2" t="s">
        <v>2270</v>
      </c>
      <c r="J37" s="47" t="s">
        <v>2271</v>
      </c>
      <c r="K37" s="47"/>
      <c r="L37" s="6"/>
      <c r="M37" s="257"/>
    </row>
    <row r="38" spans="1:14" ht="60" x14ac:dyDescent="0.25">
      <c r="A38" s="1" t="s">
        <v>8</v>
      </c>
      <c r="B38" s="1" t="s">
        <v>17</v>
      </c>
      <c r="C38" s="1" t="s">
        <v>27</v>
      </c>
      <c r="D38" s="1" t="s">
        <v>17</v>
      </c>
      <c r="E38" s="1" t="s">
        <v>1175</v>
      </c>
      <c r="F38" s="50">
        <v>0</v>
      </c>
      <c r="G38" s="51">
        <v>1</v>
      </c>
      <c r="H38" s="51">
        <v>0.01</v>
      </c>
      <c r="I38" s="47" t="s">
        <v>33</v>
      </c>
      <c r="J38" s="1" t="s">
        <v>2668</v>
      </c>
      <c r="K38" s="47" t="s">
        <v>202</v>
      </c>
      <c r="L38" s="6" t="s">
        <v>203</v>
      </c>
      <c r="M38" s="146" t="s">
        <v>148</v>
      </c>
    </row>
    <row r="39" spans="1:14" ht="240" x14ac:dyDescent="0.25">
      <c r="A39" s="1" t="s">
        <v>8</v>
      </c>
      <c r="B39" s="1" t="s">
        <v>126</v>
      </c>
      <c r="C39" s="1" t="s">
        <v>125</v>
      </c>
      <c r="D39" s="1" t="s">
        <v>126</v>
      </c>
      <c r="E39" s="1" t="s">
        <v>1174</v>
      </c>
      <c r="F39" s="5">
        <v>0</v>
      </c>
      <c r="G39" s="5">
        <v>25000</v>
      </c>
      <c r="H39" s="5">
        <v>500</v>
      </c>
      <c r="I39" s="47" t="s">
        <v>182</v>
      </c>
      <c r="J39" s="47" t="s">
        <v>2698</v>
      </c>
      <c r="K39" s="47" t="s">
        <v>204</v>
      </c>
      <c r="L39" s="6" t="s">
        <v>205</v>
      </c>
      <c r="M39" s="146" t="s">
        <v>146</v>
      </c>
      <c r="N39" s="47" t="s">
        <v>183</v>
      </c>
    </row>
    <row r="40" spans="1:14" ht="60" x14ac:dyDescent="0.25">
      <c r="A40" s="1" t="s">
        <v>8</v>
      </c>
      <c r="B40" s="1" t="s">
        <v>1888</v>
      </c>
      <c r="C40" s="1" t="s">
        <v>1889</v>
      </c>
      <c r="D40" s="1" t="s">
        <v>1888</v>
      </c>
      <c r="E40" s="102"/>
      <c r="F40" s="1">
        <v>0</v>
      </c>
      <c r="G40" s="1">
        <v>1</v>
      </c>
      <c r="H40" s="1">
        <v>1</v>
      </c>
      <c r="I40" s="47" t="s">
        <v>29</v>
      </c>
      <c r="J40" s="157" t="s">
        <v>2688</v>
      </c>
    </row>
    <row r="41" spans="1:14" ht="75" x14ac:dyDescent="0.25">
      <c r="A41" s="1" t="s">
        <v>8</v>
      </c>
      <c r="B41" s="1" t="s">
        <v>59</v>
      </c>
      <c r="C41" s="1" t="s">
        <v>127</v>
      </c>
      <c r="D41" s="1" t="s">
        <v>59</v>
      </c>
      <c r="E41" s="102"/>
      <c r="F41" s="1">
        <v>0</v>
      </c>
      <c r="G41" s="1">
        <v>1</v>
      </c>
      <c r="H41" s="1">
        <v>1</v>
      </c>
      <c r="I41" s="47" t="s">
        <v>29</v>
      </c>
      <c r="J41" s="157" t="s">
        <v>2677</v>
      </c>
    </row>
    <row r="42" spans="1:14" x14ac:dyDescent="0.25">
      <c r="A42" t="s">
        <v>8</v>
      </c>
      <c r="B42" t="s">
        <v>2537</v>
      </c>
      <c r="C42" t="s">
        <v>2536</v>
      </c>
      <c r="D42" t="s">
        <v>2537</v>
      </c>
      <c r="F42">
        <v>0</v>
      </c>
      <c r="G42">
        <v>1</v>
      </c>
      <c r="H42">
        <v>1</v>
      </c>
      <c r="I42" s="218" t="s">
        <v>29</v>
      </c>
      <c r="J42" s="256" t="s">
        <v>2538</v>
      </c>
    </row>
    <row r="43" spans="1:14" ht="45" x14ac:dyDescent="0.25">
      <c r="A43" s="1" t="s">
        <v>8</v>
      </c>
      <c r="B43" s="1" t="s">
        <v>350</v>
      </c>
      <c r="C43" s="1" t="s">
        <v>351</v>
      </c>
      <c r="D43" s="1" t="s">
        <v>350</v>
      </c>
      <c r="E43" s="1" t="s">
        <v>1173</v>
      </c>
      <c r="F43" s="1">
        <v>0</v>
      </c>
      <c r="G43" s="1">
        <v>1</v>
      </c>
      <c r="H43" s="1">
        <v>1</v>
      </c>
      <c r="I43" s="47" t="s">
        <v>29</v>
      </c>
      <c r="J43" s="47"/>
    </row>
    <row r="44" spans="1:14" ht="165" x14ac:dyDescent="0.25">
      <c r="A44" s="2" t="s">
        <v>8</v>
      </c>
      <c r="B44" s="2" t="s">
        <v>248</v>
      </c>
      <c r="C44" s="1" t="s">
        <v>249</v>
      </c>
      <c r="D44" s="2" t="s">
        <v>248</v>
      </c>
      <c r="E44" s="1" t="s">
        <v>1172</v>
      </c>
      <c r="F44" s="53">
        <v>0</v>
      </c>
      <c r="G44" s="53">
        <v>0.6</v>
      </c>
      <c r="H44" s="53">
        <v>0.01</v>
      </c>
      <c r="I44" s="6" t="s">
        <v>250</v>
      </c>
      <c r="J44" s="47" t="s">
        <v>2624</v>
      </c>
      <c r="K44" s="6" t="s">
        <v>1134</v>
      </c>
      <c r="L44" s="6" t="s">
        <v>251</v>
      </c>
      <c r="M44" s="146" t="s">
        <v>2056</v>
      </c>
    </row>
    <row r="45" spans="1:14" ht="45" x14ac:dyDescent="0.25">
      <c r="A45" s="2" t="s">
        <v>8</v>
      </c>
      <c r="B45" s="49" t="s">
        <v>1209</v>
      </c>
      <c r="C45" s="1" t="s">
        <v>1210</v>
      </c>
      <c r="D45" s="49" t="s">
        <v>1209</v>
      </c>
      <c r="E45" s="2" t="s">
        <v>1211</v>
      </c>
      <c r="F45" s="53">
        <v>0</v>
      </c>
      <c r="G45" s="53">
        <v>0.9</v>
      </c>
      <c r="H45" s="53">
        <v>0.01</v>
      </c>
      <c r="I45" s="6" t="s">
        <v>1212</v>
      </c>
      <c r="J45" s="47" t="s">
        <v>2049</v>
      </c>
      <c r="K45" s="6" t="s">
        <v>1262</v>
      </c>
      <c r="L45" s="6" t="s">
        <v>1261</v>
      </c>
    </row>
    <row r="46" spans="1:14" ht="60" x14ac:dyDescent="0.25">
      <c r="A46" s="2" t="s">
        <v>8</v>
      </c>
      <c r="B46" s="2" t="s">
        <v>245</v>
      </c>
      <c r="C46" s="1" t="s">
        <v>275</v>
      </c>
      <c r="D46" s="2" t="s">
        <v>340</v>
      </c>
      <c r="E46" s="1" t="s">
        <v>1171</v>
      </c>
      <c r="F46" s="53">
        <v>0</v>
      </c>
      <c r="G46" s="53">
        <v>0.3</v>
      </c>
      <c r="H46" s="53">
        <v>0.01</v>
      </c>
      <c r="I46" s="6" t="s">
        <v>246</v>
      </c>
      <c r="J46" s="47" t="s">
        <v>2652</v>
      </c>
      <c r="K46" s="6" t="s">
        <v>1135</v>
      </c>
      <c r="L46" s="6" t="s">
        <v>247</v>
      </c>
      <c r="M46" s="147" t="s">
        <v>301</v>
      </c>
    </row>
    <row r="47" spans="1:14" ht="45" x14ac:dyDescent="0.25">
      <c r="A47" s="2" t="s">
        <v>8</v>
      </c>
      <c r="B47" s="1" t="s">
        <v>1660</v>
      </c>
      <c r="C47" s="1" t="s">
        <v>1662</v>
      </c>
      <c r="D47" s="1" t="s">
        <v>1660</v>
      </c>
      <c r="E47" s="1" t="s">
        <v>1663</v>
      </c>
      <c r="F47" s="53">
        <v>0</v>
      </c>
      <c r="G47" s="53">
        <v>0.95</v>
      </c>
      <c r="H47" s="53">
        <v>0.01</v>
      </c>
      <c r="I47" s="6" t="s">
        <v>1664</v>
      </c>
      <c r="J47" s="47" t="s">
        <v>2661</v>
      </c>
      <c r="K47" s="47" t="s">
        <v>206</v>
      </c>
      <c r="L47" s="6"/>
      <c r="M47" s="146" t="s">
        <v>2055</v>
      </c>
    </row>
    <row r="48" spans="1:14" ht="90" x14ac:dyDescent="0.25">
      <c r="A48" s="1" t="s">
        <v>8</v>
      </c>
      <c r="B48" s="1" t="s">
        <v>18</v>
      </c>
      <c r="C48" s="1" t="s">
        <v>128</v>
      </c>
      <c r="D48" s="1" t="s">
        <v>18</v>
      </c>
      <c r="E48" s="1" t="s">
        <v>1661</v>
      </c>
      <c r="F48" s="2">
        <v>0</v>
      </c>
      <c r="G48" s="2">
        <v>60</v>
      </c>
      <c r="H48" s="2">
        <v>1</v>
      </c>
      <c r="I48" s="142" t="s">
        <v>2522</v>
      </c>
      <c r="J48" s="47" t="s">
        <v>2662</v>
      </c>
      <c r="K48" s="47" t="s">
        <v>206</v>
      </c>
      <c r="L48" s="6" t="s">
        <v>207</v>
      </c>
      <c r="M48" s="146" t="s">
        <v>2625</v>
      </c>
    </row>
    <row r="49" spans="1:14" ht="90" x14ac:dyDescent="0.25">
      <c r="A49" s="1" t="s">
        <v>8</v>
      </c>
      <c r="B49" s="1" t="s">
        <v>2347</v>
      </c>
      <c r="C49" s="1" t="s">
        <v>2348</v>
      </c>
      <c r="D49" s="1" t="s">
        <v>2349</v>
      </c>
      <c r="E49" s="1" t="s">
        <v>2350</v>
      </c>
      <c r="F49" s="50">
        <v>0</v>
      </c>
      <c r="G49" s="51">
        <v>1</v>
      </c>
      <c r="H49" s="51">
        <v>0.01</v>
      </c>
      <c r="I49" s="2" t="s">
        <v>2351</v>
      </c>
      <c r="J49" s="47" t="s">
        <v>2626</v>
      </c>
      <c r="K49" s="47"/>
      <c r="L49" s="6"/>
      <c r="M49" s="146"/>
    </row>
    <row r="50" spans="1:14" ht="60" x14ac:dyDescent="0.25">
      <c r="A50" s="1" t="s">
        <v>8</v>
      </c>
      <c r="B50" s="1" t="s">
        <v>2402</v>
      </c>
      <c r="C50" s="1" t="s">
        <v>2400</v>
      </c>
      <c r="D50" s="1" t="s">
        <v>2401</v>
      </c>
      <c r="E50" s="1" t="s">
        <v>2405</v>
      </c>
      <c r="F50" s="223">
        <v>0</v>
      </c>
      <c r="G50" s="1">
        <v>100</v>
      </c>
      <c r="H50" s="1">
        <v>5</v>
      </c>
      <c r="I50" s="2" t="s">
        <v>2636</v>
      </c>
      <c r="J50" s="47" t="s">
        <v>2669</v>
      </c>
      <c r="K50" s="47"/>
      <c r="L50" s="6"/>
      <c r="M50" s="146"/>
    </row>
    <row r="51" spans="1:14" ht="60" x14ac:dyDescent="0.25">
      <c r="A51" s="1" t="s">
        <v>8</v>
      </c>
      <c r="B51" s="1" t="s">
        <v>2403</v>
      </c>
      <c r="C51" s="1" t="s">
        <v>2404</v>
      </c>
      <c r="D51" s="1" t="s">
        <v>2401</v>
      </c>
      <c r="E51" s="1" t="s">
        <v>2406</v>
      </c>
      <c r="F51" s="50">
        <v>0</v>
      </c>
      <c r="G51" s="51">
        <v>1</v>
      </c>
      <c r="H51" s="51">
        <v>0.01</v>
      </c>
      <c r="I51" s="2" t="s">
        <v>2407</v>
      </c>
      <c r="J51" s="47" t="s">
        <v>2674</v>
      </c>
      <c r="K51" s="47"/>
      <c r="L51" s="6"/>
      <c r="M51" s="146"/>
    </row>
    <row r="52" spans="1:14" ht="30" x14ac:dyDescent="0.25">
      <c r="A52" s="1" t="s">
        <v>8</v>
      </c>
      <c r="B52" s="1" t="s">
        <v>2408</v>
      </c>
      <c r="C52" s="1" t="s">
        <v>2409</v>
      </c>
      <c r="D52" s="1" t="s">
        <v>2408</v>
      </c>
      <c r="E52" s="1" t="s">
        <v>2410</v>
      </c>
      <c r="F52" s="223">
        <v>0</v>
      </c>
      <c r="G52" s="1">
        <v>100</v>
      </c>
      <c r="H52" s="1">
        <v>5</v>
      </c>
      <c r="I52" s="2" t="s">
        <v>2635</v>
      </c>
      <c r="J52" s="47" t="s">
        <v>2675</v>
      </c>
      <c r="K52" s="47"/>
      <c r="L52" s="6"/>
      <c r="M52" s="146"/>
    </row>
    <row r="53" spans="1:14" ht="105" x14ac:dyDescent="0.25">
      <c r="A53" s="1" t="s">
        <v>9</v>
      </c>
      <c r="B53" s="1" t="s">
        <v>2074</v>
      </c>
      <c r="C53" s="1" t="s">
        <v>2041</v>
      </c>
      <c r="D53" s="1" t="s">
        <v>2074</v>
      </c>
      <c r="E53" s="1" t="s">
        <v>2042</v>
      </c>
      <c r="F53" s="53">
        <v>0</v>
      </c>
      <c r="G53" s="53">
        <v>0.5</v>
      </c>
      <c r="H53" s="53">
        <v>0.01</v>
      </c>
      <c r="I53" s="6" t="s">
        <v>2040</v>
      </c>
      <c r="J53" s="47" t="s">
        <v>2075</v>
      </c>
    </row>
    <row r="54" spans="1:14" ht="75" x14ac:dyDescent="0.25">
      <c r="A54" s="1" t="s">
        <v>9</v>
      </c>
      <c r="B54" s="1" t="s">
        <v>26</v>
      </c>
      <c r="C54" s="1" t="s">
        <v>1891</v>
      </c>
      <c r="D54" s="1" t="s">
        <v>1892</v>
      </c>
      <c r="E54" s="1" t="s">
        <v>1890</v>
      </c>
      <c r="F54" s="50">
        <v>0</v>
      </c>
      <c r="G54" s="51">
        <v>1</v>
      </c>
      <c r="H54" s="51">
        <v>0.01</v>
      </c>
      <c r="I54" s="47" t="s">
        <v>1685</v>
      </c>
      <c r="J54" s="47" t="s">
        <v>1893</v>
      </c>
      <c r="K54" s="47" t="s">
        <v>233</v>
      </c>
      <c r="L54" s="6" t="s">
        <v>234</v>
      </c>
    </row>
    <row r="55" spans="1:14" ht="30" x14ac:dyDescent="0.25">
      <c r="A55" s="1" t="s">
        <v>9</v>
      </c>
      <c r="B55" s="1" t="s">
        <v>20</v>
      </c>
      <c r="C55" s="1" t="s">
        <v>1642</v>
      </c>
      <c r="D55" s="1" t="s">
        <v>20</v>
      </c>
      <c r="E55" s="1" t="s">
        <v>1643</v>
      </c>
      <c r="F55" s="50">
        <v>0</v>
      </c>
      <c r="G55" s="51">
        <v>1</v>
      </c>
      <c r="H55" s="51">
        <v>0.01</v>
      </c>
      <c r="I55" s="47" t="s">
        <v>33</v>
      </c>
      <c r="J55" s="47" t="s">
        <v>2627</v>
      </c>
      <c r="K55" s="47" t="s">
        <v>208</v>
      </c>
      <c r="L55" s="6" t="s">
        <v>209</v>
      </c>
      <c r="M55" s="146" t="s">
        <v>2628</v>
      </c>
    </row>
    <row r="56" spans="1:14" ht="60" x14ac:dyDescent="0.25">
      <c r="A56" s="1" t="s">
        <v>9</v>
      </c>
      <c r="B56" s="1" t="s">
        <v>24</v>
      </c>
      <c r="C56" s="1" t="s">
        <v>276</v>
      </c>
      <c r="D56" s="1" t="s">
        <v>24</v>
      </c>
      <c r="E56" s="1" t="s">
        <v>1169</v>
      </c>
      <c r="F56" s="50">
        <v>0</v>
      </c>
      <c r="G56" s="51">
        <v>1</v>
      </c>
      <c r="H56" s="51">
        <v>0.01</v>
      </c>
      <c r="I56" s="47" t="s">
        <v>33</v>
      </c>
      <c r="J56" s="47" t="s">
        <v>1190</v>
      </c>
      <c r="K56" s="47" t="s">
        <v>210</v>
      </c>
      <c r="L56" s="6" t="s">
        <v>211</v>
      </c>
      <c r="M56" s="146" t="s">
        <v>148</v>
      </c>
    </row>
    <row r="57" spans="1:14" ht="60" x14ac:dyDescent="0.25">
      <c r="A57" s="1" t="s">
        <v>9</v>
      </c>
      <c r="B57" s="1" t="s">
        <v>22</v>
      </c>
      <c r="C57" s="1" t="s">
        <v>58</v>
      </c>
      <c r="D57" s="1" t="s">
        <v>22</v>
      </c>
      <c r="E57" s="1" t="s">
        <v>1168</v>
      </c>
      <c r="F57" s="50">
        <v>0</v>
      </c>
      <c r="G57" s="51">
        <v>1</v>
      </c>
      <c r="H57" s="51">
        <v>0.01</v>
      </c>
      <c r="I57" s="47" t="s">
        <v>33</v>
      </c>
      <c r="J57" s="47" t="s">
        <v>1191</v>
      </c>
      <c r="K57" s="47" t="s">
        <v>212</v>
      </c>
      <c r="L57" s="6" t="s">
        <v>213</v>
      </c>
      <c r="M57" s="146" t="s">
        <v>148</v>
      </c>
    </row>
    <row r="58" spans="1:14" ht="60" x14ac:dyDescent="0.25">
      <c r="A58" s="1" t="s">
        <v>9</v>
      </c>
      <c r="B58" s="1" t="s">
        <v>100</v>
      </c>
      <c r="C58" s="1" t="s">
        <v>277</v>
      </c>
      <c r="D58" s="1" t="s">
        <v>100</v>
      </c>
      <c r="E58" s="1" t="s">
        <v>1167</v>
      </c>
      <c r="F58" s="51">
        <v>0</v>
      </c>
      <c r="G58" s="51">
        <v>0.25</v>
      </c>
      <c r="H58" s="51">
        <v>0.01</v>
      </c>
      <c r="I58" s="47" t="s">
        <v>30</v>
      </c>
      <c r="J58" s="47" t="s">
        <v>1897</v>
      </c>
      <c r="K58" s="47" t="s">
        <v>214</v>
      </c>
      <c r="L58" s="6" t="s">
        <v>215</v>
      </c>
      <c r="M58" s="147" t="s">
        <v>1147</v>
      </c>
      <c r="N58" s="6" t="s">
        <v>1147</v>
      </c>
    </row>
    <row r="59" spans="1:14" ht="60" x14ac:dyDescent="0.25">
      <c r="A59" s="1" t="s">
        <v>9</v>
      </c>
      <c r="B59" s="1" t="s">
        <v>23</v>
      </c>
      <c r="C59" s="1" t="s">
        <v>278</v>
      </c>
      <c r="D59" s="1" t="s">
        <v>23</v>
      </c>
      <c r="E59" s="1" t="s">
        <v>1166</v>
      </c>
      <c r="F59" s="50">
        <v>0</v>
      </c>
      <c r="G59" s="51">
        <v>1</v>
      </c>
      <c r="H59" s="51">
        <v>0.01</v>
      </c>
      <c r="I59" s="47" t="s">
        <v>33</v>
      </c>
      <c r="J59" s="47" t="s">
        <v>1192</v>
      </c>
      <c r="K59" s="47" t="s">
        <v>216</v>
      </c>
      <c r="L59" s="6" t="s">
        <v>217</v>
      </c>
      <c r="M59" s="146" t="s">
        <v>148</v>
      </c>
    </row>
    <row r="60" spans="1:14" ht="75" x14ac:dyDescent="0.25">
      <c r="A60" s="1" t="s">
        <v>9</v>
      </c>
      <c r="B60" s="1" t="s">
        <v>2319</v>
      </c>
      <c r="C60" s="1" t="s">
        <v>2321</v>
      </c>
      <c r="D60" s="1" t="s">
        <v>2319</v>
      </c>
      <c r="E60" s="1" t="s">
        <v>2323</v>
      </c>
      <c r="F60" s="50">
        <v>0</v>
      </c>
      <c r="G60" s="50">
        <v>1</v>
      </c>
      <c r="H60" s="51">
        <v>0.01</v>
      </c>
      <c r="I60" s="47" t="s">
        <v>1292</v>
      </c>
      <c r="J60" s="47" t="s">
        <v>2695</v>
      </c>
      <c r="K60" s="47" t="s">
        <v>218</v>
      </c>
      <c r="L60" s="6" t="s">
        <v>1578</v>
      </c>
      <c r="M60" s="146"/>
    </row>
    <row r="61" spans="1:14" ht="45" x14ac:dyDescent="0.25">
      <c r="A61" s="1" t="s">
        <v>9</v>
      </c>
      <c r="B61" s="2" t="s">
        <v>1647</v>
      </c>
      <c r="C61" s="1" t="s">
        <v>1650</v>
      </c>
      <c r="D61" s="2" t="s">
        <v>1654</v>
      </c>
      <c r="E61" s="2" t="s">
        <v>1655</v>
      </c>
      <c r="F61" s="52">
        <v>0</v>
      </c>
      <c r="G61" s="53">
        <v>1</v>
      </c>
      <c r="H61" s="53">
        <v>0.01</v>
      </c>
      <c r="I61" s="6" t="s">
        <v>33</v>
      </c>
      <c r="J61" s="6" t="s">
        <v>2086</v>
      </c>
      <c r="K61" s="6" t="s">
        <v>1148</v>
      </c>
      <c r="L61" s="6" t="s">
        <v>1149</v>
      </c>
      <c r="M61" s="147" t="s">
        <v>148</v>
      </c>
    </row>
    <row r="62" spans="1:14" ht="45" x14ac:dyDescent="0.25">
      <c r="A62" s="1" t="s">
        <v>9</v>
      </c>
      <c r="B62" s="2" t="s">
        <v>1648</v>
      </c>
      <c r="C62" s="1" t="s">
        <v>1651</v>
      </c>
      <c r="D62" s="2" t="s">
        <v>1654</v>
      </c>
      <c r="E62" s="2" t="s">
        <v>1656</v>
      </c>
      <c r="F62" s="52">
        <v>0</v>
      </c>
      <c r="G62" s="53">
        <v>1</v>
      </c>
      <c r="H62" s="53">
        <v>0.01</v>
      </c>
      <c r="I62" s="6" t="s">
        <v>33</v>
      </c>
      <c r="J62" s="6" t="s">
        <v>2088</v>
      </c>
      <c r="K62" s="6" t="s">
        <v>1148</v>
      </c>
      <c r="L62" s="6" t="s">
        <v>1149</v>
      </c>
      <c r="M62" s="147"/>
    </row>
    <row r="63" spans="1:14" ht="45" x14ac:dyDescent="0.25">
      <c r="A63" s="1" t="s">
        <v>9</v>
      </c>
      <c r="B63" s="2" t="s">
        <v>1649</v>
      </c>
      <c r="C63" s="1" t="s">
        <v>1652</v>
      </c>
      <c r="D63" s="2" t="s">
        <v>1654</v>
      </c>
      <c r="E63" s="2" t="s">
        <v>1657</v>
      </c>
      <c r="F63" s="52">
        <v>0</v>
      </c>
      <c r="G63" s="53">
        <v>1</v>
      </c>
      <c r="H63" s="53">
        <v>0.01</v>
      </c>
      <c r="I63" s="6" t="s">
        <v>33</v>
      </c>
      <c r="J63" s="6" t="s">
        <v>2087</v>
      </c>
      <c r="K63" s="6" t="s">
        <v>1148</v>
      </c>
      <c r="L63" s="6" t="s">
        <v>1149</v>
      </c>
      <c r="M63" s="147"/>
    </row>
    <row r="64" spans="1:14" ht="45" x14ac:dyDescent="0.25">
      <c r="A64" s="1" t="s">
        <v>9</v>
      </c>
      <c r="B64" s="2" t="s">
        <v>1659</v>
      </c>
      <c r="C64" s="1" t="s">
        <v>1653</v>
      </c>
      <c r="D64" s="2" t="s">
        <v>1654</v>
      </c>
      <c r="E64" s="2" t="s">
        <v>1658</v>
      </c>
      <c r="F64" s="52">
        <v>0</v>
      </c>
      <c r="G64" s="53">
        <v>1</v>
      </c>
      <c r="H64" s="53">
        <v>0.01</v>
      </c>
      <c r="I64" s="6" t="s">
        <v>33</v>
      </c>
      <c r="J64" s="6" t="s">
        <v>2163</v>
      </c>
      <c r="K64" s="6" t="s">
        <v>1148</v>
      </c>
      <c r="L64" s="6" t="s">
        <v>1149</v>
      </c>
      <c r="M64" s="147"/>
    </row>
    <row r="65" spans="1:14" ht="90" x14ac:dyDescent="0.25">
      <c r="A65" s="1" t="s">
        <v>9</v>
      </c>
      <c r="B65" s="2" t="s">
        <v>2717</v>
      </c>
      <c r="C65" s="1" t="s">
        <v>2718</v>
      </c>
      <c r="D65" s="2" t="s">
        <v>2717</v>
      </c>
      <c r="E65" s="2" t="s">
        <v>2719</v>
      </c>
      <c r="F65" s="52">
        <v>0</v>
      </c>
      <c r="G65" s="53">
        <v>1</v>
      </c>
      <c r="H65" s="53">
        <v>0.01</v>
      </c>
      <c r="I65" s="6" t="s">
        <v>33</v>
      </c>
      <c r="J65" s="6" t="s">
        <v>2720</v>
      </c>
      <c r="K65" s="6"/>
      <c r="L65" s="6"/>
      <c r="M65" s="147"/>
    </row>
    <row r="66" spans="1:14" ht="75" x14ac:dyDescent="0.25">
      <c r="A66" s="1" t="s">
        <v>9</v>
      </c>
      <c r="B66" s="1" t="s">
        <v>2320</v>
      </c>
      <c r="C66" s="1" t="s">
        <v>2322</v>
      </c>
      <c r="D66" s="1" t="s">
        <v>2320</v>
      </c>
      <c r="E66" s="1" t="s">
        <v>2324</v>
      </c>
      <c r="F66" s="50">
        <v>0</v>
      </c>
      <c r="G66" s="50">
        <v>1</v>
      </c>
      <c r="H66" s="51">
        <v>0.01</v>
      </c>
      <c r="I66" s="47" t="s">
        <v>1292</v>
      </c>
      <c r="J66" s="47" t="s">
        <v>2629</v>
      </c>
      <c r="K66" s="47" t="s">
        <v>218</v>
      </c>
      <c r="L66" s="6" t="s">
        <v>1578</v>
      </c>
      <c r="M66" s="146"/>
    </row>
    <row r="67" spans="1:14" ht="165" x14ac:dyDescent="0.25">
      <c r="A67" s="1" t="s">
        <v>9</v>
      </c>
      <c r="B67" s="1" t="s">
        <v>1317</v>
      </c>
      <c r="C67" s="1" t="s">
        <v>1316</v>
      </c>
      <c r="D67" s="1" t="s">
        <v>1317</v>
      </c>
      <c r="E67" s="1" t="s">
        <v>1319</v>
      </c>
      <c r="F67" s="50">
        <v>0</v>
      </c>
      <c r="G67" s="51">
        <v>1</v>
      </c>
      <c r="H67" s="51">
        <v>0.01</v>
      </c>
      <c r="I67" s="47" t="s">
        <v>1320</v>
      </c>
      <c r="J67" s="47" t="s">
        <v>2660</v>
      </c>
      <c r="K67" s="47"/>
      <c r="L67" s="6" t="s">
        <v>1573</v>
      </c>
      <c r="M67" s="146" t="s">
        <v>2054</v>
      </c>
    </row>
    <row r="68" spans="1:14" ht="60" x14ac:dyDescent="0.25">
      <c r="A68" s="1" t="s">
        <v>9</v>
      </c>
      <c r="B68" s="1" t="s">
        <v>21</v>
      </c>
      <c r="C68" s="1" t="s">
        <v>279</v>
      </c>
      <c r="D68" s="44" t="s">
        <v>341</v>
      </c>
      <c r="E68" s="1" t="s">
        <v>1165</v>
      </c>
      <c r="F68" s="50">
        <v>0</v>
      </c>
      <c r="G68" s="51">
        <v>1</v>
      </c>
      <c r="H68" s="51">
        <v>0.01</v>
      </c>
      <c r="I68" s="47" t="s">
        <v>33</v>
      </c>
      <c r="J68" s="47" t="s">
        <v>2050</v>
      </c>
      <c r="K68" s="47" t="s">
        <v>219</v>
      </c>
      <c r="L68" s="6" t="s">
        <v>220</v>
      </c>
      <c r="M68" s="146"/>
    </row>
    <row r="69" spans="1:14" ht="60" x14ac:dyDescent="0.25">
      <c r="A69" s="1" t="s">
        <v>9</v>
      </c>
      <c r="B69" s="1" t="s">
        <v>19</v>
      </c>
      <c r="C69" s="1" t="s">
        <v>280</v>
      </c>
      <c r="D69" s="44" t="s">
        <v>341</v>
      </c>
      <c r="E69" s="1" t="s">
        <v>1164</v>
      </c>
      <c r="F69" s="50">
        <v>0</v>
      </c>
      <c r="G69" s="51">
        <v>1</v>
      </c>
      <c r="H69" s="51">
        <v>0.01</v>
      </c>
      <c r="I69" s="47" t="s">
        <v>33</v>
      </c>
      <c r="J69" s="47" t="s">
        <v>2696</v>
      </c>
      <c r="K69" s="47" t="s">
        <v>221</v>
      </c>
      <c r="L69" s="6" t="s">
        <v>222</v>
      </c>
      <c r="M69" s="146"/>
    </row>
    <row r="70" spans="1:14" ht="30" x14ac:dyDescent="0.25">
      <c r="A70" s="1" t="s">
        <v>9</v>
      </c>
      <c r="B70" s="1" t="s">
        <v>2082</v>
      </c>
      <c r="C70" s="1" t="s">
        <v>2083</v>
      </c>
      <c r="D70" s="1" t="s">
        <v>2082</v>
      </c>
      <c r="E70" s="1" t="s">
        <v>2084</v>
      </c>
      <c r="F70" s="50">
        <v>0</v>
      </c>
      <c r="G70" s="51">
        <v>1</v>
      </c>
      <c r="H70" s="51">
        <v>0.01</v>
      </c>
      <c r="I70" s="47" t="s">
        <v>33</v>
      </c>
      <c r="J70" s="47" t="s">
        <v>2085</v>
      </c>
      <c r="K70" s="47"/>
      <c r="L70" s="6"/>
      <c r="M70" s="146"/>
    </row>
    <row r="71" spans="1:14" ht="120" x14ac:dyDescent="0.25">
      <c r="A71" s="1" t="s">
        <v>9</v>
      </c>
      <c r="B71" s="1" t="s">
        <v>1368</v>
      </c>
      <c r="C71" s="1" t="s">
        <v>1369</v>
      </c>
      <c r="D71" s="1" t="s">
        <v>1369</v>
      </c>
      <c r="E71" s="1" t="s">
        <v>1370</v>
      </c>
      <c r="F71" s="50">
        <v>0</v>
      </c>
      <c r="G71" s="51">
        <v>1</v>
      </c>
      <c r="H71" s="51">
        <v>0.01</v>
      </c>
      <c r="I71" s="47" t="s">
        <v>1371</v>
      </c>
      <c r="J71" s="47" t="s">
        <v>2630</v>
      </c>
      <c r="K71" s="47"/>
      <c r="L71" s="6" t="s">
        <v>1574</v>
      </c>
      <c r="M71" s="146" t="s">
        <v>2631</v>
      </c>
    </row>
    <row r="72" spans="1:14" ht="75" x14ac:dyDescent="0.25">
      <c r="A72" s="1" t="s">
        <v>9</v>
      </c>
      <c r="B72" s="2" t="s">
        <v>1356</v>
      </c>
      <c r="C72" s="1" t="s">
        <v>1357</v>
      </c>
      <c r="D72" s="2" t="s">
        <v>1360</v>
      </c>
      <c r="E72" s="1" t="s">
        <v>1361</v>
      </c>
      <c r="F72" s="53">
        <v>0</v>
      </c>
      <c r="G72" s="53">
        <v>1</v>
      </c>
      <c r="H72" s="53">
        <v>0.01</v>
      </c>
      <c r="I72" s="47" t="s">
        <v>1362</v>
      </c>
      <c r="J72" s="6" t="s">
        <v>2760</v>
      </c>
      <c r="K72" s="6"/>
      <c r="L72" s="6" t="s">
        <v>1577</v>
      </c>
      <c r="M72" s="146"/>
      <c r="N72" s="6"/>
    </row>
    <row r="73" spans="1:14" ht="60" x14ac:dyDescent="0.25">
      <c r="A73" s="1" t="s">
        <v>130</v>
      </c>
      <c r="B73" s="1" t="s">
        <v>132</v>
      </c>
      <c r="C73" s="1" t="s">
        <v>422</v>
      </c>
      <c r="D73" s="1" t="s">
        <v>132</v>
      </c>
      <c r="E73" s="1" t="s">
        <v>1163</v>
      </c>
      <c r="F73" s="50">
        <v>0</v>
      </c>
      <c r="G73" s="51">
        <v>1</v>
      </c>
      <c r="H73" s="51">
        <v>0.01</v>
      </c>
      <c r="I73" s="47" t="s">
        <v>33</v>
      </c>
      <c r="J73" s="47" t="s">
        <v>2670</v>
      </c>
      <c r="K73" s="47" t="s">
        <v>223</v>
      </c>
      <c r="L73" s="6" t="s">
        <v>224</v>
      </c>
      <c r="M73" s="146" t="s">
        <v>148</v>
      </c>
      <c r="N73" s="47" t="s">
        <v>180</v>
      </c>
    </row>
    <row r="74" spans="1:14" ht="45" x14ac:dyDescent="0.25">
      <c r="A74" s="1" t="s">
        <v>130</v>
      </c>
      <c r="B74" s="1" t="s">
        <v>252</v>
      </c>
      <c r="C74" s="1" t="s">
        <v>429</v>
      </c>
      <c r="D74" s="1" t="s">
        <v>252</v>
      </c>
      <c r="E74" s="1" t="s">
        <v>1162</v>
      </c>
      <c r="F74" s="50">
        <v>0</v>
      </c>
      <c r="G74" s="51">
        <v>1</v>
      </c>
      <c r="H74" s="51">
        <v>0.01</v>
      </c>
      <c r="I74" s="47" t="s">
        <v>33</v>
      </c>
      <c r="J74" s="47" t="s">
        <v>2671</v>
      </c>
      <c r="K74" s="47" t="s">
        <v>305</v>
      </c>
      <c r="L74" s="6" t="s">
        <v>306</v>
      </c>
      <c r="M74" s="146"/>
      <c r="N74" s="47"/>
    </row>
    <row r="75" spans="1:14" ht="45" x14ac:dyDescent="0.25">
      <c r="A75" s="1" t="s">
        <v>130</v>
      </c>
      <c r="B75" s="1" t="s">
        <v>2215</v>
      </c>
      <c r="C75" s="1" t="s">
        <v>426</v>
      </c>
      <c r="D75" s="1" t="s">
        <v>2215</v>
      </c>
      <c r="E75" s="1" t="s">
        <v>1161</v>
      </c>
      <c r="F75" s="50">
        <v>0</v>
      </c>
      <c r="G75" s="51">
        <v>1</v>
      </c>
      <c r="H75" s="51">
        <v>0.01</v>
      </c>
      <c r="I75" s="47" t="s">
        <v>33</v>
      </c>
      <c r="J75" s="47" t="s">
        <v>2216</v>
      </c>
      <c r="K75" s="47"/>
      <c r="L75" s="6" t="s">
        <v>1579</v>
      </c>
      <c r="M75" s="146" t="s">
        <v>2217</v>
      </c>
      <c r="N75" s="47"/>
    </row>
    <row r="76" spans="1:14" ht="30" x14ac:dyDescent="0.25">
      <c r="A76" s="1" t="s">
        <v>130</v>
      </c>
      <c r="B76" s="1" t="s">
        <v>181</v>
      </c>
      <c r="C76" s="1" t="s">
        <v>423</v>
      </c>
      <c r="D76" s="1" t="s">
        <v>181</v>
      </c>
      <c r="E76" s="1" t="s">
        <v>1160</v>
      </c>
      <c r="F76" s="50">
        <v>0</v>
      </c>
      <c r="G76" s="51">
        <v>1</v>
      </c>
      <c r="H76" s="51">
        <v>0.01</v>
      </c>
      <c r="I76" s="47" t="s">
        <v>33</v>
      </c>
      <c r="J76" s="47" t="s">
        <v>1193</v>
      </c>
      <c r="K76" s="47" t="s">
        <v>225</v>
      </c>
      <c r="L76" s="6" t="s">
        <v>226</v>
      </c>
      <c r="M76" s="146" t="s">
        <v>148</v>
      </c>
      <c r="N76" s="47"/>
    </row>
    <row r="77" spans="1:14" ht="45" x14ac:dyDescent="0.25">
      <c r="A77" s="1" t="s">
        <v>130</v>
      </c>
      <c r="B77" s="1" t="s">
        <v>1644</v>
      </c>
      <c r="C77" s="1" t="s">
        <v>1645</v>
      </c>
      <c r="D77" s="1" t="s">
        <v>1644</v>
      </c>
      <c r="E77" s="1" t="s">
        <v>1646</v>
      </c>
      <c r="F77" s="50">
        <v>0</v>
      </c>
      <c r="G77" s="51">
        <v>1</v>
      </c>
      <c r="H77" s="51">
        <v>0.01</v>
      </c>
      <c r="I77" s="47" t="s">
        <v>33</v>
      </c>
      <c r="J77" s="47" t="s">
        <v>2166</v>
      </c>
      <c r="K77" s="47" t="s">
        <v>227</v>
      </c>
      <c r="L77" s="6" t="s">
        <v>228</v>
      </c>
      <c r="M77" s="146" t="s">
        <v>148</v>
      </c>
      <c r="N77" s="47"/>
    </row>
    <row r="78" spans="1:14" ht="45" x14ac:dyDescent="0.25">
      <c r="A78" s="1" t="s">
        <v>130</v>
      </c>
      <c r="B78" s="1" t="s">
        <v>2218</v>
      </c>
      <c r="C78" s="1" t="s">
        <v>2164</v>
      </c>
      <c r="D78" s="1" t="s">
        <v>2218</v>
      </c>
      <c r="E78" s="1" t="s">
        <v>2165</v>
      </c>
      <c r="F78" s="50">
        <v>0</v>
      </c>
      <c r="G78" s="51">
        <v>1</v>
      </c>
      <c r="H78" s="51">
        <v>0.01</v>
      </c>
      <c r="I78" s="47" t="s">
        <v>33</v>
      </c>
      <c r="J78" s="47" t="s">
        <v>2219</v>
      </c>
      <c r="K78" s="47"/>
      <c r="L78" s="6"/>
      <c r="M78" s="146"/>
      <c r="N78" s="47"/>
    </row>
    <row r="79" spans="1:14" ht="45" x14ac:dyDescent="0.25">
      <c r="A79" s="1" t="s">
        <v>130</v>
      </c>
      <c r="B79" s="1" t="s">
        <v>133</v>
      </c>
      <c r="C79" s="1" t="s">
        <v>424</v>
      </c>
      <c r="D79" s="1" t="s">
        <v>133</v>
      </c>
      <c r="E79" s="1" t="s">
        <v>1159</v>
      </c>
      <c r="F79" s="50">
        <v>0</v>
      </c>
      <c r="G79" s="51">
        <v>1</v>
      </c>
      <c r="H79" s="51">
        <v>0.01</v>
      </c>
      <c r="I79" s="47" t="s">
        <v>33</v>
      </c>
      <c r="J79" s="47" t="s">
        <v>2117</v>
      </c>
      <c r="K79" s="47" t="s">
        <v>229</v>
      </c>
      <c r="L79" s="6" t="s">
        <v>230</v>
      </c>
      <c r="M79" s="146" t="s">
        <v>148</v>
      </c>
      <c r="N79" s="47"/>
    </row>
    <row r="80" spans="1:14" ht="30" x14ac:dyDescent="0.25">
      <c r="A80" s="1" t="s">
        <v>130</v>
      </c>
      <c r="B80" s="1" t="s">
        <v>131</v>
      </c>
      <c r="C80" s="1" t="s">
        <v>1678</v>
      </c>
      <c r="D80" s="1" t="s">
        <v>131</v>
      </c>
      <c r="E80" s="1" t="s">
        <v>1158</v>
      </c>
      <c r="F80" s="50">
        <v>0</v>
      </c>
      <c r="G80" s="51">
        <v>1</v>
      </c>
      <c r="H80" s="51">
        <v>0.01</v>
      </c>
      <c r="I80" s="47" t="s">
        <v>33</v>
      </c>
      <c r="J80" s="47" t="s">
        <v>1665</v>
      </c>
      <c r="K80" s="47" t="s">
        <v>231</v>
      </c>
      <c r="L80" s="6" t="s">
        <v>232</v>
      </c>
      <c r="M80" s="146" t="s">
        <v>148</v>
      </c>
      <c r="N80" s="47"/>
    </row>
    <row r="81" spans="1:14" ht="45" x14ac:dyDescent="0.25">
      <c r="A81" s="1" t="s">
        <v>130</v>
      </c>
      <c r="B81" s="1" t="s">
        <v>2213</v>
      </c>
      <c r="C81" s="1" t="s">
        <v>425</v>
      </c>
      <c r="D81" s="1" t="s">
        <v>2213</v>
      </c>
      <c r="E81" s="1" t="s">
        <v>1157</v>
      </c>
      <c r="F81" s="50">
        <v>0</v>
      </c>
      <c r="G81" s="51">
        <v>1</v>
      </c>
      <c r="H81" s="51">
        <v>0.01</v>
      </c>
      <c r="I81" s="47" t="s">
        <v>33</v>
      </c>
      <c r="J81" s="47" t="s">
        <v>2653</v>
      </c>
      <c r="K81" s="47"/>
      <c r="L81" s="6" t="s">
        <v>1580</v>
      </c>
      <c r="M81" s="146" t="s">
        <v>2214</v>
      </c>
      <c r="N81" s="47"/>
    </row>
    <row r="82" spans="1:14" ht="90" x14ac:dyDescent="0.25">
      <c r="A82" s="1" t="s">
        <v>130</v>
      </c>
      <c r="B82" s="1" t="s">
        <v>1321</v>
      </c>
      <c r="C82" s="1" t="s">
        <v>1322</v>
      </c>
      <c r="D82" s="1" t="s">
        <v>1321</v>
      </c>
      <c r="E82" s="1" t="s">
        <v>1323</v>
      </c>
      <c r="F82" s="50">
        <v>0</v>
      </c>
      <c r="G82" s="51">
        <v>1</v>
      </c>
      <c r="H82" s="51">
        <v>0.01</v>
      </c>
      <c r="I82" s="47" t="s">
        <v>1324</v>
      </c>
      <c r="J82" s="47" t="s">
        <v>2654</v>
      </c>
      <c r="K82" s="47"/>
      <c r="L82" s="6" t="s">
        <v>1575</v>
      </c>
      <c r="M82" s="145" t="s">
        <v>1325</v>
      </c>
      <c r="N82" s="47"/>
    </row>
    <row r="83" spans="1:14" ht="105" x14ac:dyDescent="0.25">
      <c r="A83" s="1" t="s">
        <v>10</v>
      </c>
      <c r="B83" s="1" t="s">
        <v>2707</v>
      </c>
      <c r="C83" s="1" t="s">
        <v>1293</v>
      </c>
      <c r="D83" s="1" t="s">
        <v>1986</v>
      </c>
      <c r="E83" s="1" t="s">
        <v>1155</v>
      </c>
      <c r="F83" s="1">
        <v>0</v>
      </c>
      <c r="G83" s="1">
        <v>300</v>
      </c>
      <c r="H83" s="1">
        <v>5</v>
      </c>
      <c r="I83" s="102" t="s">
        <v>2521</v>
      </c>
      <c r="J83" s="47" t="s">
        <v>2684</v>
      </c>
      <c r="K83" s="47" t="s">
        <v>235</v>
      </c>
      <c r="L83" s="6" t="s">
        <v>236</v>
      </c>
      <c r="M83" s="147" t="s">
        <v>2659</v>
      </c>
      <c r="N83" s="6" t="s">
        <v>2659</v>
      </c>
    </row>
    <row r="84" spans="1:14" ht="45" x14ac:dyDescent="0.25">
      <c r="A84" s="1" t="s">
        <v>10</v>
      </c>
      <c r="B84" s="1" t="s">
        <v>25</v>
      </c>
      <c r="C84" s="1" t="s">
        <v>137</v>
      </c>
      <c r="D84" s="1" t="s">
        <v>25</v>
      </c>
      <c r="E84" s="1" t="s">
        <v>1154</v>
      </c>
      <c r="F84" s="53">
        <v>0</v>
      </c>
      <c r="G84" s="53">
        <v>1</v>
      </c>
      <c r="H84" s="53">
        <v>0.01</v>
      </c>
      <c r="I84" s="47" t="s">
        <v>139</v>
      </c>
      <c r="J84" s="47" t="s">
        <v>2051</v>
      </c>
      <c r="K84" s="6" t="s">
        <v>239</v>
      </c>
      <c r="L84" s="6" t="s">
        <v>240</v>
      </c>
      <c r="M84" s="146" t="s">
        <v>148</v>
      </c>
    </row>
    <row r="85" spans="1:14" ht="45" x14ac:dyDescent="0.25">
      <c r="A85" s="2" t="s">
        <v>10</v>
      </c>
      <c r="B85" s="2" t="s">
        <v>1326</v>
      </c>
      <c r="C85" s="1" t="s">
        <v>1327</v>
      </c>
      <c r="D85" s="102"/>
      <c r="E85" s="2" t="s">
        <v>1328</v>
      </c>
      <c r="F85" s="1">
        <v>0</v>
      </c>
      <c r="G85" s="1">
        <v>1</v>
      </c>
      <c r="H85" s="1">
        <v>1</v>
      </c>
      <c r="I85" s="47" t="s">
        <v>29</v>
      </c>
      <c r="J85" s="47" t="s">
        <v>2147</v>
      </c>
      <c r="K85" s="47" t="s">
        <v>235</v>
      </c>
      <c r="L85" s="6" t="s">
        <v>236</v>
      </c>
    </row>
    <row r="86" spans="1:14" ht="45" x14ac:dyDescent="0.25">
      <c r="A86" s="2" t="s">
        <v>10</v>
      </c>
      <c r="B86" s="2" t="s">
        <v>1844</v>
      </c>
      <c r="C86" s="1" t="s">
        <v>2559</v>
      </c>
      <c r="D86" s="102"/>
      <c r="E86" s="2" t="s">
        <v>2191</v>
      </c>
      <c r="F86" s="1">
        <v>0</v>
      </c>
      <c r="G86" s="1">
        <v>1</v>
      </c>
      <c r="H86" s="1">
        <v>1</v>
      </c>
      <c r="I86" s="47" t="s">
        <v>29</v>
      </c>
      <c r="J86" s="47" t="s">
        <v>2633</v>
      </c>
      <c r="K86" s="47" t="s">
        <v>235</v>
      </c>
      <c r="L86" s="6" t="s">
        <v>236</v>
      </c>
    </row>
    <row r="87" spans="1:14" ht="30" x14ac:dyDescent="0.25">
      <c r="A87" s="2" t="s">
        <v>10</v>
      </c>
      <c r="B87" s="1" t="s">
        <v>2146</v>
      </c>
      <c r="C87" s="1" t="s">
        <v>2146</v>
      </c>
      <c r="D87" s="102"/>
      <c r="E87" s="102"/>
      <c r="F87" s="1">
        <v>0</v>
      </c>
      <c r="G87" s="1">
        <v>1</v>
      </c>
      <c r="H87" s="1">
        <v>1</v>
      </c>
      <c r="I87" s="47" t="s">
        <v>29</v>
      </c>
      <c r="J87" s="1" t="s">
        <v>2663</v>
      </c>
      <c r="K87" s="47" t="s">
        <v>235</v>
      </c>
      <c r="L87" s="6" t="s">
        <v>236</v>
      </c>
    </row>
    <row r="88" spans="1:14" ht="45" x14ac:dyDescent="0.25">
      <c r="A88" s="2" t="s">
        <v>10</v>
      </c>
      <c r="B88" s="2" t="s">
        <v>1590</v>
      </c>
      <c r="C88" s="1" t="s">
        <v>1589</v>
      </c>
      <c r="D88" s="2" t="s">
        <v>1590</v>
      </c>
      <c r="E88" s="1" t="s">
        <v>1591</v>
      </c>
      <c r="F88" s="1">
        <v>0</v>
      </c>
      <c r="G88" s="1">
        <v>1</v>
      </c>
      <c r="H88" s="1">
        <v>1</v>
      </c>
      <c r="I88" s="47" t="s">
        <v>29</v>
      </c>
      <c r="J88" s="6"/>
    </row>
    <row r="89" spans="1:14" ht="30" x14ac:dyDescent="0.25">
      <c r="A89" s="2" t="s">
        <v>10</v>
      </c>
      <c r="B89" s="2" t="s">
        <v>1630</v>
      </c>
      <c r="C89" s="1" t="s">
        <v>1630</v>
      </c>
      <c r="D89" s="2" t="s">
        <v>1630</v>
      </c>
      <c r="E89" s="2" t="s">
        <v>1631</v>
      </c>
      <c r="F89" s="53">
        <v>0</v>
      </c>
      <c r="G89" s="53">
        <v>1</v>
      </c>
      <c r="H89" s="53">
        <v>0.01</v>
      </c>
      <c r="I89" s="47" t="s">
        <v>1632</v>
      </c>
      <c r="J89" s="47" t="s">
        <v>2052</v>
      </c>
      <c r="K89" s="6" t="s">
        <v>1779</v>
      </c>
    </row>
    <row r="90" spans="1:14" ht="60" x14ac:dyDescent="0.25">
      <c r="A90" s="1" t="s">
        <v>10</v>
      </c>
      <c r="B90" s="1" t="s">
        <v>2096</v>
      </c>
      <c r="C90" s="1" t="s">
        <v>2095</v>
      </c>
      <c r="D90" s="1" t="s">
        <v>2096</v>
      </c>
      <c r="E90" s="1" t="s">
        <v>1153</v>
      </c>
      <c r="F90" s="50">
        <v>-0.5</v>
      </c>
      <c r="G90" s="50">
        <v>0.5</v>
      </c>
      <c r="H90" s="53">
        <v>0.01</v>
      </c>
      <c r="I90" s="47" t="s">
        <v>140</v>
      </c>
      <c r="J90" s="47" t="s">
        <v>2672</v>
      </c>
      <c r="K90" s="6" t="s">
        <v>241</v>
      </c>
      <c r="L90" s="6" t="s">
        <v>242</v>
      </c>
      <c r="M90" s="147" t="s">
        <v>2634</v>
      </c>
    </row>
    <row r="91" spans="1:14" x14ac:dyDescent="0.25">
      <c r="A91" t="s">
        <v>10</v>
      </c>
      <c r="B91" t="s">
        <v>2529</v>
      </c>
      <c r="C91" t="s">
        <v>2530</v>
      </c>
      <c r="F91">
        <v>0</v>
      </c>
      <c r="G91">
        <v>1</v>
      </c>
      <c r="H91">
        <v>1</v>
      </c>
      <c r="I91" s="218" t="s">
        <v>29</v>
      </c>
      <c r="J91" t="s">
        <v>2685</v>
      </c>
    </row>
    <row r="92" spans="1:14" ht="45" x14ac:dyDescent="0.25">
      <c r="A92" t="s">
        <v>10</v>
      </c>
      <c r="B92" t="s">
        <v>2531</v>
      </c>
      <c r="C92" t="s">
        <v>2532</v>
      </c>
      <c r="F92">
        <v>0</v>
      </c>
      <c r="G92">
        <v>1</v>
      </c>
      <c r="H92">
        <v>1</v>
      </c>
      <c r="I92" s="218" t="s">
        <v>29</v>
      </c>
      <c r="J92" s="1" t="s">
        <v>2686</v>
      </c>
    </row>
    <row r="93" spans="1:14" ht="45" x14ac:dyDescent="0.25">
      <c r="A93" t="s">
        <v>10</v>
      </c>
      <c r="B93" t="s">
        <v>2533</v>
      </c>
      <c r="C93" t="s">
        <v>2534</v>
      </c>
      <c r="F93">
        <v>0</v>
      </c>
      <c r="G93">
        <v>1</v>
      </c>
      <c r="H93">
        <v>1</v>
      </c>
      <c r="I93" s="218" t="s">
        <v>29</v>
      </c>
      <c r="J93" s="1" t="s">
        <v>2687</v>
      </c>
    </row>
    <row r="94" spans="1:14" ht="90" x14ac:dyDescent="0.25">
      <c r="A94" s="1" t="s">
        <v>1535</v>
      </c>
      <c r="B94" s="1" t="s">
        <v>307</v>
      </c>
      <c r="C94" s="1" t="s">
        <v>282</v>
      </c>
      <c r="D94" s="1" t="s">
        <v>343</v>
      </c>
      <c r="E94" s="1" t="s">
        <v>1152</v>
      </c>
      <c r="F94" s="51">
        <v>0</v>
      </c>
      <c r="G94" s="51">
        <v>0.4</v>
      </c>
      <c r="H94" s="50">
        <v>0.01</v>
      </c>
      <c r="I94" s="47" t="s">
        <v>31</v>
      </c>
      <c r="J94" s="47" t="s">
        <v>2053</v>
      </c>
      <c r="K94" s="47" t="s">
        <v>243</v>
      </c>
      <c r="L94" s="6" t="s">
        <v>244</v>
      </c>
      <c r="M94" s="146"/>
    </row>
    <row r="95" spans="1:14" ht="90" x14ac:dyDescent="0.25">
      <c r="A95" s="4" t="str">
        <f t="shared" ref="A95:B98" si="0">A$94</f>
        <v>Research and Development</v>
      </c>
      <c r="B95" s="4" t="str">
        <f t="shared" si="0"/>
        <v>Capital Cost Reduction</v>
      </c>
      <c r="C95" s="1" t="s">
        <v>283</v>
      </c>
      <c r="D95" s="4" t="str">
        <f>D$94</f>
        <v>R&amp;D Capital Cost Reductions</v>
      </c>
      <c r="E95" s="1" t="s">
        <v>2066</v>
      </c>
      <c r="F95" s="107">
        <f t="shared" ref="F95:L98" si="1">F$94</f>
        <v>0</v>
      </c>
      <c r="G95" s="107">
        <f t="shared" si="1"/>
        <v>0.4</v>
      </c>
      <c r="H95" s="107">
        <f t="shared" si="1"/>
        <v>0.01</v>
      </c>
      <c r="I95" s="4" t="str">
        <f t="shared" si="1"/>
        <v>% reduction in cost</v>
      </c>
      <c r="J95"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5" s="4" t="str">
        <f t="shared" si="1"/>
        <v>architectural-design.html#rnd</v>
      </c>
      <c r="L95" s="4" t="str">
        <f t="shared" si="1"/>
        <v>research-and-development.html</v>
      </c>
      <c r="M95" s="146"/>
    </row>
    <row r="96" spans="1:14" ht="90" x14ac:dyDescent="0.25">
      <c r="A96" s="4" t="str">
        <f t="shared" si="0"/>
        <v>Research and Development</v>
      </c>
      <c r="B96" s="4" t="str">
        <f t="shared" si="0"/>
        <v>Capital Cost Reduction</v>
      </c>
      <c r="C96" s="1" t="s">
        <v>284</v>
      </c>
      <c r="D96" s="4" t="str">
        <f>D$94</f>
        <v>R&amp;D Capital Cost Reductions</v>
      </c>
      <c r="E96" s="1" t="s">
        <v>2067</v>
      </c>
      <c r="F96" s="107">
        <f t="shared" si="1"/>
        <v>0</v>
      </c>
      <c r="G96" s="107">
        <f t="shared" si="1"/>
        <v>0.4</v>
      </c>
      <c r="H96" s="107">
        <f t="shared" si="1"/>
        <v>0.01</v>
      </c>
      <c r="I96" s="4" t="str">
        <f t="shared" si="1"/>
        <v>% reduction in cost</v>
      </c>
      <c r="J96"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6" s="4" t="str">
        <f t="shared" si="1"/>
        <v>architectural-design.html#rnd</v>
      </c>
      <c r="L96" s="4" t="str">
        <f t="shared" si="1"/>
        <v>research-and-development.html</v>
      </c>
      <c r="M96" s="146"/>
    </row>
    <row r="97" spans="1:13" ht="90" x14ac:dyDescent="0.25">
      <c r="A97" s="4" t="str">
        <f t="shared" si="0"/>
        <v>Research and Development</v>
      </c>
      <c r="B97" s="4" t="str">
        <f t="shared" si="0"/>
        <v>Capital Cost Reduction</v>
      </c>
      <c r="C97" s="1" t="s">
        <v>285</v>
      </c>
      <c r="D97" s="4" t="str">
        <f>D$94</f>
        <v>R&amp;D Capital Cost Reductions</v>
      </c>
      <c r="E97" s="1" t="s">
        <v>2068</v>
      </c>
      <c r="F97" s="107">
        <f t="shared" si="1"/>
        <v>0</v>
      </c>
      <c r="G97" s="107">
        <f t="shared" si="1"/>
        <v>0.4</v>
      </c>
      <c r="H97" s="107">
        <f t="shared" si="1"/>
        <v>0.01</v>
      </c>
      <c r="I97" s="4" t="str">
        <f t="shared" si="1"/>
        <v>% reduction in cost</v>
      </c>
      <c r="J97"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7" s="4" t="str">
        <f t="shared" si="1"/>
        <v>architectural-design.html#rnd</v>
      </c>
      <c r="L97" s="4" t="str">
        <f t="shared" si="1"/>
        <v>research-and-development.html</v>
      </c>
      <c r="M97" s="146"/>
    </row>
    <row r="98" spans="1:13" ht="90" x14ac:dyDescent="0.25">
      <c r="A98" s="4" t="str">
        <f t="shared" si="0"/>
        <v>Research and Development</v>
      </c>
      <c r="B98" s="4" t="str">
        <f t="shared" si="0"/>
        <v>Capital Cost Reduction</v>
      </c>
      <c r="C98" s="2" t="s">
        <v>286</v>
      </c>
      <c r="D98" s="4" t="str">
        <f>D$94</f>
        <v>R&amp;D Capital Cost Reductions</v>
      </c>
      <c r="E98" s="1" t="s">
        <v>2069</v>
      </c>
      <c r="F98" s="107">
        <f t="shared" si="1"/>
        <v>0</v>
      </c>
      <c r="G98" s="107">
        <f t="shared" si="1"/>
        <v>0.4</v>
      </c>
      <c r="H98" s="107">
        <f t="shared" si="1"/>
        <v>0.01</v>
      </c>
      <c r="I98" s="4" t="str">
        <f t="shared" si="1"/>
        <v>% reduction in cost</v>
      </c>
      <c r="J98"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8" s="4" t="str">
        <f t="shared" si="1"/>
        <v>architectural-design.html#rnd</v>
      </c>
      <c r="L98" s="4" t="str">
        <f t="shared" si="1"/>
        <v>research-and-development.html</v>
      </c>
      <c r="M98" s="146"/>
    </row>
    <row r="99" spans="1:13" ht="105" x14ac:dyDescent="0.25">
      <c r="A99" s="2" t="s">
        <v>1535</v>
      </c>
      <c r="B99" s="2" t="s">
        <v>1676</v>
      </c>
      <c r="C99" s="1" t="s">
        <v>1677</v>
      </c>
      <c r="D99" s="2" t="s">
        <v>1676</v>
      </c>
      <c r="E99" s="52" t="s">
        <v>1679</v>
      </c>
      <c r="F99" s="51">
        <v>0</v>
      </c>
      <c r="G99" s="51">
        <v>1</v>
      </c>
      <c r="H99" s="50">
        <v>0.01</v>
      </c>
      <c r="I99" s="47" t="s">
        <v>33</v>
      </c>
      <c r="J99" s="47" t="s">
        <v>2680</v>
      </c>
      <c r="K99" s="6" t="s">
        <v>1682</v>
      </c>
      <c r="L99" s="6" t="s">
        <v>1681</v>
      </c>
      <c r="M99" s="147" t="s">
        <v>1680</v>
      </c>
    </row>
    <row r="100" spans="1:13" x14ac:dyDescent="0.25">
      <c r="A100" s="191" t="s">
        <v>1535</v>
      </c>
      <c r="B100" s="191" t="s">
        <v>2689</v>
      </c>
      <c r="C100" t="s">
        <v>2690</v>
      </c>
      <c r="D100" s="191" t="s">
        <v>2689</v>
      </c>
      <c r="E100" s="259" t="s">
        <v>2691</v>
      </c>
      <c r="F100" s="13">
        <v>0</v>
      </c>
      <c r="G100" s="13">
        <v>1</v>
      </c>
      <c r="H100" s="260">
        <v>0.01</v>
      </c>
      <c r="I100" s="218" t="s">
        <v>33</v>
      </c>
      <c r="J100" s="218" t="s">
        <v>2692</v>
      </c>
      <c r="K100" s="188"/>
      <c r="L100" s="188"/>
      <c r="M100" s="261" t="s">
        <v>2693</v>
      </c>
    </row>
    <row r="101" spans="1:13" ht="90" x14ac:dyDescent="0.25">
      <c r="A101" s="1" t="s">
        <v>1535</v>
      </c>
      <c r="B101" s="102" t="s">
        <v>320</v>
      </c>
      <c r="C101" s="1" t="s">
        <v>287</v>
      </c>
      <c r="D101" s="1" t="s">
        <v>344</v>
      </c>
      <c r="E101" s="1" t="s">
        <v>1151</v>
      </c>
      <c r="F101" s="51">
        <v>0</v>
      </c>
      <c r="G101" s="51">
        <v>0.3</v>
      </c>
      <c r="H101" s="50">
        <v>0.01</v>
      </c>
      <c r="I101" s="47" t="s">
        <v>32</v>
      </c>
      <c r="J101" s="47" t="s">
        <v>2057</v>
      </c>
      <c r="K101" s="47" t="s">
        <v>243</v>
      </c>
      <c r="L101" s="6" t="s">
        <v>244</v>
      </c>
    </row>
    <row r="102" spans="1:13" ht="90" x14ac:dyDescent="0.25">
      <c r="A102" s="4" t="str">
        <f t="shared" ref="A102:B105" si="2">A$101</f>
        <v>Research and Development</v>
      </c>
      <c r="B102" s="4" t="str">
        <f t="shared" si="2"/>
        <v>Fuel Use Reduction</v>
      </c>
      <c r="C102" s="1" t="s">
        <v>288</v>
      </c>
      <c r="D102" s="4" t="str">
        <f>D$101</f>
        <v>R&amp;D Fuel Use Reductions</v>
      </c>
      <c r="E102" s="1" t="s">
        <v>2070</v>
      </c>
      <c r="F102" s="106">
        <f t="shared" ref="F102:L105" si="3">F$101</f>
        <v>0</v>
      </c>
      <c r="G102" s="106">
        <f t="shared" si="3"/>
        <v>0.3</v>
      </c>
      <c r="H102" s="106">
        <f t="shared" si="3"/>
        <v>0.01</v>
      </c>
      <c r="I102" s="4" t="str">
        <f t="shared" si="3"/>
        <v>% reduction in fuel use</v>
      </c>
      <c r="J102"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2" s="4" t="str">
        <f t="shared" si="3"/>
        <v>architectural-design.html#rnd</v>
      </c>
      <c r="L102" s="4" t="str">
        <f t="shared" si="3"/>
        <v>research-and-development.html</v>
      </c>
    </row>
    <row r="103" spans="1:13" ht="90" x14ac:dyDescent="0.25">
      <c r="A103" s="4" t="str">
        <f t="shared" si="2"/>
        <v>Research and Development</v>
      </c>
      <c r="B103" s="4" t="str">
        <f t="shared" si="2"/>
        <v>Fuel Use Reduction</v>
      </c>
      <c r="C103" s="1" t="s">
        <v>289</v>
      </c>
      <c r="D103" s="4" t="str">
        <f>D$101</f>
        <v>R&amp;D Fuel Use Reductions</v>
      </c>
      <c r="E103" s="1" t="s">
        <v>2071</v>
      </c>
      <c r="F103" s="106">
        <f t="shared" si="3"/>
        <v>0</v>
      </c>
      <c r="G103" s="106">
        <f t="shared" si="3"/>
        <v>0.3</v>
      </c>
      <c r="H103" s="106">
        <f t="shared" si="3"/>
        <v>0.01</v>
      </c>
      <c r="I103" s="4" t="str">
        <f t="shared" si="3"/>
        <v>% reduction in fuel use</v>
      </c>
      <c r="J103"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3" s="4" t="str">
        <f t="shared" si="3"/>
        <v>architectural-design.html#rnd</v>
      </c>
      <c r="L103" s="4" t="str">
        <f t="shared" si="3"/>
        <v>research-and-development.html</v>
      </c>
    </row>
    <row r="104" spans="1:13" ht="90" x14ac:dyDescent="0.25">
      <c r="A104" s="4" t="str">
        <f t="shared" si="2"/>
        <v>Research and Development</v>
      </c>
      <c r="B104" s="4" t="str">
        <f t="shared" si="2"/>
        <v>Fuel Use Reduction</v>
      </c>
      <c r="C104" s="1" t="s">
        <v>290</v>
      </c>
      <c r="D104" s="4" t="str">
        <f>D$101</f>
        <v>R&amp;D Fuel Use Reductions</v>
      </c>
      <c r="E104" s="1" t="s">
        <v>2072</v>
      </c>
      <c r="F104" s="106">
        <f t="shared" si="3"/>
        <v>0</v>
      </c>
      <c r="G104" s="106">
        <f t="shared" si="3"/>
        <v>0.3</v>
      </c>
      <c r="H104" s="106">
        <f t="shared" si="3"/>
        <v>0.01</v>
      </c>
      <c r="I104" s="4" t="str">
        <f t="shared" si="3"/>
        <v>% reduction in fuel use</v>
      </c>
      <c r="J104"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4" s="4" t="str">
        <f t="shared" si="3"/>
        <v>architectural-design.html#rnd</v>
      </c>
      <c r="L104" s="4" t="str">
        <f t="shared" si="3"/>
        <v>research-and-development.html</v>
      </c>
    </row>
    <row r="105" spans="1:13" ht="90" x14ac:dyDescent="0.25">
      <c r="A105" s="4" t="str">
        <f t="shared" si="2"/>
        <v>Research and Development</v>
      </c>
      <c r="B105" s="4" t="str">
        <f t="shared" si="2"/>
        <v>Fuel Use Reduction</v>
      </c>
      <c r="C105" s="1" t="s">
        <v>291</v>
      </c>
      <c r="D105" s="4" t="str">
        <f>D$101</f>
        <v>R&amp;D Fuel Use Reductions</v>
      </c>
      <c r="E105" s="1" t="s">
        <v>2073</v>
      </c>
      <c r="F105" s="106">
        <f t="shared" si="3"/>
        <v>0</v>
      </c>
      <c r="G105" s="106">
        <f t="shared" si="3"/>
        <v>0.3</v>
      </c>
      <c r="H105" s="106">
        <f t="shared" si="3"/>
        <v>0.01</v>
      </c>
      <c r="I105" s="4" t="str">
        <f t="shared" si="3"/>
        <v>% reduction in fuel use</v>
      </c>
      <c r="J105"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5" s="4" t="str">
        <f t="shared" si="3"/>
        <v>architectural-design.html#rnd</v>
      </c>
      <c r="L105" s="4" t="str">
        <f t="shared" si="3"/>
        <v>research-and-development.html</v>
      </c>
    </row>
    <row r="106" spans="1:13" ht="150" x14ac:dyDescent="0.25">
      <c r="A106" s="1" t="s">
        <v>1814</v>
      </c>
      <c r="B106" s="1" t="s">
        <v>1815</v>
      </c>
      <c r="C106" s="1" t="s">
        <v>1822</v>
      </c>
      <c r="D106" s="102"/>
      <c r="E106" s="1" t="s">
        <v>1847</v>
      </c>
      <c r="F106" s="1">
        <v>0</v>
      </c>
      <c r="G106" s="1">
        <v>10</v>
      </c>
      <c r="H106" s="1">
        <v>1</v>
      </c>
      <c r="I106" s="1" t="s">
        <v>1792</v>
      </c>
      <c r="J106" s="1" t="s">
        <v>2058</v>
      </c>
      <c r="K106" s="1" t="s">
        <v>1793</v>
      </c>
    </row>
    <row r="107" spans="1:13" ht="150" x14ac:dyDescent="0.25">
      <c r="A107" s="1" t="s">
        <v>1814</v>
      </c>
      <c r="B107" s="1" t="s">
        <v>1816</v>
      </c>
      <c r="C107" s="1" t="s">
        <v>1823</v>
      </c>
      <c r="D107" s="102"/>
      <c r="E107" s="1" t="s">
        <v>1848</v>
      </c>
      <c r="F107" s="1">
        <v>0</v>
      </c>
      <c r="G107" s="1">
        <v>10</v>
      </c>
      <c r="H107" s="1">
        <v>1</v>
      </c>
      <c r="I107" s="1" t="s">
        <v>1792</v>
      </c>
      <c r="J107" s="4" t="s">
        <v>2058</v>
      </c>
      <c r="K107" s="4" t="s">
        <v>1793</v>
      </c>
    </row>
    <row r="108" spans="1:13" ht="150" x14ac:dyDescent="0.25">
      <c r="A108" s="1" t="s">
        <v>1814</v>
      </c>
      <c r="B108" s="1" t="s">
        <v>2239</v>
      </c>
      <c r="C108" s="1" t="s">
        <v>2389</v>
      </c>
      <c r="D108" s="102"/>
      <c r="E108" s="1" t="s">
        <v>1849</v>
      </c>
      <c r="F108" s="1">
        <v>0</v>
      </c>
      <c r="G108" s="1">
        <v>10</v>
      </c>
      <c r="H108" s="1">
        <v>1</v>
      </c>
      <c r="I108" s="1" t="s">
        <v>1792</v>
      </c>
      <c r="J108" s="4" t="s">
        <v>2058</v>
      </c>
      <c r="K108" s="4" t="s">
        <v>1793</v>
      </c>
    </row>
    <row r="109" spans="1:13" ht="150" x14ac:dyDescent="0.25">
      <c r="A109" s="1" t="s">
        <v>1814</v>
      </c>
      <c r="B109" s="1" t="s">
        <v>2390</v>
      </c>
      <c r="C109" s="1" t="s">
        <v>2391</v>
      </c>
      <c r="D109" s="102"/>
      <c r="E109" s="1" t="s">
        <v>2392</v>
      </c>
      <c r="F109" s="1">
        <v>0</v>
      </c>
      <c r="G109" s="1">
        <v>10</v>
      </c>
      <c r="H109" s="1">
        <v>1</v>
      </c>
      <c r="I109" s="1" t="s">
        <v>1792</v>
      </c>
      <c r="J109" s="4" t="s">
        <v>2058</v>
      </c>
      <c r="K109" s="4" t="s">
        <v>1793</v>
      </c>
    </row>
    <row r="110" spans="1:13" ht="150" x14ac:dyDescent="0.25">
      <c r="A110" s="1" t="s">
        <v>1814</v>
      </c>
      <c r="B110" s="1" t="s">
        <v>1817</v>
      </c>
      <c r="C110" s="1" t="s">
        <v>1824</v>
      </c>
      <c r="D110" s="102"/>
      <c r="E110" s="1" t="s">
        <v>1850</v>
      </c>
      <c r="F110" s="1">
        <v>0</v>
      </c>
      <c r="G110" s="1">
        <v>10</v>
      </c>
      <c r="H110" s="1">
        <v>1</v>
      </c>
      <c r="I110" s="1" t="s">
        <v>1792</v>
      </c>
      <c r="J110" s="4" t="s">
        <v>2058</v>
      </c>
      <c r="K110" s="4" t="s">
        <v>1793</v>
      </c>
    </row>
    <row r="111" spans="1:13" ht="150" x14ac:dyDescent="0.25">
      <c r="A111" s="1" t="s">
        <v>1814</v>
      </c>
      <c r="B111" s="1" t="s">
        <v>1818</v>
      </c>
      <c r="C111" s="1" t="s">
        <v>1825</v>
      </c>
      <c r="D111" s="102"/>
      <c r="E111" s="1" t="s">
        <v>1851</v>
      </c>
      <c r="F111" s="1">
        <v>0</v>
      </c>
      <c r="G111" s="1">
        <v>10</v>
      </c>
      <c r="H111" s="1">
        <v>1</v>
      </c>
      <c r="I111" s="1" t="s">
        <v>1792</v>
      </c>
      <c r="J111" s="4" t="s">
        <v>2058</v>
      </c>
      <c r="K111" s="4" t="s">
        <v>1793</v>
      </c>
    </row>
    <row r="112" spans="1:13" ht="150" x14ac:dyDescent="0.25">
      <c r="A112" s="1" t="s">
        <v>1814</v>
      </c>
      <c r="B112" s="1" t="s">
        <v>257</v>
      </c>
      <c r="C112" s="1" t="s">
        <v>1826</v>
      </c>
      <c r="D112" s="102"/>
      <c r="E112" s="1" t="s">
        <v>1852</v>
      </c>
      <c r="F112" s="1">
        <v>0</v>
      </c>
      <c r="G112" s="1">
        <v>10</v>
      </c>
      <c r="H112" s="1">
        <v>1</v>
      </c>
      <c r="I112" s="1" t="s">
        <v>1792</v>
      </c>
      <c r="J112" s="4" t="s">
        <v>2058</v>
      </c>
      <c r="K112" s="4" t="s">
        <v>1793</v>
      </c>
    </row>
    <row r="113" spans="1:13" ht="150" x14ac:dyDescent="0.25">
      <c r="A113" s="1" t="s">
        <v>1814</v>
      </c>
      <c r="B113" s="1" t="s">
        <v>1819</v>
      </c>
      <c r="C113" s="1" t="s">
        <v>1827</v>
      </c>
      <c r="D113" s="102"/>
      <c r="E113" s="1" t="s">
        <v>1853</v>
      </c>
      <c r="F113" s="1">
        <v>0</v>
      </c>
      <c r="G113" s="1">
        <v>10</v>
      </c>
      <c r="H113" s="1">
        <v>1</v>
      </c>
      <c r="I113" s="1" t="s">
        <v>1792</v>
      </c>
      <c r="J113" s="4" t="s">
        <v>2058</v>
      </c>
      <c r="K113" s="4" t="s">
        <v>1793</v>
      </c>
    </row>
    <row r="114" spans="1:13" ht="150" x14ac:dyDescent="0.25">
      <c r="A114" s="1" t="s">
        <v>1814</v>
      </c>
      <c r="B114" s="1" t="s">
        <v>2393</v>
      </c>
      <c r="C114" s="1" t="s">
        <v>2394</v>
      </c>
      <c r="D114" s="102"/>
      <c r="E114" s="1" t="s">
        <v>2395</v>
      </c>
      <c r="F114" s="1">
        <v>0</v>
      </c>
      <c r="G114" s="1">
        <v>10</v>
      </c>
      <c r="H114" s="1">
        <v>1</v>
      </c>
      <c r="I114" s="1" t="s">
        <v>1792</v>
      </c>
      <c r="J114" s="4" t="s">
        <v>2058</v>
      </c>
      <c r="K114" s="4" t="s">
        <v>1793</v>
      </c>
    </row>
    <row r="115" spans="1:13" ht="150" x14ac:dyDescent="0.25">
      <c r="A115" s="1" t="s">
        <v>1814</v>
      </c>
      <c r="B115" s="1" t="s">
        <v>1820</v>
      </c>
      <c r="C115" s="1" t="s">
        <v>1828</v>
      </c>
      <c r="D115" s="102"/>
      <c r="E115" s="1" t="s">
        <v>1854</v>
      </c>
      <c r="F115" s="1">
        <v>0</v>
      </c>
      <c r="G115" s="1">
        <v>10</v>
      </c>
      <c r="H115" s="1">
        <v>1</v>
      </c>
      <c r="I115" s="1" t="s">
        <v>1792</v>
      </c>
      <c r="J115" s="4" t="s">
        <v>2058</v>
      </c>
      <c r="K115" s="4" t="s">
        <v>1793</v>
      </c>
    </row>
    <row r="116" spans="1:13" ht="150" x14ac:dyDescent="0.25">
      <c r="A116" s="1" t="s">
        <v>1814</v>
      </c>
      <c r="B116" s="1" t="s">
        <v>1821</v>
      </c>
      <c r="C116" s="1" t="s">
        <v>1829</v>
      </c>
      <c r="D116" s="102"/>
      <c r="E116" s="1" t="s">
        <v>1855</v>
      </c>
      <c r="F116" s="1">
        <v>0</v>
      </c>
      <c r="G116" s="1">
        <v>10</v>
      </c>
      <c r="H116" s="1">
        <v>1</v>
      </c>
      <c r="I116" s="1" t="s">
        <v>1792</v>
      </c>
      <c r="J116" s="4" t="s">
        <v>2058</v>
      </c>
      <c r="K116" s="4" t="s">
        <v>1793</v>
      </c>
    </row>
    <row r="117" spans="1:13" ht="60" x14ac:dyDescent="0.25">
      <c r="A117" s="1" t="s">
        <v>1694</v>
      </c>
      <c r="B117" s="1" t="s">
        <v>1695</v>
      </c>
      <c r="C117" s="1" t="s">
        <v>2220</v>
      </c>
      <c r="D117" s="102"/>
      <c r="E117" s="1" t="s">
        <v>1696</v>
      </c>
      <c r="F117" s="1">
        <v>0</v>
      </c>
      <c r="G117" s="1">
        <v>1</v>
      </c>
      <c r="H117" s="1">
        <v>1</v>
      </c>
      <c r="I117" s="47" t="s">
        <v>29</v>
      </c>
      <c r="J117" s="1" t="s">
        <v>2655</v>
      </c>
      <c r="K117" s="1"/>
      <c r="L117" s="1"/>
      <c r="M117" s="175"/>
    </row>
    <row r="118" spans="1:13" ht="120" x14ac:dyDescent="0.25">
      <c r="A118" s="1" t="s">
        <v>1694</v>
      </c>
      <c r="B118" s="1" t="s">
        <v>2108</v>
      </c>
      <c r="C118" s="1" t="s">
        <v>2106</v>
      </c>
      <c r="D118" s="102"/>
      <c r="E118" s="102"/>
      <c r="F118" s="1">
        <v>0</v>
      </c>
      <c r="G118" s="1">
        <v>1</v>
      </c>
      <c r="H118" s="1">
        <v>1</v>
      </c>
      <c r="I118" s="47" t="s">
        <v>29</v>
      </c>
      <c r="J118" s="1" t="s">
        <v>2107</v>
      </c>
    </row>
    <row r="119" spans="1:13" x14ac:dyDescent="0.25">
      <c r="A119" t="s">
        <v>1694</v>
      </c>
      <c r="B119" t="s">
        <v>2108</v>
      </c>
      <c r="C119" t="s">
        <v>2106</v>
      </c>
      <c r="D119" s="126"/>
      <c r="E119" s="126"/>
      <c r="F119">
        <v>0</v>
      </c>
      <c r="G119">
        <v>1</v>
      </c>
      <c r="H119">
        <v>1</v>
      </c>
      <c r="I119" s="218" t="s">
        <v>29</v>
      </c>
      <c r="J119" t="s">
        <v>2107</v>
      </c>
    </row>
  </sheetData>
  <autoFilter ref="A3:N119" xr:uid="{EF228CE5-9D06-4682-AB92-F646FE0659F9}"/>
  <hyperlinks>
    <hyperlink ref="N73" r:id="rId1" display="https://www.fas.org/sgp/crs/misc/R40562.pdf, p.3, paragraph 1" xr:uid="{7CF34F3F-CA8F-4028-84E1-41FC3F30186E}"/>
    <hyperlink ref="M37" r:id="rId2" display="https://www.lazard.com/media/451905/lazards-levelized-cost-of-energy-version-150-vf.pdf" xr:uid="{CCD96C47-4318-492F-832D-59742BBFA55D}"/>
    <hyperlink ref="M10" r:id="rId3" display="https://www.odyssee-mure.eu/publications/efficiency-by-sector/transport/specific-consumption-new-cars-country.html" xr:uid="{A80D135D-17BE-4245-B06D-C2B8752A06E3}"/>
  </hyperlinks>
  <pageMargins left="0.7" right="0.7" top="0.75" bottom="0.75" header="0.3" footer="0.3"/>
  <pageSetup orientation="portrait" r:id="rId4"/>
  <legacy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978"/>
  <sheetViews>
    <sheetView zoomScale="55" zoomScaleNormal="55" workbookViewId="0">
      <pane ySplit="1" topLeftCell="A169" activePane="bottomLeft" state="frozen"/>
      <selection pane="bottomLeft" activeCell="C196" sqref="C196"/>
    </sheetView>
  </sheetViews>
  <sheetFormatPr defaultColWidth="9.140625" defaultRowHeight="15" x14ac:dyDescent="0.25"/>
  <cols>
    <col min="1" max="1" width="30" style="1" customWidth="1"/>
    <col min="2" max="2" width="41.42578125" style="196" customWidth="1"/>
    <col min="3" max="3" width="59.85546875" customWidth="1"/>
    <col min="4" max="4" width="45.42578125" style="1" customWidth="1"/>
    <col min="5" max="5" width="38.42578125" style="1" customWidth="1"/>
    <col min="6" max="6" width="47.42578125" style="1" customWidth="1"/>
    <col min="7" max="7" width="46" style="1" customWidth="1"/>
    <col min="8" max="8" width="19.42578125" style="44" customWidth="1"/>
    <col min="9" max="9" width="21.42578125" style="1" customWidth="1"/>
    <col min="10" max="10" width="19.42578125" style="178" customWidth="1"/>
    <col min="11" max="11" width="29.140625" style="1" customWidth="1"/>
    <col min="12" max="12" width="19" style="1" customWidth="1"/>
    <col min="13" max="14" width="19.140625" style="1" customWidth="1"/>
    <col min="15" max="15" width="28.42578125" style="1" customWidth="1"/>
    <col min="16" max="16" width="38.42578125" style="1" customWidth="1"/>
    <col min="17" max="17" width="53.42578125" style="1" customWidth="1"/>
    <col min="18" max="18" width="45.42578125" style="2" customWidth="1"/>
    <col min="19" max="16384" width="9.140625" style="1"/>
  </cols>
  <sheetData>
    <row r="1" spans="1:18" x14ac:dyDescent="0.25">
      <c r="A1" s="181" t="s">
        <v>3</v>
      </c>
      <c r="B1" s="195" t="s">
        <v>0</v>
      </c>
      <c r="C1" s="190" t="s">
        <v>1</v>
      </c>
      <c r="D1" s="179" t="s">
        <v>35</v>
      </c>
      <c r="E1" s="179" t="s">
        <v>36</v>
      </c>
      <c r="F1" s="179" t="s">
        <v>81</v>
      </c>
      <c r="G1" s="179" t="s">
        <v>82</v>
      </c>
      <c r="H1" s="180" t="s">
        <v>448</v>
      </c>
      <c r="I1" s="179" t="s">
        <v>68</v>
      </c>
      <c r="J1" s="182" t="s">
        <v>336</v>
      </c>
      <c r="K1" s="181" t="s">
        <v>1150</v>
      </c>
      <c r="L1" s="181" t="s">
        <v>69</v>
      </c>
      <c r="M1" s="181" t="s">
        <v>70</v>
      </c>
      <c r="N1" s="181" t="s">
        <v>80</v>
      </c>
      <c r="O1" s="181" t="s">
        <v>28</v>
      </c>
      <c r="P1" s="181" t="s">
        <v>2</v>
      </c>
      <c r="Q1" s="181" t="s">
        <v>432</v>
      </c>
      <c r="R1" s="181" t="s">
        <v>185</v>
      </c>
    </row>
    <row r="2" spans="1:18" s="2" customFormat="1" x14ac:dyDescent="0.25">
      <c r="A2" s="176" t="str">
        <f>IF(ISBLANK(INDEX('Policy Characteristics'!A:A,MATCH($C2,'Policy Characteristics'!$C:$C,0))),"",INDEX('Policy Characteristics'!A:A,MATCH($C2,'Policy Characteristics'!$C:$C,0)))</f>
        <v>Transportation</v>
      </c>
      <c r="B2" s="184" t="str">
        <f>IF(ISBLANK(INDEX('Policy Characteristics'!B:B,MATCH($C2,'Policy Characteristics'!$C:$C,0))),"",INDEX('Policy Characteristics'!B:B,MATCH($C2,'Policy Characteristics'!$C:$C,0)))</f>
        <v>Conventional Pollutant Standards</v>
      </c>
      <c r="C2" s="191" t="s">
        <v>1266</v>
      </c>
      <c r="D2" s="2" t="s">
        <v>37</v>
      </c>
      <c r="E2" s="2" t="s">
        <v>1125</v>
      </c>
      <c r="F2" s="2" t="s">
        <v>2678</v>
      </c>
      <c r="G2" s="2" t="s">
        <v>1307</v>
      </c>
      <c r="H2" s="49">
        <v>300</v>
      </c>
      <c r="I2" s="197" t="s">
        <v>43</v>
      </c>
      <c r="J2" s="177" t="str">
        <f>IF(ISBLANK(INDEX('Policy Characteristics'!D:D,MATCH($C2,'Policy Characteristics'!$C:$C,0))),"",INDEX('Policy Characteristics'!D:D,MATCH($C2,'Policy Characteristics'!$C:$C,0)))</f>
        <v>Conventional Pollutant Standard</v>
      </c>
      <c r="K2" s="176" t="str">
        <f>IF(ISBLANK(INDEX('Policy Characteristics'!E:E,MATCH($C2,'Policy Characteristics'!$C:$C,0))),"",INDEX('Policy Characteristics'!E:E,MATCH($C2,'Policy Characteristics'!$C:$C,0)))</f>
        <v>trans reduce regulated pollutants</v>
      </c>
      <c r="L2" s="176">
        <f>IF(ISBLANK(INDEX('Policy Characteristics'!F:F,MATCH($C2,'Policy Characteristics'!$C:$C,0))),"",INDEX('Policy Characteristics'!F:F,MATCH($C2,'Policy Characteristics'!$C:$C,0)))</f>
        <v>0</v>
      </c>
      <c r="M2" s="176">
        <f>IF(ISBLANK(INDEX('Policy Characteristics'!G:G,MATCH($C2,'Policy Characteristics'!$C:$C,0))),"",INDEX('Policy Characteristics'!G:G,MATCH($C2,'Policy Characteristics'!$C:$C,0)))</f>
        <v>1</v>
      </c>
      <c r="N2" s="176">
        <f>IF(ISBLANK(INDEX('Policy Characteristics'!H:H,MATCH($C2,'Policy Characteristics'!$C:$C,0))),"",INDEX('Policy Characteristics'!H:H,MATCH($C2,'Policy Characteristics'!$C:$C,0)))</f>
        <v>0.02</v>
      </c>
      <c r="O2" s="176" t="str">
        <f>IF(ISBLANK(INDEX('Policy Characteristics'!I:I,MATCH($C2,'Policy Characteristics'!$C:$C,0))),"",INDEX('Policy Characteristics'!I:I,MATCH($C2,'Policy Characteristics'!$C:$C,0)))</f>
        <v>% reduction in emissions</v>
      </c>
      <c r="P2" s="176"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 s="176" t="str">
        <f>IF(ISBLANK(INDEX('Policy Characteristics'!K:K,MATCH($C2,'Policy Characteristics'!$C:$C,0))),"",INDEX('Policy Characteristics'!K:K,MATCH($C2,'Policy Characteristics'!$C:$C,0)))</f>
        <v>transportation-sector-main.html#conv-pol-stds</v>
      </c>
      <c r="R2" s="176" t="str">
        <f>IF(ISBLANK(INDEX('Policy Characteristics'!L:L,MATCH($C2,'Policy Characteristics'!$C:$C,0))),"",INDEX('Policy Characteristics'!L:L,MATCH($C2,'Policy Characteristics'!$C:$C,0)))</f>
        <v>conventional-pollutant-standards.html</v>
      </c>
    </row>
    <row r="3" spans="1:18" s="2" customFormat="1" x14ac:dyDescent="0.25">
      <c r="A3" s="176" t="str">
        <f>IF(ISBLANK(INDEX('Policy Characteristics'!A:A,MATCH($C3,'Policy Characteristics'!$C:$C,0))),"",INDEX('Policy Characteristics'!A:A,MATCH($C3,'Policy Characteristics'!$C:$C,0)))</f>
        <v>Transportation</v>
      </c>
      <c r="B3" s="184" t="str">
        <f>IF(ISBLANK(INDEX('Policy Characteristics'!B:B,MATCH($C3,'Policy Characteristics'!$C:$C,0))),"",INDEX('Policy Characteristics'!B:B,MATCH($C3,'Policy Characteristics'!$C:$C,0)))</f>
        <v>Conventional Pollutant Standards</v>
      </c>
      <c r="C3" s="176" t="str">
        <f t="shared" ref="C3:C22" si="0">C$2</f>
        <v>Percentage Reduction of Separately Regulated Pollutants</v>
      </c>
      <c r="D3" s="2" t="s">
        <v>37</v>
      </c>
      <c r="E3" s="2" t="s">
        <v>471</v>
      </c>
      <c r="F3" s="2" t="s">
        <v>2678</v>
      </c>
      <c r="G3" s="2" t="s">
        <v>471</v>
      </c>
      <c r="H3" s="49">
        <v>301</v>
      </c>
      <c r="I3" s="197" t="s">
        <v>43</v>
      </c>
      <c r="J3" s="177" t="str">
        <f>IF(ISBLANK(INDEX('Policy Characteristics'!D:D,MATCH($C3,'Policy Characteristics'!$C:$C,0))),"",INDEX('Policy Characteristics'!D:D,MATCH($C3,'Policy Characteristics'!$C:$C,0)))</f>
        <v>Conventional Pollutant Standard</v>
      </c>
      <c r="K3" s="176" t="str">
        <f>IF(ISBLANK(INDEX('Policy Characteristics'!E:E,MATCH($C3,'Policy Characteristics'!$C:$C,0))),"",INDEX('Policy Characteristics'!E:E,MATCH($C3,'Policy Characteristics'!$C:$C,0)))</f>
        <v>trans reduce regulated pollutants</v>
      </c>
      <c r="L3" s="176">
        <f>IF(ISBLANK(INDEX('Policy Characteristics'!F:F,MATCH($C3,'Policy Characteristics'!$C:$C,0))),"",INDEX('Policy Characteristics'!F:F,MATCH($C3,'Policy Characteristics'!$C:$C,0)))</f>
        <v>0</v>
      </c>
      <c r="M3" s="176">
        <f>IF(ISBLANK(INDEX('Policy Characteristics'!G:G,MATCH($C3,'Policy Characteristics'!$C:$C,0))),"",INDEX('Policy Characteristics'!G:G,MATCH($C3,'Policy Characteristics'!$C:$C,0)))</f>
        <v>1</v>
      </c>
      <c r="N3" s="176">
        <f>IF(ISBLANK(INDEX('Policy Characteristics'!H:H,MATCH($C3,'Policy Characteristics'!$C:$C,0))),"",INDEX('Policy Characteristics'!H:H,MATCH($C3,'Policy Characteristics'!$C:$C,0)))</f>
        <v>0.02</v>
      </c>
      <c r="O3" s="176" t="str">
        <f>IF(ISBLANK(INDEX('Policy Characteristics'!I:I,MATCH($C3,'Policy Characteristics'!$C:$C,0))),"",INDEX('Policy Characteristics'!I:I,MATCH($C3,'Policy Characteristics'!$C:$C,0)))</f>
        <v>% reduction in emissions</v>
      </c>
      <c r="P3" s="176"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 s="176" t="str">
        <f>IF(ISBLANK(INDEX('Policy Characteristics'!K:K,MATCH($C3,'Policy Characteristics'!$C:$C,0))),"",INDEX('Policy Characteristics'!K:K,MATCH($C3,'Policy Characteristics'!$C:$C,0)))</f>
        <v>transportation-sector-main.html#conv-pol-stds</v>
      </c>
      <c r="R3" s="176" t="str">
        <f>IF(ISBLANK(INDEX('Policy Characteristics'!L:L,MATCH($C3,'Policy Characteristics'!$C:$C,0))),"",INDEX('Policy Characteristics'!L:L,MATCH($C3,'Policy Characteristics'!$C:$C,0)))</f>
        <v>conventional-pollutant-standards.html</v>
      </c>
    </row>
    <row r="4" spans="1:18" s="2" customFormat="1" x14ac:dyDescent="0.25">
      <c r="A4" s="176" t="str">
        <f>IF(ISBLANK(INDEX('Policy Characteristics'!A:A,MATCH($C4,'Policy Characteristics'!$C:$C,0))),"",INDEX('Policy Characteristics'!A:A,MATCH($C4,'Policy Characteristics'!$C:$C,0)))</f>
        <v>Transportation</v>
      </c>
      <c r="B4" s="184" t="str">
        <f>IF(ISBLANK(INDEX('Policy Characteristics'!B:B,MATCH($C4,'Policy Characteristics'!$C:$C,0))),"",INDEX('Policy Characteristics'!B:B,MATCH($C4,'Policy Characteristics'!$C:$C,0)))</f>
        <v>Conventional Pollutant Standards</v>
      </c>
      <c r="C4" s="176" t="str">
        <f t="shared" si="0"/>
        <v>Percentage Reduction of Separately Regulated Pollutants</v>
      </c>
      <c r="D4" s="2" t="s">
        <v>37</v>
      </c>
      <c r="E4" s="2" t="s">
        <v>1126</v>
      </c>
      <c r="F4" s="2" t="s">
        <v>2678</v>
      </c>
      <c r="G4" s="2" t="s">
        <v>1126</v>
      </c>
      <c r="H4" s="49">
        <v>302</v>
      </c>
      <c r="I4" s="197" t="s">
        <v>43</v>
      </c>
      <c r="J4" s="177" t="str">
        <f>IF(ISBLANK(INDEX('Policy Characteristics'!D:D,MATCH($C4,'Policy Characteristics'!$C:$C,0))),"",INDEX('Policy Characteristics'!D:D,MATCH($C4,'Policy Characteristics'!$C:$C,0)))</f>
        <v>Conventional Pollutant Standard</v>
      </c>
      <c r="K4" s="176" t="str">
        <f>IF(ISBLANK(INDEX('Policy Characteristics'!E:E,MATCH($C4,'Policy Characteristics'!$C:$C,0))),"",INDEX('Policy Characteristics'!E:E,MATCH($C4,'Policy Characteristics'!$C:$C,0)))</f>
        <v>trans reduce regulated pollutants</v>
      </c>
      <c r="L4" s="176">
        <f>IF(ISBLANK(INDEX('Policy Characteristics'!F:F,MATCH($C4,'Policy Characteristics'!$C:$C,0))),"",INDEX('Policy Characteristics'!F:F,MATCH($C4,'Policy Characteristics'!$C:$C,0)))</f>
        <v>0</v>
      </c>
      <c r="M4" s="176">
        <f>IF(ISBLANK(INDEX('Policy Characteristics'!G:G,MATCH($C4,'Policy Characteristics'!$C:$C,0))),"",INDEX('Policy Characteristics'!G:G,MATCH($C4,'Policy Characteristics'!$C:$C,0)))</f>
        <v>1</v>
      </c>
      <c r="N4" s="176">
        <f>IF(ISBLANK(INDEX('Policy Characteristics'!H:H,MATCH($C4,'Policy Characteristics'!$C:$C,0))),"",INDEX('Policy Characteristics'!H:H,MATCH($C4,'Policy Characteristics'!$C:$C,0)))</f>
        <v>0.02</v>
      </c>
      <c r="O4" s="176" t="str">
        <f>IF(ISBLANK(INDEX('Policy Characteristics'!I:I,MATCH($C4,'Policy Characteristics'!$C:$C,0))),"",INDEX('Policy Characteristics'!I:I,MATCH($C4,'Policy Characteristics'!$C:$C,0)))</f>
        <v>% reduction in emissions</v>
      </c>
      <c r="P4" s="176"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 s="176" t="str">
        <f>IF(ISBLANK(INDEX('Policy Characteristics'!K:K,MATCH($C4,'Policy Characteristics'!$C:$C,0))),"",INDEX('Policy Characteristics'!K:K,MATCH($C4,'Policy Characteristics'!$C:$C,0)))</f>
        <v>transportation-sector-main.html#conv-pol-stds</v>
      </c>
      <c r="R4" s="176" t="str">
        <f>IF(ISBLANK(INDEX('Policy Characteristics'!L:L,MATCH($C4,'Policy Characteristics'!$C:$C,0))),"",INDEX('Policy Characteristics'!L:L,MATCH($C4,'Policy Characteristics'!$C:$C,0)))</f>
        <v>conventional-pollutant-standards.html</v>
      </c>
    </row>
    <row r="5" spans="1:18" s="2" customFormat="1" x14ac:dyDescent="0.25">
      <c r="A5" s="176" t="str">
        <f>IF(ISBLANK(INDEX('Policy Characteristics'!A:A,MATCH($C5,'Policy Characteristics'!$C:$C,0))),"",INDEX('Policy Characteristics'!A:A,MATCH($C5,'Policy Characteristics'!$C:$C,0)))</f>
        <v>Transportation</v>
      </c>
      <c r="B5" s="184" t="str">
        <f>IF(ISBLANK(INDEX('Policy Characteristics'!B:B,MATCH($C5,'Policy Characteristics'!$C:$C,0))),"",INDEX('Policy Characteristics'!B:B,MATCH($C5,'Policy Characteristics'!$C:$C,0)))</f>
        <v>Conventional Pollutant Standards</v>
      </c>
      <c r="C5" s="176" t="str">
        <f t="shared" si="0"/>
        <v>Percentage Reduction of Separately Regulated Pollutants</v>
      </c>
      <c r="D5" s="2" t="s">
        <v>37</v>
      </c>
      <c r="E5" s="2" t="s">
        <v>1127</v>
      </c>
      <c r="F5" s="2" t="s">
        <v>2678</v>
      </c>
      <c r="G5" s="2" t="s">
        <v>1127</v>
      </c>
      <c r="H5" s="49">
        <v>303</v>
      </c>
      <c r="I5" s="197" t="s">
        <v>43</v>
      </c>
      <c r="J5" s="177" t="str">
        <f>IF(ISBLANK(INDEX('Policy Characteristics'!D:D,MATCH($C5,'Policy Characteristics'!$C:$C,0))),"",INDEX('Policy Characteristics'!D:D,MATCH($C5,'Policy Characteristics'!$C:$C,0)))</f>
        <v>Conventional Pollutant Standard</v>
      </c>
      <c r="K5" s="176" t="str">
        <f>IF(ISBLANK(INDEX('Policy Characteristics'!E:E,MATCH($C5,'Policy Characteristics'!$C:$C,0))),"",INDEX('Policy Characteristics'!E:E,MATCH($C5,'Policy Characteristics'!$C:$C,0)))</f>
        <v>trans reduce regulated pollutants</v>
      </c>
      <c r="L5" s="176">
        <f>IF(ISBLANK(INDEX('Policy Characteristics'!F:F,MATCH($C5,'Policy Characteristics'!$C:$C,0))),"",INDEX('Policy Characteristics'!F:F,MATCH($C5,'Policy Characteristics'!$C:$C,0)))</f>
        <v>0</v>
      </c>
      <c r="M5" s="176">
        <f>IF(ISBLANK(INDEX('Policy Characteristics'!G:G,MATCH($C5,'Policy Characteristics'!$C:$C,0))),"",INDEX('Policy Characteristics'!G:G,MATCH($C5,'Policy Characteristics'!$C:$C,0)))</f>
        <v>1</v>
      </c>
      <c r="N5" s="176">
        <f>IF(ISBLANK(INDEX('Policy Characteristics'!H:H,MATCH($C5,'Policy Characteristics'!$C:$C,0))),"",INDEX('Policy Characteristics'!H:H,MATCH($C5,'Policy Characteristics'!$C:$C,0)))</f>
        <v>0.02</v>
      </c>
      <c r="O5" s="176" t="str">
        <f>IF(ISBLANK(INDEX('Policy Characteristics'!I:I,MATCH($C5,'Policy Characteristics'!$C:$C,0))),"",INDEX('Policy Characteristics'!I:I,MATCH($C5,'Policy Characteristics'!$C:$C,0)))</f>
        <v>% reduction in emissions</v>
      </c>
      <c r="P5" s="176"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 s="176" t="str">
        <f>IF(ISBLANK(INDEX('Policy Characteristics'!K:K,MATCH($C5,'Policy Characteristics'!$C:$C,0))),"",INDEX('Policy Characteristics'!K:K,MATCH($C5,'Policy Characteristics'!$C:$C,0)))</f>
        <v>transportation-sector-main.html#conv-pol-stds</v>
      </c>
      <c r="R5" s="176" t="str">
        <f>IF(ISBLANK(INDEX('Policy Characteristics'!L:L,MATCH($C5,'Policy Characteristics'!$C:$C,0))),"",INDEX('Policy Characteristics'!L:L,MATCH($C5,'Policy Characteristics'!$C:$C,0)))</f>
        <v>conventional-pollutant-standards.html</v>
      </c>
    </row>
    <row r="6" spans="1:18" s="2" customFormat="1" x14ac:dyDescent="0.25">
      <c r="A6" s="176" t="str">
        <f>IF(ISBLANK(INDEX('Policy Characteristics'!A:A,MATCH($C6,'Policy Characteristics'!$C:$C,0))),"",INDEX('Policy Characteristics'!A:A,MATCH($C6,'Policy Characteristics'!$C:$C,0)))</f>
        <v>Transportation</v>
      </c>
      <c r="B6" s="184" t="str">
        <f>IF(ISBLANK(INDEX('Policy Characteristics'!B:B,MATCH($C6,'Policy Characteristics'!$C:$C,0))),"",INDEX('Policy Characteristics'!B:B,MATCH($C6,'Policy Characteristics'!$C:$C,0)))</f>
        <v>Conventional Pollutant Standards</v>
      </c>
      <c r="C6" s="176" t="str">
        <f t="shared" si="0"/>
        <v>Percentage Reduction of Separately Regulated Pollutants</v>
      </c>
      <c r="D6" s="2" t="s">
        <v>37</v>
      </c>
      <c r="E6" s="2" t="s">
        <v>1128</v>
      </c>
      <c r="F6" s="2" t="s">
        <v>2678</v>
      </c>
      <c r="G6" s="2" t="s">
        <v>1205</v>
      </c>
      <c r="H6" s="49">
        <v>304</v>
      </c>
      <c r="I6" s="197" t="s">
        <v>43</v>
      </c>
      <c r="J6" s="177" t="str">
        <f>IF(ISBLANK(INDEX('Policy Characteristics'!D:D,MATCH($C6,'Policy Characteristics'!$C:$C,0))),"",INDEX('Policy Characteristics'!D:D,MATCH($C6,'Policy Characteristics'!$C:$C,0)))</f>
        <v>Conventional Pollutant Standard</v>
      </c>
      <c r="K6" s="176" t="str">
        <f>IF(ISBLANK(INDEX('Policy Characteristics'!E:E,MATCH($C6,'Policy Characteristics'!$C:$C,0))),"",INDEX('Policy Characteristics'!E:E,MATCH($C6,'Policy Characteristics'!$C:$C,0)))</f>
        <v>trans reduce regulated pollutants</v>
      </c>
      <c r="L6" s="176">
        <f>IF(ISBLANK(INDEX('Policy Characteristics'!F:F,MATCH($C6,'Policy Characteristics'!$C:$C,0))),"",INDEX('Policy Characteristics'!F:F,MATCH($C6,'Policy Characteristics'!$C:$C,0)))</f>
        <v>0</v>
      </c>
      <c r="M6" s="176">
        <f>IF(ISBLANK(INDEX('Policy Characteristics'!G:G,MATCH($C6,'Policy Characteristics'!$C:$C,0))),"",INDEX('Policy Characteristics'!G:G,MATCH($C6,'Policy Characteristics'!$C:$C,0)))</f>
        <v>1</v>
      </c>
      <c r="N6" s="176">
        <f>IF(ISBLANK(INDEX('Policy Characteristics'!H:H,MATCH($C6,'Policy Characteristics'!$C:$C,0))),"",INDEX('Policy Characteristics'!H:H,MATCH($C6,'Policy Characteristics'!$C:$C,0)))</f>
        <v>0.02</v>
      </c>
      <c r="O6" s="176" t="str">
        <f>IF(ISBLANK(INDEX('Policy Characteristics'!I:I,MATCH($C6,'Policy Characteristics'!$C:$C,0))),"",INDEX('Policy Characteristics'!I:I,MATCH($C6,'Policy Characteristics'!$C:$C,0)))</f>
        <v>% reduction in emissions</v>
      </c>
      <c r="P6" s="176"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6" s="176" t="str">
        <f>IF(ISBLANK(INDEX('Policy Characteristics'!K:K,MATCH($C6,'Policy Characteristics'!$C:$C,0))),"",INDEX('Policy Characteristics'!K:K,MATCH($C6,'Policy Characteristics'!$C:$C,0)))</f>
        <v>transportation-sector-main.html#conv-pol-stds</v>
      </c>
      <c r="R6" s="176" t="str">
        <f>IF(ISBLANK(INDEX('Policy Characteristics'!L:L,MATCH($C6,'Policy Characteristics'!$C:$C,0))),"",INDEX('Policy Characteristics'!L:L,MATCH($C6,'Policy Characteristics'!$C:$C,0)))</f>
        <v>conventional-pollutant-standards.html</v>
      </c>
    </row>
    <row r="7" spans="1:18" s="2" customFormat="1" x14ac:dyDescent="0.25">
      <c r="A7" s="176" t="str">
        <f>IF(ISBLANK(INDEX('Policy Characteristics'!A:A,MATCH($C7,'Policy Characteristics'!$C:$C,0))),"",INDEX('Policy Characteristics'!A:A,MATCH($C7,'Policy Characteristics'!$C:$C,0)))</f>
        <v>Transportation</v>
      </c>
      <c r="B7" s="184" t="str">
        <f>IF(ISBLANK(INDEX('Policy Characteristics'!B:B,MATCH($C7,'Policy Characteristics'!$C:$C,0))),"",INDEX('Policy Characteristics'!B:B,MATCH($C7,'Policy Characteristics'!$C:$C,0)))</f>
        <v>Conventional Pollutant Standards</v>
      </c>
      <c r="C7" s="176" t="str">
        <f t="shared" si="0"/>
        <v>Percentage Reduction of Separately Regulated Pollutants</v>
      </c>
      <c r="D7" s="2" t="s">
        <v>37</v>
      </c>
      <c r="E7" s="2" t="s">
        <v>1129</v>
      </c>
      <c r="F7" s="2" t="s">
        <v>2678</v>
      </c>
      <c r="G7" s="2" t="s">
        <v>1129</v>
      </c>
      <c r="H7" s="49">
        <v>305</v>
      </c>
      <c r="I7" s="197" t="s">
        <v>43</v>
      </c>
      <c r="J7" s="177" t="str">
        <f>IF(ISBLANK(INDEX('Policy Characteristics'!D:D,MATCH($C7,'Policy Characteristics'!$C:$C,0))),"",INDEX('Policy Characteristics'!D:D,MATCH($C7,'Policy Characteristics'!$C:$C,0)))</f>
        <v>Conventional Pollutant Standard</v>
      </c>
      <c r="K7" s="176" t="str">
        <f>IF(ISBLANK(INDEX('Policy Characteristics'!E:E,MATCH($C7,'Policy Characteristics'!$C:$C,0))),"",INDEX('Policy Characteristics'!E:E,MATCH($C7,'Policy Characteristics'!$C:$C,0)))</f>
        <v>trans reduce regulated pollutants</v>
      </c>
      <c r="L7" s="176">
        <f>IF(ISBLANK(INDEX('Policy Characteristics'!F:F,MATCH($C7,'Policy Characteristics'!$C:$C,0))),"",INDEX('Policy Characteristics'!F:F,MATCH($C7,'Policy Characteristics'!$C:$C,0)))</f>
        <v>0</v>
      </c>
      <c r="M7" s="176">
        <f>IF(ISBLANK(INDEX('Policy Characteristics'!G:G,MATCH($C7,'Policy Characteristics'!$C:$C,0))),"",INDEX('Policy Characteristics'!G:G,MATCH($C7,'Policy Characteristics'!$C:$C,0)))</f>
        <v>1</v>
      </c>
      <c r="N7" s="176">
        <f>IF(ISBLANK(INDEX('Policy Characteristics'!H:H,MATCH($C7,'Policy Characteristics'!$C:$C,0))),"",INDEX('Policy Characteristics'!H:H,MATCH($C7,'Policy Characteristics'!$C:$C,0)))</f>
        <v>0.02</v>
      </c>
      <c r="O7" s="176" t="str">
        <f>IF(ISBLANK(INDEX('Policy Characteristics'!I:I,MATCH($C7,'Policy Characteristics'!$C:$C,0))),"",INDEX('Policy Characteristics'!I:I,MATCH($C7,'Policy Characteristics'!$C:$C,0)))</f>
        <v>% reduction in emissions</v>
      </c>
      <c r="P7" s="176"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7" s="176" t="str">
        <f>IF(ISBLANK(INDEX('Policy Characteristics'!K:K,MATCH($C7,'Policy Characteristics'!$C:$C,0))),"",INDEX('Policy Characteristics'!K:K,MATCH($C7,'Policy Characteristics'!$C:$C,0)))</f>
        <v>transportation-sector-main.html#conv-pol-stds</v>
      </c>
      <c r="R7" s="176" t="str">
        <f>IF(ISBLANK(INDEX('Policy Characteristics'!L:L,MATCH($C7,'Policy Characteristics'!$C:$C,0))),"",INDEX('Policy Characteristics'!L:L,MATCH($C7,'Policy Characteristics'!$C:$C,0)))</f>
        <v>conventional-pollutant-standards.html</v>
      </c>
    </row>
    <row r="8" spans="1:18" s="2" customFormat="1" x14ac:dyDescent="0.25">
      <c r="A8" s="176" t="str">
        <f>IF(ISBLANK(INDEX('Policy Characteristics'!A:A,MATCH($C8,'Policy Characteristics'!$C:$C,0))),"",INDEX('Policy Characteristics'!A:A,MATCH($C8,'Policy Characteristics'!$C:$C,0)))</f>
        <v>Transportation</v>
      </c>
      <c r="B8" s="184" t="str">
        <f>IF(ISBLANK(INDEX('Policy Characteristics'!B:B,MATCH($C8,'Policy Characteristics'!$C:$C,0))),"",INDEX('Policy Characteristics'!B:B,MATCH($C8,'Policy Characteristics'!$C:$C,0)))</f>
        <v>Conventional Pollutant Standards</v>
      </c>
      <c r="C8" s="176" t="str">
        <f t="shared" si="0"/>
        <v>Percentage Reduction of Separately Regulated Pollutants</v>
      </c>
      <c r="D8" s="2" t="s">
        <v>37</v>
      </c>
      <c r="E8" s="2" t="s">
        <v>1130</v>
      </c>
      <c r="F8" s="2" t="s">
        <v>2678</v>
      </c>
      <c r="G8" s="2" t="s">
        <v>1130</v>
      </c>
      <c r="H8" s="49">
        <v>306</v>
      </c>
      <c r="I8" s="197" t="s">
        <v>43</v>
      </c>
      <c r="J8" s="177" t="str">
        <f>IF(ISBLANK(INDEX('Policy Characteristics'!D:D,MATCH($C8,'Policy Characteristics'!$C:$C,0))),"",INDEX('Policy Characteristics'!D:D,MATCH($C8,'Policy Characteristics'!$C:$C,0)))</f>
        <v>Conventional Pollutant Standard</v>
      </c>
      <c r="K8" s="176" t="str">
        <f>IF(ISBLANK(INDEX('Policy Characteristics'!E:E,MATCH($C8,'Policy Characteristics'!$C:$C,0))),"",INDEX('Policy Characteristics'!E:E,MATCH($C8,'Policy Characteristics'!$C:$C,0)))</f>
        <v>trans reduce regulated pollutants</v>
      </c>
      <c r="L8" s="176">
        <f>IF(ISBLANK(INDEX('Policy Characteristics'!F:F,MATCH($C8,'Policy Characteristics'!$C:$C,0))),"",INDEX('Policy Characteristics'!F:F,MATCH($C8,'Policy Characteristics'!$C:$C,0)))</f>
        <v>0</v>
      </c>
      <c r="M8" s="176">
        <f>IF(ISBLANK(INDEX('Policy Characteristics'!G:G,MATCH($C8,'Policy Characteristics'!$C:$C,0))),"",INDEX('Policy Characteristics'!G:G,MATCH($C8,'Policy Characteristics'!$C:$C,0)))</f>
        <v>1</v>
      </c>
      <c r="N8" s="176">
        <f>IF(ISBLANK(INDEX('Policy Characteristics'!H:H,MATCH($C8,'Policy Characteristics'!$C:$C,0))),"",INDEX('Policy Characteristics'!H:H,MATCH($C8,'Policy Characteristics'!$C:$C,0)))</f>
        <v>0.02</v>
      </c>
      <c r="O8" s="176" t="str">
        <f>IF(ISBLANK(INDEX('Policy Characteristics'!I:I,MATCH($C8,'Policy Characteristics'!$C:$C,0))),"",INDEX('Policy Characteristics'!I:I,MATCH($C8,'Policy Characteristics'!$C:$C,0)))</f>
        <v>% reduction in emissions</v>
      </c>
      <c r="P8" s="176"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8" s="176" t="str">
        <f>IF(ISBLANK(INDEX('Policy Characteristics'!K:K,MATCH($C8,'Policy Characteristics'!$C:$C,0))),"",INDEX('Policy Characteristics'!K:K,MATCH($C8,'Policy Characteristics'!$C:$C,0)))</f>
        <v>transportation-sector-main.html#conv-pol-stds</v>
      </c>
      <c r="R8" s="176" t="str">
        <f>IF(ISBLANK(INDEX('Policy Characteristics'!L:L,MATCH($C8,'Policy Characteristics'!$C:$C,0))),"",INDEX('Policy Characteristics'!L:L,MATCH($C8,'Policy Characteristics'!$C:$C,0)))</f>
        <v>conventional-pollutant-standards.html</v>
      </c>
    </row>
    <row r="9" spans="1:18" s="2" customFormat="1" x14ac:dyDescent="0.25">
      <c r="A9" s="176" t="str">
        <f>IF(ISBLANK(INDEX('Policy Characteristics'!A:A,MATCH($C9,'Policy Characteristics'!$C:$C,0))),"",INDEX('Policy Characteristics'!A:A,MATCH($C9,'Policy Characteristics'!$C:$C,0)))</f>
        <v>Transportation</v>
      </c>
      <c r="B9" s="184" t="str">
        <f>IF(ISBLANK(INDEX('Policy Characteristics'!B:B,MATCH($C9,'Policy Characteristics'!$C:$C,0))),"",INDEX('Policy Characteristics'!B:B,MATCH($C9,'Policy Characteristics'!$C:$C,0)))</f>
        <v>Conventional Pollutant Standards</v>
      </c>
      <c r="C9" s="176" t="str">
        <f t="shared" si="0"/>
        <v>Percentage Reduction of Separately Regulated Pollutants</v>
      </c>
      <c r="D9" s="2" t="s">
        <v>37</v>
      </c>
      <c r="E9" s="2" t="s">
        <v>1131</v>
      </c>
      <c r="F9" s="2" t="s">
        <v>2678</v>
      </c>
      <c r="G9" s="2" t="s">
        <v>1131</v>
      </c>
      <c r="H9" s="49">
        <v>307</v>
      </c>
      <c r="I9" s="197" t="s">
        <v>43</v>
      </c>
      <c r="J9" s="177" t="str">
        <f>IF(ISBLANK(INDEX('Policy Characteristics'!D:D,MATCH($C9,'Policy Characteristics'!$C:$C,0))),"",INDEX('Policy Characteristics'!D:D,MATCH($C9,'Policy Characteristics'!$C:$C,0)))</f>
        <v>Conventional Pollutant Standard</v>
      </c>
      <c r="K9" s="176" t="str">
        <f>IF(ISBLANK(INDEX('Policy Characteristics'!E:E,MATCH($C9,'Policy Characteristics'!$C:$C,0))),"",INDEX('Policy Characteristics'!E:E,MATCH($C9,'Policy Characteristics'!$C:$C,0)))</f>
        <v>trans reduce regulated pollutants</v>
      </c>
      <c r="L9" s="176">
        <f>IF(ISBLANK(INDEX('Policy Characteristics'!F:F,MATCH($C9,'Policy Characteristics'!$C:$C,0))),"",INDEX('Policy Characteristics'!F:F,MATCH($C9,'Policy Characteristics'!$C:$C,0)))</f>
        <v>0</v>
      </c>
      <c r="M9" s="176">
        <f>IF(ISBLANK(INDEX('Policy Characteristics'!G:G,MATCH($C9,'Policy Characteristics'!$C:$C,0))),"",INDEX('Policy Characteristics'!G:G,MATCH($C9,'Policy Characteristics'!$C:$C,0)))</f>
        <v>1</v>
      </c>
      <c r="N9" s="176">
        <f>IF(ISBLANK(INDEX('Policy Characteristics'!H:H,MATCH($C9,'Policy Characteristics'!$C:$C,0))),"",INDEX('Policy Characteristics'!H:H,MATCH($C9,'Policy Characteristics'!$C:$C,0)))</f>
        <v>0.02</v>
      </c>
      <c r="O9" s="176" t="str">
        <f>IF(ISBLANK(INDEX('Policy Characteristics'!I:I,MATCH($C9,'Policy Characteristics'!$C:$C,0))),"",INDEX('Policy Characteristics'!I:I,MATCH($C9,'Policy Characteristics'!$C:$C,0)))</f>
        <v>% reduction in emissions</v>
      </c>
      <c r="P9" s="176"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9" s="176" t="str">
        <f>IF(ISBLANK(INDEX('Policy Characteristics'!K:K,MATCH($C9,'Policy Characteristics'!$C:$C,0))),"",INDEX('Policy Characteristics'!K:K,MATCH($C9,'Policy Characteristics'!$C:$C,0)))</f>
        <v>transportation-sector-main.html#conv-pol-stds</v>
      </c>
      <c r="R9" s="176" t="str">
        <f>IF(ISBLANK(INDEX('Policy Characteristics'!L:L,MATCH($C9,'Policy Characteristics'!$C:$C,0))),"",INDEX('Policy Characteristics'!L:L,MATCH($C9,'Policy Characteristics'!$C:$C,0)))</f>
        <v>conventional-pollutant-standards.html</v>
      </c>
    </row>
    <row r="10" spans="1:18" s="2" customFormat="1" x14ac:dyDescent="0.25">
      <c r="A10" s="176" t="str">
        <f>IF(ISBLANK(INDEX('Policy Characteristics'!A:A,MATCH($C10,'Policy Characteristics'!$C:$C,0))),"",INDEX('Policy Characteristics'!A:A,MATCH($C10,'Policy Characteristics'!$C:$C,0)))</f>
        <v>Transportation</v>
      </c>
      <c r="B10" s="184" t="str">
        <f>IF(ISBLANK(INDEX('Policy Characteristics'!B:B,MATCH($C10,'Policy Characteristics'!$C:$C,0))),"",INDEX('Policy Characteristics'!B:B,MATCH($C10,'Policy Characteristics'!$C:$C,0)))</f>
        <v>Conventional Pollutant Standards</v>
      </c>
      <c r="C10" s="176" t="str">
        <f t="shared" si="0"/>
        <v>Percentage Reduction of Separately Regulated Pollutants</v>
      </c>
      <c r="D10" s="2" t="s">
        <v>37</v>
      </c>
      <c r="E10" s="2" t="s">
        <v>1132</v>
      </c>
      <c r="F10" s="2" t="s">
        <v>2678</v>
      </c>
      <c r="G10" s="2" t="s">
        <v>1132</v>
      </c>
      <c r="H10" s="49">
        <v>308</v>
      </c>
      <c r="I10" s="198" t="s">
        <v>44</v>
      </c>
      <c r="J10" s="177" t="str">
        <f>IF(ISBLANK(INDEX('Policy Characteristics'!D:D,MATCH($C10,'Policy Characteristics'!$C:$C,0))),"",INDEX('Policy Characteristics'!D:D,MATCH($C10,'Policy Characteristics'!$C:$C,0)))</f>
        <v>Conventional Pollutant Standard</v>
      </c>
      <c r="K10" s="176" t="str">
        <f>IF(ISBLANK(INDEX('Policy Characteristics'!E:E,MATCH($C10,'Policy Characteristics'!$C:$C,0))),"",INDEX('Policy Characteristics'!E:E,MATCH($C10,'Policy Characteristics'!$C:$C,0)))</f>
        <v>trans reduce regulated pollutants</v>
      </c>
      <c r="L10" s="176">
        <f>IF(ISBLANK(INDEX('Policy Characteristics'!F:F,MATCH($C10,'Policy Characteristics'!$C:$C,0))),"",INDEX('Policy Characteristics'!F:F,MATCH($C10,'Policy Characteristics'!$C:$C,0)))</f>
        <v>0</v>
      </c>
      <c r="M10" s="176">
        <f>IF(ISBLANK(INDEX('Policy Characteristics'!G:G,MATCH($C10,'Policy Characteristics'!$C:$C,0))),"",INDEX('Policy Characteristics'!G:G,MATCH($C10,'Policy Characteristics'!$C:$C,0)))</f>
        <v>1</v>
      </c>
      <c r="N10" s="176">
        <f>IF(ISBLANK(INDEX('Policy Characteristics'!H:H,MATCH($C10,'Policy Characteristics'!$C:$C,0))),"",INDEX('Policy Characteristics'!H:H,MATCH($C10,'Policy Characteristics'!$C:$C,0)))</f>
        <v>0.02</v>
      </c>
      <c r="O10" s="176" t="str">
        <f>IF(ISBLANK(INDEX('Policy Characteristics'!I:I,MATCH($C10,'Policy Characteristics'!$C:$C,0))),"",INDEX('Policy Characteristics'!I:I,MATCH($C10,'Policy Characteristics'!$C:$C,0)))</f>
        <v>% reduction in emissions</v>
      </c>
      <c r="P10" s="176"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0" s="176" t="str">
        <f>IF(ISBLANK(INDEX('Policy Characteristics'!K:K,MATCH($C10,'Policy Characteristics'!$C:$C,0))),"",INDEX('Policy Characteristics'!K:K,MATCH($C10,'Policy Characteristics'!$C:$C,0)))</f>
        <v>transportation-sector-main.html#conv-pol-stds</v>
      </c>
      <c r="R10" s="176" t="str">
        <f>IF(ISBLANK(INDEX('Policy Characteristics'!L:L,MATCH($C10,'Policy Characteristics'!$C:$C,0))),"",INDEX('Policy Characteristics'!L:L,MATCH($C10,'Policy Characteristics'!$C:$C,0)))</f>
        <v>conventional-pollutant-standards.html</v>
      </c>
    </row>
    <row r="11" spans="1:18" s="2" customFormat="1" x14ac:dyDescent="0.25">
      <c r="A11" s="176" t="str">
        <f>IF(ISBLANK(INDEX('Policy Characteristics'!A:A,MATCH($C11,'Policy Characteristics'!$C:$C,0))),"",INDEX('Policy Characteristics'!A:A,MATCH($C11,'Policy Characteristics'!$C:$C,0)))</f>
        <v>Transportation</v>
      </c>
      <c r="B11" s="184" t="str">
        <f>IF(ISBLANK(INDEX('Policy Characteristics'!B:B,MATCH($C11,'Policy Characteristics'!$C:$C,0))),"",INDEX('Policy Characteristics'!B:B,MATCH($C11,'Policy Characteristics'!$C:$C,0)))</f>
        <v>Conventional Pollutant Standards</v>
      </c>
      <c r="C11" s="176" t="str">
        <f t="shared" si="0"/>
        <v>Percentage Reduction of Separately Regulated Pollutants</v>
      </c>
      <c r="D11" s="2" t="s">
        <v>37</v>
      </c>
      <c r="E11" s="2" t="s">
        <v>1133</v>
      </c>
      <c r="F11" s="2" t="s">
        <v>2678</v>
      </c>
      <c r="G11" s="2" t="s">
        <v>1133</v>
      </c>
      <c r="H11" s="49">
        <v>309</v>
      </c>
      <c r="I11" t="s">
        <v>43</v>
      </c>
      <c r="J11" s="177" t="str">
        <f>IF(ISBLANK(INDEX('Policy Characteristics'!D:D,MATCH($C11,'Policy Characteristics'!$C:$C,0))),"",INDEX('Policy Characteristics'!D:D,MATCH($C11,'Policy Characteristics'!$C:$C,0)))</f>
        <v>Conventional Pollutant Standard</v>
      </c>
      <c r="K11" s="176" t="str">
        <f>IF(ISBLANK(INDEX('Policy Characteristics'!E:E,MATCH($C11,'Policy Characteristics'!$C:$C,0))),"",INDEX('Policy Characteristics'!E:E,MATCH($C11,'Policy Characteristics'!$C:$C,0)))</f>
        <v>trans reduce regulated pollutants</v>
      </c>
      <c r="L11" s="176">
        <f>IF(ISBLANK(INDEX('Policy Characteristics'!F:F,MATCH($C11,'Policy Characteristics'!$C:$C,0))),"",INDEX('Policy Characteristics'!F:F,MATCH($C11,'Policy Characteristics'!$C:$C,0)))</f>
        <v>0</v>
      </c>
      <c r="M11" s="176">
        <f>IF(ISBLANK(INDEX('Policy Characteristics'!G:G,MATCH($C11,'Policy Characteristics'!$C:$C,0))),"",INDEX('Policy Characteristics'!G:G,MATCH($C11,'Policy Characteristics'!$C:$C,0)))</f>
        <v>1</v>
      </c>
      <c r="N11" s="176">
        <f>IF(ISBLANK(INDEX('Policy Characteristics'!H:H,MATCH($C11,'Policy Characteristics'!$C:$C,0))),"",INDEX('Policy Characteristics'!H:H,MATCH($C11,'Policy Characteristics'!$C:$C,0)))</f>
        <v>0.02</v>
      </c>
      <c r="O11" s="176" t="str">
        <f>IF(ISBLANK(INDEX('Policy Characteristics'!I:I,MATCH($C11,'Policy Characteristics'!$C:$C,0))),"",INDEX('Policy Characteristics'!I:I,MATCH($C11,'Policy Characteristics'!$C:$C,0)))</f>
        <v>% reduction in emissions</v>
      </c>
      <c r="P11" s="176"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1" s="176" t="str">
        <f>IF(ISBLANK(INDEX('Policy Characteristics'!K:K,MATCH($C11,'Policy Characteristics'!$C:$C,0))),"",INDEX('Policy Characteristics'!K:K,MATCH($C11,'Policy Characteristics'!$C:$C,0)))</f>
        <v>transportation-sector-main.html#conv-pol-stds</v>
      </c>
      <c r="R11" s="176" t="str">
        <f>IF(ISBLANK(INDEX('Policy Characteristics'!L:L,MATCH($C11,'Policy Characteristics'!$C:$C,0))),"",INDEX('Policy Characteristics'!L:L,MATCH($C11,'Policy Characteristics'!$C:$C,0)))</f>
        <v>conventional-pollutant-standards.html</v>
      </c>
    </row>
    <row r="12" spans="1:18" s="2" customFormat="1" x14ac:dyDescent="0.25">
      <c r="A12" s="176" t="str">
        <f>IF(ISBLANK(INDEX('Policy Characteristics'!A:A,MATCH($C12,'Policy Characteristics'!$C:$C,0))),"",INDEX('Policy Characteristics'!A:A,MATCH($C12,'Policy Characteristics'!$C:$C,0)))</f>
        <v>Transportation</v>
      </c>
      <c r="B12" s="184" t="str">
        <f>IF(ISBLANK(INDEX('Policy Characteristics'!B:B,MATCH($C12,'Policy Characteristics'!$C:$C,0))),"",INDEX('Policy Characteristics'!B:B,MATCH($C12,'Policy Characteristics'!$C:$C,0)))</f>
        <v>Conventional Pollutant Standards</v>
      </c>
      <c r="C12" s="176" t="str">
        <f t="shared" si="0"/>
        <v>Percentage Reduction of Separately Regulated Pollutants</v>
      </c>
      <c r="D12" s="2" t="s">
        <v>38</v>
      </c>
      <c r="E12" s="2" t="s">
        <v>1125</v>
      </c>
      <c r="F12" s="2" t="s">
        <v>2647</v>
      </c>
      <c r="G12" s="2" t="s">
        <v>1307</v>
      </c>
      <c r="H12" s="49">
        <v>310</v>
      </c>
      <c r="I12" s="197" t="s">
        <v>43</v>
      </c>
      <c r="J12" s="177" t="str">
        <f>IF(ISBLANK(INDEX('Policy Characteristics'!D:D,MATCH($C12,'Policy Characteristics'!$C:$C,0))),"",INDEX('Policy Characteristics'!D:D,MATCH($C12,'Policy Characteristics'!$C:$C,0)))</f>
        <v>Conventional Pollutant Standard</v>
      </c>
      <c r="K12" s="176" t="str">
        <f>IF(ISBLANK(INDEX('Policy Characteristics'!E:E,MATCH($C12,'Policy Characteristics'!$C:$C,0))),"",INDEX('Policy Characteristics'!E:E,MATCH($C12,'Policy Characteristics'!$C:$C,0)))</f>
        <v>trans reduce regulated pollutants</v>
      </c>
      <c r="L12" s="176">
        <f>IF(ISBLANK(INDEX('Policy Characteristics'!F:F,MATCH($C12,'Policy Characteristics'!$C:$C,0))),"",INDEX('Policy Characteristics'!F:F,MATCH($C12,'Policy Characteristics'!$C:$C,0)))</f>
        <v>0</v>
      </c>
      <c r="M12" s="176">
        <f>IF(ISBLANK(INDEX('Policy Characteristics'!G:G,MATCH($C12,'Policy Characteristics'!$C:$C,0))),"",INDEX('Policy Characteristics'!G:G,MATCH($C12,'Policy Characteristics'!$C:$C,0)))</f>
        <v>1</v>
      </c>
      <c r="N12" s="176">
        <f>IF(ISBLANK(INDEX('Policy Characteristics'!H:H,MATCH($C12,'Policy Characteristics'!$C:$C,0))),"",INDEX('Policy Characteristics'!H:H,MATCH($C12,'Policy Characteristics'!$C:$C,0)))</f>
        <v>0.02</v>
      </c>
      <c r="O12" s="176" t="str">
        <f>IF(ISBLANK(INDEX('Policy Characteristics'!I:I,MATCH($C12,'Policy Characteristics'!$C:$C,0))),"",INDEX('Policy Characteristics'!I:I,MATCH($C12,'Policy Characteristics'!$C:$C,0)))</f>
        <v>% reduction in emissions</v>
      </c>
      <c r="P12" s="176"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2" s="176" t="str">
        <f>IF(ISBLANK(INDEX('Policy Characteristics'!K:K,MATCH($C12,'Policy Characteristics'!$C:$C,0))),"",INDEX('Policy Characteristics'!K:K,MATCH($C12,'Policy Characteristics'!$C:$C,0)))</f>
        <v>transportation-sector-main.html#conv-pol-stds</v>
      </c>
      <c r="R12" s="176" t="str">
        <f>IF(ISBLANK(INDEX('Policy Characteristics'!L:L,MATCH($C12,'Policy Characteristics'!$C:$C,0))),"",INDEX('Policy Characteristics'!L:L,MATCH($C12,'Policy Characteristics'!$C:$C,0)))</f>
        <v>conventional-pollutant-standards.html</v>
      </c>
    </row>
    <row r="13" spans="1:18" s="2" customFormat="1" x14ac:dyDescent="0.25">
      <c r="A13" s="176" t="str">
        <f>IF(ISBLANK(INDEX('Policy Characteristics'!A:A,MATCH($C13,'Policy Characteristics'!$C:$C,0))),"",INDEX('Policy Characteristics'!A:A,MATCH($C13,'Policy Characteristics'!$C:$C,0)))</f>
        <v>Transportation</v>
      </c>
      <c r="B13" s="184" t="str">
        <f>IF(ISBLANK(INDEX('Policy Characteristics'!B:B,MATCH($C13,'Policy Characteristics'!$C:$C,0))),"",INDEX('Policy Characteristics'!B:B,MATCH($C13,'Policy Characteristics'!$C:$C,0)))</f>
        <v>Conventional Pollutant Standards</v>
      </c>
      <c r="C13" s="176" t="str">
        <f t="shared" si="0"/>
        <v>Percentage Reduction of Separately Regulated Pollutants</v>
      </c>
      <c r="D13" s="2" t="s">
        <v>38</v>
      </c>
      <c r="E13" s="2" t="s">
        <v>471</v>
      </c>
      <c r="F13" s="2" t="s">
        <v>2647</v>
      </c>
      <c r="G13" s="2" t="s">
        <v>471</v>
      </c>
      <c r="H13" s="49">
        <v>311</v>
      </c>
      <c r="I13" s="197" t="s">
        <v>43</v>
      </c>
      <c r="J13" s="177" t="str">
        <f>IF(ISBLANK(INDEX('Policy Characteristics'!D:D,MATCH($C13,'Policy Characteristics'!$C:$C,0))),"",INDEX('Policy Characteristics'!D:D,MATCH($C13,'Policy Characteristics'!$C:$C,0)))</f>
        <v>Conventional Pollutant Standard</v>
      </c>
      <c r="K13" s="176" t="str">
        <f>IF(ISBLANK(INDEX('Policy Characteristics'!E:E,MATCH($C13,'Policy Characteristics'!$C:$C,0))),"",INDEX('Policy Characteristics'!E:E,MATCH($C13,'Policy Characteristics'!$C:$C,0)))</f>
        <v>trans reduce regulated pollutants</v>
      </c>
      <c r="L13" s="176">
        <f>IF(ISBLANK(INDEX('Policy Characteristics'!F:F,MATCH($C13,'Policy Characteristics'!$C:$C,0))),"",INDEX('Policy Characteristics'!F:F,MATCH($C13,'Policy Characteristics'!$C:$C,0)))</f>
        <v>0</v>
      </c>
      <c r="M13" s="176">
        <f>IF(ISBLANK(INDEX('Policy Characteristics'!G:G,MATCH($C13,'Policy Characteristics'!$C:$C,0))),"",INDEX('Policy Characteristics'!G:G,MATCH($C13,'Policy Characteristics'!$C:$C,0)))</f>
        <v>1</v>
      </c>
      <c r="N13" s="176">
        <f>IF(ISBLANK(INDEX('Policy Characteristics'!H:H,MATCH($C13,'Policy Characteristics'!$C:$C,0))),"",INDEX('Policy Characteristics'!H:H,MATCH($C13,'Policy Characteristics'!$C:$C,0)))</f>
        <v>0.02</v>
      </c>
      <c r="O13" s="176" t="str">
        <f>IF(ISBLANK(INDEX('Policy Characteristics'!I:I,MATCH($C13,'Policy Characteristics'!$C:$C,0))),"",INDEX('Policy Characteristics'!I:I,MATCH($C13,'Policy Characteristics'!$C:$C,0)))</f>
        <v>% reduction in emissions</v>
      </c>
      <c r="P13" s="176"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3" s="176" t="str">
        <f>IF(ISBLANK(INDEX('Policy Characteristics'!K:K,MATCH($C13,'Policy Characteristics'!$C:$C,0))),"",INDEX('Policy Characteristics'!K:K,MATCH($C13,'Policy Characteristics'!$C:$C,0)))</f>
        <v>transportation-sector-main.html#conv-pol-stds</v>
      </c>
      <c r="R13" s="176" t="str">
        <f>IF(ISBLANK(INDEX('Policy Characteristics'!L:L,MATCH($C13,'Policy Characteristics'!$C:$C,0))),"",INDEX('Policy Characteristics'!L:L,MATCH($C13,'Policy Characteristics'!$C:$C,0)))</f>
        <v>conventional-pollutant-standards.html</v>
      </c>
    </row>
    <row r="14" spans="1:18" s="2" customFormat="1" x14ac:dyDescent="0.25">
      <c r="A14" s="176" t="str">
        <f>IF(ISBLANK(INDEX('Policy Characteristics'!A:A,MATCH($C14,'Policy Characteristics'!$C:$C,0))),"",INDEX('Policy Characteristics'!A:A,MATCH($C14,'Policy Characteristics'!$C:$C,0)))</f>
        <v>Transportation</v>
      </c>
      <c r="B14" s="184" t="str">
        <f>IF(ISBLANK(INDEX('Policy Characteristics'!B:B,MATCH($C14,'Policy Characteristics'!$C:$C,0))),"",INDEX('Policy Characteristics'!B:B,MATCH($C14,'Policy Characteristics'!$C:$C,0)))</f>
        <v>Conventional Pollutant Standards</v>
      </c>
      <c r="C14" s="176" t="str">
        <f t="shared" si="0"/>
        <v>Percentage Reduction of Separately Regulated Pollutants</v>
      </c>
      <c r="D14" s="2" t="s">
        <v>38</v>
      </c>
      <c r="E14" s="2" t="s">
        <v>1126</v>
      </c>
      <c r="F14" s="2" t="s">
        <v>2647</v>
      </c>
      <c r="G14" s="2" t="s">
        <v>1126</v>
      </c>
      <c r="H14" s="49">
        <v>312</v>
      </c>
      <c r="I14" s="197" t="s">
        <v>43</v>
      </c>
      <c r="J14" s="177" t="str">
        <f>IF(ISBLANK(INDEX('Policy Characteristics'!D:D,MATCH($C14,'Policy Characteristics'!$C:$C,0))),"",INDEX('Policy Characteristics'!D:D,MATCH($C14,'Policy Characteristics'!$C:$C,0)))</f>
        <v>Conventional Pollutant Standard</v>
      </c>
      <c r="K14" s="176" t="str">
        <f>IF(ISBLANK(INDEX('Policy Characteristics'!E:E,MATCH($C14,'Policy Characteristics'!$C:$C,0))),"",INDEX('Policy Characteristics'!E:E,MATCH($C14,'Policy Characteristics'!$C:$C,0)))</f>
        <v>trans reduce regulated pollutants</v>
      </c>
      <c r="L14" s="176">
        <f>IF(ISBLANK(INDEX('Policy Characteristics'!F:F,MATCH($C14,'Policy Characteristics'!$C:$C,0))),"",INDEX('Policy Characteristics'!F:F,MATCH($C14,'Policy Characteristics'!$C:$C,0)))</f>
        <v>0</v>
      </c>
      <c r="M14" s="176">
        <f>IF(ISBLANK(INDEX('Policy Characteristics'!G:G,MATCH($C14,'Policy Characteristics'!$C:$C,0))),"",INDEX('Policy Characteristics'!G:G,MATCH($C14,'Policy Characteristics'!$C:$C,0)))</f>
        <v>1</v>
      </c>
      <c r="N14" s="176">
        <f>IF(ISBLANK(INDEX('Policy Characteristics'!H:H,MATCH($C14,'Policy Characteristics'!$C:$C,0))),"",INDEX('Policy Characteristics'!H:H,MATCH($C14,'Policy Characteristics'!$C:$C,0)))</f>
        <v>0.02</v>
      </c>
      <c r="O14" s="176" t="str">
        <f>IF(ISBLANK(INDEX('Policy Characteristics'!I:I,MATCH($C14,'Policy Characteristics'!$C:$C,0))),"",INDEX('Policy Characteristics'!I:I,MATCH($C14,'Policy Characteristics'!$C:$C,0)))</f>
        <v>% reduction in emissions</v>
      </c>
      <c r="P14" s="176"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4" s="176" t="str">
        <f>IF(ISBLANK(INDEX('Policy Characteristics'!K:K,MATCH($C14,'Policy Characteristics'!$C:$C,0))),"",INDEX('Policy Characteristics'!K:K,MATCH($C14,'Policy Characteristics'!$C:$C,0)))</f>
        <v>transportation-sector-main.html#conv-pol-stds</v>
      </c>
      <c r="R14" s="176" t="str">
        <f>IF(ISBLANK(INDEX('Policy Characteristics'!L:L,MATCH($C14,'Policy Characteristics'!$C:$C,0))),"",INDEX('Policy Characteristics'!L:L,MATCH($C14,'Policy Characteristics'!$C:$C,0)))</f>
        <v>conventional-pollutant-standards.html</v>
      </c>
    </row>
    <row r="15" spans="1:18" s="2" customFormat="1" x14ac:dyDescent="0.25">
      <c r="A15" s="176" t="str">
        <f>IF(ISBLANK(INDEX('Policy Characteristics'!A:A,MATCH($C15,'Policy Characteristics'!$C:$C,0))),"",INDEX('Policy Characteristics'!A:A,MATCH($C15,'Policy Characteristics'!$C:$C,0)))</f>
        <v>Transportation</v>
      </c>
      <c r="B15" s="184" t="str">
        <f>IF(ISBLANK(INDEX('Policy Characteristics'!B:B,MATCH($C15,'Policy Characteristics'!$C:$C,0))),"",INDEX('Policy Characteristics'!B:B,MATCH($C15,'Policy Characteristics'!$C:$C,0)))</f>
        <v>Conventional Pollutant Standards</v>
      </c>
      <c r="C15" s="176" t="str">
        <f t="shared" si="0"/>
        <v>Percentage Reduction of Separately Regulated Pollutants</v>
      </c>
      <c r="D15" s="2" t="s">
        <v>38</v>
      </c>
      <c r="E15" s="2" t="s">
        <v>1127</v>
      </c>
      <c r="F15" s="2" t="s">
        <v>2647</v>
      </c>
      <c r="G15" s="2" t="s">
        <v>1127</v>
      </c>
      <c r="H15" s="49">
        <v>313</v>
      </c>
      <c r="I15" s="197" t="s">
        <v>43</v>
      </c>
      <c r="J15" s="177" t="str">
        <f>IF(ISBLANK(INDEX('Policy Characteristics'!D:D,MATCH($C15,'Policy Characteristics'!$C:$C,0))),"",INDEX('Policy Characteristics'!D:D,MATCH($C15,'Policy Characteristics'!$C:$C,0)))</f>
        <v>Conventional Pollutant Standard</v>
      </c>
      <c r="K15" s="176" t="str">
        <f>IF(ISBLANK(INDEX('Policy Characteristics'!E:E,MATCH($C15,'Policy Characteristics'!$C:$C,0))),"",INDEX('Policy Characteristics'!E:E,MATCH($C15,'Policy Characteristics'!$C:$C,0)))</f>
        <v>trans reduce regulated pollutants</v>
      </c>
      <c r="L15" s="176">
        <f>IF(ISBLANK(INDEX('Policy Characteristics'!F:F,MATCH($C15,'Policy Characteristics'!$C:$C,0))),"",INDEX('Policy Characteristics'!F:F,MATCH($C15,'Policy Characteristics'!$C:$C,0)))</f>
        <v>0</v>
      </c>
      <c r="M15" s="176">
        <f>IF(ISBLANK(INDEX('Policy Characteristics'!G:G,MATCH($C15,'Policy Characteristics'!$C:$C,0))),"",INDEX('Policy Characteristics'!G:G,MATCH($C15,'Policy Characteristics'!$C:$C,0)))</f>
        <v>1</v>
      </c>
      <c r="N15" s="176">
        <f>IF(ISBLANK(INDEX('Policy Characteristics'!H:H,MATCH($C15,'Policy Characteristics'!$C:$C,0))),"",INDEX('Policy Characteristics'!H:H,MATCH($C15,'Policy Characteristics'!$C:$C,0)))</f>
        <v>0.02</v>
      </c>
      <c r="O15" s="176" t="str">
        <f>IF(ISBLANK(INDEX('Policy Characteristics'!I:I,MATCH($C15,'Policy Characteristics'!$C:$C,0))),"",INDEX('Policy Characteristics'!I:I,MATCH($C15,'Policy Characteristics'!$C:$C,0)))</f>
        <v>% reduction in emissions</v>
      </c>
      <c r="P15" s="176"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5" s="176" t="str">
        <f>IF(ISBLANK(INDEX('Policy Characteristics'!K:K,MATCH($C15,'Policy Characteristics'!$C:$C,0))),"",INDEX('Policy Characteristics'!K:K,MATCH($C15,'Policy Characteristics'!$C:$C,0)))</f>
        <v>transportation-sector-main.html#conv-pol-stds</v>
      </c>
      <c r="R15" s="176" t="str">
        <f>IF(ISBLANK(INDEX('Policy Characteristics'!L:L,MATCH($C15,'Policy Characteristics'!$C:$C,0))),"",INDEX('Policy Characteristics'!L:L,MATCH($C15,'Policy Characteristics'!$C:$C,0)))</f>
        <v>conventional-pollutant-standards.html</v>
      </c>
    </row>
    <row r="16" spans="1:18" s="2" customFormat="1" x14ac:dyDescent="0.25">
      <c r="A16" s="176" t="str">
        <f>IF(ISBLANK(INDEX('Policy Characteristics'!A:A,MATCH($C16,'Policy Characteristics'!$C:$C,0))),"",INDEX('Policy Characteristics'!A:A,MATCH($C16,'Policy Characteristics'!$C:$C,0)))</f>
        <v>Transportation</v>
      </c>
      <c r="B16" s="184" t="str">
        <f>IF(ISBLANK(INDEX('Policy Characteristics'!B:B,MATCH($C16,'Policy Characteristics'!$C:$C,0))),"",INDEX('Policy Characteristics'!B:B,MATCH($C16,'Policy Characteristics'!$C:$C,0)))</f>
        <v>Conventional Pollutant Standards</v>
      </c>
      <c r="C16" s="176" t="str">
        <f t="shared" si="0"/>
        <v>Percentage Reduction of Separately Regulated Pollutants</v>
      </c>
      <c r="D16" s="2" t="s">
        <v>38</v>
      </c>
      <c r="E16" s="2" t="s">
        <v>1128</v>
      </c>
      <c r="F16" s="2" t="s">
        <v>2647</v>
      </c>
      <c r="G16" s="2" t="s">
        <v>1205</v>
      </c>
      <c r="H16" s="49">
        <v>314</v>
      </c>
      <c r="I16" s="197" t="s">
        <v>43</v>
      </c>
      <c r="J16" s="177" t="str">
        <f>IF(ISBLANK(INDEX('Policy Characteristics'!D:D,MATCH($C16,'Policy Characteristics'!$C:$C,0))),"",INDEX('Policy Characteristics'!D:D,MATCH($C16,'Policy Characteristics'!$C:$C,0)))</f>
        <v>Conventional Pollutant Standard</v>
      </c>
      <c r="K16" s="176" t="str">
        <f>IF(ISBLANK(INDEX('Policy Characteristics'!E:E,MATCH($C16,'Policy Characteristics'!$C:$C,0))),"",INDEX('Policy Characteristics'!E:E,MATCH($C16,'Policy Characteristics'!$C:$C,0)))</f>
        <v>trans reduce regulated pollutants</v>
      </c>
      <c r="L16" s="176">
        <f>IF(ISBLANK(INDEX('Policy Characteristics'!F:F,MATCH($C16,'Policy Characteristics'!$C:$C,0))),"",INDEX('Policy Characteristics'!F:F,MATCH($C16,'Policy Characteristics'!$C:$C,0)))</f>
        <v>0</v>
      </c>
      <c r="M16" s="176">
        <f>IF(ISBLANK(INDEX('Policy Characteristics'!G:G,MATCH($C16,'Policy Characteristics'!$C:$C,0))),"",INDEX('Policy Characteristics'!G:G,MATCH($C16,'Policy Characteristics'!$C:$C,0)))</f>
        <v>1</v>
      </c>
      <c r="N16" s="176">
        <f>IF(ISBLANK(INDEX('Policy Characteristics'!H:H,MATCH($C16,'Policy Characteristics'!$C:$C,0))),"",INDEX('Policy Characteristics'!H:H,MATCH($C16,'Policy Characteristics'!$C:$C,0)))</f>
        <v>0.02</v>
      </c>
      <c r="O16" s="176" t="str">
        <f>IF(ISBLANK(INDEX('Policy Characteristics'!I:I,MATCH($C16,'Policy Characteristics'!$C:$C,0))),"",INDEX('Policy Characteristics'!I:I,MATCH($C16,'Policy Characteristics'!$C:$C,0)))</f>
        <v>% reduction in emissions</v>
      </c>
      <c r="P16" s="176"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6" s="176" t="str">
        <f>IF(ISBLANK(INDEX('Policy Characteristics'!K:K,MATCH($C16,'Policy Characteristics'!$C:$C,0))),"",INDEX('Policy Characteristics'!K:K,MATCH($C16,'Policy Characteristics'!$C:$C,0)))</f>
        <v>transportation-sector-main.html#conv-pol-stds</v>
      </c>
      <c r="R16" s="176" t="str">
        <f>IF(ISBLANK(INDEX('Policy Characteristics'!L:L,MATCH($C16,'Policy Characteristics'!$C:$C,0))),"",INDEX('Policy Characteristics'!L:L,MATCH($C16,'Policy Characteristics'!$C:$C,0)))</f>
        <v>conventional-pollutant-standards.html</v>
      </c>
    </row>
    <row r="17" spans="1:18" s="2" customFormat="1" x14ac:dyDescent="0.25">
      <c r="A17" s="176" t="str">
        <f>IF(ISBLANK(INDEX('Policy Characteristics'!A:A,MATCH($C17,'Policy Characteristics'!$C:$C,0))),"",INDEX('Policy Characteristics'!A:A,MATCH($C17,'Policy Characteristics'!$C:$C,0)))</f>
        <v>Transportation</v>
      </c>
      <c r="B17" s="184" t="str">
        <f>IF(ISBLANK(INDEX('Policy Characteristics'!B:B,MATCH($C17,'Policy Characteristics'!$C:$C,0))),"",INDEX('Policy Characteristics'!B:B,MATCH($C17,'Policy Characteristics'!$C:$C,0)))</f>
        <v>Conventional Pollutant Standards</v>
      </c>
      <c r="C17" s="176" t="str">
        <f t="shared" si="0"/>
        <v>Percentage Reduction of Separately Regulated Pollutants</v>
      </c>
      <c r="D17" s="2" t="s">
        <v>38</v>
      </c>
      <c r="E17" s="2" t="s">
        <v>1129</v>
      </c>
      <c r="F17" s="2" t="s">
        <v>2647</v>
      </c>
      <c r="G17" s="2" t="s">
        <v>1129</v>
      </c>
      <c r="H17" s="49">
        <v>315</v>
      </c>
      <c r="I17" s="197" t="s">
        <v>43</v>
      </c>
      <c r="J17" s="177" t="str">
        <f>IF(ISBLANK(INDEX('Policy Characteristics'!D:D,MATCH($C17,'Policy Characteristics'!$C:$C,0))),"",INDEX('Policy Characteristics'!D:D,MATCH($C17,'Policy Characteristics'!$C:$C,0)))</f>
        <v>Conventional Pollutant Standard</v>
      </c>
      <c r="K17" s="176" t="str">
        <f>IF(ISBLANK(INDEX('Policy Characteristics'!E:E,MATCH($C17,'Policy Characteristics'!$C:$C,0))),"",INDEX('Policy Characteristics'!E:E,MATCH($C17,'Policy Characteristics'!$C:$C,0)))</f>
        <v>trans reduce regulated pollutants</v>
      </c>
      <c r="L17" s="176">
        <f>IF(ISBLANK(INDEX('Policy Characteristics'!F:F,MATCH($C17,'Policy Characteristics'!$C:$C,0))),"",INDEX('Policy Characteristics'!F:F,MATCH($C17,'Policy Characteristics'!$C:$C,0)))</f>
        <v>0</v>
      </c>
      <c r="M17" s="176">
        <f>IF(ISBLANK(INDEX('Policy Characteristics'!G:G,MATCH($C17,'Policy Characteristics'!$C:$C,0))),"",INDEX('Policy Characteristics'!G:G,MATCH($C17,'Policy Characteristics'!$C:$C,0)))</f>
        <v>1</v>
      </c>
      <c r="N17" s="176">
        <f>IF(ISBLANK(INDEX('Policy Characteristics'!H:H,MATCH($C17,'Policy Characteristics'!$C:$C,0))),"",INDEX('Policy Characteristics'!H:H,MATCH($C17,'Policy Characteristics'!$C:$C,0)))</f>
        <v>0.02</v>
      </c>
      <c r="O17" s="176" t="str">
        <f>IF(ISBLANK(INDEX('Policy Characteristics'!I:I,MATCH($C17,'Policy Characteristics'!$C:$C,0))),"",INDEX('Policy Characteristics'!I:I,MATCH($C17,'Policy Characteristics'!$C:$C,0)))</f>
        <v>% reduction in emissions</v>
      </c>
      <c r="P17" s="176"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7" s="176" t="str">
        <f>IF(ISBLANK(INDEX('Policy Characteristics'!K:K,MATCH($C17,'Policy Characteristics'!$C:$C,0))),"",INDEX('Policy Characteristics'!K:K,MATCH($C17,'Policy Characteristics'!$C:$C,0)))</f>
        <v>transportation-sector-main.html#conv-pol-stds</v>
      </c>
      <c r="R17" s="176" t="str">
        <f>IF(ISBLANK(INDEX('Policy Characteristics'!L:L,MATCH($C17,'Policy Characteristics'!$C:$C,0))),"",INDEX('Policy Characteristics'!L:L,MATCH($C17,'Policy Characteristics'!$C:$C,0)))</f>
        <v>conventional-pollutant-standards.html</v>
      </c>
    </row>
    <row r="18" spans="1:18" s="2" customFormat="1" x14ac:dyDescent="0.25">
      <c r="A18" s="176" t="str">
        <f>IF(ISBLANK(INDEX('Policy Characteristics'!A:A,MATCH($C18,'Policy Characteristics'!$C:$C,0))),"",INDEX('Policy Characteristics'!A:A,MATCH($C18,'Policy Characteristics'!$C:$C,0)))</f>
        <v>Transportation</v>
      </c>
      <c r="B18" s="184" t="str">
        <f>IF(ISBLANK(INDEX('Policy Characteristics'!B:B,MATCH($C18,'Policy Characteristics'!$C:$C,0))),"",INDEX('Policy Characteristics'!B:B,MATCH($C18,'Policy Characteristics'!$C:$C,0)))</f>
        <v>Conventional Pollutant Standards</v>
      </c>
      <c r="C18" s="176" t="str">
        <f t="shared" si="0"/>
        <v>Percentage Reduction of Separately Regulated Pollutants</v>
      </c>
      <c r="D18" s="2" t="s">
        <v>38</v>
      </c>
      <c r="E18" s="2" t="s">
        <v>1130</v>
      </c>
      <c r="F18" s="2" t="s">
        <v>2647</v>
      </c>
      <c r="G18" s="2" t="s">
        <v>1130</v>
      </c>
      <c r="H18" s="49">
        <v>316</v>
      </c>
      <c r="I18" s="197" t="s">
        <v>43</v>
      </c>
      <c r="J18" s="177" t="str">
        <f>IF(ISBLANK(INDEX('Policy Characteristics'!D:D,MATCH($C18,'Policy Characteristics'!$C:$C,0))),"",INDEX('Policy Characteristics'!D:D,MATCH($C18,'Policy Characteristics'!$C:$C,0)))</f>
        <v>Conventional Pollutant Standard</v>
      </c>
      <c r="K18" s="176" t="str">
        <f>IF(ISBLANK(INDEX('Policy Characteristics'!E:E,MATCH($C18,'Policy Characteristics'!$C:$C,0))),"",INDEX('Policy Characteristics'!E:E,MATCH($C18,'Policy Characteristics'!$C:$C,0)))</f>
        <v>trans reduce regulated pollutants</v>
      </c>
      <c r="L18" s="176">
        <f>IF(ISBLANK(INDEX('Policy Characteristics'!F:F,MATCH($C18,'Policy Characteristics'!$C:$C,0))),"",INDEX('Policy Characteristics'!F:F,MATCH($C18,'Policy Characteristics'!$C:$C,0)))</f>
        <v>0</v>
      </c>
      <c r="M18" s="176">
        <f>IF(ISBLANK(INDEX('Policy Characteristics'!G:G,MATCH($C18,'Policy Characteristics'!$C:$C,0))),"",INDEX('Policy Characteristics'!G:G,MATCH($C18,'Policy Characteristics'!$C:$C,0)))</f>
        <v>1</v>
      </c>
      <c r="N18" s="176">
        <f>IF(ISBLANK(INDEX('Policy Characteristics'!H:H,MATCH($C18,'Policy Characteristics'!$C:$C,0))),"",INDEX('Policy Characteristics'!H:H,MATCH($C18,'Policy Characteristics'!$C:$C,0)))</f>
        <v>0.02</v>
      </c>
      <c r="O18" s="176" t="str">
        <f>IF(ISBLANK(INDEX('Policy Characteristics'!I:I,MATCH($C18,'Policy Characteristics'!$C:$C,0))),"",INDEX('Policy Characteristics'!I:I,MATCH($C18,'Policy Characteristics'!$C:$C,0)))</f>
        <v>% reduction in emissions</v>
      </c>
      <c r="P18" s="176"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8" s="176" t="str">
        <f>IF(ISBLANK(INDEX('Policy Characteristics'!K:K,MATCH($C18,'Policy Characteristics'!$C:$C,0))),"",INDEX('Policy Characteristics'!K:K,MATCH($C18,'Policy Characteristics'!$C:$C,0)))</f>
        <v>transportation-sector-main.html#conv-pol-stds</v>
      </c>
      <c r="R18" s="176" t="str">
        <f>IF(ISBLANK(INDEX('Policy Characteristics'!L:L,MATCH($C18,'Policy Characteristics'!$C:$C,0))),"",INDEX('Policy Characteristics'!L:L,MATCH($C18,'Policy Characteristics'!$C:$C,0)))</f>
        <v>conventional-pollutant-standards.html</v>
      </c>
    </row>
    <row r="19" spans="1:18" s="2" customFormat="1" x14ac:dyDescent="0.25">
      <c r="A19" s="176" t="str">
        <f>IF(ISBLANK(INDEX('Policy Characteristics'!A:A,MATCH($C19,'Policy Characteristics'!$C:$C,0))),"",INDEX('Policy Characteristics'!A:A,MATCH($C19,'Policy Characteristics'!$C:$C,0)))</f>
        <v>Transportation</v>
      </c>
      <c r="B19" s="184" t="str">
        <f>IF(ISBLANK(INDEX('Policy Characteristics'!B:B,MATCH($C19,'Policy Characteristics'!$C:$C,0))),"",INDEX('Policy Characteristics'!B:B,MATCH($C19,'Policy Characteristics'!$C:$C,0)))</f>
        <v>Conventional Pollutant Standards</v>
      </c>
      <c r="C19" s="176" t="str">
        <f t="shared" si="0"/>
        <v>Percentage Reduction of Separately Regulated Pollutants</v>
      </c>
      <c r="D19" s="2" t="s">
        <v>38</v>
      </c>
      <c r="E19" s="2" t="s">
        <v>1131</v>
      </c>
      <c r="F19" s="2" t="s">
        <v>2647</v>
      </c>
      <c r="G19" s="2" t="s">
        <v>1131</v>
      </c>
      <c r="H19" s="49">
        <v>317</v>
      </c>
      <c r="I19" s="197" t="s">
        <v>43</v>
      </c>
      <c r="J19" s="177" t="str">
        <f>IF(ISBLANK(INDEX('Policy Characteristics'!D:D,MATCH($C19,'Policy Characteristics'!$C:$C,0))),"",INDEX('Policy Characteristics'!D:D,MATCH($C19,'Policy Characteristics'!$C:$C,0)))</f>
        <v>Conventional Pollutant Standard</v>
      </c>
      <c r="K19" s="176" t="str">
        <f>IF(ISBLANK(INDEX('Policy Characteristics'!E:E,MATCH($C19,'Policy Characteristics'!$C:$C,0))),"",INDEX('Policy Characteristics'!E:E,MATCH($C19,'Policy Characteristics'!$C:$C,0)))</f>
        <v>trans reduce regulated pollutants</v>
      </c>
      <c r="L19" s="176">
        <f>IF(ISBLANK(INDEX('Policy Characteristics'!F:F,MATCH($C19,'Policy Characteristics'!$C:$C,0))),"",INDEX('Policy Characteristics'!F:F,MATCH($C19,'Policy Characteristics'!$C:$C,0)))</f>
        <v>0</v>
      </c>
      <c r="M19" s="176">
        <f>IF(ISBLANK(INDEX('Policy Characteristics'!G:G,MATCH($C19,'Policy Characteristics'!$C:$C,0))),"",INDEX('Policy Characteristics'!G:G,MATCH($C19,'Policy Characteristics'!$C:$C,0)))</f>
        <v>1</v>
      </c>
      <c r="N19" s="176">
        <f>IF(ISBLANK(INDEX('Policy Characteristics'!H:H,MATCH($C19,'Policy Characteristics'!$C:$C,0))),"",INDEX('Policy Characteristics'!H:H,MATCH($C19,'Policy Characteristics'!$C:$C,0)))</f>
        <v>0.02</v>
      </c>
      <c r="O19" s="176" t="str">
        <f>IF(ISBLANK(INDEX('Policy Characteristics'!I:I,MATCH($C19,'Policy Characteristics'!$C:$C,0))),"",INDEX('Policy Characteristics'!I:I,MATCH($C19,'Policy Characteristics'!$C:$C,0)))</f>
        <v>% reduction in emissions</v>
      </c>
      <c r="P19" s="176"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9" s="176" t="str">
        <f>IF(ISBLANK(INDEX('Policy Characteristics'!K:K,MATCH($C19,'Policy Characteristics'!$C:$C,0))),"",INDEX('Policy Characteristics'!K:K,MATCH($C19,'Policy Characteristics'!$C:$C,0)))</f>
        <v>transportation-sector-main.html#conv-pol-stds</v>
      </c>
      <c r="R19" s="176" t="str">
        <f>IF(ISBLANK(INDEX('Policy Characteristics'!L:L,MATCH($C19,'Policy Characteristics'!$C:$C,0))),"",INDEX('Policy Characteristics'!L:L,MATCH($C19,'Policy Characteristics'!$C:$C,0)))</f>
        <v>conventional-pollutant-standards.html</v>
      </c>
    </row>
    <row r="20" spans="1:18" s="2" customFormat="1" x14ac:dyDescent="0.25">
      <c r="A20" s="176" t="str">
        <f>IF(ISBLANK(INDEX('Policy Characteristics'!A:A,MATCH($C20,'Policy Characteristics'!$C:$C,0))),"",INDEX('Policy Characteristics'!A:A,MATCH($C20,'Policy Characteristics'!$C:$C,0)))</f>
        <v>Transportation</v>
      </c>
      <c r="B20" s="184" t="str">
        <f>IF(ISBLANK(INDEX('Policy Characteristics'!B:B,MATCH($C20,'Policy Characteristics'!$C:$C,0))),"",INDEX('Policy Characteristics'!B:B,MATCH($C20,'Policy Characteristics'!$C:$C,0)))</f>
        <v>Conventional Pollutant Standards</v>
      </c>
      <c r="C20" s="176" t="str">
        <f t="shared" si="0"/>
        <v>Percentage Reduction of Separately Regulated Pollutants</v>
      </c>
      <c r="D20" s="2" t="s">
        <v>38</v>
      </c>
      <c r="E20" s="2" t="s">
        <v>1132</v>
      </c>
      <c r="F20" s="2" t="s">
        <v>2647</v>
      </c>
      <c r="G20" s="2" t="s">
        <v>1132</v>
      </c>
      <c r="H20" s="49">
        <v>318</v>
      </c>
      <c r="I20" s="198" t="s">
        <v>44</v>
      </c>
      <c r="J20" s="177" t="str">
        <f>IF(ISBLANK(INDEX('Policy Characteristics'!D:D,MATCH($C20,'Policy Characteristics'!$C:$C,0))),"",INDEX('Policy Characteristics'!D:D,MATCH($C20,'Policy Characteristics'!$C:$C,0)))</f>
        <v>Conventional Pollutant Standard</v>
      </c>
      <c r="K20" s="176" t="str">
        <f>IF(ISBLANK(INDEX('Policy Characteristics'!E:E,MATCH($C20,'Policy Characteristics'!$C:$C,0))),"",INDEX('Policy Characteristics'!E:E,MATCH($C20,'Policy Characteristics'!$C:$C,0)))</f>
        <v>trans reduce regulated pollutants</v>
      </c>
      <c r="L20" s="176">
        <f>IF(ISBLANK(INDEX('Policy Characteristics'!F:F,MATCH($C20,'Policy Characteristics'!$C:$C,0))),"",INDEX('Policy Characteristics'!F:F,MATCH($C20,'Policy Characteristics'!$C:$C,0)))</f>
        <v>0</v>
      </c>
      <c r="M20" s="176">
        <f>IF(ISBLANK(INDEX('Policy Characteristics'!G:G,MATCH($C20,'Policy Characteristics'!$C:$C,0))),"",INDEX('Policy Characteristics'!G:G,MATCH($C20,'Policy Characteristics'!$C:$C,0)))</f>
        <v>1</v>
      </c>
      <c r="N20" s="176">
        <f>IF(ISBLANK(INDEX('Policy Characteristics'!H:H,MATCH($C20,'Policy Characteristics'!$C:$C,0))),"",INDEX('Policy Characteristics'!H:H,MATCH($C20,'Policy Characteristics'!$C:$C,0)))</f>
        <v>0.02</v>
      </c>
      <c r="O20" s="176" t="str">
        <f>IF(ISBLANK(INDEX('Policy Characteristics'!I:I,MATCH($C20,'Policy Characteristics'!$C:$C,0))),"",INDEX('Policy Characteristics'!I:I,MATCH($C20,'Policy Characteristics'!$C:$C,0)))</f>
        <v>% reduction in emissions</v>
      </c>
      <c r="P20" s="176"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0" s="176" t="str">
        <f>IF(ISBLANK(INDEX('Policy Characteristics'!K:K,MATCH($C20,'Policy Characteristics'!$C:$C,0))),"",INDEX('Policy Characteristics'!K:K,MATCH($C20,'Policy Characteristics'!$C:$C,0)))</f>
        <v>transportation-sector-main.html#conv-pol-stds</v>
      </c>
      <c r="R20" s="176" t="str">
        <f>IF(ISBLANK(INDEX('Policy Characteristics'!L:L,MATCH($C20,'Policy Characteristics'!$C:$C,0))),"",INDEX('Policy Characteristics'!L:L,MATCH($C20,'Policy Characteristics'!$C:$C,0)))</f>
        <v>conventional-pollutant-standards.html</v>
      </c>
    </row>
    <row r="21" spans="1:18" s="2" customFormat="1" x14ac:dyDescent="0.25">
      <c r="A21" s="176" t="str">
        <f>IF(ISBLANK(INDEX('Policy Characteristics'!A:A,MATCH($C21,'Policy Characteristics'!$C:$C,0))),"",INDEX('Policy Characteristics'!A:A,MATCH($C21,'Policy Characteristics'!$C:$C,0)))</f>
        <v>Transportation</v>
      </c>
      <c r="B21" s="184" t="str">
        <f>IF(ISBLANK(INDEX('Policy Characteristics'!B:B,MATCH($C21,'Policy Characteristics'!$C:$C,0))),"",INDEX('Policy Characteristics'!B:B,MATCH($C21,'Policy Characteristics'!$C:$C,0)))</f>
        <v>Conventional Pollutant Standards</v>
      </c>
      <c r="C21" s="176" t="str">
        <f t="shared" si="0"/>
        <v>Percentage Reduction of Separately Regulated Pollutants</v>
      </c>
      <c r="D21" s="2" t="s">
        <v>38</v>
      </c>
      <c r="E21" s="2" t="s">
        <v>1133</v>
      </c>
      <c r="F21" s="2" t="s">
        <v>2647</v>
      </c>
      <c r="G21" s="2" t="s">
        <v>1133</v>
      </c>
      <c r="H21" s="49">
        <v>319</v>
      </c>
      <c r="I21" t="s">
        <v>43</v>
      </c>
      <c r="J21" s="177" t="str">
        <f>IF(ISBLANK(INDEX('Policy Characteristics'!D:D,MATCH($C21,'Policy Characteristics'!$C:$C,0))),"",INDEX('Policy Characteristics'!D:D,MATCH($C21,'Policy Characteristics'!$C:$C,0)))</f>
        <v>Conventional Pollutant Standard</v>
      </c>
      <c r="K21" s="176" t="str">
        <f>IF(ISBLANK(INDEX('Policy Characteristics'!E:E,MATCH($C21,'Policy Characteristics'!$C:$C,0))),"",INDEX('Policy Characteristics'!E:E,MATCH($C21,'Policy Characteristics'!$C:$C,0)))</f>
        <v>trans reduce regulated pollutants</v>
      </c>
      <c r="L21" s="176">
        <f>IF(ISBLANK(INDEX('Policy Characteristics'!F:F,MATCH($C21,'Policy Characteristics'!$C:$C,0))),"",INDEX('Policy Characteristics'!F:F,MATCH($C21,'Policy Characteristics'!$C:$C,0)))</f>
        <v>0</v>
      </c>
      <c r="M21" s="176">
        <f>IF(ISBLANK(INDEX('Policy Characteristics'!G:G,MATCH($C21,'Policy Characteristics'!$C:$C,0))),"",INDEX('Policy Characteristics'!G:G,MATCH($C21,'Policy Characteristics'!$C:$C,0)))</f>
        <v>1</v>
      </c>
      <c r="N21" s="176">
        <f>IF(ISBLANK(INDEX('Policy Characteristics'!H:H,MATCH($C21,'Policy Characteristics'!$C:$C,0))),"",INDEX('Policy Characteristics'!H:H,MATCH($C21,'Policy Characteristics'!$C:$C,0)))</f>
        <v>0.02</v>
      </c>
      <c r="O21" s="176" t="str">
        <f>IF(ISBLANK(INDEX('Policy Characteristics'!I:I,MATCH($C21,'Policy Characteristics'!$C:$C,0))),"",INDEX('Policy Characteristics'!I:I,MATCH($C21,'Policy Characteristics'!$C:$C,0)))</f>
        <v>% reduction in emissions</v>
      </c>
      <c r="P21" s="176"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1" s="176" t="str">
        <f>IF(ISBLANK(INDEX('Policy Characteristics'!K:K,MATCH($C21,'Policy Characteristics'!$C:$C,0))),"",INDEX('Policy Characteristics'!K:K,MATCH($C21,'Policy Characteristics'!$C:$C,0)))</f>
        <v>transportation-sector-main.html#conv-pol-stds</v>
      </c>
      <c r="R21" s="176" t="str">
        <f>IF(ISBLANK(INDEX('Policy Characteristics'!L:L,MATCH($C21,'Policy Characteristics'!$C:$C,0))),"",INDEX('Policy Characteristics'!L:L,MATCH($C21,'Policy Characteristics'!$C:$C,0)))</f>
        <v>conventional-pollutant-standards.html</v>
      </c>
    </row>
    <row r="22" spans="1:18" s="2" customFormat="1" x14ac:dyDescent="0.25">
      <c r="A22" s="176" t="str">
        <f>IF(ISBLANK(INDEX('Policy Characteristics'!A:A,MATCH($C22,'Policy Characteristics'!$C:$C,0))),"",INDEX('Policy Characteristics'!A:A,MATCH($C22,'Policy Characteristics'!$C:$C,0)))</f>
        <v>Transportation</v>
      </c>
      <c r="B22" s="184" t="str">
        <f>IF(ISBLANK(INDEX('Policy Characteristics'!B:B,MATCH($C22,'Policy Characteristics'!$C:$C,0))),"",INDEX('Policy Characteristics'!B:B,MATCH($C22,'Policy Characteristics'!$C:$C,0)))</f>
        <v>Conventional Pollutant Standards</v>
      </c>
      <c r="C22" s="176" t="str">
        <f t="shared" si="0"/>
        <v>Percentage Reduction of Separately Regulated Pollutants</v>
      </c>
      <c r="D22" s="2" t="s">
        <v>39</v>
      </c>
      <c r="E22" s="2" t="s">
        <v>1125</v>
      </c>
      <c r="F22" s="2" t="s">
        <v>2110</v>
      </c>
      <c r="G22" s="2" t="s">
        <v>1307</v>
      </c>
      <c r="H22" s="49">
        <v>320</v>
      </c>
      <c r="I22" s="197" t="s">
        <v>43</v>
      </c>
      <c r="J22" s="177" t="str">
        <f>IF(ISBLANK(INDEX('Policy Characteristics'!D:D,MATCH($C22,'Policy Characteristics'!$C:$C,0))),"",INDEX('Policy Characteristics'!D:D,MATCH($C22,'Policy Characteristics'!$C:$C,0)))</f>
        <v>Conventional Pollutant Standard</v>
      </c>
      <c r="K22" s="176" t="str">
        <f>IF(ISBLANK(INDEX('Policy Characteristics'!E:E,MATCH($C22,'Policy Characteristics'!$C:$C,0))),"",INDEX('Policy Characteristics'!E:E,MATCH($C22,'Policy Characteristics'!$C:$C,0)))</f>
        <v>trans reduce regulated pollutants</v>
      </c>
      <c r="L22" s="176">
        <f>IF(ISBLANK(INDEX('Policy Characteristics'!F:F,MATCH($C22,'Policy Characteristics'!$C:$C,0))),"",INDEX('Policy Characteristics'!F:F,MATCH($C22,'Policy Characteristics'!$C:$C,0)))</f>
        <v>0</v>
      </c>
      <c r="M22" s="176">
        <f>IF(ISBLANK(INDEX('Policy Characteristics'!G:G,MATCH($C22,'Policy Characteristics'!$C:$C,0))),"",INDEX('Policy Characteristics'!G:G,MATCH($C22,'Policy Characteristics'!$C:$C,0)))</f>
        <v>1</v>
      </c>
      <c r="N22" s="176">
        <f>IF(ISBLANK(INDEX('Policy Characteristics'!H:H,MATCH($C22,'Policy Characteristics'!$C:$C,0))),"",INDEX('Policy Characteristics'!H:H,MATCH($C22,'Policy Characteristics'!$C:$C,0)))</f>
        <v>0.02</v>
      </c>
      <c r="O22" s="176" t="str">
        <f>IF(ISBLANK(INDEX('Policy Characteristics'!I:I,MATCH($C22,'Policy Characteristics'!$C:$C,0))),"",INDEX('Policy Characteristics'!I:I,MATCH($C22,'Policy Characteristics'!$C:$C,0)))</f>
        <v>% reduction in emissions</v>
      </c>
      <c r="P22" s="176"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2" s="176" t="str">
        <f>IF(ISBLANK(INDEX('Policy Characteristics'!K:K,MATCH($C22,'Policy Characteristics'!$C:$C,0))),"",INDEX('Policy Characteristics'!K:K,MATCH($C22,'Policy Characteristics'!$C:$C,0)))</f>
        <v>transportation-sector-main.html#conv-pol-stds</v>
      </c>
      <c r="R22" s="176" t="str">
        <f>IF(ISBLANK(INDEX('Policy Characteristics'!L:L,MATCH($C22,'Policy Characteristics'!$C:$C,0))),"",INDEX('Policy Characteristics'!L:L,MATCH($C22,'Policy Characteristics'!$C:$C,0)))</f>
        <v>conventional-pollutant-standards.html</v>
      </c>
    </row>
    <row r="23" spans="1:18" s="2" customFormat="1" x14ac:dyDescent="0.25">
      <c r="A23" s="176" t="str">
        <f>IF(ISBLANK(INDEX('Policy Characteristics'!A:A,MATCH($C23,'Policy Characteristics'!$C:$C,0))),"",INDEX('Policy Characteristics'!A:A,MATCH($C23,'Policy Characteristics'!$C:$C,0)))</f>
        <v>Transportation</v>
      </c>
      <c r="B23" s="184" t="str">
        <f>IF(ISBLANK(INDEX('Policy Characteristics'!B:B,MATCH($C23,'Policy Characteristics'!$C:$C,0))),"",INDEX('Policy Characteristics'!B:B,MATCH($C23,'Policy Characteristics'!$C:$C,0)))</f>
        <v>Conventional Pollutant Standards</v>
      </c>
      <c r="C23" s="176" t="str">
        <f t="shared" ref="C23:C32" si="1">C$2</f>
        <v>Percentage Reduction of Separately Regulated Pollutants</v>
      </c>
      <c r="D23" s="2" t="s">
        <v>39</v>
      </c>
      <c r="E23" s="2" t="s">
        <v>471</v>
      </c>
      <c r="F23" s="2" t="s">
        <v>2110</v>
      </c>
      <c r="G23" s="2" t="s">
        <v>471</v>
      </c>
      <c r="H23" s="49">
        <v>321</v>
      </c>
      <c r="I23" s="198" t="s">
        <v>44</v>
      </c>
      <c r="J23" s="177" t="str">
        <f>IF(ISBLANK(INDEX('Policy Characteristics'!D:D,MATCH($C23,'Policy Characteristics'!$C:$C,0))),"",INDEX('Policy Characteristics'!D:D,MATCH($C23,'Policy Characteristics'!$C:$C,0)))</f>
        <v>Conventional Pollutant Standard</v>
      </c>
      <c r="K23" s="176" t="str">
        <f>IF(ISBLANK(INDEX('Policy Characteristics'!E:E,MATCH($C23,'Policy Characteristics'!$C:$C,0))),"",INDEX('Policy Characteristics'!E:E,MATCH($C23,'Policy Characteristics'!$C:$C,0)))</f>
        <v>trans reduce regulated pollutants</v>
      </c>
      <c r="L23" s="176">
        <f>IF(ISBLANK(INDEX('Policy Characteristics'!F:F,MATCH($C23,'Policy Characteristics'!$C:$C,0))),"",INDEX('Policy Characteristics'!F:F,MATCH($C23,'Policy Characteristics'!$C:$C,0)))</f>
        <v>0</v>
      </c>
      <c r="M23" s="176">
        <f>IF(ISBLANK(INDEX('Policy Characteristics'!G:G,MATCH($C23,'Policy Characteristics'!$C:$C,0))),"",INDEX('Policy Characteristics'!G:G,MATCH($C23,'Policy Characteristics'!$C:$C,0)))</f>
        <v>1</v>
      </c>
      <c r="N23" s="176">
        <f>IF(ISBLANK(INDEX('Policy Characteristics'!H:H,MATCH($C23,'Policy Characteristics'!$C:$C,0))),"",INDEX('Policy Characteristics'!H:H,MATCH($C23,'Policy Characteristics'!$C:$C,0)))</f>
        <v>0.02</v>
      </c>
      <c r="O23" s="176" t="str">
        <f>IF(ISBLANK(INDEX('Policy Characteristics'!I:I,MATCH($C23,'Policy Characteristics'!$C:$C,0))),"",INDEX('Policy Characteristics'!I:I,MATCH($C23,'Policy Characteristics'!$C:$C,0)))</f>
        <v>% reduction in emissions</v>
      </c>
      <c r="P23" s="176"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3" s="176" t="str">
        <f>IF(ISBLANK(INDEX('Policy Characteristics'!K:K,MATCH($C23,'Policy Characteristics'!$C:$C,0))),"",INDEX('Policy Characteristics'!K:K,MATCH($C23,'Policy Characteristics'!$C:$C,0)))</f>
        <v>transportation-sector-main.html#conv-pol-stds</v>
      </c>
      <c r="R23" s="176" t="str">
        <f>IF(ISBLANK(INDEX('Policy Characteristics'!L:L,MATCH($C23,'Policy Characteristics'!$C:$C,0))),"",INDEX('Policy Characteristics'!L:L,MATCH($C23,'Policy Characteristics'!$C:$C,0)))</f>
        <v>conventional-pollutant-standards.html</v>
      </c>
    </row>
    <row r="24" spans="1:18" s="2" customFormat="1" x14ac:dyDescent="0.25">
      <c r="A24" s="176" t="str">
        <f>IF(ISBLANK(INDEX('Policy Characteristics'!A:A,MATCH($C24,'Policy Characteristics'!$C:$C,0))),"",INDEX('Policy Characteristics'!A:A,MATCH($C24,'Policy Characteristics'!$C:$C,0)))</f>
        <v>Transportation</v>
      </c>
      <c r="B24" s="184" t="str">
        <f>IF(ISBLANK(INDEX('Policy Characteristics'!B:B,MATCH($C24,'Policy Characteristics'!$C:$C,0))),"",INDEX('Policy Characteristics'!B:B,MATCH($C24,'Policy Characteristics'!$C:$C,0)))</f>
        <v>Conventional Pollutant Standards</v>
      </c>
      <c r="C24" s="176" t="str">
        <f t="shared" si="1"/>
        <v>Percentage Reduction of Separately Regulated Pollutants</v>
      </c>
      <c r="D24" s="2" t="s">
        <v>39</v>
      </c>
      <c r="E24" s="2" t="s">
        <v>1126</v>
      </c>
      <c r="F24" s="2" t="s">
        <v>2110</v>
      </c>
      <c r="G24" s="2" t="s">
        <v>1126</v>
      </c>
      <c r="H24" s="49">
        <v>322</v>
      </c>
      <c r="I24" s="197" t="s">
        <v>43</v>
      </c>
      <c r="J24" s="177" t="str">
        <f>IF(ISBLANK(INDEX('Policy Characteristics'!D:D,MATCH($C24,'Policy Characteristics'!$C:$C,0))),"",INDEX('Policy Characteristics'!D:D,MATCH($C24,'Policy Characteristics'!$C:$C,0)))</f>
        <v>Conventional Pollutant Standard</v>
      </c>
      <c r="K24" s="176" t="str">
        <f>IF(ISBLANK(INDEX('Policy Characteristics'!E:E,MATCH($C24,'Policy Characteristics'!$C:$C,0))),"",INDEX('Policy Characteristics'!E:E,MATCH($C24,'Policy Characteristics'!$C:$C,0)))</f>
        <v>trans reduce regulated pollutants</v>
      </c>
      <c r="L24" s="176">
        <f>IF(ISBLANK(INDEX('Policy Characteristics'!F:F,MATCH($C24,'Policy Characteristics'!$C:$C,0))),"",INDEX('Policy Characteristics'!F:F,MATCH($C24,'Policy Characteristics'!$C:$C,0)))</f>
        <v>0</v>
      </c>
      <c r="M24" s="176">
        <f>IF(ISBLANK(INDEX('Policy Characteristics'!G:G,MATCH($C24,'Policy Characteristics'!$C:$C,0))),"",INDEX('Policy Characteristics'!G:G,MATCH($C24,'Policy Characteristics'!$C:$C,0)))</f>
        <v>1</v>
      </c>
      <c r="N24" s="176">
        <f>IF(ISBLANK(INDEX('Policy Characteristics'!H:H,MATCH($C24,'Policy Characteristics'!$C:$C,0))),"",INDEX('Policy Characteristics'!H:H,MATCH($C24,'Policy Characteristics'!$C:$C,0)))</f>
        <v>0.02</v>
      </c>
      <c r="O24" s="176" t="str">
        <f>IF(ISBLANK(INDEX('Policy Characteristics'!I:I,MATCH($C24,'Policy Characteristics'!$C:$C,0))),"",INDEX('Policy Characteristics'!I:I,MATCH($C24,'Policy Characteristics'!$C:$C,0)))</f>
        <v>% reduction in emissions</v>
      </c>
      <c r="P24" s="176"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4" s="176" t="str">
        <f>IF(ISBLANK(INDEX('Policy Characteristics'!K:K,MATCH($C24,'Policy Characteristics'!$C:$C,0))),"",INDEX('Policy Characteristics'!K:K,MATCH($C24,'Policy Characteristics'!$C:$C,0)))</f>
        <v>transportation-sector-main.html#conv-pol-stds</v>
      </c>
      <c r="R24" s="176" t="str">
        <f>IF(ISBLANK(INDEX('Policy Characteristics'!L:L,MATCH($C24,'Policy Characteristics'!$C:$C,0))),"",INDEX('Policy Characteristics'!L:L,MATCH($C24,'Policy Characteristics'!$C:$C,0)))</f>
        <v>conventional-pollutant-standards.html</v>
      </c>
    </row>
    <row r="25" spans="1:18" s="2" customFormat="1" x14ac:dyDescent="0.25">
      <c r="A25" s="176" t="str">
        <f>IF(ISBLANK(INDEX('Policy Characteristics'!A:A,MATCH($C25,'Policy Characteristics'!$C:$C,0))),"",INDEX('Policy Characteristics'!A:A,MATCH($C25,'Policy Characteristics'!$C:$C,0)))</f>
        <v>Transportation</v>
      </c>
      <c r="B25" s="184" t="str">
        <f>IF(ISBLANK(INDEX('Policy Characteristics'!B:B,MATCH($C25,'Policy Characteristics'!$C:$C,0))),"",INDEX('Policy Characteristics'!B:B,MATCH($C25,'Policy Characteristics'!$C:$C,0)))</f>
        <v>Conventional Pollutant Standards</v>
      </c>
      <c r="C25" s="176" t="str">
        <f t="shared" si="1"/>
        <v>Percentage Reduction of Separately Regulated Pollutants</v>
      </c>
      <c r="D25" s="2" t="s">
        <v>39</v>
      </c>
      <c r="E25" s="2" t="s">
        <v>1127</v>
      </c>
      <c r="F25" s="2" t="s">
        <v>2110</v>
      </c>
      <c r="G25" s="2" t="s">
        <v>1127</v>
      </c>
      <c r="H25" s="49">
        <v>323</v>
      </c>
      <c r="I25" s="198" t="s">
        <v>44</v>
      </c>
      <c r="J25" s="177" t="str">
        <f>IF(ISBLANK(INDEX('Policy Characteristics'!D:D,MATCH($C25,'Policy Characteristics'!$C:$C,0))),"",INDEX('Policy Characteristics'!D:D,MATCH($C25,'Policy Characteristics'!$C:$C,0)))</f>
        <v>Conventional Pollutant Standard</v>
      </c>
      <c r="K25" s="176" t="str">
        <f>IF(ISBLANK(INDEX('Policy Characteristics'!E:E,MATCH($C25,'Policy Characteristics'!$C:$C,0))),"",INDEX('Policy Characteristics'!E:E,MATCH($C25,'Policy Characteristics'!$C:$C,0)))</f>
        <v>trans reduce regulated pollutants</v>
      </c>
      <c r="L25" s="176">
        <f>IF(ISBLANK(INDEX('Policy Characteristics'!F:F,MATCH($C25,'Policy Characteristics'!$C:$C,0))),"",INDEX('Policy Characteristics'!F:F,MATCH($C25,'Policy Characteristics'!$C:$C,0)))</f>
        <v>0</v>
      </c>
      <c r="M25" s="176">
        <f>IF(ISBLANK(INDEX('Policy Characteristics'!G:G,MATCH($C25,'Policy Characteristics'!$C:$C,0))),"",INDEX('Policy Characteristics'!G:G,MATCH($C25,'Policy Characteristics'!$C:$C,0)))</f>
        <v>1</v>
      </c>
      <c r="N25" s="176">
        <f>IF(ISBLANK(INDEX('Policy Characteristics'!H:H,MATCH($C25,'Policy Characteristics'!$C:$C,0))),"",INDEX('Policy Characteristics'!H:H,MATCH($C25,'Policy Characteristics'!$C:$C,0)))</f>
        <v>0.02</v>
      </c>
      <c r="O25" s="176" t="str">
        <f>IF(ISBLANK(INDEX('Policy Characteristics'!I:I,MATCH($C25,'Policy Characteristics'!$C:$C,0))),"",INDEX('Policy Characteristics'!I:I,MATCH($C25,'Policy Characteristics'!$C:$C,0)))</f>
        <v>% reduction in emissions</v>
      </c>
      <c r="P25" s="176"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5" s="176" t="str">
        <f>IF(ISBLANK(INDEX('Policy Characteristics'!K:K,MATCH($C25,'Policy Characteristics'!$C:$C,0))),"",INDEX('Policy Characteristics'!K:K,MATCH($C25,'Policy Characteristics'!$C:$C,0)))</f>
        <v>transportation-sector-main.html#conv-pol-stds</v>
      </c>
      <c r="R25" s="176" t="str">
        <f>IF(ISBLANK(INDEX('Policy Characteristics'!L:L,MATCH($C25,'Policy Characteristics'!$C:$C,0))),"",INDEX('Policy Characteristics'!L:L,MATCH($C25,'Policy Characteristics'!$C:$C,0)))</f>
        <v>conventional-pollutant-standards.html</v>
      </c>
    </row>
    <row r="26" spans="1:18" s="2" customFormat="1" x14ac:dyDescent="0.25">
      <c r="A26" s="176" t="str">
        <f>IF(ISBLANK(INDEX('Policy Characteristics'!A:A,MATCH($C26,'Policy Characteristics'!$C:$C,0))),"",INDEX('Policy Characteristics'!A:A,MATCH($C26,'Policy Characteristics'!$C:$C,0)))</f>
        <v>Transportation</v>
      </c>
      <c r="B26" s="184" t="str">
        <f>IF(ISBLANK(INDEX('Policy Characteristics'!B:B,MATCH($C26,'Policy Characteristics'!$C:$C,0))),"",INDEX('Policy Characteristics'!B:B,MATCH($C26,'Policy Characteristics'!$C:$C,0)))</f>
        <v>Conventional Pollutant Standards</v>
      </c>
      <c r="C26" s="176" t="str">
        <f t="shared" si="1"/>
        <v>Percentage Reduction of Separately Regulated Pollutants</v>
      </c>
      <c r="D26" s="2" t="s">
        <v>39</v>
      </c>
      <c r="E26" s="2" t="s">
        <v>1128</v>
      </c>
      <c r="F26" s="2" t="s">
        <v>2110</v>
      </c>
      <c r="G26" s="2" t="s">
        <v>1205</v>
      </c>
      <c r="H26" s="49">
        <v>324</v>
      </c>
      <c r="I26" s="198" t="s">
        <v>44</v>
      </c>
      <c r="J26" s="177" t="str">
        <f>IF(ISBLANK(INDEX('Policy Characteristics'!D:D,MATCH($C26,'Policy Characteristics'!$C:$C,0))),"",INDEX('Policy Characteristics'!D:D,MATCH($C26,'Policy Characteristics'!$C:$C,0)))</f>
        <v>Conventional Pollutant Standard</v>
      </c>
      <c r="K26" s="176" t="str">
        <f>IF(ISBLANK(INDEX('Policy Characteristics'!E:E,MATCH($C26,'Policy Characteristics'!$C:$C,0))),"",INDEX('Policy Characteristics'!E:E,MATCH($C26,'Policy Characteristics'!$C:$C,0)))</f>
        <v>trans reduce regulated pollutants</v>
      </c>
      <c r="L26" s="176">
        <f>IF(ISBLANK(INDEX('Policy Characteristics'!F:F,MATCH($C26,'Policy Characteristics'!$C:$C,0))),"",INDEX('Policy Characteristics'!F:F,MATCH($C26,'Policy Characteristics'!$C:$C,0)))</f>
        <v>0</v>
      </c>
      <c r="M26" s="176">
        <f>IF(ISBLANK(INDEX('Policy Characteristics'!G:G,MATCH($C26,'Policy Characteristics'!$C:$C,0))),"",INDEX('Policy Characteristics'!G:G,MATCH($C26,'Policy Characteristics'!$C:$C,0)))</f>
        <v>1</v>
      </c>
      <c r="N26" s="176">
        <f>IF(ISBLANK(INDEX('Policy Characteristics'!H:H,MATCH($C26,'Policy Characteristics'!$C:$C,0))),"",INDEX('Policy Characteristics'!H:H,MATCH($C26,'Policy Characteristics'!$C:$C,0)))</f>
        <v>0.02</v>
      </c>
      <c r="O26" s="176" t="str">
        <f>IF(ISBLANK(INDEX('Policy Characteristics'!I:I,MATCH($C26,'Policy Characteristics'!$C:$C,0))),"",INDEX('Policy Characteristics'!I:I,MATCH($C26,'Policy Characteristics'!$C:$C,0)))</f>
        <v>% reduction in emissions</v>
      </c>
      <c r="P26" s="176"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6" s="176" t="str">
        <f>IF(ISBLANK(INDEX('Policy Characteristics'!K:K,MATCH($C26,'Policy Characteristics'!$C:$C,0))),"",INDEX('Policy Characteristics'!K:K,MATCH($C26,'Policy Characteristics'!$C:$C,0)))</f>
        <v>transportation-sector-main.html#conv-pol-stds</v>
      </c>
      <c r="R26" s="176" t="str">
        <f>IF(ISBLANK(INDEX('Policy Characteristics'!L:L,MATCH($C26,'Policy Characteristics'!$C:$C,0))),"",INDEX('Policy Characteristics'!L:L,MATCH($C26,'Policy Characteristics'!$C:$C,0)))</f>
        <v>conventional-pollutant-standards.html</v>
      </c>
    </row>
    <row r="27" spans="1:18" s="2" customFormat="1" x14ac:dyDescent="0.25">
      <c r="A27" s="176" t="str">
        <f>IF(ISBLANK(INDEX('Policy Characteristics'!A:A,MATCH($C27,'Policy Characteristics'!$C:$C,0))),"",INDEX('Policy Characteristics'!A:A,MATCH($C27,'Policy Characteristics'!$C:$C,0)))</f>
        <v>Transportation</v>
      </c>
      <c r="B27" s="184" t="str">
        <f>IF(ISBLANK(INDEX('Policy Characteristics'!B:B,MATCH($C27,'Policy Characteristics'!$C:$C,0))),"",INDEX('Policy Characteristics'!B:B,MATCH($C27,'Policy Characteristics'!$C:$C,0)))</f>
        <v>Conventional Pollutant Standards</v>
      </c>
      <c r="C27" s="176" t="str">
        <f t="shared" si="1"/>
        <v>Percentage Reduction of Separately Regulated Pollutants</v>
      </c>
      <c r="D27" s="2" t="s">
        <v>39</v>
      </c>
      <c r="E27" s="2" t="s">
        <v>1129</v>
      </c>
      <c r="F27" s="2" t="s">
        <v>2110</v>
      </c>
      <c r="G27" s="2" t="s">
        <v>1129</v>
      </c>
      <c r="H27" s="49">
        <v>325</v>
      </c>
      <c r="I27" s="198" t="s">
        <v>44</v>
      </c>
      <c r="J27" s="177" t="str">
        <f>IF(ISBLANK(INDEX('Policy Characteristics'!D:D,MATCH($C27,'Policy Characteristics'!$C:$C,0))),"",INDEX('Policy Characteristics'!D:D,MATCH($C27,'Policy Characteristics'!$C:$C,0)))</f>
        <v>Conventional Pollutant Standard</v>
      </c>
      <c r="K27" s="176" t="str">
        <f>IF(ISBLANK(INDEX('Policy Characteristics'!E:E,MATCH($C27,'Policy Characteristics'!$C:$C,0))),"",INDEX('Policy Characteristics'!E:E,MATCH($C27,'Policy Characteristics'!$C:$C,0)))</f>
        <v>trans reduce regulated pollutants</v>
      </c>
      <c r="L27" s="176">
        <f>IF(ISBLANK(INDEX('Policy Characteristics'!F:F,MATCH($C27,'Policy Characteristics'!$C:$C,0))),"",INDEX('Policy Characteristics'!F:F,MATCH($C27,'Policy Characteristics'!$C:$C,0)))</f>
        <v>0</v>
      </c>
      <c r="M27" s="176">
        <f>IF(ISBLANK(INDEX('Policy Characteristics'!G:G,MATCH($C27,'Policy Characteristics'!$C:$C,0))),"",INDEX('Policy Characteristics'!G:G,MATCH($C27,'Policy Characteristics'!$C:$C,0)))</f>
        <v>1</v>
      </c>
      <c r="N27" s="176">
        <f>IF(ISBLANK(INDEX('Policy Characteristics'!H:H,MATCH($C27,'Policy Characteristics'!$C:$C,0))),"",INDEX('Policy Characteristics'!H:H,MATCH($C27,'Policy Characteristics'!$C:$C,0)))</f>
        <v>0.02</v>
      </c>
      <c r="O27" s="176" t="str">
        <f>IF(ISBLANK(INDEX('Policy Characteristics'!I:I,MATCH($C27,'Policy Characteristics'!$C:$C,0))),"",INDEX('Policy Characteristics'!I:I,MATCH($C27,'Policy Characteristics'!$C:$C,0)))</f>
        <v>% reduction in emissions</v>
      </c>
      <c r="P27" s="176"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7" s="176" t="str">
        <f>IF(ISBLANK(INDEX('Policy Characteristics'!K:K,MATCH($C27,'Policy Characteristics'!$C:$C,0))),"",INDEX('Policy Characteristics'!K:K,MATCH($C27,'Policy Characteristics'!$C:$C,0)))</f>
        <v>transportation-sector-main.html#conv-pol-stds</v>
      </c>
      <c r="R27" s="176" t="str">
        <f>IF(ISBLANK(INDEX('Policy Characteristics'!L:L,MATCH($C27,'Policy Characteristics'!$C:$C,0))),"",INDEX('Policy Characteristics'!L:L,MATCH($C27,'Policy Characteristics'!$C:$C,0)))</f>
        <v>conventional-pollutant-standards.html</v>
      </c>
    </row>
    <row r="28" spans="1:18" s="2" customFormat="1" x14ac:dyDescent="0.25">
      <c r="A28" s="176" t="str">
        <f>IF(ISBLANK(INDEX('Policy Characteristics'!A:A,MATCH($C28,'Policy Characteristics'!$C:$C,0))),"",INDEX('Policy Characteristics'!A:A,MATCH($C28,'Policy Characteristics'!$C:$C,0)))</f>
        <v>Transportation</v>
      </c>
      <c r="B28" s="184" t="str">
        <f>IF(ISBLANK(INDEX('Policy Characteristics'!B:B,MATCH($C28,'Policy Characteristics'!$C:$C,0))),"",INDEX('Policy Characteristics'!B:B,MATCH($C28,'Policy Characteristics'!$C:$C,0)))</f>
        <v>Conventional Pollutant Standards</v>
      </c>
      <c r="C28" s="176" t="str">
        <f t="shared" si="1"/>
        <v>Percentage Reduction of Separately Regulated Pollutants</v>
      </c>
      <c r="D28" s="2" t="s">
        <v>39</v>
      </c>
      <c r="E28" s="2" t="s">
        <v>1130</v>
      </c>
      <c r="F28" s="2" t="s">
        <v>2110</v>
      </c>
      <c r="G28" s="2" t="s">
        <v>1130</v>
      </c>
      <c r="H28" s="49">
        <v>326</v>
      </c>
      <c r="I28" s="198" t="s">
        <v>44</v>
      </c>
      <c r="J28" s="177" t="str">
        <f>IF(ISBLANK(INDEX('Policy Characteristics'!D:D,MATCH($C28,'Policy Characteristics'!$C:$C,0))),"",INDEX('Policy Characteristics'!D:D,MATCH($C28,'Policy Characteristics'!$C:$C,0)))</f>
        <v>Conventional Pollutant Standard</v>
      </c>
      <c r="K28" s="176" t="str">
        <f>IF(ISBLANK(INDEX('Policy Characteristics'!E:E,MATCH($C28,'Policy Characteristics'!$C:$C,0))),"",INDEX('Policy Characteristics'!E:E,MATCH($C28,'Policy Characteristics'!$C:$C,0)))</f>
        <v>trans reduce regulated pollutants</v>
      </c>
      <c r="L28" s="176">
        <f>IF(ISBLANK(INDEX('Policy Characteristics'!F:F,MATCH($C28,'Policy Characteristics'!$C:$C,0))),"",INDEX('Policy Characteristics'!F:F,MATCH($C28,'Policy Characteristics'!$C:$C,0)))</f>
        <v>0</v>
      </c>
      <c r="M28" s="176">
        <f>IF(ISBLANK(INDEX('Policy Characteristics'!G:G,MATCH($C28,'Policy Characteristics'!$C:$C,0))),"",INDEX('Policy Characteristics'!G:G,MATCH($C28,'Policy Characteristics'!$C:$C,0)))</f>
        <v>1</v>
      </c>
      <c r="N28" s="176">
        <f>IF(ISBLANK(INDEX('Policy Characteristics'!H:H,MATCH($C28,'Policy Characteristics'!$C:$C,0))),"",INDEX('Policy Characteristics'!H:H,MATCH($C28,'Policy Characteristics'!$C:$C,0)))</f>
        <v>0.02</v>
      </c>
      <c r="O28" s="176" t="str">
        <f>IF(ISBLANK(INDEX('Policy Characteristics'!I:I,MATCH($C28,'Policy Characteristics'!$C:$C,0))),"",INDEX('Policy Characteristics'!I:I,MATCH($C28,'Policy Characteristics'!$C:$C,0)))</f>
        <v>% reduction in emissions</v>
      </c>
      <c r="P28" s="176"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8" s="176" t="str">
        <f>IF(ISBLANK(INDEX('Policy Characteristics'!K:K,MATCH($C28,'Policy Characteristics'!$C:$C,0))),"",INDEX('Policy Characteristics'!K:K,MATCH($C28,'Policy Characteristics'!$C:$C,0)))</f>
        <v>transportation-sector-main.html#conv-pol-stds</v>
      </c>
      <c r="R28" s="176" t="str">
        <f>IF(ISBLANK(INDEX('Policy Characteristics'!L:L,MATCH($C28,'Policy Characteristics'!$C:$C,0))),"",INDEX('Policy Characteristics'!L:L,MATCH($C28,'Policy Characteristics'!$C:$C,0)))</f>
        <v>conventional-pollutant-standards.html</v>
      </c>
    </row>
    <row r="29" spans="1:18" s="2" customFormat="1" x14ac:dyDescent="0.25">
      <c r="A29" s="176" t="str">
        <f>IF(ISBLANK(INDEX('Policy Characteristics'!A:A,MATCH($C29,'Policy Characteristics'!$C:$C,0))),"",INDEX('Policy Characteristics'!A:A,MATCH($C29,'Policy Characteristics'!$C:$C,0)))</f>
        <v>Transportation</v>
      </c>
      <c r="B29" s="184" t="str">
        <f>IF(ISBLANK(INDEX('Policy Characteristics'!B:B,MATCH($C29,'Policy Characteristics'!$C:$C,0))),"",INDEX('Policy Characteristics'!B:B,MATCH($C29,'Policy Characteristics'!$C:$C,0)))</f>
        <v>Conventional Pollutant Standards</v>
      </c>
      <c r="C29" s="176" t="str">
        <f t="shared" si="1"/>
        <v>Percentage Reduction of Separately Regulated Pollutants</v>
      </c>
      <c r="D29" s="2" t="s">
        <v>39</v>
      </c>
      <c r="E29" s="2" t="s">
        <v>1131</v>
      </c>
      <c r="F29" s="2" t="s">
        <v>2110</v>
      </c>
      <c r="G29" s="2" t="s">
        <v>1131</v>
      </c>
      <c r="H29" s="49">
        <v>327</v>
      </c>
      <c r="I29" s="198" t="s">
        <v>44</v>
      </c>
      <c r="J29" s="177" t="str">
        <f>IF(ISBLANK(INDEX('Policy Characteristics'!D:D,MATCH($C29,'Policy Characteristics'!$C:$C,0))),"",INDEX('Policy Characteristics'!D:D,MATCH($C29,'Policy Characteristics'!$C:$C,0)))</f>
        <v>Conventional Pollutant Standard</v>
      </c>
      <c r="K29" s="176" t="str">
        <f>IF(ISBLANK(INDEX('Policy Characteristics'!E:E,MATCH($C29,'Policy Characteristics'!$C:$C,0))),"",INDEX('Policy Characteristics'!E:E,MATCH($C29,'Policy Characteristics'!$C:$C,0)))</f>
        <v>trans reduce regulated pollutants</v>
      </c>
      <c r="L29" s="176">
        <f>IF(ISBLANK(INDEX('Policy Characteristics'!F:F,MATCH($C29,'Policy Characteristics'!$C:$C,0))),"",INDEX('Policy Characteristics'!F:F,MATCH($C29,'Policy Characteristics'!$C:$C,0)))</f>
        <v>0</v>
      </c>
      <c r="M29" s="176">
        <f>IF(ISBLANK(INDEX('Policy Characteristics'!G:G,MATCH($C29,'Policy Characteristics'!$C:$C,0))),"",INDEX('Policy Characteristics'!G:G,MATCH($C29,'Policy Characteristics'!$C:$C,0)))</f>
        <v>1</v>
      </c>
      <c r="N29" s="176">
        <f>IF(ISBLANK(INDEX('Policy Characteristics'!H:H,MATCH($C29,'Policy Characteristics'!$C:$C,0))),"",INDEX('Policy Characteristics'!H:H,MATCH($C29,'Policy Characteristics'!$C:$C,0)))</f>
        <v>0.02</v>
      </c>
      <c r="O29" s="176" t="str">
        <f>IF(ISBLANK(INDEX('Policy Characteristics'!I:I,MATCH($C29,'Policy Characteristics'!$C:$C,0))),"",INDEX('Policy Characteristics'!I:I,MATCH($C29,'Policy Characteristics'!$C:$C,0)))</f>
        <v>% reduction in emissions</v>
      </c>
      <c r="P29" s="176"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9" s="176" t="str">
        <f>IF(ISBLANK(INDEX('Policy Characteristics'!K:K,MATCH($C29,'Policy Characteristics'!$C:$C,0))),"",INDEX('Policy Characteristics'!K:K,MATCH($C29,'Policy Characteristics'!$C:$C,0)))</f>
        <v>transportation-sector-main.html#conv-pol-stds</v>
      </c>
      <c r="R29" s="176" t="str">
        <f>IF(ISBLANK(INDEX('Policy Characteristics'!L:L,MATCH($C29,'Policy Characteristics'!$C:$C,0))),"",INDEX('Policy Characteristics'!L:L,MATCH($C29,'Policy Characteristics'!$C:$C,0)))</f>
        <v>conventional-pollutant-standards.html</v>
      </c>
    </row>
    <row r="30" spans="1:18" s="2" customFormat="1" x14ac:dyDescent="0.25">
      <c r="A30" s="176" t="str">
        <f>IF(ISBLANK(INDEX('Policy Characteristics'!A:A,MATCH($C30,'Policy Characteristics'!$C:$C,0))),"",INDEX('Policy Characteristics'!A:A,MATCH($C30,'Policy Characteristics'!$C:$C,0)))</f>
        <v>Transportation</v>
      </c>
      <c r="B30" s="184" t="str">
        <f>IF(ISBLANK(INDEX('Policy Characteristics'!B:B,MATCH($C30,'Policy Characteristics'!$C:$C,0))),"",INDEX('Policy Characteristics'!B:B,MATCH($C30,'Policy Characteristics'!$C:$C,0)))</f>
        <v>Conventional Pollutant Standards</v>
      </c>
      <c r="C30" s="176" t="str">
        <f t="shared" si="1"/>
        <v>Percentage Reduction of Separately Regulated Pollutants</v>
      </c>
      <c r="D30" s="2" t="s">
        <v>39</v>
      </c>
      <c r="E30" s="2" t="s">
        <v>1132</v>
      </c>
      <c r="F30" s="2" t="s">
        <v>2110</v>
      </c>
      <c r="G30" s="2" t="s">
        <v>1132</v>
      </c>
      <c r="H30" s="49">
        <v>328</v>
      </c>
      <c r="I30" s="198" t="s">
        <v>44</v>
      </c>
      <c r="J30" s="177" t="str">
        <f>IF(ISBLANK(INDEX('Policy Characteristics'!D:D,MATCH($C30,'Policy Characteristics'!$C:$C,0))),"",INDEX('Policy Characteristics'!D:D,MATCH($C30,'Policy Characteristics'!$C:$C,0)))</f>
        <v>Conventional Pollutant Standard</v>
      </c>
      <c r="K30" s="176" t="str">
        <f>IF(ISBLANK(INDEX('Policy Characteristics'!E:E,MATCH($C30,'Policy Characteristics'!$C:$C,0))),"",INDEX('Policy Characteristics'!E:E,MATCH($C30,'Policy Characteristics'!$C:$C,0)))</f>
        <v>trans reduce regulated pollutants</v>
      </c>
      <c r="L30" s="176">
        <f>IF(ISBLANK(INDEX('Policy Characteristics'!F:F,MATCH($C30,'Policy Characteristics'!$C:$C,0))),"",INDEX('Policy Characteristics'!F:F,MATCH($C30,'Policy Characteristics'!$C:$C,0)))</f>
        <v>0</v>
      </c>
      <c r="M30" s="176">
        <f>IF(ISBLANK(INDEX('Policy Characteristics'!G:G,MATCH($C30,'Policy Characteristics'!$C:$C,0))),"",INDEX('Policy Characteristics'!G:G,MATCH($C30,'Policy Characteristics'!$C:$C,0)))</f>
        <v>1</v>
      </c>
      <c r="N30" s="176">
        <f>IF(ISBLANK(INDEX('Policy Characteristics'!H:H,MATCH($C30,'Policy Characteristics'!$C:$C,0))),"",INDEX('Policy Characteristics'!H:H,MATCH($C30,'Policy Characteristics'!$C:$C,0)))</f>
        <v>0.02</v>
      </c>
      <c r="O30" s="176" t="str">
        <f>IF(ISBLANK(INDEX('Policy Characteristics'!I:I,MATCH($C30,'Policy Characteristics'!$C:$C,0))),"",INDEX('Policy Characteristics'!I:I,MATCH($C30,'Policy Characteristics'!$C:$C,0)))</f>
        <v>% reduction in emissions</v>
      </c>
      <c r="P30" s="176"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0" s="176" t="str">
        <f>IF(ISBLANK(INDEX('Policy Characteristics'!K:K,MATCH($C30,'Policy Characteristics'!$C:$C,0))),"",INDEX('Policy Characteristics'!K:K,MATCH($C30,'Policy Characteristics'!$C:$C,0)))</f>
        <v>transportation-sector-main.html#conv-pol-stds</v>
      </c>
      <c r="R30" s="176" t="str">
        <f>IF(ISBLANK(INDEX('Policy Characteristics'!L:L,MATCH($C30,'Policy Characteristics'!$C:$C,0))),"",INDEX('Policy Characteristics'!L:L,MATCH($C30,'Policy Characteristics'!$C:$C,0)))</f>
        <v>conventional-pollutant-standards.html</v>
      </c>
    </row>
    <row r="31" spans="1:18" s="2" customFormat="1" x14ac:dyDescent="0.25">
      <c r="A31" s="176" t="str">
        <f>IF(ISBLANK(INDEX('Policy Characteristics'!A:A,MATCH($C31,'Policy Characteristics'!$C:$C,0))),"",INDEX('Policy Characteristics'!A:A,MATCH($C31,'Policy Characteristics'!$C:$C,0)))</f>
        <v>Transportation</v>
      </c>
      <c r="B31" s="184" t="str">
        <f>IF(ISBLANK(INDEX('Policy Characteristics'!B:B,MATCH($C31,'Policy Characteristics'!$C:$C,0))),"",INDEX('Policy Characteristics'!B:B,MATCH($C31,'Policy Characteristics'!$C:$C,0)))</f>
        <v>Conventional Pollutant Standards</v>
      </c>
      <c r="C31" s="176" t="str">
        <f t="shared" si="1"/>
        <v>Percentage Reduction of Separately Regulated Pollutants</v>
      </c>
      <c r="D31" s="2" t="s">
        <v>39</v>
      </c>
      <c r="E31" s="2" t="s">
        <v>1133</v>
      </c>
      <c r="F31" s="2" t="s">
        <v>2110</v>
      </c>
      <c r="G31" s="2" t="s">
        <v>1133</v>
      </c>
      <c r="H31" s="49">
        <v>329</v>
      </c>
      <c r="I31" s="198" t="s">
        <v>44</v>
      </c>
      <c r="J31" s="177" t="str">
        <f>IF(ISBLANK(INDEX('Policy Characteristics'!D:D,MATCH($C31,'Policy Characteristics'!$C:$C,0))),"",INDEX('Policy Characteristics'!D:D,MATCH($C31,'Policy Characteristics'!$C:$C,0)))</f>
        <v>Conventional Pollutant Standard</v>
      </c>
      <c r="K31" s="176" t="str">
        <f>IF(ISBLANK(INDEX('Policy Characteristics'!E:E,MATCH($C31,'Policy Characteristics'!$C:$C,0))),"",INDEX('Policy Characteristics'!E:E,MATCH($C31,'Policy Characteristics'!$C:$C,0)))</f>
        <v>trans reduce regulated pollutants</v>
      </c>
      <c r="L31" s="176">
        <f>IF(ISBLANK(INDEX('Policy Characteristics'!F:F,MATCH($C31,'Policy Characteristics'!$C:$C,0))),"",INDEX('Policy Characteristics'!F:F,MATCH($C31,'Policy Characteristics'!$C:$C,0)))</f>
        <v>0</v>
      </c>
      <c r="M31" s="176">
        <f>IF(ISBLANK(INDEX('Policy Characteristics'!G:G,MATCH($C31,'Policy Characteristics'!$C:$C,0))),"",INDEX('Policy Characteristics'!G:G,MATCH($C31,'Policy Characteristics'!$C:$C,0)))</f>
        <v>1</v>
      </c>
      <c r="N31" s="176">
        <f>IF(ISBLANK(INDEX('Policy Characteristics'!H:H,MATCH($C31,'Policy Characteristics'!$C:$C,0))),"",INDEX('Policy Characteristics'!H:H,MATCH($C31,'Policy Characteristics'!$C:$C,0)))</f>
        <v>0.02</v>
      </c>
      <c r="O31" s="176" t="str">
        <f>IF(ISBLANK(INDEX('Policy Characteristics'!I:I,MATCH($C31,'Policy Characteristics'!$C:$C,0))),"",INDEX('Policy Characteristics'!I:I,MATCH($C31,'Policy Characteristics'!$C:$C,0)))</f>
        <v>% reduction in emissions</v>
      </c>
      <c r="P31" s="176"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1" s="176" t="str">
        <f>IF(ISBLANK(INDEX('Policy Characteristics'!K:K,MATCH($C31,'Policy Characteristics'!$C:$C,0))),"",INDEX('Policy Characteristics'!K:K,MATCH($C31,'Policy Characteristics'!$C:$C,0)))</f>
        <v>transportation-sector-main.html#conv-pol-stds</v>
      </c>
      <c r="R31" s="176" t="str">
        <f>IF(ISBLANK(INDEX('Policy Characteristics'!L:L,MATCH($C31,'Policy Characteristics'!$C:$C,0))),"",INDEX('Policy Characteristics'!L:L,MATCH($C31,'Policy Characteristics'!$C:$C,0)))</f>
        <v>conventional-pollutant-standards.html</v>
      </c>
    </row>
    <row r="32" spans="1:18" s="2" customFormat="1" x14ac:dyDescent="0.25">
      <c r="A32" s="176" t="str">
        <f>IF(ISBLANK(INDEX('Policy Characteristics'!A:A,MATCH($C32,'Policy Characteristics'!$C:$C,0))),"",INDEX('Policy Characteristics'!A:A,MATCH($C32,'Policy Characteristics'!$C:$C,0)))</f>
        <v>Transportation</v>
      </c>
      <c r="B32" s="184" t="str">
        <f>IF(ISBLANK(INDEX('Policy Characteristics'!B:B,MATCH($C32,'Policy Characteristics'!$C:$C,0))),"",INDEX('Policy Characteristics'!B:B,MATCH($C32,'Policy Characteristics'!$C:$C,0)))</f>
        <v>Conventional Pollutant Standards</v>
      </c>
      <c r="C32" s="176" t="str">
        <f t="shared" si="1"/>
        <v>Percentage Reduction of Separately Regulated Pollutants</v>
      </c>
      <c r="D32" s="2" t="s">
        <v>40</v>
      </c>
      <c r="E32" s="2" t="s">
        <v>1125</v>
      </c>
      <c r="F32" s="2" t="s">
        <v>2111</v>
      </c>
      <c r="G32" s="2" t="s">
        <v>1307</v>
      </c>
      <c r="H32" s="49">
        <v>330</v>
      </c>
      <c r="I32" s="197" t="s">
        <v>43</v>
      </c>
      <c r="J32" s="177" t="str">
        <f>IF(ISBLANK(INDEX('Policy Characteristics'!D:D,MATCH($C32,'Policy Characteristics'!$C:$C,0))),"",INDEX('Policy Characteristics'!D:D,MATCH($C32,'Policy Characteristics'!$C:$C,0)))</f>
        <v>Conventional Pollutant Standard</v>
      </c>
      <c r="K32" s="176" t="str">
        <f>IF(ISBLANK(INDEX('Policy Characteristics'!E:E,MATCH($C32,'Policy Characteristics'!$C:$C,0))),"",INDEX('Policy Characteristics'!E:E,MATCH($C32,'Policy Characteristics'!$C:$C,0)))</f>
        <v>trans reduce regulated pollutants</v>
      </c>
      <c r="L32" s="176">
        <f>IF(ISBLANK(INDEX('Policy Characteristics'!F:F,MATCH($C32,'Policy Characteristics'!$C:$C,0))),"",INDEX('Policy Characteristics'!F:F,MATCH($C32,'Policy Characteristics'!$C:$C,0)))</f>
        <v>0</v>
      </c>
      <c r="M32" s="176">
        <f>IF(ISBLANK(INDEX('Policy Characteristics'!G:G,MATCH($C32,'Policy Characteristics'!$C:$C,0))),"",INDEX('Policy Characteristics'!G:G,MATCH($C32,'Policy Characteristics'!$C:$C,0)))</f>
        <v>1</v>
      </c>
      <c r="N32" s="176">
        <f>IF(ISBLANK(INDEX('Policy Characteristics'!H:H,MATCH($C32,'Policy Characteristics'!$C:$C,0))),"",INDEX('Policy Characteristics'!H:H,MATCH($C32,'Policy Characteristics'!$C:$C,0)))</f>
        <v>0.02</v>
      </c>
      <c r="O32" s="176" t="str">
        <f>IF(ISBLANK(INDEX('Policy Characteristics'!I:I,MATCH($C32,'Policy Characteristics'!$C:$C,0))),"",INDEX('Policy Characteristics'!I:I,MATCH($C32,'Policy Characteristics'!$C:$C,0)))</f>
        <v>% reduction in emissions</v>
      </c>
      <c r="P32" s="176"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2" s="176" t="str">
        <f>IF(ISBLANK(INDEX('Policy Characteristics'!K:K,MATCH($C32,'Policy Characteristics'!$C:$C,0))),"",INDEX('Policy Characteristics'!K:K,MATCH($C32,'Policy Characteristics'!$C:$C,0)))</f>
        <v>transportation-sector-main.html#conv-pol-stds</v>
      </c>
      <c r="R32" s="176" t="str">
        <f>IF(ISBLANK(INDEX('Policy Characteristics'!L:L,MATCH($C32,'Policy Characteristics'!$C:$C,0))),"",INDEX('Policy Characteristics'!L:L,MATCH($C32,'Policy Characteristics'!$C:$C,0)))</f>
        <v>conventional-pollutant-standards.html</v>
      </c>
    </row>
    <row r="33" spans="1:18" s="2" customFormat="1" x14ac:dyDescent="0.25">
      <c r="A33" s="176" t="str">
        <f>IF(ISBLANK(INDEX('Policy Characteristics'!A:A,MATCH($C33,'Policy Characteristics'!$C:$C,0))),"",INDEX('Policy Characteristics'!A:A,MATCH($C33,'Policy Characteristics'!$C:$C,0)))</f>
        <v>Transportation</v>
      </c>
      <c r="B33" s="184" t="str">
        <f>IF(ISBLANK(INDEX('Policy Characteristics'!B:B,MATCH($C33,'Policy Characteristics'!$C:$C,0))),"",INDEX('Policy Characteristics'!B:B,MATCH($C33,'Policy Characteristics'!$C:$C,0)))</f>
        <v>Conventional Pollutant Standards</v>
      </c>
      <c r="C33" s="176" t="str">
        <f t="shared" ref="C33:C61" si="2">C$2</f>
        <v>Percentage Reduction of Separately Regulated Pollutants</v>
      </c>
      <c r="D33" s="2" t="s">
        <v>40</v>
      </c>
      <c r="E33" s="2" t="s">
        <v>471</v>
      </c>
      <c r="F33" s="2" t="s">
        <v>2111</v>
      </c>
      <c r="G33" s="2" t="s">
        <v>471</v>
      </c>
      <c r="H33" s="49">
        <v>331</v>
      </c>
      <c r="I33" s="197" t="s">
        <v>43</v>
      </c>
      <c r="J33" s="177" t="str">
        <f>IF(ISBLANK(INDEX('Policy Characteristics'!D:D,MATCH($C33,'Policy Characteristics'!$C:$C,0))),"",INDEX('Policy Characteristics'!D:D,MATCH($C33,'Policy Characteristics'!$C:$C,0)))</f>
        <v>Conventional Pollutant Standard</v>
      </c>
      <c r="K33" s="176" t="str">
        <f>IF(ISBLANK(INDEX('Policy Characteristics'!E:E,MATCH($C33,'Policy Characteristics'!$C:$C,0))),"",INDEX('Policy Characteristics'!E:E,MATCH($C33,'Policy Characteristics'!$C:$C,0)))</f>
        <v>trans reduce regulated pollutants</v>
      </c>
      <c r="L33" s="176">
        <f>IF(ISBLANK(INDEX('Policy Characteristics'!F:F,MATCH($C33,'Policy Characteristics'!$C:$C,0))),"",INDEX('Policy Characteristics'!F:F,MATCH($C33,'Policy Characteristics'!$C:$C,0)))</f>
        <v>0</v>
      </c>
      <c r="M33" s="176">
        <f>IF(ISBLANK(INDEX('Policy Characteristics'!G:G,MATCH($C33,'Policy Characteristics'!$C:$C,0))),"",INDEX('Policy Characteristics'!G:G,MATCH($C33,'Policy Characteristics'!$C:$C,0)))</f>
        <v>1</v>
      </c>
      <c r="N33" s="176">
        <f>IF(ISBLANK(INDEX('Policy Characteristics'!H:H,MATCH($C33,'Policy Characteristics'!$C:$C,0))),"",INDEX('Policy Characteristics'!H:H,MATCH($C33,'Policy Characteristics'!$C:$C,0)))</f>
        <v>0.02</v>
      </c>
      <c r="O33" s="176" t="str">
        <f>IF(ISBLANK(INDEX('Policy Characteristics'!I:I,MATCH($C33,'Policy Characteristics'!$C:$C,0))),"",INDEX('Policy Characteristics'!I:I,MATCH($C33,'Policy Characteristics'!$C:$C,0)))</f>
        <v>% reduction in emissions</v>
      </c>
      <c r="P33" s="176"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3" s="176" t="str">
        <f>IF(ISBLANK(INDEX('Policy Characteristics'!K:K,MATCH($C33,'Policy Characteristics'!$C:$C,0))),"",INDEX('Policy Characteristics'!K:K,MATCH($C33,'Policy Characteristics'!$C:$C,0)))</f>
        <v>transportation-sector-main.html#conv-pol-stds</v>
      </c>
      <c r="R33" s="176" t="str">
        <f>IF(ISBLANK(INDEX('Policy Characteristics'!L:L,MATCH($C33,'Policy Characteristics'!$C:$C,0))),"",INDEX('Policy Characteristics'!L:L,MATCH($C33,'Policy Characteristics'!$C:$C,0)))</f>
        <v>conventional-pollutant-standards.html</v>
      </c>
    </row>
    <row r="34" spans="1:18" s="2" customFormat="1" x14ac:dyDescent="0.25">
      <c r="A34" s="176" t="str">
        <f>IF(ISBLANK(INDEX('Policy Characteristics'!A:A,MATCH($C34,'Policy Characteristics'!$C:$C,0))),"",INDEX('Policy Characteristics'!A:A,MATCH($C34,'Policy Characteristics'!$C:$C,0)))</f>
        <v>Transportation</v>
      </c>
      <c r="B34" s="184" t="str">
        <f>IF(ISBLANK(INDEX('Policy Characteristics'!B:B,MATCH($C34,'Policy Characteristics'!$C:$C,0))),"",INDEX('Policy Characteristics'!B:B,MATCH($C34,'Policy Characteristics'!$C:$C,0)))</f>
        <v>Conventional Pollutant Standards</v>
      </c>
      <c r="C34" s="176" t="str">
        <f t="shared" si="2"/>
        <v>Percentage Reduction of Separately Regulated Pollutants</v>
      </c>
      <c r="D34" s="2" t="s">
        <v>40</v>
      </c>
      <c r="E34" s="2" t="s">
        <v>1126</v>
      </c>
      <c r="F34" s="2" t="s">
        <v>2111</v>
      </c>
      <c r="G34" s="2" t="s">
        <v>1126</v>
      </c>
      <c r="H34" s="49">
        <v>332</v>
      </c>
      <c r="I34" s="197" t="s">
        <v>43</v>
      </c>
      <c r="J34" s="177" t="str">
        <f>IF(ISBLANK(INDEX('Policy Characteristics'!D:D,MATCH($C34,'Policy Characteristics'!$C:$C,0))),"",INDEX('Policy Characteristics'!D:D,MATCH($C34,'Policy Characteristics'!$C:$C,0)))</f>
        <v>Conventional Pollutant Standard</v>
      </c>
      <c r="K34" s="176" t="str">
        <f>IF(ISBLANK(INDEX('Policy Characteristics'!E:E,MATCH($C34,'Policy Characteristics'!$C:$C,0))),"",INDEX('Policy Characteristics'!E:E,MATCH($C34,'Policy Characteristics'!$C:$C,0)))</f>
        <v>trans reduce regulated pollutants</v>
      </c>
      <c r="L34" s="176">
        <f>IF(ISBLANK(INDEX('Policy Characteristics'!F:F,MATCH($C34,'Policy Characteristics'!$C:$C,0))),"",INDEX('Policy Characteristics'!F:F,MATCH($C34,'Policy Characteristics'!$C:$C,0)))</f>
        <v>0</v>
      </c>
      <c r="M34" s="176">
        <f>IF(ISBLANK(INDEX('Policy Characteristics'!G:G,MATCH($C34,'Policy Characteristics'!$C:$C,0))),"",INDEX('Policy Characteristics'!G:G,MATCH($C34,'Policy Characteristics'!$C:$C,0)))</f>
        <v>1</v>
      </c>
      <c r="N34" s="176">
        <f>IF(ISBLANK(INDEX('Policy Characteristics'!H:H,MATCH($C34,'Policy Characteristics'!$C:$C,0))),"",INDEX('Policy Characteristics'!H:H,MATCH($C34,'Policy Characteristics'!$C:$C,0)))</f>
        <v>0.02</v>
      </c>
      <c r="O34" s="176" t="str">
        <f>IF(ISBLANK(INDEX('Policy Characteristics'!I:I,MATCH($C34,'Policy Characteristics'!$C:$C,0))),"",INDEX('Policy Characteristics'!I:I,MATCH($C34,'Policy Characteristics'!$C:$C,0)))</f>
        <v>% reduction in emissions</v>
      </c>
      <c r="P34" s="176"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4" s="176" t="str">
        <f>IF(ISBLANK(INDEX('Policy Characteristics'!K:K,MATCH($C34,'Policy Characteristics'!$C:$C,0))),"",INDEX('Policy Characteristics'!K:K,MATCH($C34,'Policy Characteristics'!$C:$C,0)))</f>
        <v>transportation-sector-main.html#conv-pol-stds</v>
      </c>
      <c r="R34" s="176" t="str">
        <f>IF(ISBLANK(INDEX('Policy Characteristics'!L:L,MATCH($C34,'Policy Characteristics'!$C:$C,0))),"",INDEX('Policy Characteristics'!L:L,MATCH($C34,'Policy Characteristics'!$C:$C,0)))</f>
        <v>conventional-pollutant-standards.html</v>
      </c>
    </row>
    <row r="35" spans="1:18" s="2" customFormat="1" x14ac:dyDescent="0.25">
      <c r="A35" s="176" t="str">
        <f>IF(ISBLANK(INDEX('Policy Characteristics'!A:A,MATCH($C35,'Policy Characteristics'!$C:$C,0))),"",INDEX('Policy Characteristics'!A:A,MATCH($C35,'Policy Characteristics'!$C:$C,0)))</f>
        <v>Transportation</v>
      </c>
      <c r="B35" s="184" t="str">
        <f>IF(ISBLANK(INDEX('Policy Characteristics'!B:B,MATCH($C35,'Policy Characteristics'!$C:$C,0))),"",INDEX('Policy Characteristics'!B:B,MATCH($C35,'Policy Characteristics'!$C:$C,0)))</f>
        <v>Conventional Pollutant Standards</v>
      </c>
      <c r="C35" s="176" t="str">
        <f t="shared" si="2"/>
        <v>Percentage Reduction of Separately Regulated Pollutants</v>
      </c>
      <c r="D35" s="2" t="s">
        <v>40</v>
      </c>
      <c r="E35" s="2" t="s">
        <v>1127</v>
      </c>
      <c r="F35" s="2" t="s">
        <v>2111</v>
      </c>
      <c r="G35" s="2" t="s">
        <v>1127</v>
      </c>
      <c r="H35" s="49">
        <v>333</v>
      </c>
      <c r="I35" s="197" t="s">
        <v>43</v>
      </c>
      <c r="J35" s="177" t="str">
        <f>IF(ISBLANK(INDEX('Policy Characteristics'!D:D,MATCH($C35,'Policy Characteristics'!$C:$C,0))),"",INDEX('Policy Characteristics'!D:D,MATCH($C35,'Policy Characteristics'!$C:$C,0)))</f>
        <v>Conventional Pollutant Standard</v>
      </c>
      <c r="K35" s="176" t="str">
        <f>IF(ISBLANK(INDEX('Policy Characteristics'!E:E,MATCH($C35,'Policy Characteristics'!$C:$C,0))),"",INDEX('Policy Characteristics'!E:E,MATCH($C35,'Policy Characteristics'!$C:$C,0)))</f>
        <v>trans reduce regulated pollutants</v>
      </c>
      <c r="L35" s="176">
        <f>IF(ISBLANK(INDEX('Policy Characteristics'!F:F,MATCH($C35,'Policy Characteristics'!$C:$C,0))),"",INDEX('Policy Characteristics'!F:F,MATCH($C35,'Policy Characteristics'!$C:$C,0)))</f>
        <v>0</v>
      </c>
      <c r="M35" s="176">
        <f>IF(ISBLANK(INDEX('Policy Characteristics'!G:G,MATCH($C35,'Policy Characteristics'!$C:$C,0))),"",INDEX('Policy Characteristics'!G:G,MATCH($C35,'Policy Characteristics'!$C:$C,0)))</f>
        <v>1</v>
      </c>
      <c r="N35" s="176">
        <f>IF(ISBLANK(INDEX('Policy Characteristics'!H:H,MATCH($C35,'Policy Characteristics'!$C:$C,0))),"",INDEX('Policy Characteristics'!H:H,MATCH($C35,'Policy Characteristics'!$C:$C,0)))</f>
        <v>0.02</v>
      </c>
      <c r="O35" s="176" t="str">
        <f>IF(ISBLANK(INDEX('Policy Characteristics'!I:I,MATCH($C35,'Policy Characteristics'!$C:$C,0))),"",INDEX('Policy Characteristics'!I:I,MATCH($C35,'Policy Characteristics'!$C:$C,0)))</f>
        <v>% reduction in emissions</v>
      </c>
      <c r="P35" s="176"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5" s="176" t="str">
        <f>IF(ISBLANK(INDEX('Policy Characteristics'!K:K,MATCH($C35,'Policy Characteristics'!$C:$C,0))),"",INDEX('Policy Characteristics'!K:K,MATCH($C35,'Policy Characteristics'!$C:$C,0)))</f>
        <v>transportation-sector-main.html#conv-pol-stds</v>
      </c>
      <c r="R35" s="176" t="str">
        <f>IF(ISBLANK(INDEX('Policy Characteristics'!L:L,MATCH($C35,'Policy Characteristics'!$C:$C,0))),"",INDEX('Policy Characteristics'!L:L,MATCH($C35,'Policy Characteristics'!$C:$C,0)))</f>
        <v>conventional-pollutant-standards.html</v>
      </c>
    </row>
    <row r="36" spans="1:18" s="2" customFormat="1" x14ac:dyDescent="0.25">
      <c r="A36" s="176" t="str">
        <f>IF(ISBLANK(INDEX('Policy Characteristics'!A:A,MATCH($C36,'Policy Characteristics'!$C:$C,0))),"",INDEX('Policy Characteristics'!A:A,MATCH($C36,'Policy Characteristics'!$C:$C,0)))</f>
        <v>Transportation</v>
      </c>
      <c r="B36" s="184" t="str">
        <f>IF(ISBLANK(INDEX('Policy Characteristics'!B:B,MATCH($C36,'Policy Characteristics'!$C:$C,0))),"",INDEX('Policy Characteristics'!B:B,MATCH($C36,'Policy Characteristics'!$C:$C,0)))</f>
        <v>Conventional Pollutant Standards</v>
      </c>
      <c r="C36" s="176" t="str">
        <f t="shared" si="2"/>
        <v>Percentage Reduction of Separately Regulated Pollutants</v>
      </c>
      <c r="D36" s="2" t="s">
        <v>40</v>
      </c>
      <c r="E36" s="2" t="s">
        <v>1128</v>
      </c>
      <c r="F36" s="2" t="s">
        <v>2111</v>
      </c>
      <c r="G36" s="2" t="s">
        <v>1205</v>
      </c>
      <c r="H36" s="49">
        <v>334</v>
      </c>
      <c r="I36" s="197" t="s">
        <v>43</v>
      </c>
      <c r="J36" s="177" t="str">
        <f>IF(ISBLANK(INDEX('Policy Characteristics'!D:D,MATCH($C36,'Policy Characteristics'!$C:$C,0))),"",INDEX('Policy Characteristics'!D:D,MATCH($C36,'Policy Characteristics'!$C:$C,0)))</f>
        <v>Conventional Pollutant Standard</v>
      </c>
      <c r="K36" s="176" t="str">
        <f>IF(ISBLANK(INDEX('Policy Characteristics'!E:E,MATCH($C36,'Policy Characteristics'!$C:$C,0))),"",INDEX('Policy Characteristics'!E:E,MATCH($C36,'Policy Characteristics'!$C:$C,0)))</f>
        <v>trans reduce regulated pollutants</v>
      </c>
      <c r="L36" s="176">
        <f>IF(ISBLANK(INDEX('Policy Characteristics'!F:F,MATCH($C36,'Policy Characteristics'!$C:$C,0))),"",INDEX('Policy Characteristics'!F:F,MATCH($C36,'Policy Characteristics'!$C:$C,0)))</f>
        <v>0</v>
      </c>
      <c r="M36" s="176">
        <f>IF(ISBLANK(INDEX('Policy Characteristics'!G:G,MATCH($C36,'Policy Characteristics'!$C:$C,0))),"",INDEX('Policy Characteristics'!G:G,MATCH($C36,'Policy Characteristics'!$C:$C,0)))</f>
        <v>1</v>
      </c>
      <c r="N36" s="176">
        <f>IF(ISBLANK(INDEX('Policy Characteristics'!H:H,MATCH($C36,'Policy Characteristics'!$C:$C,0))),"",INDEX('Policy Characteristics'!H:H,MATCH($C36,'Policy Characteristics'!$C:$C,0)))</f>
        <v>0.02</v>
      </c>
      <c r="O36" s="176" t="str">
        <f>IF(ISBLANK(INDEX('Policy Characteristics'!I:I,MATCH($C36,'Policy Characteristics'!$C:$C,0))),"",INDEX('Policy Characteristics'!I:I,MATCH($C36,'Policy Characteristics'!$C:$C,0)))</f>
        <v>% reduction in emissions</v>
      </c>
      <c r="P36" s="176"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6" s="176" t="str">
        <f>IF(ISBLANK(INDEX('Policy Characteristics'!K:K,MATCH($C36,'Policy Characteristics'!$C:$C,0))),"",INDEX('Policy Characteristics'!K:K,MATCH($C36,'Policy Characteristics'!$C:$C,0)))</f>
        <v>transportation-sector-main.html#conv-pol-stds</v>
      </c>
      <c r="R36" s="176" t="str">
        <f>IF(ISBLANK(INDEX('Policy Characteristics'!L:L,MATCH($C36,'Policy Characteristics'!$C:$C,0))),"",INDEX('Policy Characteristics'!L:L,MATCH($C36,'Policy Characteristics'!$C:$C,0)))</f>
        <v>conventional-pollutant-standards.html</v>
      </c>
    </row>
    <row r="37" spans="1:18" s="2" customFormat="1" x14ac:dyDescent="0.25">
      <c r="A37" s="176" t="str">
        <f>IF(ISBLANK(INDEX('Policy Characteristics'!A:A,MATCH($C37,'Policy Characteristics'!$C:$C,0))),"",INDEX('Policy Characteristics'!A:A,MATCH($C37,'Policy Characteristics'!$C:$C,0)))</f>
        <v>Transportation</v>
      </c>
      <c r="B37" s="184" t="str">
        <f>IF(ISBLANK(INDEX('Policy Characteristics'!B:B,MATCH($C37,'Policy Characteristics'!$C:$C,0))),"",INDEX('Policy Characteristics'!B:B,MATCH($C37,'Policy Characteristics'!$C:$C,0)))</f>
        <v>Conventional Pollutant Standards</v>
      </c>
      <c r="C37" s="176" t="str">
        <f t="shared" si="2"/>
        <v>Percentage Reduction of Separately Regulated Pollutants</v>
      </c>
      <c r="D37" s="2" t="s">
        <v>40</v>
      </c>
      <c r="E37" s="2" t="s">
        <v>1129</v>
      </c>
      <c r="F37" s="2" t="s">
        <v>2111</v>
      </c>
      <c r="G37" s="2" t="s">
        <v>1129</v>
      </c>
      <c r="H37" s="49">
        <v>335</v>
      </c>
      <c r="I37" s="198" t="s">
        <v>44</v>
      </c>
      <c r="J37" s="177" t="str">
        <f>IF(ISBLANK(INDEX('Policy Characteristics'!D:D,MATCH($C37,'Policy Characteristics'!$C:$C,0))),"",INDEX('Policy Characteristics'!D:D,MATCH($C37,'Policy Characteristics'!$C:$C,0)))</f>
        <v>Conventional Pollutant Standard</v>
      </c>
      <c r="K37" s="176" t="str">
        <f>IF(ISBLANK(INDEX('Policy Characteristics'!E:E,MATCH($C37,'Policy Characteristics'!$C:$C,0))),"",INDEX('Policy Characteristics'!E:E,MATCH($C37,'Policy Characteristics'!$C:$C,0)))</f>
        <v>trans reduce regulated pollutants</v>
      </c>
      <c r="L37" s="176">
        <f>IF(ISBLANK(INDEX('Policy Characteristics'!F:F,MATCH($C37,'Policy Characteristics'!$C:$C,0))),"",INDEX('Policy Characteristics'!F:F,MATCH($C37,'Policy Characteristics'!$C:$C,0)))</f>
        <v>0</v>
      </c>
      <c r="M37" s="176">
        <f>IF(ISBLANK(INDEX('Policy Characteristics'!G:G,MATCH($C37,'Policy Characteristics'!$C:$C,0))),"",INDEX('Policy Characteristics'!G:G,MATCH($C37,'Policy Characteristics'!$C:$C,0)))</f>
        <v>1</v>
      </c>
      <c r="N37" s="176">
        <f>IF(ISBLANK(INDEX('Policy Characteristics'!H:H,MATCH($C37,'Policy Characteristics'!$C:$C,0))),"",INDEX('Policy Characteristics'!H:H,MATCH($C37,'Policy Characteristics'!$C:$C,0)))</f>
        <v>0.02</v>
      </c>
      <c r="O37" s="176" t="str">
        <f>IF(ISBLANK(INDEX('Policy Characteristics'!I:I,MATCH($C37,'Policy Characteristics'!$C:$C,0))),"",INDEX('Policy Characteristics'!I:I,MATCH($C37,'Policy Characteristics'!$C:$C,0)))</f>
        <v>% reduction in emissions</v>
      </c>
      <c r="P37" s="176"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7" s="176" t="str">
        <f>IF(ISBLANK(INDEX('Policy Characteristics'!K:K,MATCH($C37,'Policy Characteristics'!$C:$C,0))),"",INDEX('Policy Characteristics'!K:K,MATCH($C37,'Policy Characteristics'!$C:$C,0)))</f>
        <v>transportation-sector-main.html#conv-pol-stds</v>
      </c>
      <c r="R37" s="176" t="str">
        <f>IF(ISBLANK(INDEX('Policy Characteristics'!L:L,MATCH($C37,'Policy Characteristics'!$C:$C,0))),"",INDEX('Policy Characteristics'!L:L,MATCH($C37,'Policy Characteristics'!$C:$C,0)))</f>
        <v>conventional-pollutant-standards.html</v>
      </c>
    </row>
    <row r="38" spans="1:18" s="2" customFormat="1" x14ac:dyDescent="0.25">
      <c r="A38" s="176" t="str">
        <f>IF(ISBLANK(INDEX('Policy Characteristics'!A:A,MATCH($C38,'Policy Characteristics'!$C:$C,0))),"",INDEX('Policy Characteristics'!A:A,MATCH($C38,'Policy Characteristics'!$C:$C,0)))</f>
        <v>Transportation</v>
      </c>
      <c r="B38" s="184" t="str">
        <f>IF(ISBLANK(INDEX('Policy Characteristics'!B:B,MATCH($C38,'Policy Characteristics'!$C:$C,0))),"",INDEX('Policy Characteristics'!B:B,MATCH($C38,'Policy Characteristics'!$C:$C,0)))</f>
        <v>Conventional Pollutant Standards</v>
      </c>
      <c r="C38" s="176" t="str">
        <f t="shared" si="2"/>
        <v>Percentage Reduction of Separately Regulated Pollutants</v>
      </c>
      <c r="D38" s="2" t="s">
        <v>40</v>
      </c>
      <c r="E38" s="2" t="s">
        <v>1130</v>
      </c>
      <c r="F38" s="2" t="s">
        <v>2111</v>
      </c>
      <c r="G38" s="2" t="s">
        <v>1130</v>
      </c>
      <c r="H38" s="49">
        <v>336</v>
      </c>
      <c r="I38" s="197" t="s">
        <v>43</v>
      </c>
      <c r="J38" s="177" t="str">
        <f>IF(ISBLANK(INDEX('Policy Characteristics'!D:D,MATCH($C38,'Policy Characteristics'!$C:$C,0))),"",INDEX('Policy Characteristics'!D:D,MATCH($C38,'Policy Characteristics'!$C:$C,0)))</f>
        <v>Conventional Pollutant Standard</v>
      </c>
      <c r="K38" s="176" t="str">
        <f>IF(ISBLANK(INDEX('Policy Characteristics'!E:E,MATCH($C38,'Policy Characteristics'!$C:$C,0))),"",INDEX('Policy Characteristics'!E:E,MATCH($C38,'Policy Characteristics'!$C:$C,0)))</f>
        <v>trans reduce regulated pollutants</v>
      </c>
      <c r="L38" s="176">
        <f>IF(ISBLANK(INDEX('Policy Characteristics'!F:F,MATCH($C38,'Policy Characteristics'!$C:$C,0))),"",INDEX('Policy Characteristics'!F:F,MATCH($C38,'Policy Characteristics'!$C:$C,0)))</f>
        <v>0</v>
      </c>
      <c r="M38" s="176">
        <f>IF(ISBLANK(INDEX('Policy Characteristics'!G:G,MATCH($C38,'Policy Characteristics'!$C:$C,0))),"",INDEX('Policy Characteristics'!G:G,MATCH($C38,'Policy Characteristics'!$C:$C,0)))</f>
        <v>1</v>
      </c>
      <c r="N38" s="176">
        <f>IF(ISBLANK(INDEX('Policy Characteristics'!H:H,MATCH($C38,'Policy Characteristics'!$C:$C,0))),"",INDEX('Policy Characteristics'!H:H,MATCH($C38,'Policy Characteristics'!$C:$C,0)))</f>
        <v>0.02</v>
      </c>
      <c r="O38" s="176" t="str">
        <f>IF(ISBLANK(INDEX('Policy Characteristics'!I:I,MATCH($C38,'Policy Characteristics'!$C:$C,0))),"",INDEX('Policy Characteristics'!I:I,MATCH($C38,'Policy Characteristics'!$C:$C,0)))</f>
        <v>% reduction in emissions</v>
      </c>
      <c r="P38" s="176"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8" s="176" t="str">
        <f>IF(ISBLANK(INDEX('Policy Characteristics'!K:K,MATCH($C38,'Policy Characteristics'!$C:$C,0))),"",INDEX('Policy Characteristics'!K:K,MATCH($C38,'Policy Characteristics'!$C:$C,0)))</f>
        <v>transportation-sector-main.html#conv-pol-stds</v>
      </c>
      <c r="R38" s="176" t="str">
        <f>IF(ISBLANK(INDEX('Policy Characteristics'!L:L,MATCH($C38,'Policy Characteristics'!$C:$C,0))),"",INDEX('Policy Characteristics'!L:L,MATCH($C38,'Policy Characteristics'!$C:$C,0)))</f>
        <v>conventional-pollutant-standards.html</v>
      </c>
    </row>
    <row r="39" spans="1:18" s="2" customFormat="1" x14ac:dyDescent="0.25">
      <c r="A39" s="176" t="str">
        <f>IF(ISBLANK(INDEX('Policy Characteristics'!A:A,MATCH($C39,'Policy Characteristics'!$C:$C,0))),"",INDEX('Policy Characteristics'!A:A,MATCH($C39,'Policy Characteristics'!$C:$C,0)))</f>
        <v>Transportation</v>
      </c>
      <c r="B39" s="184" t="str">
        <f>IF(ISBLANK(INDEX('Policy Characteristics'!B:B,MATCH($C39,'Policy Characteristics'!$C:$C,0))),"",INDEX('Policy Characteristics'!B:B,MATCH($C39,'Policy Characteristics'!$C:$C,0)))</f>
        <v>Conventional Pollutant Standards</v>
      </c>
      <c r="C39" s="176" t="str">
        <f t="shared" si="2"/>
        <v>Percentage Reduction of Separately Regulated Pollutants</v>
      </c>
      <c r="D39" s="2" t="s">
        <v>40</v>
      </c>
      <c r="E39" s="2" t="s">
        <v>1131</v>
      </c>
      <c r="F39" s="2" t="s">
        <v>2111</v>
      </c>
      <c r="G39" s="2" t="s">
        <v>1131</v>
      </c>
      <c r="H39" s="49">
        <v>337</v>
      </c>
      <c r="I39" s="197" t="s">
        <v>43</v>
      </c>
      <c r="J39" s="177" t="str">
        <f>IF(ISBLANK(INDEX('Policy Characteristics'!D:D,MATCH($C39,'Policy Characteristics'!$C:$C,0))),"",INDEX('Policy Characteristics'!D:D,MATCH($C39,'Policy Characteristics'!$C:$C,0)))</f>
        <v>Conventional Pollutant Standard</v>
      </c>
      <c r="K39" s="176" t="str">
        <f>IF(ISBLANK(INDEX('Policy Characteristics'!E:E,MATCH($C39,'Policy Characteristics'!$C:$C,0))),"",INDEX('Policy Characteristics'!E:E,MATCH($C39,'Policy Characteristics'!$C:$C,0)))</f>
        <v>trans reduce regulated pollutants</v>
      </c>
      <c r="L39" s="176">
        <f>IF(ISBLANK(INDEX('Policy Characteristics'!F:F,MATCH($C39,'Policy Characteristics'!$C:$C,0))),"",INDEX('Policy Characteristics'!F:F,MATCH($C39,'Policy Characteristics'!$C:$C,0)))</f>
        <v>0</v>
      </c>
      <c r="M39" s="176">
        <f>IF(ISBLANK(INDEX('Policy Characteristics'!G:G,MATCH($C39,'Policy Characteristics'!$C:$C,0))),"",INDEX('Policy Characteristics'!G:G,MATCH($C39,'Policy Characteristics'!$C:$C,0)))</f>
        <v>1</v>
      </c>
      <c r="N39" s="176">
        <f>IF(ISBLANK(INDEX('Policy Characteristics'!H:H,MATCH($C39,'Policy Characteristics'!$C:$C,0))),"",INDEX('Policy Characteristics'!H:H,MATCH($C39,'Policy Characteristics'!$C:$C,0)))</f>
        <v>0.02</v>
      </c>
      <c r="O39" s="176" t="str">
        <f>IF(ISBLANK(INDEX('Policy Characteristics'!I:I,MATCH($C39,'Policy Characteristics'!$C:$C,0))),"",INDEX('Policy Characteristics'!I:I,MATCH($C39,'Policy Characteristics'!$C:$C,0)))</f>
        <v>% reduction in emissions</v>
      </c>
      <c r="P39" s="176"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9" s="176" t="str">
        <f>IF(ISBLANK(INDEX('Policy Characteristics'!K:K,MATCH($C39,'Policy Characteristics'!$C:$C,0))),"",INDEX('Policy Characteristics'!K:K,MATCH($C39,'Policy Characteristics'!$C:$C,0)))</f>
        <v>transportation-sector-main.html#conv-pol-stds</v>
      </c>
      <c r="R39" s="176" t="str">
        <f>IF(ISBLANK(INDEX('Policy Characteristics'!L:L,MATCH($C39,'Policy Characteristics'!$C:$C,0))),"",INDEX('Policy Characteristics'!L:L,MATCH($C39,'Policy Characteristics'!$C:$C,0)))</f>
        <v>conventional-pollutant-standards.html</v>
      </c>
    </row>
    <row r="40" spans="1:18" s="2" customFormat="1" x14ac:dyDescent="0.25">
      <c r="A40" s="176" t="str">
        <f>IF(ISBLANK(INDEX('Policy Characteristics'!A:A,MATCH($C40,'Policy Characteristics'!$C:$C,0))),"",INDEX('Policy Characteristics'!A:A,MATCH($C40,'Policy Characteristics'!$C:$C,0)))</f>
        <v>Transportation</v>
      </c>
      <c r="B40" s="184" t="str">
        <f>IF(ISBLANK(INDEX('Policy Characteristics'!B:B,MATCH($C40,'Policy Characteristics'!$C:$C,0))),"",INDEX('Policy Characteristics'!B:B,MATCH($C40,'Policy Characteristics'!$C:$C,0)))</f>
        <v>Conventional Pollutant Standards</v>
      </c>
      <c r="C40" s="176" t="str">
        <f t="shared" si="2"/>
        <v>Percentage Reduction of Separately Regulated Pollutants</v>
      </c>
      <c r="D40" s="2" t="s">
        <v>40</v>
      </c>
      <c r="E40" s="2" t="s">
        <v>1132</v>
      </c>
      <c r="F40" s="2" t="s">
        <v>2111</v>
      </c>
      <c r="G40" s="2" t="s">
        <v>1132</v>
      </c>
      <c r="H40" s="49">
        <v>338</v>
      </c>
      <c r="I40" s="198" t="s">
        <v>44</v>
      </c>
      <c r="J40" s="177" t="str">
        <f>IF(ISBLANK(INDEX('Policy Characteristics'!D:D,MATCH($C40,'Policy Characteristics'!$C:$C,0))),"",INDEX('Policy Characteristics'!D:D,MATCH($C40,'Policy Characteristics'!$C:$C,0)))</f>
        <v>Conventional Pollutant Standard</v>
      </c>
      <c r="K40" s="176" t="str">
        <f>IF(ISBLANK(INDEX('Policy Characteristics'!E:E,MATCH($C40,'Policy Characteristics'!$C:$C,0))),"",INDEX('Policy Characteristics'!E:E,MATCH($C40,'Policy Characteristics'!$C:$C,0)))</f>
        <v>trans reduce regulated pollutants</v>
      </c>
      <c r="L40" s="176">
        <f>IF(ISBLANK(INDEX('Policy Characteristics'!F:F,MATCH($C40,'Policy Characteristics'!$C:$C,0))),"",INDEX('Policy Characteristics'!F:F,MATCH($C40,'Policy Characteristics'!$C:$C,0)))</f>
        <v>0</v>
      </c>
      <c r="M40" s="176">
        <f>IF(ISBLANK(INDEX('Policy Characteristics'!G:G,MATCH($C40,'Policy Characteristics'!$C:$C,0))),"",INDEX('Policy Characteristics'!G:G,MATCH($C40,'Policy Characteristics'!$C:$C,0)))</f>
        <v>1</v>
      </c>
      <c r="N40" s="176">
        <f>IF(ISBLANK(INDEX('Policy Characteristics'!H:H,MATCH($C40,'Policy Characteristics'!$C:$C,0))),"",INDEX('Policy Characteristics'!H:H,MATCH($C40,'Policy Characteristics'!$C:$C,0)))</f>
        <v>0.02</v>
      </c>
      <c r="O40" s="176" t="str">
        <f>IF(ISBLANK(INDEX('Policy Characteristics'!I:I,MATCH($C40,'Policy Characteristics'!$C:$C,0))),"",INDEX('Policy Characteristics'!I:I,MATCH($C40,'Policy Characteristics'!$C:$C,0)))</f>
        <v>% reduction in emissions</v>
      </c>
      <c r="P40" s="176"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0" s="176" t="str">
        <f>IF(ISBLANK(INDEX('Policy Characteristics'!K:K,MATCH($C40,'Policy Characteristics'!$C:$C,0))),"",INDEX('Policy Characteristics'!K:K,MATCH($C40,'Policy Characteristics'!$C:$C,0)))</f>
        <v>transportation-sector-main.html#conv-pol-stds</v>
      </c>
      <c r="R40" s="176" t="str">
        <f>IF(ISBLANK(INDEX('Policy Characteristics'!L:L,MATCH($C40,'Policy Characteristics'!$C:$C,0))),"",INDEX('Policy Characteristics'!L:L,MATCH($C40,'Policy Characteristics'!$C:$C,0)))</f>
        <v>conventional-pollutant-standards.html</v>
      </c>
    </row>
    <row r="41" spans="1:18" s="2" customFormat="1" x14ac:dyDescent="0.25">
      <c r="A41" s="176" t="str">
        <f>IF(ISBLANK(INDEX('Policy Characteristics'!A:A,MATCH($C41,'Policy Characteristics'!$C:$C,0))),"",INDEX('Policy Characteristics'!A:A,MATCH($C41,'Policy Characteristics'!$C:$C,0)))</f>
        <v>Transportation</v>
      </c>
      <c r="B41" s="184" t="str">
        <f>IF(ISBLANK(INDEX('Policy Characteristics'!B:B,MATCH($C41,'Policy Characteristics'!$C:$C,0))),"",INDEX('Policy Characteristics'!B:B,MATCH($C41,'Policy Characteristics'!$C:$C,0)))</f>
        <v>Conventional Pollutant Standards</v>
      </c>
      <c r="C41" s="176" t="str">
        <f t="shared" si="2"/>
        <v>Percentage Reduction of Separately Regulated Pollutants</v>
      </c>
      <c r="D41" s="2" t="s">
        <v>40</v>
      </c>
      <c r="E41" s="2" t="s">
        <v>1133</v>
      </c>
      <c r="F41" s="2" t="s">
        <v>2111</v>
      </c>
      <c r="G41" s="2" t="s">
        <v>1133</v>
      </c>
      <c r="H41" s="49">
        <v>339</v>
      </c>
      <c r="I41" s="198" t="s">
        <v>44</v>
      </c>
      <c r="J41" s="177" t="str">
        <f>IF(ISBLANK(INDEX('Policy Characteristics'!D:D,MATCH($C41,'Policy Characteristics'!$C:$C,0))),"",INDEX('Policy Characteristics'!D:D,MATCH($C41,'Policy Characteristics'!$C:$C,0)))</f>
        <v>Conventional Pollutant Standard</v>
      </c>
      <c r="K41" s="176" t="str">
        <f>IF(ISBLANK(INDEX('Policy Characteristics'!E:E,MATCH($C41,'Policy Characteristics'!$C:$C,0))),"",INDEX('Policy Characteristics'!E:E,MATCH($C41,'Policy Characteristics'!$C:$C,0)))</f>
        <v>trans reduce regulated pollutants</v>
      </c>
      <c r="L41" s="176">
        <f>IF(ISBLANK(INDEX('Policy Characteristics'!F:F,MATCH($C41,'Policy Characteristics'!$C:$C,0))),"",INDEX('Policy Characteristics'!F:F,MATCH($C41,'Policy Characteristics'!$C:$C,0)))</f>
        <v>0</v>
      </c>
      <c r="M41" s="176">
        <f>IF(ISBLANK(INDEX('Policy Characteristics'!G:G,MATCH($C41,'Policy Characteristics'!$C:$C,0))),"",INDEX('Policy Characteristics'!G:G,MATCH($C41,'Policy Characteristics'!$C:$C,0)))</f>
        <v>1</v>
      </c>
      <c r="N41" s="176">
        <f>IF(ISBLANK(INDEX('Policy Characteristics'!H:H,MATCH($C41,'Policy Characteristics'!$C:$C,0))),"",INDEX('Policy Characteristics'!H:H,MATCH($C41,'Policy Characteristics'!$C:$C,0)))</f>
        <v>0.02</v>
      </c>
      <c r="O41" s="176" t="str">
        <f>IF(ISBLANK(INDEX('Policy Characteristics'!I:I,MATCH($C41,'Policy Characteristics'!$C:$C,0))),"",INDEX('Policy Characteristics'!I:I,MATCH($C41,'Policy Characteristics'!$C:$C,0)))</f>
        <v>% reduction in emissions</v>
      </c>
      <c r="P41" s="176"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1" s="176" t="str">
        <f>IF(ISBLANK(INDEX('Policy Characteristics'!K:K,MATCH($C41,'Policy Characteristics'!$C:$C,0))),"",INDEX('Policy Characteristics'!K:K,MATCH($C41,'Policy Characteristics'!$C:$C,0)))</f>
        <v>transportation-sector-main.html#conv-pol-stds</v>
      </c>
      <c r="R41" s="176" t="str">
        <f>IF(ISBLANK(INDEX('Policy Characteristics'!L:L,MATCH($C41,'Policy Characteristics'!$C:$C,0))),"",INDEX('Policy Characteristics'!L:L,MATCH($C41,'Policy Characteristics'!$C:$C,0)))</f>
        <v>conventional-pollutant-standards.html</v>
      </c>
    </row>
    <row r="42" spans="1:18" s="2" customFormat="1" x14ac:dyDescent="0.25">
      <c r="A42" s="176" t="str">
        <f>IF(ISBLANK(INDEX('Policy Characteristics'!A:A,MATCH($C42,'Policy Characteristics'!$C:$C,0))),"",INDEX('Policy Characteristics'!A:A,MATCH($C42,'Policy Characteristics'!$C:$C,0)))</f>
        <v>Transportation</v>
      </c>
      <c r="B42" s="184" t="str">
        <f>IF(ISBLANK(INDEX('Policy Characteristics'!B:B,MATCH($C42,'Policy Characteristics'!$C:$C,0))),"",INDEX('Policy Characteristics'!B:B,MATCH($C42,'Policy Characteristics'!$C:$C,0)))</f>
        <v>Conventional Pollutant Standards</v>
      </c>
      <c r="C42" s="176" t="str">
        <f t="shared" si="2"/>
        <v>Percentage Reduction of Separately Regulated Pollutants</v>
      </c>
      <c r="D42" s="2" t="s">
        <v>41</v>
      </c>
      <c r="E42" s="2" t="s">
        <v>1125</v>
      </c>
      <c r="F42" s="2" t="s">
        <v>2112</v>
      </c>
      <c r="G42" s="2" t="s">
        <v>1307</v>
      </c>
      <c r="H42" s="49">
        <v>340</v>
      </c>
      <c r="I42" s="197" t="s">
        <v>43</v>
      </c>
      <c r="J42" s="177" t="str">
        <f>IF(ISBLANK(INDEX('Policy Characteristics'!D:D,MATCH($C42,'Policy Characteristics'!$C:$C,0))),"",INDEX('Policy Characteristics'!D:D,MATCH($C42,'Policy Characteristics'!$C:$C,0)))</f>
        <v>Conventional Pollutant Standard</v>
      </c>
      <c r="K42" s="176" t="str">
        <f>IF(ISBLANK(INDEX('Policy Characteristics'!E:E,MATCH($C42,'Policy Characteristics'!$C:$C,0))),"",INDEX('Policy Characteristics'!E:E,MATCH($C42,'Policy Characteristics'!$C:$C,0)))</f>
        <v>trans reduce regulated pollutants</v>
      </c>
      <c r="L42" s="176">
        <f>IF(ISBLANK(INDEX('Policy Characteristics'!F:F,MATCH($C42,'Policy Characteristics'!$C:$C,0))),"",INDEX('Policy Characteristics'!F:F,MATCH($C42,'Policy Characteristics'!$C:$C,0)))</f>
        <v>0</v>
      </c>
      <c r="M42" s="176">
        <f>IF(ISBLANK(INDEX('Policy Characteristics'!G:G,MATCH($C42,'Policy Characteristics'!$C:$C,0))),"",INDEX('Policy Characteristics'!G:G,MATCH($C42,'Policy Characteristics'!$C:$C,0)))</f>
        <v>1</v>
      </c>
      <c r="N42" s="176">
        <f>IF(ISBLANK(INDEX('Policy Characteristics'!H:H,MATCH($C42,'Policy Characteristics'!$C:$C,0))),"",INDEX('Policy Characteristics'!H:H,MATCH($C42,'Policy Characteristics'!$C:$C,0)))</f>
        <v>0.02</v>
      </c>
      <c r="O42" s="176" t="str">
        <f>IF(ISBLANK(INDEX('Policy Characteristics'!I:I,MATCH($C42,'Policy Characteristics'!$C:$C,0))),"",INDEX('Policy Characteristics'!I:I,MATCH($C42,'Policy Characteristics'!$C:$C,0)))</f>
        <v>% reduction in emissions</v>
      </c>
      <c r="P42" s="176"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2" s="176" t="str">
        <f>IF(ISBLANK(INDEX('Policy Characteristics'!K:K,MATCH($C42,'Policy Characteristics'!$C:$C,0))),"",INDEX('Policy Characteristics'!K:K,MATCH($C42,'Policy Characteristics'!$C:$C,0)))</f>
        <v>transportation-sector-main.html#conv-pol-stds</v>
      </c>
      <c r="R42" s="176" t="str">
        <f>IF(ISBLANK(INDEX('Policy Characteristics'!L:L,MATCH($C42,'Policy Characteristics'!$C:$C,0))),"",INDEX('Policy Characteristics'!L:L,MATCH($C42,'Policy Characteristics'!$C:$C,0)))</f>
        <v>conventional-pollutant-standards.html</v>
      </c>
    </row>
    <row r="43" spans="1:18" s="2" customFormat="1" x14ac:dyDescent="0.25">
      <c r="A43" s="176" t="str">
        <f>IF(ISBLANK(INDEX('Policy Characteristics'!A:A,MATCH($C43,'Policy Characteristics'!$C:$C,0))),"",INDEX('Policy Characteristics'!A:A,MATCH($C43,'Policy Characteristics'!$C:$C,0)))</f>
        <v>Transportation</v>
      </c>
      <c r="B43" s="184" t="str">
        <f>IF(ISBLANK(INDEX('Policy Characteristics'!B:B,MATCH($C43,'Policy Characteristics'!$C:$C,0))),"",INDEX('Policy Characteristics'!B:B,MATCH($C43,'Policy Characteristics'!$C:$C,0)))</f>
        <v>Conventional Pollutant Standards</v>
      </c>
      <c r="C43" s="176" t="str">
        <f t="shared" si="2"/>
        <v>Percentage Reduction of Separately Regulated Pollutants</v>
      </c>
      <c r="D43" s="2" t="s">
        <v>41</v>
      </c>
      <c r="E43" s="2" t="s">
        <v>471</v>
      </c>
      <c r="F43" s="2" t="s">
        <v>2112</v>
      </c>
      <c r="G43" s="2" t="s">
        <v>471</v>
      </c>
      <c r="H43" s="49">
        <v>341</v>
      </c>
      <c r="I43" s="197" t="s">
        <v>43</v>
      </c>
      <c r="J43" s="177" t="str">
        <f>IF(ISBLANK(INDEX('Policy Characteristics'!D:D,MATCH($C43,'Policy Characteristics'!$C:$C,0))),"",INDEX('Policy Characteristics'!D:D,MATCH($C43,'Policy Characteristics'!$C:$C,0)))</f>
        <v>Conventional Pollutant Standard</v>
      </c>
      <c r="K43" s="176" t="str">
        <f>IF(ISBLANK(INDEX('Policy Characteristics'!E:E,MATCH($C43,'Policy Characteristics'!$C:$C,0))),"",INDEX('Policy Characteristics'!E:E,MATCH($C43,'Policy Characteristics'!$C:$C,0)))</f>
        <v>trans reduce regulated pollutants</v>
      </c>
      <c r="L43" s="176">
        <f>IF(ISBLANK(INDEX('Policy Characteristics'!F:F,MATCH($C43,'Policy Characteristics'!$C:$C,0))),"",INDEX('Policy Characteristics'!F:F,MATCH($C43,'Policy Characteristics'!$C:$C,0)))</f>
        <v>0</v>
      </c>
      <c r="M43" s="176">
        <f>IF(ISBLANK(INDEX('Policy Characteristics'!G:G,MATCH($C43,'Policy Characteristics'!$C:$C,0))),"",INDEX('Policy Characteristics'!G:G,MATCH($C43,'Policy Characteristics'!$C:$C,0)))</f>
        <v>1</v>
      </c>
      <c r="N43" s="176">
        <f>IF(ISBLANK(INDEX('Policy Characteristics'!H:H,MATCH($C43,'Policy Characteristics'!$C:$C,0))),"",INDEX('Policy Characteristics'!H:H,MATCH($C43,'Policy Characteristics'!$C:$C,0)))</f>
        <v>0.02</v>
      </c>
      <c r="O43" s="176" t="str">
        <f>IF(ISBLANK(INDEX('Policy Characteristics'!I:I,MATCH($C43,'Policy Characteristics'!$C:$C,0))),"",INDEX('Policy Characteristics'!I:I,MATCH($C43,'Policy Characteristics'!$C:$C,0)))</f>
        <v>% reduction in emissions</v>
      </c>
      <c r="P43" s="176"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3" s="176" t="str">
        <f>IF(ISBLANK(INDEX('Policy Characteristics'!K:K,MATCH($C43,'Policy Characteristics'!$C:$C,0))),"",INDEX('Policy Characteristics'!K:K,MATCH($C43,'Policy Characteristics'!$C:$C,0)))</f>
        <v>transportation-sector-main.html#conv-pol-stds</v>
      </c>
      <c r="R43" s="176" t="str">
        <f>IF(ISBLANK(INDEX('Policy Characteristics'!L:L,MATCH($C43,'Policy Characteristics'!$C:$C,0))),"",INDEX('Policy Characteristics'!L:L,MATCH($C43,'Policy Characteristics'!$C:$C,0)))</f>
        <v>conventional-pollutant-standards.html</v>
      </c>
    </row>
    <row r="44" spans="1:18" s="2" customFormat="1" x14ac:dyDescent="0.25">
      <c r="A44" s="176" t="str">
        <f>IF(ISBLANK(INDEX('Policy Characteristics'!A:A,MATCH($C44,'Policy Characteristics'!$C:$C,0))),"",INDEX('Policy Characteristics'!A:A,MATCH($C44,'Policy Characteristics'!$C:$C,0)))</f>
        <v>Transportation</v>
      </c>
      <c r="B44" s="184" t="str">
        <f>IF(ISBLANK(INDEX('Policy Characteristics'!B:B,MATCH($C44,'Policy Characteristics'!$C:$C,0))),"",INDEX('Policy Characteristics'!B:B,MATCH($C44,'Policy Characteristics'!$C:$C,0)))</f>
        <v>Conventional Pollutant Standards</v>
      </c>
      <c r="C44" s="176" t="str">
        <f t="shared" si="2"/>
        <v>Percentage Reduction of Separately Regulated Pollutants</v>
      </c>
      <c r="D44" s="2" t="s">
        <v>41</v>
      </c>
      <c r="E44" s="2" t="s">
        <v>1126</v>
      </c>
      <c r="F44" s="2" t="s">
        <v>2112</v>
      </c>
      <c r="G44" s="2" t="s">
        <v>1126</v>
      </c>
      <c r="H44" s="49">
        <v>342</v>
      </c>
      <c r="I44" s="197" t="s">
        <v>43</v>
      </c>
      <c r="J44" s="177" t="str">
        <f>IF(ISBLANK(INDEX('Policy Characteristics'!D:D,MATCH($C44,'Policy Characteristics'!$C:$C,0))),"",INDEX('Policy Characteristics'!D:D,MATCH($C44,'Policy Characteristics'!$C:$C,0)))</f>
        <v>Conventional Pollutant Standard</v>
      </c>
      <c r="K44" s="176" t="str">
        <f>IF(ISBLANK(INDEX('Policy Characteristics'!E:E,MATCH($C44,'Policy Characteristics'!$C:$C,0))),"",INDEX('Policy Characteristics'!E:E,MATCH($C44,'Policy Characteristics'!$C:$C,0)))</f>
        <v>trans reduce regulated pollutants</v>
      </c>
      <c r="L44" s="176">
        <f>IF(ISBLANK(INDEX('Policy Characteristics'!F:F,MATCH($C44,'Policy Characteristics'!$C:$C,0))),"",INDEX('Policy Characteristics'!F:F,MATCH($C44,'Policy Characteristics'!$C:$C,0)))</f>
        <v>0</v>
      </c>
      <c r="M44" s="176">
        <f>IF(ISBLANK(INDEX('Policy Characteristics'!G:G,MATCH($C44,'Policy Characteristics'!$C:$C,0))),"",INDEX('Policy Characteristics'!G:G,MATCH($C44,'Policy Characteristics'!$C:$C,0)))</f>
        <v>1</v>
      </c>
      <c r="N44" s="176">
        <f>IF(ISBLANK(INDEX('Policy Characteristics'!H:H,MATCH($C44,'Policy Characteristics'!$C:$C,0))),"",INDEX('Policy Characteristics'!H:H,MATCH($C44,'Policy Characteristics'!$C:$C,0)))</f>
        <v>0.02</v>
      </c>
      <c r="O44" s="176" t="str">
        <f>IF(ISBLANK(INDEX('Policy Characteristics'!I:I,MATCH($C44,'Policy Characteristics'!$C:$C,0))),"",INDEX('Policy Characteristics'!I:I,MATCH($C44,'Policy Characteristics'!$C:$C,0)))</f>
        <v>% reduction in emissions</v>
      </c>
      <c r="P44" s="176"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4" s="176" t="str">
        <f>IF(ISBLANK(INDEX('Policy Characteristics'!K:K,MATCH($C44,'Policy Characteristics'!$C:$C,0))),"",INDEX('Policy Characteristics'!K:K,MATCH($C44,'Policy Characteristics'!$C:$C,0)))</f>
        <v>transportation-sector-main.html#conv-pol-stds</v>
      </c>
      <c r="R44" s="176" t="str">
        <f>IF(ISBLANK(INDEX('Policy Characteristics'!L:L,MATCH($C44,'Policy Characteristics'!$C:$C,0))),"",INDEX('Policy Characteristics'!L:L,MATCH($C44,'Policy Characteristics'!$C:$C,0)))</f>
        <v>conventional-pollutant-standards.html</v>
      </c>
    </row>
    <row r="45" spans="1:18" s="2" customFormat="1" x14ac:dyDescent="0.25">
      <c r="A45" s="176" t="str">
        <f>IF(ISBLANK(INDEX('Policy Characteristics'!A:A,MATCH($C45,'Policy Characteristics'!$C:$C,0))),"",INDEX('Policy Characteristics'!A:A,MATCH($C45,'Policy Characteristics'!$C:$C,0)))</f>
        <v>Transportation</v>
      </c>
      <c r="B45" s="184" t="str">
        <f>IF(ISBLANK(INDEX('Policy Characteristics'!B:B,MATCH($C45,'Policy Characteristics'!$C:$C,0))),"",INDEX('Policy Characteristics'!B:B,MATCH($C45,'Policy Characteristics'!$C:$C,0)))</f>
        <v>Conventional Pollutant Standards</v>
      </c>
      <c r="C45" s="176" t="str">
        <f t="shared" si="2"/>
        <v>Percentage Reduction of Separately Regulated Pollutants</v>
      </c>
      <c r="D45" s="2" t="s">
        <v>41</v>
      </c>
      <c r="E45" s="2" t="s">
        <v>1127</v>
      </c>
      <c r="F45" s="2" t="s">
        <v>2112</v>
      </c>
      <c r="G45" s="2" t="s">
        <v>1127</v>
      </c>
      <c r="H45" s="49">
        <v>343</v>
      </c>
      <c r="I45" s="197" t="s">
        <v>43</v>
      </c>
      <c r="J45" s="177" t="str">
        <f>IF(ISBLANK(INDEX('Policy Characteristics'!D:D,MATCH($C45,'Policy Characteristics'!$C:$C,0))),"",INDEX('Policy Characteristics'!D:D,MATCH($C45,'Policy Characteristics'!$C:$C,0)))</f>
        <v>Conventional Pollutant Standard</v>
      </c>
      <c r="K45" s="176" t="str">
        <f>IF(ISBLANK(INDEX('Policy Characteristics'!E:E,MATCH($C45,'Policy Characteristics'!$C:$C,0))),"",INDEX('Policy Characteristics'!E:E,MATCH($C45,'Policy Characteristics'!$C:$C,0)))</f>
        <v>trans reduce regulated pollutants</v>
      </c>
      <c r="L45" s="176">
        <f>IF(ISBLANK(INDEX('Policy Characteristics'!F:F,MATCH($C45,'Policy Characteristics'!$C:$C,0))),"",INDEX('Policy Characteristics'!F:F,MATCH($C45,'Policy Characteristics'!$C:$C,0)))</f>
        <v>0</v>
      </c>
      <c r="M45" s="176">
        <f>IF(ISBLANK(INDEX('Policy Characteristics'!G:G,MATCH($C45,'Policy Characteristics'!$C:$C,0))),"",INDEX('Policy Characteristics'!G:G,MATCH($C45,'Policy Characteristics'!$C:$C,0)))</f>
        <v>1</v>
      </c>
      <c r="N45" s="176">
        <f>IF(ISBLANK(INDEX('Policy Characteristics'!H:H,MATCH($C45,'Policy Characteristics'!$C:$C,0))),"",INDEX('Policy Characteristics'!H:H,MATCH($C45,'Policy Characteristics'!$C:$C,0)))</f>
        <v>0.02</v>
      </c>
      <c r="O45" s="176" t="str">
        <f>IF(ISBLANK(INDEX('Policy Characteristics'!I:I,MATCH($C45,'Policy Characteristics'!$C:$C,0))),"",INDEX('Policy Characteristics'!I:I,MATCH($C45,'Policy Characteristics'!$C:$C,0)))</f>
        <v>% reduction in emissions</v>
      </c>
      <c r="P45" s="176"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5" s="176" t="str">
        <f>IF(ISBLANK(INDEX('Policy Characteristics'!K:K,MATCH($C45,'Policy Characteristics'!$C:$C,0))),"",INDEX('Policy Characteristics'!K:K,MATCH($C45,'Policy Characteristics'!$C:$C,0)))</f>
        <v>transportation-sector-main.html#conv-pol-stds</v>
      </c>
      <c r="R45" s="176" t="str">
        <f>IF(ISBLANK(INDEX('Policy Characteristics'!L:L,MATCH($C45,'Policy Characteristics'!$C:$C,0))),"",INDEX('Policy Characteristics'!L:L,MATCH($C45,'Policy Characteristics'!$C:$C,0)))</f>
        <v>conventional-pollutant-standards.html</v>
      </c>
    </row>
    <row r="46" spans="1:18" s="2" customFormat="1" x14ac:dyDescent="0.25">
      <c r="A46" s="176" t="str">
        <f>IF(ISBLANK(INDEX('Policy Characteristics'!A:A,MATCH($C46,'Policy Characteristics'!$C:$C,0))),"",INDEX('Policy Characteristics'!A:A,MATCH($C46,'Policy Characteristics'!$C:$C,0)))</f>
        <v>Transportation</v>
      </c>
      <c r="B46" s="184" t="str">
        <f>IF(ISBLANK(INDEX('Policy Characteristics'!B:B,MATCH($C46,'Policy Characteristics'!$C:$C,0))),"",INDEX('Policy Characteristics'!B:B,MATCH($C46,'Policy Characteristics'!$C:$C,0)))</f>
        <v>Conventional Pollutant Standards</v>
      </c>
      <c r="C46" s="176" t="str">
        <f t="shared" si="2"/>
        <v>Percentage Reduction of Separately Regulated Pollutants</v>
      </c>
      <c r="D46" s="2" t="s">
        <v>41</v>
      </c>
      <c r="E46" s="2" t="s">
        <v>1128</v>
      </c>
      <c r="F46" s="2" t="s">
        <v>2112</v>
      </c>
      <c r="G46" s="2" t="s">
        <v>1205</v>
      </c>
      <c r="H46" s="49">
        <v>344</v>
      </c>
      <c r="I46" s="197" t="s">
        <v>43</v>
      </c>
      <c r="J46" s="177" t="str">
        <f>IF(ISBLANK(INDEX('Policy Characteristics'!D:D,MATCH($C46,'Policy Characteristics'!$C:$C,0))),"",INDEX('Policy Characteristics'!D:D,MATCH($C46,'Policy Characteristics'!$C:$C,0)))</f>
        <v>Conventional Pollutant Standard</v>
      </c>
      <c r="K46" s="176" t="str">
        <f>IF(ISBLANK(INDEX('Policy Characteristics'!E:E,MATCH($C46,'Policy Characteristics'!$C:$C,0))),"",INDEX('Policy Characteristics'!E:E,MATCH($C46,'Policy Characteristics'!$C:$C,0)))</f>
        <v>trans reduce regulated pollutants</v>
      </c>
      <c r="L46" s="176">
        <f>IF(ISBLANK(INDEX('Policy Characteristics'!F:F,MATCH($C46,'Policy Characteristics'!$C:$C,0))),"",INDEX('Policy Characteristics'!F:F,MATCH($C46,'Policy Characteristics'!$C:$C,0)))</f>
        <v>0</v>
      </c>
      <c r="M46" s="176">
        <f>IF(ISBLANK(INDEX('Policy Characteristics'!G:G,MATCH($C46,'Policy Characteristics'!$C:$C,0))),"",INDEX('Policy Characteristics'!G:G,MATCH($C46,'Policy Characteristics'!$C:$C,0)))</f>
        <v>1</v>
      </c>
      <c r="N46" s="176">
        <f>IF(ISBLANK(INDEX('Policy Characteristics'!H:H,MATCH($C46,'Policy Characteristics'!$C:$C,0))),"",INDEX('Policy Characteristics'!H:H,MATCH($C46,'Policy Characteristics'!$C:$C,0)))</f>
        <v>0.02</v>
      </c>
      <c r="O46" s="176" t="str">
        <f>IF(ISBLANK(INDEX('Policy Characteristics'!I:I,MATCH($C46,'Policy Characteristics'!$C:$C,0))),"",INDEX('Policy Characteristics'!I:I,MATCH($C46,'Policy Characteristics'!$C:$C,0)))</f>
        <v>% reduction in emissions</v>
      </c>
      <c r="P46" s="176"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6" s="176" t="str">
        <f>IF(ISBLANK(INDEX('Policy Characteristics'!K:K,MATCH($C46,'Policy Characteristics'!$C:$C,0))),"",INDEX('Policy Characteristics'!K:K,MATCH($C46,'Policy Characteristics'!$C:$C,0)))</f>
        <v>transportation-sector-main.html#conv-pol-stds</v>
      </c>
      <c r="R46" s="176" t="str">
        <f>IF(ISBLANK(INDEX('Policy Characteristics'!L:L,MATCH($C46,'Policy Characteristics'!$C:$C,0))),"",INDEX('Policy Characteristics'!L:L,MATCH($C46,'Policy Characteristics'!$C:$C,0)))</f>
        <v>conventional-pollutant-standards.html</v>
      </c>
    </row>
    <row r="47" spans="1:18" s="2" customFormat="1" x14ac:dyDescent="0.25">
      <c r="A47" s="176" t="str">
        <f>IF(ISBLANK(INDEX('Policy Characteristics'!A:A,MATCH($C47,'Policy Characteristics'!$C:$C,0))),"",INDEX('Policy Characteristics'!A:A,MATCH($C47,'Policy Characteristics'!$C:$C,0)))</f>
        <v>Transportation</v>
      </c>
      <c r="B47" s="184" t="str">
        <f>IF(ISBLANK(INDEX('Policy Characteristics'!B:B,MATCH($C47,'Policy Characteristics'!$C:$C,0))),"",INDEX('Policy Characteristics'!B:B,MATCH($C47,'Policy Characteristics'!$C:$C,0)))</f>
        <v>Conventional Pollutant Standards</v>
      </c>
      <c r="C47" s="176" t="str">
        <f t="shared" si="2"/>
        <v>Percentage Reduction of Separately Regulated Pollutants</v>
      </c>
      <c r="D47" s="2" t="s">
        <v>41</v>
      </c>
      <c r="E47" s="2" t="s">
        <v>1129</v>
      </c>
      <c r="F47" s="2" t="s">
        <v>2112</v>
      </c>
      <c r="G47" s="2" t="s">
        <v>1129</v>
      </c>
      <c r="H47" s="49">
        <v>345</v>
      </c>
      <c r="I47" s="198" t="s">
        <v>44</v>
      </c>
      <c r="J47" s="177" t="str">
        <f>IF(ISBLANK(INDEX('Policy Characteristics'!D:D,MATCH($C47,'Policy Characteristics'!$C:$C,0))),"",INDEX('Policy Characteristics'!D:D,MATCH($C47,'Policy Characteristics'!$C:$C,0)))</f>
        <v>Conventional Pollutant Standard</v>
      </c>
      <c r="K47" s="176" t="str">
        <f>IF(ISBLANK(INDEX('Policy Characteristics'!E:E,MATCH($C47,'Policy Characteristics'!$C:$C,0))),"",INDEX('Policy Characteristics'!E:E,MATCH($C47,'Policy Characteristics'!$C:$C,0)))</f>
        <v>trans reduce regulated pollutants</v>
      </c>
      <c r="L47" s="176">
        <f>IF(ISBLANK(INDEX('Policy Characteristics'!F:F,MATCH($C47,'Policy Characteristics'!$C:$C,0))),"",INDEX('Policy Characteristics'!F:F,MATCH($C47,'Policy Characteristics'!$C:$C,0)))</f>
        <v>0</v>
      </c>
      <c r="M47" s="176">
        <f>IF(ISBLANK(INDEX('Policy Characteristics'!G:G,MATCH($C47,'Policy Characteristics'!$C:$C,0))),"",INDEX('Policy Characteristics'!G:G,MATCH($C47,'Policy Characteristics'!$C:$C,0)))</f>
        <v>1</v>
      </c>
      <c r="N47" s="176">
        <f>IF(ISBLANK(INDEX('Policy Characteristics'!H:H,MATCH($C47,'Policy Characteristics'!$C:$C,0))),"",INDEX('Policy Characteristics'!H:H,MATCH($C47,'Policy Characteristics'!$C:$C,0)))</f>
        <v>0.02</v>
      </c>
      <c r="O47" s="176" t="str">
        <f>IF(ISBLANK(INDEX('Policy Characteristics'!I:I,MATCH($C47,'Policy Characteristics'!$C:$C,0))),"",INDEX('Policy Characteristics'!I:I,MATCH($C47,'Policy Characteristics'!$C:$C,0)))</f>
        <v>% reduction in emissions</v>
      </c>
      <c r="P47" s="176"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7" s="176" t="str">
        <f>IF(ISBLANK(INDEX('Policy Characteristics'!K:K,MATCH($C47,'Policy Characteristics'!$C:$C,0))),"",INDEX('Policy Characteristics'!K:K,MATCH($C47,'Policy Characteristics'!$C:$C,0)))</f>
        <v>transportation-sector-main.html#conv-pol-stds</v>
      </c>
      <c r="R47" s="176" t="str">
        <f>IF(ISBLANK(INDEX('Policy Characteristics'!L:L,MATCH($C47,'Policy Characteristics'!$C:$C,0))),"",INDEX('Policy Characteristics'!L:L,MATCH($C47,'Policy Characteristics'!$C:$C,0)))</f>
        <v>conventional-pollutant-standards.html</v>
      </c>
    </row>
    <row r="48" spans="1:18" s="2" customFormat="1" x14ac:dyDescent="0.25">
      <c r="A48" s="176" t="str">
        <f>IF(ISBLANK(INDEX('Policy Characteristics'!A:A,MATCH($C48,'Policy Characteristics'!$C:$C,0))),"",INDEX('Policy Characteristics'!A:A,MATCH($C48,'Policy Characteristics'!$C:$C,0)))</f>
        <v>Transportation</v>
      </c>
      <c r="B48" s="184" t="str">
        <f>IF(ISBLANK(INDEX('Policy Characteristics'!B:B,MATCH($C48,'Policy Characteristics'!$C:$C,0))),"",INDEX('Policy Characteristics'!B:B,MATCH($C48,'Policy Characteristics'!$C:$C,0)))</f>
        <v>Conventional Pollutant Standards</v>
      </c>
      <c r="C48" s="176" t="str">
        <f t="shared" si="2"/>
        <v>Percentage Reduction of Separately Regulated Pollutants</v>
      </c>
      <c r="D48" s="2" t="s">
        <v>41</v>
      </c>
      <c r="E48" s="2" t="s">
        <v>1130</v>
      </c>
      <c r="F48" s="2" t="s">
        <v>2112</v>
      </c>
      <c r="G48" s="2" t="s">
        <v>1130</v>
      </c>
      <c r="H48" s="49">
        <v>346</v>
      </c>
      <c r="I48" s="197" t="s">
        <v>43</v>
      </c>
      <c r="J48" s="177" t="str">
        <f>IF(ISBLANK(INDEX('Policy Characteristics'!D:D,MATCH($C48,'Policy Characteristics'!$C:$C,0))),"",INDEX('Policy Characteristics'!D:D,MATCH($C48,'Policy Characteristics'!$C:$C,0)))</f>
        <v>Conventional Pollutant Standard</v>
      </c>
      <c r="K48" s="176" t="str">
        <f>IF(ISBLANK(INDEX('Policy Characteristics'!E:E,MATCH($C48,'Policy Characteristics'!$C:$C,0))),"",INDEX('Policy Characteristics'!E:E,MATCH($C48,'Policy Characteristics'!$C:$C,0)))</f>
        <v>trans reduce regulated pollutants</v>
      </c>
      <c r="L48" s="176">
        <f>IF(ISBLANK(INDEX('Policy Characteristics'!F:F,MATCH($C48,'Policy Characteristics'!$C:$C,0))),"",INDEX('Policy Characteristics'!F:F,MATCH($C48,'Policy Characteristics'!$C:$C,0)))</f>
        <v>0</v>
      </c>
      <c r="M48" s="176">
        <f>IF(ISBLANK(INDEX('Policy Characteristics'!G:G,MATCH($C48,'Policy Characteristics'!$C:$C,0))),"",INDEX('Policy Characteristics'!G:G,MATCH($C48,'Policy Characteristics'!$C:$C,0)))</f>
        <v>1</v>
      </c>
      <c r="N48" s="176">
        <f>IF(ISBLANK(INDEX('Policy Characteristics'!H:H,MATCH($C48,'Policy Characteristics'!$C:$C,0))),"",INDEX('Policy Characteristics'!H:H,MATCH($C48,'Policy Characteristics'!$C:$C,0)))</f>
        <v>0.02</v>
      </c>
      <c r="O48" s="176" t="str">
        <f>IF(ISBLANK(INDEX('Policy Characteristics'!I:I,MATCH($C48,'Policy Characteristics'!$C:$C,0))),"",INDEX('Policy Characteristics'!I:I,MATCH($C48,'Policy Characteristics'!$C:$C,0)))</f>
        <v>% reduction in emissions</v>
      </c>
      <c r="P48" s="176"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8" s="176" t="str">
        <f>IF(ISBLANK(INDEX('Policy Characteristics'!K:K,MATCH($C48,'Policy Characteristics'!$C:$C,0))),"",INDEX('Policy Characteristics'!K:K,MATCH($C48,'Policy Characteristics'!$C:$C,0)))</f>
        <v>transportation-sector-main.html#conv-pol-stds</v>
      </c>
      <c r="R48" s="176" t="str">
        <f>IF(ISBLANK(INDEX('Policy Characteristics'!L:L,MATCH($C48,'Policy Characteristics'!$C:$C,0))),"",INDEX('Policy Characteristics'!L:L,MATCH($C48,'Policy Characteristics'!$C:$C,0)))</f>
        <v>conventional-pollutant-standards.html</v>
      </c>
    </row>
    <row r="49" spans="1:18" s="2" customFormat="1" x14ac:dyDescent="0.25">
      <c r="A49" s="176" t="str">
        <f>IF(ISBLANK(INDEX('Policy Characteristics'!A:A,MATCH($C49,'Policy Characteristics'!$C:$C,0))),"",INDEX('Policy Characteristics'!A:A,MATCH($C49,'Policy Characteristics'!$C:$C,0)))</f>
        <v>Transportation</v>
      </c>
      <c r="B49" s="184" t="str">
        <f>IF(ISBLANK(INDEX('Policy Characteristics'!B:B,MATCH($C49,'Policy Characteristics'!$C:$C,0))),"",INDEX('Policy Characteristics'!B:B,MATCH($C49,'Policy Characteristics'!$C:$C,0)))</f>
        <v>Conventional Pollutant Standards</v>
      </c>
      <c r="C49" s="176" t="str">
        <f t="shared" si="2"/>
        <v>Percentage Reduction of Separately Regulated Pollutants</v>
      </c>
      <c r="D49" s="2" t="s">
        <v>41</v>
      </c>
      <c r="E49" s="2" t="s">
        <v>1131</v>
      </c>
      <c r="F49" s="2" t="s">
        <v>2112</v>
      </c>
      <c r="G49" s="2" t="s">
        <v>1131</v>
      </c>
      <c r="H49" s="49">
        <v>347</v>
      </c>
      <c r="I49" s="197" t="s">
        <v>43</v>
      </c>
      <c r="J49" s="177" t="str">
        <f>IF(ISBLANK(INDEX('Policy Characteristics'!D:D,MATCH($C49,'Policy Characteristics'!$C:$C,0))),"",INDEX('Policy Characteristics'!D:D,MATCH($C49,'Policy Characteristics'!$C:$C,0)))</f>
        <v>Conventional Pollutant Standard</v>
      </c>
      <c r="K49" s="176" t="str">
        <f>IF(ISBLANK(INDEX('Policy Characteristics'!E:E,MATCH($C49,'Policy Characteristics'!$C:$C,0))),"",INDEX('Policy Characteristics'!E:E,MATCH($C49,'Policy Characteristics'!$C:$C,0)))</f>
        <v>trans reduce regulated pollutants</v>
      </c>
      <c r="L49" s="176">
        <f>IF(ISBLANK(INDEX('Policy Characteristics'!F:F,MATCH($C49,'Policy Characteristics'!$C:$C,0))),"",INDEX('Policy Characteristics'!F:F,MATCH($C49,'Policy Characteristics'!$C:$C,0)))</f>
        <v>0</v>
      </c>
      <c r="M49" s="176">
        <f>IF(ISBLANK(INDEX('Policy Characteristics'!G:G,MATCH($C49,'Policy Characteristics'!$C:$C,0))),"",INDEX('Policy Characteristics'!G:G,MATCH($C49,'Policy Characteristics'!$C:$C,0)))</f>
        <v>1</v>
      </c>
      <c r="N49" s="176">
        <f>IF(ISBLANK(INDEX('Policy Characteristics'!H:H,MATCH($C49,'Policy Characteristics'!$C:$C,0))),"",INDEX('Policy Characteristics'!H:H,MATCH($C49,'Policy Characteristics'!$C:$C,0)))</f>
        <v>0.02</v>
      </c>
      <c r="O49" s="176" t="str">
        <f>IF(ISBLANK(INDEX('Policy Characteristics'!I:I,MATCH($C49,'Policy Characteristics'!$C:$C,0))),"",INDEX('Policy Characteristics'!I:I,MATCH($C49,'Policy Characteristics'!$C:$C,0)))</f>
        <v>% reduction in emissions</v>
      </c>
      <c r="P49" s="176"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9" s="176" t="str">
        <f>IF(ISBLANK(INDEX('Policy Characteristics'!K:K,MATCH($C49,'Policy Characteristics'!$C:$C,0))),"",INDEX('Policy Characteristics'!K:K,MATCH($C49,'Policy Characteristics'!$C:$C,0)))</f>
        <v>transportation-sector-main.html#conv-pol-stds</v>
      </c>
      <c r="R49" s="176" t="str">
        <f>IF(ISBLANK(INDEX('Policy Characteristics'!L:L,MATCH($C49,'Policy Characteristics'!$C:$C,0))),"",INDEX('Policy Characteristics'!L:L,MATCH($C49,'Policy Characteristics'!$C:$C,0)))</f>
        <v>conventional-pollutant-standards.html</v>
      </c>
    </row>
    <row r="50" spans="1:18" s="2" customFormat="1" x14ac:dyDescent="0.25">
      <c r="A50" s="176" t="str">
        <f>IF(ISBLANK(INDEX('Policy Characteristics'!A:A,MATCH($C50,'Policy Characteristics'!$C:$C,0))),"",INDEX('Policy Characteristics'!A:A,MATCH($C50,'Policy Characteristics'!$C:$C,0)))</f>
        <v>Transportation</v>
      </c>
      <c r="B50" s="184" t="str">
        <f>IF(ISBLANK(INDEX('Policy Characteristics'!B:B,MATCH($C50,'Policy Characteristics'!$C:$C,0))),"",INDEX('Policy Characteristics'!B:B,MATCH($C50,'Policy Characteristics'!$C:$C,0)))</f>
        <v>Conventional Pollutant Standards</v>
      </c>
      <c r="C50" s="176" t="str">
        <f t="shared" si="2"/>
        <v>Percentage Reduction of Separately Regulated Pollutants</v>
      </c>
      <c r="D50" s="2" t="s">
        <v>41</v>
      </c>
      <c r="E50" s="2" t="s">
        <v>1132</v>
      </c>
      <c r="F50" s="2" t="s">
        <v>2112</v>
      </c>
      <c r="G50" s="2" t="s">
        <v>1132</v>
      </c>
      <c r="H50" s="49">
        <v>348</v>
      </c>
      <c r="I50" s="198" t="s">
        <v>44</v>
      </c>
      <c r="J50" s="177" t="str">
        <f>IF(ISBLANK(INDEX('Policy Characteristics'!D:D,MATCH($C50,'Policy Characteristics'!$C:$C,0))),"",INDEX('Policy Characteristics'!D:D,MATCH($C50,'Policy Characteristics'!$C:$C,0)))</f>
        <v>Conventional Pollutant Standard</v>
      </c>
      <c r="K50" s="176" t="str">
        <f>IF(ISBLANK(INDEX('Policy Characteristics'!E:E,MATCH($C50,'Policy Characteristics'!$C:$C,0))),"",INDEX('Policy Characteristics'!E:E,MATCH($C50,'Policy Characteristics'!$C:$C,0)))</f>
        <v>trans reduce regulated pollutants</v>
      </c>
      <c r="L50" s="176">
        <f>IF(ISBLANK(INDEX('Policy Characteristics'!F:F,MATCH($C50,'Policy Characteristics'!$C:$C,0))),"",INDEX('Policy Characteristics'!F:F,MATCH($C50,'Policy Characteristics'!$C:$C,0)))</f>
        <v>0</v>
      </c>
      <c r="M50" s="176">
        <f>IF(ISBLANK(INDEX('Policy Characteristics'!G:G,MATCH($C50,'Policy Characteristics'!$C:$C,0))),"",INDEX('Policy Characteristics'!G:G,MATCH($C50,'Policy Characteristics'!$C:$C,0)))</f>
        <v>1</v>
      </c>
      <c r="N50" s="176">
        <f>IF(ISBLANK(INDEX('Policy Characteristics'!H:H,MATCH($C50,'Policy Characteristics'!$C:$C,0))),"",INDEX('Policy Characteristics'!H:H,MATCH($C50,'Policy Characteristics'!$C:$C,0)))</f>
        <v>0.02</v>
      </c>
      <c r="O50" s="176" t="str">
        <f>IF(ISBLANK(INDEX('Policy Characteristics'!I:I,MATCH($C50,'Policy Characteristics'!$C:$C,0))),"",INDEX('Policy Characteristics'!I:I,MATCH($C50,'Policy Characteristics'!$C:$C,0)))</f>
        <v>% reduction in emissions</v>
      </c>
      <c r="P50" s="176"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0" s="176" t="str">
        <f>IF(ISBLANK(INDEX('Policy Characteristics'!K:K,MATCH($C50,'Policy Characteristics'!$C:$C,0))),"",INDEX('Policy Characteristics'!K:K,MATCH($C50,'Policy Characteristics'!$C:$C,0)))</f>
        <v>transportation-sector-main.html#conv-pol-stds</v>
      </c>
      <c r="R50" s="176" t="str">
        <f>IF(ISBLANK(INDEX('Policy Characteristics'!L:L,MATCH($C50,'Policy Characteristics'!$C:$C,0))),"",INDEX('Policy Characteristics'!L:L,MATCH($C50,'Policy Characteristics'!$C:$C,0)))</f>
        <v>conventional-pollutant-standards.html</v>
      </c>
    </row>
    <row r="51" spans="1:18" s="2" customFormat="1" x14ac:dyDescent="0.25">
      <c r="A51" s="176" t="str">
        <f>IF(ISBLANK(INDEX('Policy Characteristics'!A:A,MATCH($C51,'Policy Characteristics'!$C:$C,0))),"",INDEX('Policy Characteristics'!A:A,MATCH($C51,'Policy Characteristics'!$C:$C,0)))</f>
        <v>Transportation</v>
      </c>
      <c r="B51" s="184" t="str">
        <f>IF(ISBLANK(INDEX('Policy Characteristics'!B:B,MATCH($C51,'Policy Characteristics'!$C:$C,0))),"",INDEX('Policy Characteristics'!B:B,MATCH($C51,'Policy Characteristics'!$C:$C,0)))</f>
        <v>Conventional Pollutant Standards</v>
      </c>
      <c r="C51" s="176" t="str">
        <f t="shared" si="2"/>
        <v>Percentage Reduction of Separately Regulated Pollutants</v>
      </c>
      <c r="D51" s="2" t="s">
        <v>41</v>
      </c>
      <c r="E51" s="2" t="s">
        <v>1133</v>
      </c>
      <c r="F51" s="2" t="s">
        <v>2112</v>
      </c>
      <c r="G51" s="2" t="s">
        <v>1133</v>
      </c>
      <c r="H51" s="49">
        <v>349</v>
      </c>
      <c r="I51" s="198" t="s">
        <v>44</v>
      </c>
      <c r="J51" s="177" t="str">
        <f>IF(ISBLANK(INDEX('Policy Characteristics'!D:D,MATCH($C51,'Policy Characteristics'!$C:$C,0))),"",INDEX('Policy Characteristics'!D:D,MATCH($C51,'Policy Characteristics'!$C:$C,0)))</f>
        <v>Conventional Pollutant Standard</v>
      </c>
      <c r="K51" s="176" t="str">
        <f>IF(ISBLANK(INDEX('Policy Characteristics'!E:E,MATCH($C51,'Policy Characteristics'!$C:$C,0))),"",INDEX('Policy Characteristics'!E:E,MATCH($C51,'Policy Characteristics'!$C:$C,0)))</f>
        <v>trans reduce regulated pollutants</v>
      </c>
      <c r="L51" s="176">
        <f>IF(ISBLANK(INDEX('Policy Characteristics'!F:F,MATCH($C51,'Policy Characteristics'!$C:$C,0))),"",INDEX('Policy Characteristics'!F:F,MATCH($C51,'Policy Characteristics'!$C:$C,0)))</f>
        <v>0</v>
      </c>
      <c r="M51" s="176">
        <f>IF(ISBLANK(INDEX('Policy Characteristics'!G:G,MATCH($C51,'Policy Characteristics'!$C:$C,0))),"",INDEX('Policy Characteristics'!G:G,MATCH($C51,'Policy Characteristics'!$C:$C,0)))</f>
        <v>1</v>
      </c>
      <c r="N51" s="176">
        <f>IF(ISBLANK(INDEX('Policy Characteristics'!H:H,MATCH($C51,'Policy Characteristics'!$C:$C,0))),"",INDEX('Policy Characteristics'!H:H,MATCH($C51,'Policy Characteristics'!$C:$C,0)))</f>
        <v>0.02</v>
      </c>
      <c r="O51" s="176" t="str">
        <f>IF(ISBLANK(INDEX('Policy Characteristics'!I:I,MATCH($C51,'Policy Characteristics'!$C:$C,0))),"",INDEX('Policy Characteristics'!I:I,MATCH($C51,'Policy Characteristics'!$C:$C,0)))</f>
        <v>% reduction in emissions</v>
      </c>
      <c r="P51" s="176"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1" s="176" t="str">
        <f>IF(ISBLANK(INDEX('Policy Characteristics'!K:K,MATCH($C51,'Policy Characteristics'!$C:$C,0))),"",INDEX('Policy Characteristics'!K:K,MATCH($C51,'Policy Characteristics'!$C:$C,0)))</f>
        <v>transportation-sector-main.html#conv-pol-stds</v>
      </c>
      <c r="R51" s="176" t="str">
        <f>IF(ISBLANK(INDEX('Policy Characteristics'!L:L,MATCH($C51,'Policy Characteristics'!$C:$C,0))),"",INDEX('Policy Characteristics'!L:L,MATCH($C51,'Policy Characteristics'!$C:$C,0)))</f>
        <v>conventional-pollutant-standards.html</v>
      </c>
    </row>
    <row r="52" spans="1:18" s="2" customFormat="1" x14ac:dyDescent="0.25">
      <c r="A52" s="176" t="str">
        <f>IF(ISBLANK(INDEX('Policy Characteristics'!A:A,MATCH($C52,'Policy Characteristics'!$C:$C,0))),"",INDEX('Policy Characteristics'!A:A,MATCH($C52,'Policy Characteristics'!$C:$C,0)))</f>
        <v>Transportation</v>
      </c>
      <c r="B52" s="184" t="str">
        <f>IF(ISBLANK(INDEX('Policy Characteristics'!B:B,MATCH($C52,'Policy Characteristics'!$C:$C,0))),"",INDEX('Policy Characteristics'!B:B,MATCH($C52,'Policy Characteristics'!$C:$C,0)))</f>
        <v>Conventional Pollutant Standards</v>
      </c>
      <c r="C52" s="176" t="str">
        <f t="shared" si="2"/>
        <v>Percentage Reduction of Separately Regulated Pollutants</v>
      </c>
      <c r="D52" s="2" t="s">
        <v>111</v>
      </c>
      <c r="E52" s="2" t="s">
        <v>1125</v>
      </c>
      <c r="F52" s="2" t="s">
        <v>2113</v>
      </c>
      <c r="G52" s="2" t="s">
        <v>1307</v>
      </c>
      <c r="H52" s="49">
        <v>350</v>
      </c>
      <c r="I52" s="197" t="s">
        <v>43</v>
      </c>
      <c r="J52" s="177" t="str">
        <f>IF(ISBLANK(INDEX('Policy Characteristics'!D:D,MATCH($C52,'Policy Characteristics'!$C:$C,0))),"",INDEX('Policy Characteristics'!D:D,MATCH($C52,'Policy Characteristics'!$C:$C,0)))</f>
        <v>Conventional Pollutant Standard</v>
      </c>
      <c r="K52" s="176" t="str">
        <f>IF(ISBLANK(INDEX('Policy Characteristics'!E:E,MATCH($C52,'Policy Characteristics'!$C:$C,0))),"",INDEX('Policy Characteristics'!E:E,MATCH($C52,'Policy Characteristics'!$C:$C,0)))</f>
        <v>trans reduce regulated pollutants</v>
      </c>
      <c r="L52" s="176">
        <f>IF(ISBLANK(INDEX('Policy Characteristics'!F:F,MATCH($C52,'Policy Characteristics'!$C:$C,0))),"",INDEX('Policy Characteristics'!F:F,MATCH($C52,'Policy Characteristics'!$C:$C,0)))</f>
        <v>0</v>
      </c>
      <c r="M52" s="176">
        <f>IF(ISBLANK(INDEX('Policy Characteristics'!G:G,MATCH($C52,'Policy Characteristics'!$C:$C,0))),"",INDEX('Policy Characteristics'!G:G,MATCH($C52,'Policy Characteristics'!$C:$C,0)))</f>
        <v>1</v>
      </c>
      <c r="N52" s="176">
        <f>IF(ISBLANK(INDEX('Policy Characteristics'!H:H,MATCH($C52,'Policy Characteristics'!$C:$C,0))),"",INDEX('Policy Characteristics'!H:H,MATCH($C52,'Policy Characteristics'!$C:$C,0)))</f>
        <v>0.02</v>
      </c>
      <c r="O52" s="176" t="str">
        <f>IF(ISBLANK(INDEX('Policy Characteristics'!I:I,MATCH($C52,'Policy Characteristics'!$C:$C,0))),"",INDEX('Policy Characteristics'!I:I,MATCH($C52,'Policy Characteristics'!$C:$C,0)))</f>
        <v>% reduction in emissions</v>
      </c>
      <c r="P52" s="176"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2" s="176" t="str">
        <f>IF(ISBLANK(INDEX('Policy Characteristics'!K:K,MATCH($C52,'Policy Characteristics'!$C:$C,0))),"",INDEX('Policy Characteristics'!K:K,MATCH($C52,'Policy Characteristics'!$C:$C,0)))</f>
        <v>transportation-sector-main.html#conv-pol-stds</v>
      </c>
      <c r="R52" s="176" t="str">
        <f>IF(ISBLANK(INDEX('Policy Characteristics'!L:L,MATCH($C52,'Policy Characteristics'!$C:$C,0))),"",INDEX('Policy Characteristics'!L:L,MATCH($C52,'Policy Characteristics'!$C:$C,0)))</f>
        <v>conventional-pollutant-standards.html</v>
      </c>
    </row>
    <row r="53" spans="1:18" s="2" customFormat="1" x14ac:dyDescent="0.25">
      <c r="A53" s="176" t="str">
        <f>IF(ISBLANK(INDEX('Policy Characteristics'!A:A,MATCH($C53,'Policy Characteristics'!$C:$C,0))),"",INDEX('Policy Characteristics'!A:A,MATCH($C53,'Policy Characteristics'!$C:$C,0)))</f>
        <v>Transportation</v>
      </c>
      <c r="B53" s="184" t="str">
        <f>IF(ISBLANK(INDEX('Policy Characteristics'!B:B,MATCH($C53,'Policy Characteristics'!$C:$C,0))),"",INDEX('Policy Characteristics'!B:B,MATCH($C53,'Policy Characteristics'!$C:$C,0)))</f>
        <v>Conventional Pollutant Standards</v>
      </c>
      <c r="C53" s="176" t="str">
        <f t="shared" si="2"/>
        <v>Percentage Reduction of Separately Regulated Pollutants</v>
      </c>
      <c r="D53" s="2" t="s">
        <v>111</v>
      </c>
      <c r="E53" s="2" t="s">
        <v>471</v>
      </c>
      <c r="F53" s="2" t="s">
        <v>2113</v>
      </c>
      <c r="G53" s="2" t="s">
        <v>471</v>
      </c>
      <c r="H53" s="49">
        <v>351</v>
      </c>
      <c r="I53" s="197" t="s">
        <v>43</v>
      </c>
      <c r="J53" s="177" t="str">
        <f>IF(ISBLANK(INDEX('Policy Characteristics'!D:D,MATCH($C53,'Policy Characteristics'!$C:$C,0))),"",INDEX('Policy Characteristics'!D:D,MATCH($C53,'Policy Characteristics'!$C:$C,0)))</f>
        <v>Conventional Pollutant Standard</v>
      </c>
      <c r="K53" s="176" t="str">
        <f>IF(ISBLANK(INDEX('Policy Characteristics'!E:E,MATCH($C53,'Policy Characteristics'!$C:$C,0))),"",INDEX('Policy Characteristics'!E:E,MATCH($C53,'Policy Characteristics'!$C:$C,0)))</f>
        <v>trans reduce regulated pollutants</v>
      </c>
      <c r="L53" s="176">
        <f>IF(ISBLANK(INDEX('Policy Characteristics'!F:F,MATCH($C53,'Policy Characteristics'!$C:$C,0))),"",INDEX('Policy Characteristics'!F:F,MATCH($C53,'Policy Characteristics'!$C:$C,0)))</f>
        <v>0</v>
      </c>
      <c r="M53" s="176">
        <f>IF(ISBLANK(INDEX('Policy Characteristics'!G:G,MATCH($C53,'Policy Characteristics'!$C:$C,0))),"",INDEX('Policy Characteristics'!G:G,MATCH($C53,'Policy Characteristics'!$C:$C,0)))</f>
        <v>1</v>
      </c>
      <c r="N53" s="176">
        <f>IF(ISBLANK(INDEX('Policy Characteristics'!H:H,MATCH($C53,'Policy Characteristics'!$C:$C,0))),"",INDEX('Policy Characteristics'!H:H,MATCH($C53,'Policy Characteristics'!$C:$C,0)))</f>
        <v>0.02</v>
      </c>
      <c r="O53" s="176" t="str">
        <f>IF(ISBLANK(INDEX('Policy Characteristics'!I:I,MATCH($C53,'Policy Characteristics'!$C:$C,0))),"",INDEX('Policy Characteristics'!I:I,MATCH($C53,'Policy Characteristics'!$C:$C,0)))</f>
        <v>% reduction in emissions</v>
      </c>
      <c r="P53" s="176"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3" s="176" t="str">
        <f>IF(ISBLANK(INDEX('Policy Characteristics'!K:K,MATCH($C53,'Policy Characteristics'!$C:$C,0))),"",INDEX('Policy Characteristics'!K:K,MATCH($C53,'Policy Characteristics'!$C:$C,0)))</f>
        <v>transportation-sector-main.html#conv-pol-stds</v>
      </c>
      <c r="R53" s="176" t="str">
        <f>IF(ISBLANK(INDEX('Policy Characteristics'!L:L,MATCH($C53,'Policy Characteristics'!$C:$C,0))),"",INDEX('Policy Characteristics'!L:L,MATCH($C53,'Policy Characteristics'!$C:$C,0)))</f>
        <v>conventional-pollutant-standards.html</v>
      </c>
    </row>
    <row r="54" spans="1:18" s="2" customFormat="1" x14ac:dyDescent="0.25">
      <c r="A54" s="176" t="str">
        <f>IF(ISBLANK(INDEX('Policy Characteristics'!A:A,MATCH($C54,'Policy Characteristics'!$C:$C,0))),"",INDEX('Policy Characteristics'!A:A,MATCH($C54,'Policy Characteristics'!$C:$C,0)))</f>
        <v>Transportation</v>
      </c>
      <c r="B54" s="184" t="str">
        <f>IF(ISBLANK(INDEX('Policy Characteristics'!B:B,MATCH($C54,'Policy Characteristics'!$C:$C,0))),"",INDEX('Policy Characteristics'!B:B,MATCH($C54,'Policy Characteristics'!$C:$C,0)))</f>
        <v>Conventional Pollutant Standards</v>
      </c>
      <c r="C54" s="176" t="str">
        <f t="shared" si="2"/>
        <v>Percentage Reduction of Separately Regulated Pollutants</v>
      </c>
      <c r="D54" s="2" t="s">
        <v>111</v>
      </c>
      <c r="E54" s="2" t="s">
        <v>1126</v>
      </c>
      <c r="F54" s="2" t="s">
        <v>2113</v>
      </c>
      <c r="G54" s="2" t="s">
        <v>1126</v>
      </c>
      <c r="H54" s="49">
        <v>352</v>
      </c>
      <c r="I54" s="197" t="s">
        <v>43</v>
      </c>
      <c r="J54" s="177" t="str">
        <f>IF(ISBLANK(INDEX('Policy Characteristics'!D:D,MATCH($C54,'Policy Characteristics'!$C:$C,0))),"",INDEX('Policy Characteristics'!D:D,MATCH($C54,'Policy Characteristics'!$C:$C,0)))</f>
        <v>Conventional Pollutant Standard</v>
      </c>
      <c r="K54" s="176" t="str">
        <f>IF(ISBLANK(INDEX('Policy Characteristics'!E:E,MATCH($C54,'Policy Characteristics'!$C:$C,0))),"",INDEX('Policy Characteristics'!E:E,MATCH($C54,'Policy Characteristics'!$C:$C,0)))</f>
        <v>trans reduce regulated pollutants</v>
      </c>
      <c r="L54" s="176">
        <f>IF(ISBLANK(INDEX('Policy Characteristics'!F:F,MATCH($C54,'Policy Characteristics'!$C:$C,0))),"",INDEX('Policy Characteristics'!F:F,MATCH($C54,'Policy Characteristics'!$C:$C,0)))</f>
        <v>0</v>
      </c>
      <c r="M54" s="176">
        <f>IF(ISBLANK(INDEX('Policy Characteristics'!G:G,MATCH($C54,'Policy Characteristics'!$C:$C,0))),"",INDEX('Policy Characteristics'!G:G,MATCH($C54,'Policy Characteristics'!$C:$C,0)))</f>
        <v>1</v>
      </c>
      <c r="N54" s="176">
        <f>IF(ISBLANK(INDEX('Policy Characteristics'!H:H,MATCH($C54,'Policy Characteristics'!$C:$C,0))),"",INDEX('Policy Characteristics'!H:H,MATCH($C54,'Policy Characteristics'!$C:$C,0)))</f>
        <v>0.02</v>
      </c>
      <c r="O54" s="176" t="str">
        <f>IF(ISBLANK(INDEX('Policy Characteristics'!I:I,MATCH($C54,'Policy Characteristics'!$C:$C,0))),"",INDEX('Policy Characteristics'!I:I,MATCH($C54,'Policy Characteristics'!$C:$C,0)))</f>
        <v>% reduction in emissions</v>
      </c>
      <c r="P54" s="176"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4" s="176" t="str">
        <f>IF(ISBLANK(INDEX('Policy Characteristics'!K:K,MATCH($C54,'Policy Characteristics'!$C:$C,0))),"",INDEX('Policy Characteristics'!K:K,MATCH($C54,'Policy Characteristics'!$C:$C,0)))</f>
        <v>transportation-sector-main.html#conv-pol-stds</v>
      </c>
      <c r="R54" s="176" t="str">
        <f>IF(ISBLANK(INDEX('Policy Characteristics'!L:L,MATCH($C54,'Policy Characteristics'!$C:$C,0))),"",INDEX('Policy Characteristics'!L:L,MATCH($C54,'Policy Characteristics'!$C:$C,0)))</f>
        <v>conventional-pollutant-standards.html</v>
      </c>
    </row>
    <row r="55" spans="1:18" s="2" customFormat="1" x14ac:dyDescent="0.25">
      <c r="A55" s="176" t="str">
        <f>IF(ISBLANK(INDEX('Policy Characteristics'!A:A,MATCH($C55,'Policy Characteristics'!$C:$C,0))),"",INDEX('Policy Characteristics'!A:A,MATCH($C55,'Policy Characteristics'!$C:$C,0)))</f>
        <v>Transportation</v>
      </c>
      <c r="B55" s="184" t="str">
        <f>IF(ISBLANK(INDEX('Policy Characteristics'!B:B,MATCH($C55,'Policy Characteristics'!$C:$C,0))),"",INDEX('Policy Characteristics'!B:B,MATCH($C55,'Policy Characteristics'!$C:$C,0)))</f>
        <v>Conventional Pollutant Standards</v>
      </c>
      <c r="C55" s="176" t="str">
        <f t="shared" si="2"/>
        <v>Percentage Reduction of Separately Regulated Pollutants</v>
      </c>
      <c r="D55" s="2" t="s">
        <v>111</v>
      </c>
      <c r="E55" s="2" t="s">
        <v>1127</v>
      </c>
      <c r="F55" s="2" t="s">
        <v>2113</v>
      </c>
      <c r="G55" s="2" t="s">
        <v>1127</v>
      </c>
      <c r="H55" s="49">
        <v>353</v>
      </c>
      <c r="I55" s="197" t="s">
        <v>43</v>
      </c>
      <c r="J55" s="177" t="str">
        <f>IF(ISBLANK(INDEX('Policy Characteristics'!D:D,MATCH($C55,'Policy Characteristics'!$C:$C,0))),"",INDEX('Policy Characteristics'!D:D,MATCH($C55,'Policy Characteristics'!$C:$C,0)))</f>
        <v>Conventional Pollutant Standard</v>
      </c>
      <c r="K55" s="176" t="str">
        <f>IF(ISBLANK(INDEX('Policy Characteristics'!E:E,MATCH($C55,'Policy Characteristics'!$C:$C,0))),"",INDEX('Policy Characteristics'!E:E,MATCH($C55,'Policy Characteristics'!$C:$C,0)))</f>
        <v>trans reduce regulated pollutants</v>
      </c>
      <c r="L55" s="176">
        <f>IF(ISBLANK(INDEX('Policy Characteristics'!F:F,MATCH($C55,'Policy Characteristics'!$C:$C,0))),"",INDEX('Policy Characteristics'!F:F,MATCH($C55,'Policy Characteristics'!$C:$C,0)))</f>
        <v>0</v>
      </c>
      <c r="M55" s="176">
        <f>IF(ISBLANK(INDEX('Policy Characteristics'!G:G,MATCH($C55,'Policy Characteristics'!$C:$C,0))),"",INDEX('Policy Characteristics'!G:G,MATCH($C55,'Policy Characteristics'!$C:$C,0)))</f>
        <v>1</v>
      </c>
      <c r="N55" s="176">
        <f>IF(ISBLANK(INDEX('Policy Characteristics'!H:H,MATCH($C55,'Policy Characteristics'!$C:$C,0))),"",INDEX('Policy Characteristics'!H:H,MATCH($C55,'Policy Characteristics'!$C:$C,0)))</f>
        <v>0.02</v>
      </c>
      <c r="O55" s="176" t="str">
        <f>IF(ISBLANK(INDEX('Policy Characteristics'!I:I,MATCH($C55,'Policy Characteristics'!$C:$C,0))),"",INDEX('Policy Characteristics'!I:I,MATCH($C55,'Policy Characteristics'!$C:$C,0)))</f>
        <v>% reduction in emissions</v>
      </c>
      <c r="P55" s="176"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5" s="176" t="str">
        <f>IF(ISBLANK(INDEX('Policy Characteristics'!K:K,MATCH($C55,'Policy Characteristics'!$C:$C,0))),"",INDEX('Policy Characteristics'!K:K,MATCH($C55,'Policy Characteristics'!$C:$C,0)))</f>
        <v>transportation-sector-main.html#conv-pol-stds</v>
      </c>
      <c r="R55" s="176" t="str">
        <f>IF(ISBLANK(INDEX('Policy Characteristics'!L:L,MATCH($C55,'Policy Characteristics'!$C:$C,0))),"",INDEX('Policy Characteristics'!L:L,MATCH($C55,'Policy Characteristics'!$C:$C,0)))</f>
        <v>conventional-pollutant-standards.html</v>
      </c>
    </row>
    <row r="56" spans="1:18" s="2" customFormat="1" x14ac:dyDescent="0.25">
      <c r="A56" s="176" t="str">
        <f>IF(ISBLANK(INDEX('Policy Characteristics'!A:A,MATCH($C56,'Policy Characteristics'!$C:$C,0))),"",INDEX('Policy Characteristics'!A:A,MATCH($C56,'Policy Characteristics'!$C:$C,0)))</f>
        <v>Transportation</v>
      </c>
      <c r="B56" s="184" t="str">
        <f>IF(ISBLANK(INDEX('Policy Characteristics'!B:B,MATCH($C56,'Policy Characteristics'!$C:$C,0))),"",INDEX('Policy Characteristics'!B:B,MATCH($C56,'Policy Characteristics'!$C:$C,0)))</f>
        <v>Conventional Pollutant Standards</v>
      </c>
      <c r="C56" s="176" t="str">
        <f t="shared" si="2"/>
        <v>Percentage Reduction of Separately Regulated Pollutants</v>
      </c>
      <c r="D56" s="2" t="s">
        <v>111</v>
      </c>
      <c r="E56" s="2" t="s">
        <v>1128</v>
      </c>
      <c r="F56" s="2" t="s">
        <v>2113</v>
      </c>
      <c r="G56" s="2" t="s">
        <v>1205</v>
      </c>
      <c r="H56" s="49">
        <v>354</v>
      </c>
      <c r="I56" s="197" t="s">
        <v>43</v>
      </c>
      <c r="J56" s="177" t="str">
        <f>IF(ISBLANK(INDEX('Policy Characteristics'!D:D,MATCH($C56,'Policy Characteristics'!$C:$C,0))),"",INDEX('Policy Characteristics'!D:D,MATCH($C56,'Policy Characteristics'!$C:$C,0)))</f>
        <v>Conventional Pollutant Standard</v>
      </c>
      <c r="K56" s="176" t="str">
        <f>IF(ISBLANK(INDEX('Policy Characteristics'!E:E,MATCH($C56,'Policy Characteristics'!$C:$C,0))),"",INDEX('Policy Characteristics'!E:E,MATCH($C56,'Policy Characteristics'!$C:$C,0)))</f>
        <v>trans reduce regulated pollutants</v>
      </c>
      <c r="L56" s="176">
        <f>IF(ISBLANK(INDEX('Policy Characteristics'!F:F,MATCH($C56,'Policy Characteristics'!$C:$C,0))),"",INDEX('Policy Characteristics'!F:F,MATCH($C56,'Policy Characteristics'!$C:$C,0)))</f>
        <v>0</v>
      </c>
      <c r="M56" s="176">
        <f>IF(ISBLANK(INDEX('Policy Characteristics'!G:G,MATCH($C56,'Policy Characteristics'!$C:$C,0))),"",INDEX('Policy Characteristics'!G:G,MATCH($C56,'Policy Characteristics'!$C:$C,0)))</f>
        <v>1</v>
      </c>
      <c r="N56" s="176">
        <f>IF(ISBLANK(INDEX('Policy Characteristics'!H:H,MATCH($C56,'Policy Characteristics'!$C:$C,0))),"",INDEX('Policy Characteristics'!H:H,MATCH($C56,'Policy Characteristics'!$C:$C,0)))</f>
        <v>0.02</v>
      </c>
      <c r="O56" s="176" t="str">
        <f>IF(ISBLANK(INDEX('Policy Characteristics'!I:I,MATCH($C56,'Policy Characteristics'!$C:$C,0))),"",INDEX('Policy Characteristics'!I:I,MATCH($C56,'Policy Characteristics'!$C:$C,0)))</f>
        <v>% reduction in emissions</v>
      </c>
      <c r="P56" s="176"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6" s="176" t="str">
        <f>IF(ISBLANK(INDEX('Policy Characteristics'!K:K,MATCH($C56,'Policy Characteristics'!$C:$C,0))),"",INDEX('Policy Characteristics'!K:K,MATCH($C56,'Policy Characteristics'!$C:$C,0)))</f>
        <v>transportation-sector-main.html#conv-pol-stds</v>
      </c>
      <c r="R56" s="176" t="str">
        <f>IF(ISBLANK(INDEX('Policy Characteristics'!L:L,MATCH($C56,'Policy Characteristics'!$C:$C,0))),"",INDEX('Policy Characteristics'!L:L,MATCH($C56,'Policy Characteristics'!$C:$C,0)))</f>
        <v>conventional-pollutant-standards.html</v>
      </c>
    </row>
    <row r="57" spans="1:18" s="2" customFormat="1" x14ac:dyDescent="0.25">
      <c r="A57" s="176" t="str">
        <f>IF(ISBLANK(INDEX('Policy Characteristics'!A:A,MATCH($C57,'Policy Characteristics'!$C:$C,0))),"",INDEX('Policy Characteristics'!A:A,MATCH($C57,'Policy Characteristics'!$C:$C,0)))</f>
        <v>Transportation</v>
      </c>
      <c r="B57" s="184" t="str">
        <f>IF(ISBLANK(INDEX('Policy Characteristics'!B:B,MATCH($C57,'Policy Characteristics'!$C:$C,0))),"",INDEX('Policy Characteristics'!B:B,MATCH($C57,'Policy Characteristics'!$C:$C,0)))</f>
        <v>Conventional Pollutant Standards</v>
      </c>
      <c r="C57" s="176" t="str">
        <f t="shared" si="2"/>
        <v>Percentage Reduction of Separately Regulated Pollutants</v>
      </c>
      <c r="D57" s="2" t="s">
        <v>111</v>
      </c>
      <c r="E57" s="2" t="s">
        <v>1129</v>
      </c>
      <c r="F57" s="2" t="s">
        <v>2113</v>
      </c>
      <c r="G57" s="2" t="s">
        <v>1129</v>
      </c>
      <c r="H57" s="49">
        <v>355</v>
      </c>
      <c r="I57" s="197" t="s">
        <v>43</v>
      </c>
      <c r="J57" s="177" t="str">
        <f>IF(ISBLANK(INDEX('Policy Characteristics'!D:D,MATCH($C57,'Policy Characteristics'!$C:$C,0))),"",INDEX('Policy Characteristics'!D:D,MATCH($C57,'Policy Characteristics'!$C:$C,0)))</f>
        <v>Conventional Pollutant Standard</v>
      </c>
      <c r="K57" s="176" t="str">
        <f>IF(ISBLANK(INDEX('Policy Characteristics'!E:E,MATCH($C57,'Policy Characteristics'!$C:$C,0))),"",INDEX('Policy Characteristics'!E:E,MATCH($C57,'Policy Characteristics'!$C:$C,0)))</f>
        <v>trans reduce regulated pollutants</v>
      </c>
      <c r="L57" s="176">
        <f>IF(ISBLANK(INDEX('Policy Characteristics'!F:F,MATCH($C57,'Policy Characteristics'!$C:$C,0))),"",INDEX('Policy Characteristics'!F:F,MATCH($C57,'Policy Characteristics'!$C:$C,0)))</f>
        <v>0</v>
      </c>
      <c r="M57" s="176">
        <f>IF(ISBLANK(INDEX('Policy Characteristics'!G:G,MATCH($C57,'Policy Characteristics'!$C:$C,0))),"",INDEX('Policy Characteristics'!G:G,MATCH($C57,'Policy Characteristics'!$C:$C,0)))</f>
        <v>1</v>
      </c>
      <c r="N57" s="176">
        <f>IF(ISBLANK(INDEX('Policy Characteristics'!H:H,MATCH($C57,'Policy Characteristics'!$C:$C,0))),"",INDEX('Policy Characteristics'!H:H,MATCH($C57,'Policy Characteristics'!$C:$C,0)))</f>
        <v>0.02</v>
      </c>
      <c r="O57" s="176" t="str">
        <f>IF(ISBLANK(INDEX('Policy Characteristics'!I:I,MATCH($C57,'Policy Characteristics'!$C:$C,0))),"",INDEX('Policy Characteristics'!I:I,MATCH($C57,'Policy Characteristics'!$C:$C,0)))</f>
        <v>% reduction in emissions</v>
      </c>
      <c r="P57" s="176"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7" s="176" t="str">
        <f>IF(ISBLANK(INDEX('Policy Characteristics'!K:K,MATCH($C57,'Policy Characteristics'!$C:$C,0))),"",INDEX('Policy Characteristics'!K:K,MATCH($C57,'Policy Characteristics'!$C:$C,0)))</f>
        <v>transportation-sector-main.html#conv-pol-stds</v>
      </c>
      <c r="R57" s="176" t="str">
        <f>IF(ISBLANK(INDEX('Policy Characteristics'!L:L,MATCH($C57,'Policy Characteristics'!$C:$C,0))),"",INDEX('Policy Characteristics'!L:L,MATCH($C57,'Policy Characteristics'!$C:$C,0)))</f>
        <v>conventional-pollutant-standards.html</v>
      </c>
    </row>
    <row r="58" spans="1:18" s="2" customFormat="1" x14ac:dyDescent="0.25">
      <c r="A58" s="176" t="str">
        <f>IF(ISBLANK(INDEX('Policy Characteristics'!A:A,MATCH($C58,'Policy Characteristics'!$C:$C,0))),"",INDEX('Policy Characteristics'!A:A,MATCH($C58,'Policy Characteristics'!$C:$C,0)))</f>
        <v>Transportation</v>
      </c>
      <c r="B58" s="184" t="str">
        <f>IF(ISBLANK(INDEX('Policy Characteristics'!B:B,MATCH($C58,'Policy Characteristics'!$C:$C,0))),"",INDEX('Policy Characteristics'!B:B,MATCH($C58,'Policy Characteristics'!$C:$C,0)))</f>
        <v>Conventional Pollutant Standards</v>
      </c>
      <c r="C58" s="176" t="str">
        <f t="shared" si="2"/>
        <v>Percentage Reduction of Separately Regulated Pollutants</v>
      </c>
      <c r="D58" s="2" t="s">
        <v>111</v>
      </c>
      <c r="E58" s="2" t="s">
        <v>1130</v>
      </c>
      <c r="F58" s="2" t="s">
        <v>2113</v>
      </c>
      <c r="G58" s="2" t="s">
        <v>1130</v>
      </c>
      <c r="H58" s="49">
        <v>356</v>
      </c>
      <c r="I58" s="197" t="s">
        <v>43</v>
      </c>
      <c r="J58" s="177" t="str">
        <f>IF(ISBLANK(INDEX('Policy Characteristics'!D:D,MATCH($C58,'Policy Characteristics'!$C:$C,0))),"",INDEX('Policy Characteristics'!D:D,MATCH($C58,'Policy Characteristics'!$C:$C,0)))</f>
        <v>Conventional Pollutant Standard</v>
      </c>
      <c r="K58" s="176" t="str">
        <f>IF(ISBLANK(INDEX('Policy Characteristics'!E:E,MATCH($C58,'Policy Characteristics'!$C:$C,0))),"",INDEX('Policy Characteristics'!E:E,MATCH($C58,'Policy Characteristics'!$C:$C,0)))</f>
        <v>trans reduce regulated pollutants</v>
      </c>
      <c r="L58" s="176">
        <f>IF(ISBLANK(INDEX('Policy Characteristics'!F:F,MATCH($C58,'Policy Characteristics'!$C:$C,0))),"",INDEX('Policy Characteristics'!F:F,MATCH($C58,'Policy Characteristics'!$C:$C,0)))</f>
        <v>0</v>
      </c>
      <c r="M58" s="176">
        <f>IF(ISBLANK(INDEX('Policy Characteristics'!G:G,MATCH($C58,'Policy Characteristics'!$C:$C,0))),"",INDEX('Policy Characteristics'!G:G,MATCH($C58,'Policy Characteristics'!$C:$C,0)))</f>
        <v>1</v>
      </c>
      <c r="N58" s="176">
        <f>IF(ISBLANK(INDEX('Policy Characteristics'!H:H,MATCH($C58,'Policy Characteristics'!$C:$C,0))),"",INDEX('Policy Characteristics'!H:H,MATCH($C58,'Policy Characteristics'!$C:$C,0)))</f>
        <v>0.02</v>
      </c>
      <c r="O58" s="176" t="str">
        <f>IF(ISBLANK(INDEX('Policy Characteristics'!I:I,MATCH($C58,'Policy Characteristics'!$C:$C,0))),"",INDEX('Policy Characteristics'!I:I,MATCH($C58,'Policy Characteristics'!$C:$C,0)))</f>
        <v>% reduction in emissions</v>
      </c>
      <c r="P58" s="176"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8" s="176" t="str">
        <f>IF(ISBLANK(INDEX('Policy Characteristics'!K:K,MATCH($C58,'Policy Characteristics'!$C:$C,0))),"",INDEX('Policy Characteristics'!K:K,MATCH($C58,'Policy Characteristics'!$C:$C,0)))</f>
        <v>transportation-sector-main.html#conv-pol-stds</v>
      </c>
      <c r="R58" s="176" t="str">
        <f>IF(ISBLANK(INDEX('Policy Characteristics'!L:L,MATCH($C58,'Policy Characteristics'!$C:$C,0))),"",INDEX('Policy Characteristics'!L:L,MATCH($C58,'Policy Characteristics'!$C:$C,0)))</f>
        <v>conventional-pollutant-standards.html</v>
      </c>
    </row>
    <row r="59" spans="1:18" s="2" customFormat="1" x14ac:dyDescent="0.25">
      <c r="A59" s="176" t="str">
        <f>IF(ISBLANK(INDEX('Policy Characteristics'!A:A,MATCH($C59,'Policy Characteristics'!$C:$C,0))),"",INDEX('Policy Characteristics'!A:A,MATCH($C59,'Policy Characteristics'!$C:$C,0)))</f>
        <v>Transportation</v>
      </c>
      <c r="B59" s="184" t="str">
        <f>IF(ISBLANK(INDEX('Policy Characteristics'!B:B,MATCH($C59,'Policy Characteristics'!$C:$C,0))),"",INDEX('Policy Characteristics'!B:B,MATCH($C59,'Policy Characteristics'!$C:$C,0)))</f>
        <v>Conventional Pollutant Standards</v>
      </c>
      <c r="C59" s="176" t="str">
        <f t="shared" si="2"/>
        <v>Percentage Reduction of Separately Regulated Pollutants</v>
      </c>
      <c r="D59" s="2" t="s">
        <v>111</v>
      </c>
      <c r="E59" s="2" t="s">
        <v>1131</v>
      </c>
      <c r="F59" s="2" t="s">
        <v>2113</v>
      </c>
      <c r="G59" s="2" t="s">
        <v>1131</v>
      </c>
      <c r="H59" s="49">
        <v>357</v>
      </c>
      <c r="I59" s="197" t="s">
        <v>43</v>
      </c>
      <c r="J59" s="177" t="str">
        <f>IF(ISBLANK(INDEX('Policy Characteristics'!D:D,MATCH($C59,'Policy Characteristics'!$C:$C,0))),"",INDEX('Policy Characteristics'!D:D,MATCH($C59,'Policy Characteristics'!$C:$C,0)))</f>
        <v>Conventional Pollutant Standard</v>
      </c>
      <c r="K59" s="176" t="str">
        <f>IF(ISBLANK(INDEX('Policy Characteristics'!E:E,MATCH($C59,'Policy Characteristics'!$C:$C,0))),"",INDEX('Policy Characteristics'!E:E,MATCH($C59,'Policy Characteristics'!$C:$C,0)))</f>
        <v>trans reduce regulated pollutants</v>
      </c>
      <c r="L59" s="176">
        <f>IF(ISBLANK(INDEX('Policy Characteristics'!F:F,MATCH($C59,'Policy Characteristics'!$C:$C,0))),"",INDEX('Policy Characteristics'!F:F,MATCH($C59,'Policy Characteristics'!$C:$C,0)))</f>
        <v>0</v>
      </c>
      <c r="M59" s="176">
        <f>IF(ISBLANK(INDEX('Policy Characteristics'!G:G,MATCH($C59,'Policy Characteristics'!$C:$C,0))),"",INDEX('Policy Characteristics'!G:G,MATCH($C59,'Policy Characteristics'!$C:$C,0)))</f>
        <v>1</v>
      </c>
      <c r="N59" s="176">
        <f>IF(ISBLANK(INDEX('Policy Characteristics'!H:H,MATCH($C59,'Policy Characteristics'!$C:$C,0))),"",INDEX('Policy Characteristics'!H:H,MATCH($C59,'Policy Characteristics'!$C:$C,0)))</f>
        <v>0.02</v>
      </c>
      <c r="O59" s="176" t="str">
        <f>IF(ISBLANK(INDEX('Policy Characteristics'!I:I,MATCH($C59,'Policy Characteristics'!$C:$C,0))),"",INDEX('Policy Characteristics'!I:I,MATCH($C59,'Policy Characteristics'!$C:$C,0)))</f>
        <v>% reduction in emissions</v>
      </c>
      <c r="P59" s="176"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9" s="176" t="str">
        <f>IF(ISBLANK(INDEX('Policy Characteristics'!K:K,MATCH($C59,'Policy Characteristics'!$C:$C,0))),"",INDEX('Policy Characteristics'!K:K,MATCH($C59,'Policy Characteristics'!$C:$C,0)))</f>
        <v>transportation-sector-main.html#conv-pol-stds</v>
      </c>
      <c r="R59" s="176" t="str">
        <f>IF(ISBLANK(INDEX('Policy Characteristics'!L:L,MATCH($C59,'Policy Characteristics'!$C:$C,0))),"",INDEX('Policy Characteristics'!L:L,MATCH($C59,'Policy Characteristics'!$C:$C,0)))</f>
        <v>conventional-pollutant-standards.html</v>
      </c>
    </row>
    <row r="60" spans="1:18" s="2" customFormat="1" x14ac:dyDescent="0.25">
      <c r="A60" s="176" t="str">
        <f>IF(ISBLANK(INDEX('Policy Characteristics'!A:A,MATCH($C60,'Policy Characteristics'!$C:$C,0))),"",INDEX('Policy Characteristics'!A:A,MATCH($C60,'Policy Characteristics'!$C:$C,0)))</f>
        <v>Transportation</v>
      </c>
      <c r="B60" s="184" t="str">
        <f>IF(ISBLANK(INDEX('Policy Characteristics'!B:B,MATCH($C60,'Policy Characteristics'!$C:$C,0))),"",INDEX('Policy Characteristics'!B:B,MATCH($C60,'Policy Characteristics'!$C:$C,0)))</f>
        <v>Conventional Pollutant Standards</v>
      </c>
      <c r="C60" s="176" t="str">
        <f t="shared" si="2"/>
        <v>Percentage Reduction of Separately Regulated Pollutants</v>
      </c>
      <c r="D60" s="2" t="s">
        <v>111</v>
      </c>
      <c r="E60" s="2" t="s">
        <v>1132</v>
      </c>
      <c r="F60" s="2" t="s">
        <v>2113</v>
      </c>
      <c r="G60" s="2" t="s">
        <v>1132</v>
      </c>
      <c r="H60" s="49">
        <v>358</v>
      </c>
      <c r="I60" s="198" t="s">
        <v>44</v>
      </c>
      <c r="J60" s="177" t="str">
        <f>IF(ISBLANK(INDEX('Policy Characteristics'!D:D,MATCH($C60,'Policy Characteristics'!$C:$C,0))),"",INDEX('Policy Characteristics'!D:D,MATCH($C60,'Policy Characteristics'!$C:$C,0)))</f>
        <v>Conventional Pollutant Standard</v>
      </c>
      <c r="K60" s="176" t="str">
        <f>IF(ISBLANK(INDEX('Policy Characteristics'!E:E,MATCH($C60,'Policy Characteristics'!$C:$C,0))),"",INDEX('Policy Characteristics'!E:E,MATCH($C60,'Policy Characteristics'!$C:$C,0)))</f>
        <v>trans reduce regulated pollutants</v>
      </c>
      <c r="L60" s="176">
        <f>IF(ISBLANK(INDEX('Policy Characteristics'!F:F,MATCH($C60,'Policy Characteristics'!$C:$C,0))),"",INDEX('Policy Characteristics'!F:F,MATCH($C60,'Policy Characteristics'!$C:$C,0)))</f>
        <v>0</v>
      </c>
      <c r="M60" s="176">
        <f>IF(ISBLANK(INDEX('Policy Characteristics'!G:G,MATCH($C60,'Policy Characteristics'!$C:$C,0))),"",INDEX('Policy Characteristics'!G:G,MATCH($C60,'Policy Characteristics'!$C:$C,0)))</f>
        <v>1</v>
      </c>
      <c r="N60" s="176">
        <f>IF(ISBLANK(INDEX('Policy Characteristics'!H:H,MATCH($C60,'Policy Characteristics'!$C:$C,0))),"",INDEX('Policy Characteristics'!H:H,MATCH($C60,'Policy Characteristics'!$C:$C,0)))</f>
        <v>0.02</v>
      </c>
      <c r="O60" s="176" t="str">
        <f>IF(ISBLANK(INDEX('Policy Characteristics'!I:I,MATCH($C60,'Policy Characteristics'!$C:$C,0))),"",INDEX('Policy Characteristics'!I:I,MATCH($C60,'Policy Characteristics'!$C:$C,0)))</f>
        <v>% reduction in emissions</v>
      </c>
      <c r="P60" s="176"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60" s="176" t="str">
        <f>IF(ISBLANK(INDEX('Policy Characteristics'!K:K,MATCH($C60,'Policy Characteristics'!$C:$C,0))),"",INDEX('Policy Characteristics'!K:K,MATCH($C60,'Policy Characteristics'!$C:$C,0)))</f>
        <v>transportation-sector-main.html#conv-pol-stds</v>
      </c>
      <c r="R60" s="176" t="str">
        <f>IF(ISBLANK(INDEX('Policy Characteristics'!L:L,MATCH($C60,'Policy Characteristics'!$C:$C,0))),"",INDEX('Policy Characteristics'!L:L,MATCH($C60,'Policy Characteristics'!$C:$C,0)))</f>
        <v>conventional-pollutant-standards.html</v>
      </c>
    </row>
    <row r="61" spans="1:18" s="2" customFormat="1" x14ac:dyDescent="0.25">
      <c r="A61" s="176" t="str">
        <f>IF(ISBLANK(INDEX('Policy Characteristics'!A:A,MATCH($C61,'Policy Characteristics'!$C:$C,0))),"",INDEX('Policy Characteristics'!A:A,MATCH($C61,'Policy Characteristics'!$C:$C,0)))</f>
        <v>Transportation</v>
      </c>
      <c r="B61" s="184" t="str">
        <f>IF(ISBLANK(INDEX('Policy Characteristics'!B:B,MATCH($C61,'Policy Characteristics'!$C:$C,0))),"",INDEX('Policy Characteristics'!B:B,MATCH($C61,'Policy Characteristics'!$C:$C,0)))</f>
        <v>Conventional Pollutant Standards</v>
      </c>
      <c r="C61" s="176" t="str">
        <f t="shared" si="2"/>
        <v>Percentage Reduction of Separately Regulated Pollutants</v>
      </c>
      <c r="D61" s="2" t="s">
        <v>111</v>
      </c>
      <c r="E61" s="2" t="s">
        <v>1133</v>
      </c>
      <c r="F61" s="2" t="s">
        <v>2113</v>
      </c>
      <c r="G61" s="2" t="s">
        <v>1133</v>
      </c>
      <c r="H61" s="49">
        <v>359</v>
      </c>
      <c r="I61" s="198" t="s">
        <v>44</v>
      </c>
      <c r="J61" s="177" t="str">
        <f>IF(ISBLANK(INDEX('Policy Characteristics'!D:D,MATCH($C61,'Policy Characteristics'!$C:$C,0))),"",INDEX('Policy Characteristics'!D:D,MATCH($C61,'Policy Characteristics'!$C:$C,0)))</f>
        <v>Conventional Pollutant Standard</v>
      </c>
      <c r="K61" s="176" t="str">
        <f>IF(ISBLANK(INDEX('Policy Characteristics'!E:E,MATCH($C61,'Policy Characteristics'!$C:$C,0))),"",INDEX('Policy Characteristics'!E:E,MATCH($C61,'Policy Characteristics'!$C:$C,0)))</f>
        <v>trans reduce regulated pollutants</v>
      </c>
      <c r="L61" s="176">
        <f>IF(ISBLANK(INDEX('Policy Characteristics'!F:F,MATCH($C61,'Policy Characteristics'!$C:$C,0))),"",INDEX('Policy Characteristics'!F:F,MATCH($C61,'Policy Characteristics'!$C:$C,0)))</f>
        <v>0</v>
      </c>
      <c r="M61" s="176">
        <f>IF(ISBLANK(INDEX('Policy Characteristics'!G:G,MATCH($C61,'Policy Characteristics'!$C:$C,0))),"",INDEX('Policy Characteristics'!G:G,MATCH($C61,'Policy Characteristics'!$C:$C,0)))</f>
        <v>1</v>
      </c>
      <c r="N61" s="176">
        <f>IF(ISBLANK(INDEX('Policy Characteristics'!H:H,MATCH($C61,'Policy Characteristics'!$C:$C,0))),"",INDEX('Policy Characteristics'!H:H,MATCH($C61,'Policy Characteristics'!$C:$C,0)))</f>
        <v>0.02</v>
      </c>
      <c r="O61" s="176" t="str">
        <f>IF(ISBLANK(INDEX('Policy Characteristics'!I:I,MATCH($C61,'Policy Characteristics'!$C:$C,0))),"",INDEX('Policy Characteristics'!I:I,MATCH($C61,'Policy Characteristics'!$C:$C,0)))</f>
        <v>% reduction in emissions</v>
      </c>
      <c r="P61" s="176"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61" s="176" t="str">
        <f>IF(ISBLANK(INDEX('Policy Characteristics'!K:K,MATCH($C61,'Policy Characteristics'!$C:$C,0))),"",INDEX('Policy Characteristics'!K:K,MATCH($C61,'Policy Characteristics'!$C:$C,0)))</f>
        <v>transportation-sector-main.html#conv-pol-stds</v>
      </c>
      <c r="R61" s="176" t="str">
        <f>IF(ISBLANK(INDEX('Policy Characteristics'!L:L,MATCH($C61,'Policy Characteristics'!$C:$C,0))),"",INDEX('Policy Characteristics'!L:L,MATCH($C61,'Policy Characteristics'!$C:$C,0)))</f>
        <v>conventional-pollutant-standards.html</v>
      </c>
    </row>
    <row r="62" spans="1:18" s="2" customFormat="1" x14ac:dyDescent="0.25">
      <c r="A62" s="176" t="str">
        <f>IF(ISBLANK(INDEX('Policy Characteristics'!A:A,MATCH($C62,'Policy Characteristics'!$C:$C,0))),"",INDEX('Policy Characteristics'!A:A,MATCH($C62,'Policy Characteristics'!$C:$C,0)))</f>
        <v>Transportation</v>
      </c>
      <c r="B62" s="184" t="str">
        <f>IF(ISBLANK(INDEX('Policy Characteristics'!B:B,MATCH($C62,'Policy Characteristics'!$C:$C,0))),"",INDEX('Policy Characteristics'!B:B,MATCH($C62,'Policy Characteristics'!$C:$C,0)))</f>
        <v>Electric Vehicle Charger Deployment</v>
      </c>
      <c r="C62" s="1" t="s">
        <v>2251</v>
      </c>
      <c r="H62" s="49">
        <v>360</v>
      </c>
      <c r="I62" s="198" t="s">
        <v>43</v>
      </c>
      <c r="J62" s="177" t="str">
        <f>IF(ISBLANK(INDEX('Policy Characteristics'!D:D,MATCH($C62,'Policy Characteristics'!$C:$C,0))),"",INDEX('Policy Characteristics'!D:D,MATCH($C62,'Policy Characteristics'!$C:$C,0)))</f>
        <v>EV Charger Deployment</v>
      </c>
      <c r="K62" s="176" t="str">
        <f>IF(ISBLANK(INDEX('Policy Characteristics'!E:E,MATCH($C62,'Policy Characteristics'!$C:$C,0))),"",INDEX('Policy Characteristics'!E:E,MATCH($C62,'Policy Characteristics'!$C:$C,0)))</f>
        <v>trans EV charger deployment</v>
      </c>
      <c r="L62" s="176">
        <f>IF(ISBLANK(INDEX('Policy Characteristics'!F:F,MATCH($C62,'Policy Characteristics'!$C:$C,0))),"",INDEX('Policy Characteristics'!F:F,MATCH($C62,'Policy Characteristics'!$C:$C,0)))</f>
        <v>0</v>
      </c>
      <c r="M62" s="176">
        <f>IF(ISBLANK(INDEX('Policy Characteristics'!G:G,MATCH($C62,'Policy Characteristics'!$C:$C,0))),"",INDEX('Policy Characteristics'!G:G,MATCH($C62,'Policy Characteristics'!$C:$C,0)))</f>
        <v>3</v>
      </c>
      <c r="N62" s="176">
        <f>IF(ISBLANK(INDEX('Policy Characteristics'!H:H,MATCH($C62,'Policy Characteristics'!$C:$C,0))),"",INDEX('Policy Characteristics'!H:H,MATCH($C62,'Policy Characteristics'!$C:$C,0)))</f>
        <v>0.1</v>
      </c>
      <c r="O62" s="176" t="str">
        <f>IF(ISBLANK(INDEX('Policy Characteristics'!I:I,MATCH($C62,'Policy Characteristics'!$C:$C,0))),"",INDEX('Policy Characteristics'!I:I,MATCH($C62,'Policy Characteristics'!$C:$C,0)))</f>
        <v>% increase</v>
      </c>
      <c r="P62" s="176" t="str">
        <f>IF(ISBLANK(INDEX('Policy Characteristics'!J:J,MATCH($C62,'Policy Characteristics'!$C:$C,0))),"",INDEX('Policy Characteristics'!J:J,MATCH($C62,'Policy Characteristics'!$C:$C,0)))</f>
        <v xml:space="preserve">**Description:**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2021, there are around 300,000 chargers in the EU, around 67 chargers per 100,000 pop. At the same time, there were around 136,000 gas stations, at an assumed 10 pumps per station this gives 300 pumps per 100,000 population. Therefore, a lever setting of 300% would cause the population density of EV chargers to equal the population density of gas pumps. Note though, that EV chargers are more spread out in general as they do not need a station like conventional fuels do. </v>
      </c>
      <c r="Q62" s="176" t="str">
        <f>IF(ISBLANK(INDEX('Policy Characteristics'!K:K,MATCH($C62,'Policy Characteristics'!$C:$C,0))),"",INDEX('Policy Characteristics'!K:K,MATCH($C62,'Policy Characteristics'!$C:$C,0)))</f>
        <v/>
      </c>
      <c r="R62" s="176" t="str">
        <f>IF(ISBLANK(INDEX('Policy Characteristics'!L:L,MATCH($C62,'Policy Characteristics'!$C:$C,0))),"",INDEX('Policy Characteristics'!L:L,MATCH($C62,'Policy Characteristics'!$C:$C,0)))</f>
        <v>ev-charger-deployment.html</v>
      </c>
    </row>
    <row r="63" spans="1:18" s="2" customFormat="1" x14ac:dyDescent="0.25">
      <c r="A63" s="176" t="str">
        <f>IF(ISBLANK(INDEX('Policy Characteristics'!A:A,MATCH($C63,'Policy Characteristics'!$C:$C,0))),"",INDEX('Policy Characteristics'!A:A,MATCH($C63,'Policy Characteristics'!$C:$C,0)))</f>
        <v>Transportation</v>
      </c>
      <c r="B63" s="184" t="str">
        <f>IF(ISBLANK(INDEX('Policy Characteristics'!B:B,MATCH($C63,'Policy Characteristics'!$C:$C,0))),"",INDEX('Policy Characteristics'!B:B,MATCH($C63,'Policy Characteristics'!$C:$C,0)))</f>
        <v>Passenger Vehicle Subsidy</v>
      </c>
      <c r="C63" s="1" t="s">
        <v>2237</v>
      </c>
      <c r="D63" s="47" t="s">
        <v>37</v>
      </c>
      <c r="E63" s="47" t="s">
        <v>1136</v>
      </c>
      <c r="F63" s="2" t="s">
        <v>2646</v>
      </c>
      <c r="G63" s="47" t="s">
        <v>2242</v>
      </c>
      <c r="H63" s="49">
        <v>189</v>
      </c>
      <c r="I63" s="197" t="s">
        <v>43</v>
      </c>
      <c r="J63" s="177" t="str">
        <f>IF(ISBLANK(INDEX('Policy Characteristics'!D:D,MATCH($C63,'Policy Characteristics'!$C:$C,0))),"",INDEX('Policy Characteristics'!D:D,MATCH($C63,'Policy Characteristics'!$C:$C,0)))</f>
        <v>Vehicle Subsidy</v>
      </c>
      <c r="K63" s="176" t="str">
        <f>IF(ISBLANK(INDEX('Policy Characteristics'!E:E,MATCH($C63,'Policy Characteristics'!$C:$C,0))),"",INDEX('Policy Characteristics'!E:E,MATCH($C63,'Policy Characteristics'!$C:$C,0)))</f>
        <v>trans psgr subsidy</v>
      </c>
      <c r="L63" s="176">
        <f>IF(ISBLANK(INDEX('Policy Characteristics'!F:F,MATCH($C63,'Policy Characteristics'!$C:$C,0))),"",INDEX('Policy Characteristics'!F:F,MATCH($C63,'Policy Characteristics'!$C:$C,0)))</f>
        <v>0</v>
      </c>
      <c r="M63" s="176">
        <f>IF(ISBLANK(INDEX('Policy Characteristics'!G:G,MATCH($C63,'Policy Characteristics'!$C:$C,0))),"",INDEX('Policy Characteristics'!G:G,MATCH($C63,'Policy Characteristics'!$C:$C,0)))</f>
        <v>15000</v>
      </c>
      <c r="N63" s="176">
        <f>IF(ISBLANK(INDEX('Policy Characteristics'!H:H,MATCH($C63,'Policy Characteristics'!$C:$C,0))),"",INDEX('Policy Characteristics'!H:H,MATCH($C63,'Policy Characteristics'!$C:$C,0)))</f>
        <v>100</v>
      </c>
      <c r="O63" s="176" t="str">
        <f>IF(ISBLANK(INDEX('Policy Characteristics'!I:I,MATCH($C63,'Policy Characteristics'!$C:$C,0))),"",INDEX('Policy Characteristics'!I:I,MATCH($C63,'Policy Characteristics'!$C:$C,0)))</f>
        <v>€/ vehicle</v>
      </c>
      <c r="P63" s="176" t="str">
        <f>IF(ISBLANK(INDEX('Policy Characteristics'!J:J,MATCH($C63,'Policy Characteristics'!$C:$C,0))),"",INDEX('Policy Characteristics'!J:J,MATCH($C63,'Policy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3" s="176" t="str">
        <f>IF(ISBLANK(INDEX('Policy Characteristics'!K:K,MATCH($C63,'Policy Characteristics'!$C:$C,0))),"",INDEX('Policy Characteristics'!K:K,MATCH($C63,'Policy Characteristics'!$C:$C,0)))</f>
        <v>transportation-sector-main.html#ev-subsidy</v>
      </c>
      <c r="R63" s="176" t="str">
        <f>IF(ISBLANK(INDEX('Policy Characteristics'!L:L,MATCH($C63,'Policy Characteristics'!$C:$C,0))),"",INDEX('Policy Characteristics'!L:L,MATCH($C63,'Policy Characteristics'!$C:$C,0)))</f>
        <v>ev-subsidy.html</v>
      </c>
    </row>
    <row r="64" spans="1:18" ht="14.45" customHeight="1" x14ac:dyDescent="0.25">
      <c r="A64" s="176" t="str">
        <f>IF(ISBLANK(INDEX('Policy Characteristics'!A:A,MATCH($C64,'Policy Characteristics'!$C:$C,0))),"",INDEX('Policy Characteristics'!A:A,MATCH($C64,'Policy Characteristics'!$C:$C,0)))</f>
        <v>Transportation</v>
      </c>
      <c r="B64" s="184" t="str">
        <f>IF(ISBLANK(INDEX('Policy Characteristics'!B:B,MATCH($C64,'Policy Characteristics'!$C:$C,0))),"",INDEX('Policy Characteristics'!B:B,MATCH($C64,'Policy Characteristics'!$C:$C,0)))</f>
        <v>Passenger Vehicle Subsidy</v>
      </c>
      <c r="C64" s="176" t="str">
        <f t="shared" ref="C64:C104" si="3">C$63</f>
        <v>Additional Passenger Vehicle Subsidy</v>
      </c>
      <c r="D64" s="47" t="s">
        <v>37</v>
      </c>
      <c r="E64" s="2" t="s">
        <v>1137</v>
      </c>
      <c r="F64" s="2" t="s">
        <v>2646</v>
      </c>
      <c r="G64" s="2" t="s">
        <v>2243</v>
      </c>
      <c r="H64" s="44">
        <v>592</v>
      </c>
      <c r="I64" s="198" t="s">
        <v>44</v>
      </c>
      <c r="J64" s="177" t="str">
        <f>IF(ISBLANK(INDEX('Policy Characteristics'!D:D,MATCH($C64,'Policy Characteristics'!$C:$C,0))),"",INDEX('Policy Characteristics'!D:D,MATCH($C64,'Policy Characteristics'!$C:$C,0)))</f>
        <v>Vehicle Subsidy</v>
      </c>
      <c r="K64" s="176" t="str">
        <f>IF(ISBLANK(INDEX('Policy Characteristics'!E:E,MATCH($C64,'Policy Characteristics'!$C:$C,0))),"",INDEX('Policy Characteristics'!E:E,MATCH($C64,'Policy Characteristics'!$C:$C,0)))</f>
        <v>trans psgr subsidy</v>
      </c>
      <c r="L64" s="176">
        <f>IF(ISBLANK(INDEX('Policy Characteristics'!F:F,MATCH($C64,'Policy Characteristics'!$C:$C,0))),"",INDEX('Policy Characteristics'!F:F,MATCH($C64,'Policy Characteristics'!$C:$C,0)))</f>
        <v>0</v>
      </c>
      <c r="M64" s="176">
        <f>IF(ISBLANK(INDEX('Policy Characteristics'!G:G,MATCH($C64,'Policy Characteristics'!$C:$C,0))),"",INDEX('Policy Characteristics'!G:G,MATCH($C64,'Policy Characteristics'!$C:$C,0)))</f>
        <v>15000</v>
      </c>
      <c r="N64" s="176">
        <f>IF(ISBLANK(INDEX('Policy Characteristics'!H:H,MATCH($C64,'Policy Characteristics'!$C:$C,0))),"",INDEX('Policy Characteristics'!H:H,MATCH($C64,'Policy Characteristics'!$C:$C,0)))</f>
        <v>100</v>
      </c>
      <c r="O64" s="176" t="str">
        <f>IF(ISBLANK(INDEX('Policy Characteristics'!I:I,MATCH($C64,'Policy Characteristics'!$C:$C,0))),"",INDEX('Policy Characteristics'!I:I,MATCH($C64,'Policy Characteristics'!$C:$C,0)))</f>
        <v>€/ vehicle</v>
      </c>
      <c r="P64" s="176" t="str">
        <f>IF(ISBLANK(INDEX('Policy Characteristics'!J:J,MATCH($C64,'Policy Characteristics'!$C:$C,0))),"",INDEX('Policy Characteristics'!J:J,MATCH($C64,'Policy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4" s="176" t="str">
        <f>IF(ISBLANK(INDEX('Policy Characteristics'!K:K,MATCH($C64,'Policy Characteristics'!$C:$C,0))),"",INDEX('Policy Characteristics'!K:K,MATCH($C64,'Policy Characteristics'!$C:$C,0)))</f>
        <v>transportation-sector-main.html#ev-subsidy</v>
      </c>
      <c r="R64" s="176" t="str">
        <f>IF(ISBLANK(INDEX('Policy Characteristics'!L:L,MATCH($C64,'Policy Characteristics'!$C:$C,0))),"",INDEX('Policy Characteristics'!L:L,MATCH($C64,'Policy Characteristics'!$C:$C,0)))</f>
        <v>ev-subsidy.html</v>
      </c>
    </row>
    <row r="65" spans="1:18" x14ac:dyDescent="0.25">
      <c r="A65" s="176" t="str">
        <f>IF(ISBLANK(INDEX('Policy Characteristics'!A:A,MATCH($C65,'Policy Characteristics'!$C:$C,0))),"",INDEX('Policy Characteristics'!A:A,MATCH($C65,'Policy Characteristics'!$C:$C,0)))</f>
        <v>Transportation</v>
      </c>
      <c r="B65" s="184" t="str">
        <f>IF(ISBLANK(INDEX('Policy Characteristics'!B:B,MATCH($C65,'Policy Characteristics'!$C:$C,0))),"",INDEX('Policy Characteristics'!B:B,MATCH($C65,'Policy Characteristics'!$C:$C,0)))</f>
        <v>Passenger Vehicle Subsidy</v>
      </c>
      <c r="C65" s="176" t="str">
        <f t="shared" si="3"/>
        <v>Additional Passenger Vehicle Subsidy</v>
      </c>
      <c r="D65" s="47" t="s">
        <v>37</v>
      </c>
      <c r="E65" s="2" t="s">
        <v>1138</v>
      </c>
      <c r="F65" s="2" t="s">
        <v>2646</v>
      </c>
      <c r="G65" s="2" t="s">
        <v>2244</v>
      </c>
      <c r="H65" s="44">
        <v>593</v>
      </c>
      <c r="I65" s="198" t="s">
        <v>44</v>
      </c>
      <c r="J65" s="177" t="str">
        <f>IF(ISBLANK(INDEX('Policy Characteristics'!D:D,MATCH($C65,'Policy Characteristics'!$C:$C,0))),"",INDEX('Policy Characteristics'!D:D,MATCH($C65,'Policy Characteristics'!$C:$C,0)))</f>
        <v>Vehicle Subsidy</v>
      </c>
      <c r="K65" s="176" t="str">
        <f>IF(ISBLANK(INDEX('Policy Characteristics'!E:E,MATCH($C65,'Policy Characteristics'!$C:$C,0))),"",INDEX('Policy Characteristics'!E:E,MATCH($C65,'Policy Characteristics'!$C:$C,0)))</f>
        <v>trans psgr subsidy</v>
      </c>
      <c r="L65" s="176">
        <f>IF(ISBLANK(INDEX('Policy Characteristics'!F:F,MATCH($C65,'Policy Characteristics'!$C:$C,0))),"",INDEX('Policy Characteristics'!F:F,MATCH($C65,'Policy Characteristics'!$C:$C,0)))</f>
        <v>0</v>
      </c>
      <c r="M65" s="176">
        <f>IF(ISBLANK(INDEX('Policy Characteristics'!G:G,MATCH($C65,'Policy Characteristics'!$C:$C,0))),"",INDEX('Policy Characteristics'!G:G,MATCH($C65,'Policy Characteristics'!$C:$C,0)))</f>
        <v>15000</v>
      </c>
      <c r="N65" s="176">
        <f>IF(ISBLANK(INDEX('Policy Characteristics'!H:H,MATCH($C65,'Policy Characteristics'!$C:$C,0))),"",INDEX('Policy Characteristics'!H:H,MATCH($C65,'Policy Characteristics'!$C:$C,0)))</f>
        <v>100</v>
      </c>
      <c r="O65" s="176" t="str">
        <f>IF(ISBLANK(INDEX('Policy Characteristics'!I:I,MATCH($C65,'Policy Characteristics'!$C:$C,0))),"",INDEX('Policy Characteristics'!I:I,MATCH($C65,'Policy Characteristics'!$C:$C,0)))</f>
        <v>€/ vehicle</v>
      </c>
      <c r="P65" s="176" t="str">
        <f>IF(ISBLANK(INDEX('Policy Characteristics'!J:J,MATCH($C65,'Policy Characteristics'!$C:$C,0))),"",INDEX('Policy Characteristics'!J:J,MATCH($C65,'Policy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5" s="176" t="str">
        <f>IF(ISBLANK(INDEX('Policy Characteristics'!K:K,MATCH($C65,'Policy Characteristics'!$C:$C,0))),"",INDEX('Policy Characteristics'!K:K,MATCH($C65,'Policy Characteristics'!$C:$C,0)))</f>
        <v>transportation-sector-main.html#ev-subsidy</v>
      </c>
      <c r="R65" s="176" t="str">
        <f>IF(ISBLANK(INDEX('Policy Characteristics'!L:L,MATCH($C65,'Policy Characteristics'!$C:$C,0))),"",INDEX('Policy Characteristics'!L:L,MATCH($C65,'Policy Characteristics'!$C:$C,0)))</f>
        <v>ev-subsidy.html</v>
      </c>
    </row>
    <row r="66" spans="1:18" x14ac:dyDescent="0.25">
      <c r="A66" s="176" t="str">
        <f>IF(ISBLANK(INDEX('Policy Characteristics'!A:A,MATCH($C66,'Policy Characteristics'!$C:$C,0))),"",INDEX('Policy Characteristics'!A:A,MATCH($C66,'Policy Characteristics'!$C:$C,0)))</f>
        <v>Transportation</v>
      </c>
      <c r="B66" s="184" t="str">
        <f>IF(ISBLANK(INDEX('Policy Characteristics'!B:B,MATCH($C66,'Policy Characteristics'!$C:$C,0))),"",INDEX('Policy Characteristics'!B:B,MATCH($C66,'Policy Characteristics'!$C:$C,0)))</f>
        <v>Passenger Vehicle Subsidy</v>
      </c>
      <c r="C66" s="176" t="str">
        <f t="shared" si="3"/>
        <v>Additional Passenger Vehicle Subsidy</v>
      </c>
      <c r="D66" s="47" t="s">
        <v>37</v>
      </c>
      <c r="E66" s="2" t="s">
        <v>1139</v>
      </c>
      <c r="F66" s="2" t="s">
        <v>2646</v>
      </c>
      <c r="G66" s="2" t="s">
        <v>2245</v>
      </c>
      <c r="H66" s="44">
        <v>594</v>
      </c>
      <c r="I66" s="198" t="s">
        <v>44</v>
      </c>
      <c r="J66" s="177" t="str">
        <f>IF(ISBLANK(INDEX('Policy Characteristics'!D:D,MATCH($C66,'Policy Characteristics'!$C:$C,0))),"",INDEX('Policy Characteristics'!D:D,MATCH($C66,'Policy Characteristics'!$C:$C,0)))</f>
        <v>Vehicle Subsidy</v>
      </c>
      <c r="K66" s="176" t="str">
        <f>IF(ISBLANK(INDEX('Policy Characteristics'!E:E,MATCH($C66,'Policy Characteristics'!$C:$C,0))),"",INDEX('Policy Characteristics'!E:E,MATCH($C66,'Policy Characteristics'!$C:$C,0)))</f>
        <v>trans psgr subsidy</v>
      </c>
      <c r="L66" s="176">
        <f>IF(ISBLANK(INDEX('Policy Characteristics'!F:F,MATCH($C66,'Policy Characteristics'!$C:$C,0))),"",INDEX('Policy Characteristics'!F:F,MATCH($C66,'Policy Characteristics'!$C:$C,0)))</f>
        <v>0</v>
      </c>
      <c r="M66" s="176">
        <f>IF(ISBLANK(INDEX('Policy Characteristics'!G:G,MATCH($C66,'Policy Characteristics'!$C:$C,0))),"",INDEX('Policy Characteristics'!G:G,MATCH($C66,'Policy Characteristics'!$C:$C,0)))</f>
        <v>15000</v>
      </c>
      <c r="N66" s="176">
        <f>IF(ISBLANK(INDEX('Policy Characteristics'!H:H,MATCH($C66,'Policy Characteristics'!$C:$C,0))),"",INDEX('Policy Characteristics'!H:H,MATCH($C66,'Policy Characteristics'!$C:$C,0)))</f>
        <v>100</v>
      </c>
      <c r="O66" s="176" t="str">
        <f>IF(ISBLANK(INDEX('Policy Characteristics'!I:I,MATCH($C66,'Policy Characteristics'!$C:$C,0))),"",INDEX('Policy Characteristics'!I:I,MATCH($C66,'Policy Characteristics'!$C:$C,0)))</f>
        <v>€/ vehicle</v>
      </c>
      <c r="P66" s="176" t="str">
        <f>IF(ISBLANK(INDEX('Policy Characteristics'!J:J,MATCH($C66,'Policy Characteristics'!$C:$C,0))),"",INDEX('Policy Characteristics'!J:J,MATCH($C66,'Policy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6" s="176" t="str">
        <f>IF(ISBLANK(INDEX('Policy Characteristics'!K:K,MATCH($C66,'Policy Characteristics'!$C:$C,0))),"",INDEX('Policy Characteristics'!K:K,MATCH($C66,'Policy Characteristics'!$C:$C,0)))</f>
        <v>transportation-sector-main.html#ev-subsidy</v>
      </c>
      <c r="R66" s="176" t="str">
        <f>IF(ISBLANK(INDEX('Policy Characteristics'!L:L,MATCH($C66,'Policy Characteristics'!$C:$C,0))),"",INDEX('Policy Characteristics'!L:L,MATCH($C66,'Policy Characteristics'!$C:$C,0)))</f>
        <v>ev-subsidy.html</v>
      </c>
    </row>
    <row r="67" spans="1:18" x14ac:dyDescent="0.25">
      <c r="A67" s="176" t="str">
        <f>IF(ISBLANK(INDEX('Policy Characteristics'!A:A,MATCH($C67,'Policy Characteristics'!$C:$C,0))),"",INDEX('Policy Characteristics'!A:A,MATCH($C67,'Policy Characteristics'!$C:$C,0)))</f>
        <v>Transportation</v>
      </c>
      <c r="B67" s="184" t="str">
        <f>IF(ISBLANK(INDEX('Policy Characteristics'!B:B,MATCH($C67,'Policy Characteristics'!$C:$C,0))),"",INDEX('Policy Characteristics'!B:B,MATCH($C67,'Policy Characteristics'!$C:$C,0)))</f>
        <v>Passenger Vehicle Subsidy</v>
      </c>
      <c r="C67" s="176" t="str">
        <f t="shared" si="3"/>
        <v>Additional Passenger Vehicle Subsidy</v>
      </c>
      <c r="D67" s="47" t="s">
        <v>37</v>
      </c>
      <c r="E67" s="2" t="s">
        <v>1140</v>
      </c>
      <c r="F67" s="2" t="s">
        <v>2646</v>
      </c>
      <c r="G67" s="2" t="s">
        <v>2246</v>
      </c>
      <c r="H67" s="44">
        <v>595</v>
      </c>
      <c r="I67" s="197" t="s">
        <v>43</v>
      </c>
      <c r="J67" s="177" t="str">
        <f>IF(ISBLANK(INDEX('Policy Characteristics'!D:D,MATCH($C67,'Policy Characteristics'!$C:$C,0))),"",INDEX('Policy Characteristics'!D:D,MATCH($C67,'Policy Characteristics'!$C:$C,0)))</f>
        <v>Vehicle Subsidy</v>
      </c>
      <c r="K67" s="176" t="str">
        <f>IF(ISBLANK(INDEX('Policy Characteristics'!E:E,MATCH($C67,'Policy Characteristics'!$C:$C,0))),"",INDEX('Policy Characteristics'!E:E,MATCH($C67,'Policy Characteristics'!$C:$C,0)))</f>
        <v>trans psgr subsidy</v>
      </c>
      <c r="L67" s="176">
        <f>IF(ISBLANK(INDEX('Policy Characteristics'!F:F,MATCH($C67,'Policy Characteristics'!$C:$C,0))),"",INDEX('Policy Characteristics'!F:F,MATCH($C67,'Policy Characteristics'!$C:$C,0)))</f>
        <v>0</v>
      </c>
      <c r="M67" s="176">
        <f>IF(ISBLANK(INDEX('Policy Characteristics'!G:G,MATCH($C67,'Policy Characteristics'!$C:$C,0))),"",INDEX('Policy Characteristics'!G:G,MATCH($C67,'Policy Characteristics'!$C:$C,0)))</f>
        <v>15000</v>
      </c>
      <c r="N67" s="176">
        <f>IF(ISBLANK(INDEX('Policy Characteristics'!H:H,MATCH($C67,'Policy Characteristics'!$C:$C,0))),"",INDEX('Policy Characteristics'!H:H,MATCH($C67,'Policy Characteristics'!$C:$C,0)))</f>
        <v>100</v>
      </c>
      <c r="O67" s="176" t="str">
        <f>IF(ISBLANK(INDEX('Policy Characteristics'!I:I,MATCH($C67,'Policy Characteristics'!$C:$C,0))),"",INDEX('Policy Characteristics'!I:I,MATCH($C67,'Policy Characteristics'!$C:$C,0)))</f>
        <v>€/ vehicle</v>
      </c>
      <c r="P67" s="176" t="str">
        <f>IF(ISBLANK(INDEX('Policy Characteristics'!J:J,MATCH($C67,'Policy Characteristics'!$C:$C,0))),"",INDEX('Policy Characteristics'!J:J,MATCH($C67,'Policy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7" s="176" t="str">
        <f>IF(ISBLANK(INDEX('Policy Characteristics'!K:K,MATCH($C67,'Policy Characteristics'!$C:$C,0))),"",INDEX('Policy Characteristics'!K:K,MATCH($C67,'Policy Characteristics'!$C:$C,0)))</f>
        <v>transportation-sector-main.html#ev-subsidy</v>
      </c>
      <c r="R67" s="176" t="str">
        <f>IF(ISBLANK(INDEX('Policy Characteristics'!L:L,MATCH($C67,'Policy Characteristics'!$C:$C,0))),"",INDEX('Policy Characteristics'!L:L,MATCH($C67,'Policy Characteristics'!$C:$C,0)))</f>
        <v>ev-subsidy.html</v>
      </c>
    </row>
    <row r="68" spans="1:18" x14ac:dyDescent="0.25">
      <c r="A68" s="176" t="str">
        <f>IF(ISBLANK(INDEX('Policy Characteristics'!A:A,MATCH($C68,'Policy Characteristics'!$C:$C,0))),"",INDEX('Policy Characteristics'!A:A,MATCH($C68,'Policy Characteristics'!$C:$C,0)))</f>
        <v>Transportation</v>
      </c>
      <c r="B68" s="184" t="str">
        <f>IF(ISBLANK(INDEX('Policy Characteristics'!B:B,MATCH($C68,'Policy Characteristics'!$C:$C,0))),"",INDEX('Policy Characteristics'!B:B,MATCH($C68,'Policy Characteristics'!$C:$C,0)))</f>
        <v>Passenger Vehicle Subsidy</v>
      </c>
      <c r="C68" s="176" t="str">
        <f t="shared" si="3"/>
        <v>Additional Passenger Vehicle Subsidy</v>
      </c>
      <c r="D68" s="47" t="s">
        <v>37</v>
      </c>
      <c r="E68" s="2" t="s">
        <v>1386</v>
      </c>
      <c r="F68" s="2" t="s">
        <v>2646</v>
      </c>
      <c r="G68" s="2" t="s">
        <v>1386</v>
      </c>
      <c r="H68" s="44">
        <v>596</v>
      </c>
      <c r="I68" s="198" t="s">
        <v>44</v>
      </c>
      <c r="J68" s="177" t="str">
        <f>IF(ISBLANK(INDEX('Policy Characteristics'!D:D,MATCH($C68,'Policy Characteristics'!$C:$C,0))),"",INDEX('Policy Characteristics'!D:D,MATCH($C68,'Policy Characteristics'!$C:$C,0)))</f>
        <v>Vehicle Subsidy</v>
      </c>
      <c r="K68" s="176" t="str">
        <f>IF(ISBLANK(INDEX('Policy Characteristics'!E:E,MATCH($C68,'Policy Characteristics'!$C:$C,0))),"",INDEX('Policy Characteristics'!E:E,MATCH($C68,'Policy Characteristics'!$C:$C,0)))</f>
        <v>trans psgr subsidy</v>
      </c>
      <c r="L68" s="176">
        <f>IF(ISBLANK(INDEX('Policy Characteristics'!F:F,MATCH($C68,'Policy Characteristics'!$C:$C,0))),"",INDEX('Policy Characteristics'!F:F,MATCH($C68,'Policy Characteristics'!$C:$C,0)))</f>
        <v>0</v>
      </c>
      <c r="M68" s="176">
        <f>IF(ISBLANK(INDEX('Policy Characteristics'!G:G,MATCH($C68,'Policy Characteristics'!$C:$C,0))),"",INDEX('Policy Characteristics'!G:G,MATCH($C68,'Policy Characteristics'!$C:$C,0)))</f>
        <v>15000</v>
      </c>
      <c r="N68" s="176">
        <f>IF(ISBLANK(INDEX('Policy Characteristics'!H:H,MATCH($C68,'Policy Characteristics'!$C:$C,0))),"",INDEX('Policy Characteristics'!H:H,MATCH($C68,'Policy Characteristics'!$C:$C,0)))</f>
        <v>100</v>
      </c>
      <c r="O68" s="176" t="str">
        <f>IF(ISBLANK(INDEX('Policy Characteristics'!I:I,MATCH($C68,'Policy Characteristics'!$C:$C,0))),"",INDEX('Policy Characteristics'!I:I,MATCH($C68,'Policy Characteristics'!$C:$C,0)))</f>
        <v>€/ vehicle</v>
      </c>
      <c r="P68" s="176" t="str">
        <f>IF(ISBLANK(INDEX('Policy Characteristics'!J:J,MATCH($C68,'Policy Characteristics'!$C:$C,0))),"",INDEX('Policy Characteristics'!J:J,MATCH($C68,'Policy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8" s="176" t="str">
        <f>IF(ISBLANK(INDEX('Policy Characteristics'!K:K,MATCH($C68,'Policy Characteristics'!$C:$C,0))),"",INDEX('Policy Characteristics'!K:K,MATCH($C68,'Policy Characteristics'!$C:$C,0)))</f>
        <v>transportation-sector-main.html#ev-subsidy</v>
      </c>
      <c r="R68" s="176" t="str">
        <f>IF(ISBLANK(INDEX('Policy Characteristics'!L:L,MATCH($C68,'Policy Characteristics'!$C:$C,0))),"",INDEX('Policy Characteristics'!L:L,MATCH($C68,'Policy Characteristics'!$C:$C,0)))</f>
        <v>ev-subsidy.html</v>
      </c>
    </row>
    <row r="69" spans="1:18" x14ac:dyDescent="0.25">
      <c r="A69" s="176" t="str">
        <f>IF(ISBLANK(INDEX('Policy Characteristics'!A:A,MATCH($C69,'Policy Characteristics'!$C:$C,0))),"",INDEX('Policy Characteristics'!A:A,MATCH($C69,'Policy Characteristics'!$C:$C,0)))</f>
        <v>Transportation</v>
      </c>
      <c r="B69" s="184" t="str">
        <f>IF(ISBLANK(INDEX('Policy Characteristics'!B:B,MATCH($C69,'Policy Characteristics'!$C:$C,0))),"",INDEX('Policy Characteristics'!B:B,MATCH($C69,'Policy Characteristics'!$C:$C,0)))</f>
        <v>Passenger Vehicle Subsidy</v>
      </c>
      <c r="C69" s="176" t="str">
        <f t="shared" si="3"/>
        <v>Additional Passenger Vehicle Subsidy</v>
      </c>
      <c r="D69" s="47" t="s">
        <v>37</v>
      </c>
      <c r="E69" s="2" t="s">
        <v>1385</v>
      </c>
      <c r="F69" s="2" t="s">
        <v>2646</v>
      </c>
      <c r="G69" s="2" t="s">
        <v>2247</v>
      </c>
      <c r="H69" s="44">
        <v>597</v>
      </c>
      <c r="I69" s="197" t="s">
        <v>43</v>
      </c>
      <c r="J69" s="177" t="str">
        <f>IF(ISBLANK(INDEX('Policy Characteristics'!D:D,MATCH($C69,'Policy Characteristics'!$C:$C,0))),"",INDEX('Policy Characteristics'!D:D,MATCH($C69,'Policy Characteristics'!$C:$C,0)))</f>
        <v>Vehicle Subsidy</v>
      </c>
      <c r="K69" s="176" t="str">
        <f>IF(ISBLANK(INDEX('Policy Characteristics'!E:E,MATCH($C69,'Policy Characteristics'!$C:$C,0))),"",INDEX('Policy Characteristics'!E:E,MATCH($C69,'Policy Characteristics'!$C:$C,0)))</f>
        <v>trans psgr subsidy</v>
      </c>
      <c r="L69" s="176">
        <f>IF(ISBLANK(INDEX('Policy Characteristics'!F:F,MATCH($C69,'Policy Characteristics'!$C:$C,0))),"",INDEX('Policy Characteristics'!F:F,MATCH($C69,'Policy Characteristics'!$C:$C,0)))</f>
        <v>0</v>
      </c>
      <c r="M69" s="176">
        <f>IF(ISBLANK(INDEX('Policy Characteristics'!G:G,MATCH($C69,'Policy Characteristics'!$C:$C,0))),"",INDEX('Policy Characteristics'!G:G,MATCH($C69,'Policy Characteristics'!$C:$C,0)))</f>
        <v>15000</v>
      </c>
      <c r="N69" s="176">
        <f>IF(ISBLANK(INDEX('Policy Characteristics'!H:H,MATCH($C69,'Policy Characteristics'!$C:$C,0))),"",INDEX('Policy Characteristics'!H:H,MATCH($C69,'Policy Characteristics'!$C:$C,0)))</f>
        <v>100</v>
      </c>
      <c r="O69" s="176" t="str">
        <f>IF(ISBLANK(INDEX('Policy Characteristics'!I:I,MATCH($C69,'Policy Characteristics'!$C:$C,0))),"",INDEX('Policy Characteristics'!I:I,MATCH($C69,'Policy Characteristics'!$C:$C,0)))</f>
        <v>€/ vehicle</v>
      </c>
      <c r="P69" s="176" t="str">
        <f>IF(ISBLANK(INDEX('Policy Characteristics'!J:J,MATCH($C69,'Policy Characteristics'!$C:$C,0))),"",INDEX('Policy Characteristics'!J:J,MATCH($C69,'Policy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9" s="176" t="str">
        <f>IF(ISBLANK(INDEX('Policy Characteristics'!K:K,MATCH($C69,'Policy Characteristics'!$C:$C,0))),"",INDEX('Policy Characteristics'!K:K,MATCH($C69,'Policy Characteristics'!$C:$C,0)))</f>
        <v>transportation-sector-main.html#ev-subsidy</v>
      </c>
      <c r="R69" s="176" t="str">
        <f>IF(ISBLANK(INDEX('Policy Characteristics'!L:L,MATCH($C69,'Policy Characteristics'!$C:$C,0))),"",INDEX('Policy Characteristics'!L:L,MATCH($C69,'Policy Characteristics'!$C:$C,0)))</f>
        <v>ev-subsidy.html</v>
      </c>
    </row>
    <row r="70" spans="1:18" x14ac:dyDescent="0.25">
      <c r="A70" s="176" t="str">
        <f>IF(ISBLANK(INDEX('Policy Characteristics'!A:A,MATCH($C70,'Policy Characteristics'!$C:$C,0))),"",INDEX('Policy Characteristics'!A:A,MATCH($C70,'Policy Characteristics'!$C:$C,0)))</f>
        <v>Transportation</v>
      </c>
      <c r="B70" s="184" t="str">
        <f>IF(ISBLANK(INDEX('Policy Characteristics'!B:B,MATCH($C70,'Policy Characteristics'!$C:$C,0))),"",INDEX('Policy Characteristics'!B:B,MATCH($C70,'Policy Characteristics'!$C:$C,0)))</f>
        <v>Passenger Vehicle Subsidy</v>
      </c>
      <c r="C70" s="176" t="str">
        <f t="shared" si="3"/>
        <v>Additional Passenger Vehicle Subsidy</v>
      </c>
      <c r="D70" s="47" t="s">
        <v>38</v>
      </c>
      <c r="E70" s="47" t="s">
        <v>1136</v>
      </c>
      <c r="F70" s="2" t="s">
        <v>1231</v>
      </c>
      <c r="G70" s="47" t="s">
        <v>2242</v>
      </c>
      <c r="H70" s="44">
        <v>598</v>
      </c>
      <c r="I70" s="197" t="s">
        <v>43</v>
      </c>
      <c r="J70" s="177" t="str">
        <f>IF(ISBLANK(INDEX('Policy Characteristics'!D:D,MATCH($C70,'Policy Characteristics'!$C:$C,0))),"",INDEX('Policy Characteristics'!D:D,MATCH($C70,'Policy Characteristics'!$C:$C,0)))</f>
        <v>Vehicle Subsidy</v>
      </c>
      <c r="K70" s="176" t="str">
        <f>IF(ISBLANK(INDEX('Policy Characteristics'!E:E,MATCH($C70,'Policy Characteristics'!$C:$C,0))),"",INDEX('Policy Characteristics'!E:E,MATCH($C70,'Policy Characteristics'!$C:$C,0)))</f>
        <v>trans psgr subsidy</v>
      </c>
      <c r="L70" s="176">
        <f>IF(ISBLANK(INDEX('Policy Characteristics'!F:F,MATCH($C70,'Policy Characteristics'!$C:$C,0))),"",INDEX('Policy Characteristics'!F:F,MATCH($C70,'Policy Characteristics'!$C:$C,0)))</f>
        <v>0</v>
      </c>
      <c r="M70" s="176">
        <f>IF(ISBLANK(INDEX('Policy Characteristics'!G:G,MATCH($C70,'Policy Characteristics'!$C:$C,0))),"",INDEX('Policy Characteristics'!G:G,MATCH($C70,'Policy Characteristics'!$C:$C,0)))</f>
        <v>15000</v>
      </c>
      <c r="N70" s="176">
        <f>IF(ISBLANK(INDEX('Policy Characteristics'!H:H,MATCH($C70,'Policy Characteristics'!$C:$C,0))),"",INDEX('Policy Characteristics'!H:H,MATCH($C70,'Policy Characteristics'!$C:$C,0)))</f>
        <v>100</v>
      </c>
      <c r="O70" s="176" t="str">
        <f>IF(ISBLANK(INDEX('Policy Characteristics'!I:I,MATCH($C70,'Policy Characteristics'!$C:$C,0))),"",INDEX('Policy Characteristics'!I:I,MATCH($C70,'Policy Characteristics'!$C:$C,0)))</f>
        <v>€/ vehicle</v>
      </c>
      <c r="P70" s="176" t="str">
        <f>IF(ISBLANK(INDEX('Policy Characteristics'!J:J,MATCH($C70,'Policy Characteristics'!$C:$C,0))),"",INDEX('Policy Characteristics'!J:J,MATCH($C70,'Policy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0" s="176" t="str">
        <f>IF(ISBLANK(INDEX('Policy Characteristics'!K:K,MATCH($C70,'Policy Characteristics'!$C:$C,0))),"",INDEX('Policy Characteristics'!K:K,MATCH($C70,'Policy Characteristics'!$C:$C,0)))</f>
        <v>transportation-sector-main.html#ev-subsidy</v>
      </c>
      <c r="R70" s="176" t="str">
        <f>IF(ISBLANK(INDEX('Policy Characteristics'!L:L,MATCH($C70,'Policy Characteristics'!$C:$C,0))),"",INDEX('Policy Characteristics'!L:L,MATCH($C70,'Policy Characteristics'!$C:$C,0)))</f>
        <v>ev-subsidy.html</v>
      </c>
    </row>
    <row r="71" spans="1:18" x14ac:dyDescent="0.25">
      <c r="A71" s="176" t="str">
        <f>IF(ISBLANK(INDEX('Policy Characteristics'!A:A,MATCH($C71,'Policy Characteristics'!$C:$C,0))),"",INDEX('Policy Characteristics'!A:A,MATCH($C71,'Policy Characteristics'!$C:$C,0)))</f>
        <v>Transportation</v>
      </c>
      <c r="B71" s="184" t="str">
        <f>IF(ISBLANK(INDEX('Policy Characteristics'!B:B,MATCH($C71,'Policy Characteristics'!$C:$C,0))),"",INDEX('Policy Characteristics'!B:B,MATCH($C71,'Policy Characteristics'!$C:$C,0)))</f>
        <v>Passenger Vehicle Subsidy</v>
      </c>
      <c r="C71" s="176" t="str">
        <f t="shared" si="3"/>
        <v>Additional Passenger Vehicle Subsidy</v>
      </c>
      <c r="D71" s="47" t="s">
        <v>38</v>
      </c>
      <c r="E71" s="2" t="s">
        <v>1137</v>
      </c>
      <c r="F71" s="2" t="s">
        <v>1231</v>
      </c>
      <c r="G71" s="2" t="s">
        <v>2243</v>
      </c>
      <c r="H71" s="44">
        <v>599</v>
      </c>
      <c r="I71" s="198" t="s">
        <v>44</v>
      </c>
      <c r="J71" s="177" t="str">
        <f>IF(ISBLANK(INDEX('Policy Characteristics'!D:D,MATCH($C71,'Policy Characteristics'!$C:$C,0))),"",INDEX('Policy Characteristics'!D:D,MATCH($C71,'Policy Characteristics'!$C:$C,0)))</f>
        <v>Vehicle Subsidy</v>
      </c>
      <c r="K71" s="176" t="str">
        <f>IF(ISBLANK(INDEX('Policy Characteristics'!E:E,MATCH($C71,'Policy Characteristics'!$C:$C,0))),"",INDEX('Policy Characteristics'!E:E,MATCH($C71,'Policy Characteristics'!$C:$C,0)))</f>
        <v>trans psgr subsidy</v>
      </c>
      <c r="L71" s="176">
        <f>IF(ISBLANK(INDEX('Policy Characteristics'!F:F,MATCH($C71,'Policy Characteristics'!$C:$C,0))),"",INDEX('Policy Characteristics'!F:F,MATCH($C71,'Policy Characteristics'!$C:$C,0)))</f>
        <v>0</v>
      </c>
      <c r="M71" s="176">
        <f>IF(ISBLANK(INDEX('Policy Characteristics'!G:G,MATCH($C71,'Policy Characteristics'!$C:$C,0))),"",INDEX('Policy Characteristics'!G:G,MATCH($C71,'Policy Characteristics'!$C:$C,0)))</f>
        <v>15000</v>
      </c>
      <c r="N71" s="176">
        <f>IF(ISBLANK(INDEX('Policy Characteristics'!H:H,MATCH($C71,'Policy Characteristics'!$C:$C,0))),"",INDEX('Policy Characteristics'!H:H,MATCH($C71,'Policy Characteristics'!$C:$C,0)))</f>
        <v>100</v>
      </c>
      <c r="O71" s="176" t="str">
        <f>IF(ISBLANK(INDEX('Policy Characteristics'!I:I,MATCH($C71,'Policy Characteristics'!$C:$C,0))),"",INDEX('Policy Characteristics'!I:I,MATCH($C71,'Policy Characteristics'!$C:$C,0)))</f>
        <v>€/ vehicle</v>
      </c>
      <c r="P71" s="176" t="str">
        <f>IF(ISBLANK(INDEX('Policy Characteristics'!J:J,MATCH($C71,'Policy Characteristics'!$C:$C,0))),"",INDEX('Policy Characteristics'!J:J,MATCH($C71,'Policy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1" s="176" t="str">
        <f>IF(ISBLANK(INDEX('Policy Characteristics'!K:K,MATCH($C71,'Policy Characteristics'!$C:$C,0))),"",INDEX('Policy Characteristics'!K:K,MATCH($C71,'Policy Characteristics'!$C:$C,0)))</f>
        <v>transportation-sector-main.html#ev-subsidy</v>
      </c>
      <c r="R71" s="176" t="str">
        <f>IF(ISBLANK(INDEX('Policy Characteristics'!L:L,MATCH($C71,'Policy Characteristics'!$C:$C,0))),"",INDEX('Policy Characteristics'!L:L,MATCH($C71,'Policy Characteristics'!$C:$C,0)))</f>
        <v>ev-subsidy.html</v>
      </c>
    </row>
    <row r="72" spans="1:18" x14ac:dyDescent="0.25">
      <c r="A72" s="176" t="str">
        <f>IF(ISBLANK(INDEX('Policy Characteristics'!A:A,MATCH($C72,'Policy Characteristics'!$C:$C,0))),"",INDEX('Policy Characteristics'!A:A,MATCH($C72,'Policy Characteristics'!$C:$C,0)))</f>
        <v>Transportation</v>
      </c>
      <c r="B72" s="184" t="str">
        <f>IF(ISBLANK(INDEX('Policy Characteristics'!B:B,MATCH($C72,'Policy Characteristics'!$C:$C,0))),"",INDEX('Policy Characteristics'!B:B,MATCH($C72,'Policy Characteristics'!$C:$C,0)))</f>
        <v>Passenger Vehicle Subsidy</v>
      </c>
      <c r="C72" s="176" t="str">
        <f t="shared" si="3"/>
        <v>Additional Passenger Vehicle Subsidy</v>
      </c>
      <c r="D72" s="47" t="s">
        <v>38</v>
      </c>
      <c r="E72" s="2" t="s">
        <v>1138</v>
      </c>
      <c r="F72" s="2" t="s">
        <v>1231</v>
      </c>
      <c r="G72" s="2" t="s">
        <v>2244</v>
      </c>
      <c r="H72" s="44">
        <v>600</v>
      </c>
      <c r="I72" s="198" t="s">
        <v>44</v>
      </c>
      <c r="J72" s="177" t="str">
        <f>IF(ISBLANK(INDEX('Policy Characteristics'!D:D,MATCH($C72,'Policy Characteristics'!$C:$C,0))),"",INDEX('Policy Characteristics'!D:D,MATCH($C72,'Policy Characteristics'!$C:$C,0)))</f>
        <v>Vehicle Subsidy</v>
      </c>
      <c r="K72" s="176" t="str">
        <f>IF(ISBLANK(INDEX('Policy Characteristics'!E:E,MATCH($C72,'Policy Characteristics'!$C:$C,0))),"",INDEX('Policy Characteristics'!E:E,MATCH($C72,'Policy Characteristics'!$C:$C,0)))</f>
        <v>trans psgr subsidy</v>
      </c>
      <c r="L72" s="176">
        <f>IF(ISBLANK(INDEX('Policy Characteristics'!F:F,MATCH($C72,'Policy Characteristics'!$C:$C,0))),"",INDEX('Policy Characteristics'!F:F,MATCH($C72,'Policy Characteristics'!$C:$C,0)))</f>
        <v>0</v>
      </c>
      <c r="M72" s="176">
        <f>IF(ISBLANK(INDEX('Policy Characteristics'!G:G,MATCH($C72,'Policy Characteristics'!$C:$C,0))),"",INDEX('Policy Characteristics'!G:G,MATCH($C72,'Policy Characteristics'!$C:$C,0)))</f>
        <v>15000</v>
      </c>
      <c r="N72" s="176">
        <f>IF(ISBLANK(INDEX('Policy Characteristics'!H:H,MATCH($C72,'Policy Characteristics'!$C:$C,0))),"",INDEX('Policy Characteristics'!H:H,MATCH($C72,'Policy Characteristics'!$C:$C,0)))</f>
        <v>100</v>
      </c>
      <c r="O72" s="176" t="str">
        <f>IF(ISBLANK(INDEX('Policy Characteristics'!I:I,MATCH($C72,'Policy Characteristics'!$C:$C,0))),"",INDEX('Policy Characteristics'!I:I,MATCH($C72,'Policy Characteristics'!$C:$C,0)))</f>
        <v>€/ vehicle</v>
      </c>
      <c r="P72" s="176" t="str">
        <f>IF(ISBLANK(INDEX('Policy Characteristics'!J:J,MATCH($C72,'Policy Characteristics'!$C:$C,0))),"",INDEX('Policy Characteristics'!J:J,MATCH($C72,'Policy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2" s="176" t="str">
        <f>IF(ISBLANK(INDEX('Policy Characteristics'!K:K,MATCH($C72,'Policy Characteristics'!$C:$C,0))),"",INDEX('Policy Characteristics'!K:K,MATCH($C72,'Policy Characteristics'!$C:$C,0)))</f>
        <v>transportation-sector-main.html#ev-subsidy</v>
      </c>
      <c r="R72" s="176" t="str">
        <f>IF(ISBLANK(INDEX('Policy Characteristics'!L:L,MATCH($C72,'Policy Characteristics'!$C:$C,0))),"",INDEX('Policy Characteristics'!L:L,MATCH($C72,'Policy Characteristics'!$C:$C,0)))</f>
        <v>ev-subsidy.html</v>
      </c>
    </row>
    <row r="73" spans="1:18" x14ac:dyDescent="0.25">
      <c r="A73" s="176" t="str">
        <f>IF(ISBLANK(INDEX('Policy Characteristics'!A:A,MATCH($C73,'Policy Characteristics'!$C:$C,0))),"",INDEX('Policy Characteristics'!A:A,MATCH($C73,'Policy Characteristics'!$C:$C,0)))</f>
        <v>Transportation</v>
      </c>
      <c r="B73" s="184" t="str">
        <f>IF(ISBLANK(INDEX('Policy Characteristics'!B:B,MATCH($C73,'Policy Characteristics'!$C:$C,0))),"",INDEX('Policy Characteristics'!B:B,MATCH($C73,'Policy Characteristics'!$C:$C,0)))</f>
        <v>Passenger Vehicle Subsidy</v>
      </c>
      <c r="C73" s="176" t="str">
        <f t="shared" si="3"/>
        <v>Additional Passenger Vehicle Subsidy</v>
      </c>
      <c r="D73" s="47" t="s">
        <v>38</v>
      </c>
      <c r="E73" s="2" t="s">
        <v>1139</v>
      </c>
      <c r="F73" s="2" t="s">
        <v>1231</v>
      </c>
      <c r="G73" s="2" t="s">
        <v>2245</v>
      </c>
      <c r="H73" s="44">
        <v>601</v>
      </c>
      <c r="I73" s="198" t="s">
        <v>44</v>
      </c>
      <c r="J73" s="177" t="str">
        <f>IF(ISBLANK(INDEX('Policy Characteristics'!D:D,MATCH($C73,'Policy Characteristics'!$C:$C,0))),"",INDEX('Policy Characteristics'!D:D,MATCH($C73,'Policy Characteristics'!$C:$C,0)))</f>
        <v>Vehicle Subsidy</v>
      </c>
      <c r="K73" s="176" t="str">
        <f>IF(ISBLANK(INDEX('Policy Characteristics'!E:E,MATCH($C73,'Policy Characteristics'!$C:$C,0))),"",INDEX('Policy Characteristics'!E:E,MATCH($C73,'Policy Characteristics'!$C:$C,0)))</f>
        <v>trans psgr subsidy</v>
      </c>
      <c r="L73" s="176">
        <f>IF(ISBLANK(INDEX('Policy Characteristics'!F:F,MATCH($C73,'Policy Characteristics'!$C:$C,0))),"",INDEX('Policy Characteristics'!F:F,MATCH($C73,'Policy Characteristics'!$C:$C,0)))</f>
        <v>0</v>
      </c>
      <c r="M73" s="176">
        <f>IF(ISBLANK(INDEX('Policy Characteristics'!G:G,MATCH($C73,'Policy Characteristics'!$C:$C,0))),"",INDEX('Policy Characteristics'!G:G,MATCH($C73,'Policy Characteristics'!$C:$C,0)))</f>
        <v>15000</v>
      </c>
      <c r="N73" s="176">
        <f>IF(ISBLANK(INDEX('Policy Characteristics'!H:H,MATCH($C73,'Policy Characteristics'!$C:$C,0))),"",INDEX('Policy Characteristics'!H:H,MATCH($C73,'Policy Characteristics'!$C:$C,0)))</f>
        <v>100</v>
      </c>
      <c r="O73" s="176" t="str">
        <f>IF(ISBLANK(INDEX('Policy Characteristics'!I:I,MATCH($C73,'Policy Characteristics'!$C:$C,0))),"",INDEX('Policy Characteristics'!I:I,MATCH($C73,'Policy Characteristics'!$C:$C,0)))</f>
        <v>€/ vehicle</v>
      </c>
      <c r="P73" s="176" t="str">
        <f>IF(ISBLANK(INDEX('Policy Characteristics'!J:J,MATCH($C73,'Policy Characteristics'!$C:$C,0))),"",INDEX('Policy Characteristics'!J:J,MATCH($C73,'Policy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3" s="176" t="str">
        <f>IF(ISBLANK(INDEX('Policy Characteristics'!K:K,MATCH($C73,'Policy Characteristics'!$C:$C,0))),"",INDEX('Policy Characteristics'!K:K,MATCH($C73,'Policy Characteristics'!$C:$C,0)))</f>
        <v>transportation-sector-main.html#ev-subsidy</v>
      </c>
      <c r="R73" s="176" t="str">
        <f>IF(ISBLANK(INDEX('Policy Characteristics'!L:L,MATCH($C73,'Policy Characteristics'!$C:$C,0))),"",INDEX('Policy Characteristics'!L:L,MATCH($C73,'Policy Characteristics'!$C:$C,0)))</f>
        <v>ev-subsidy.html</v>
      </c>
    </row>
    <row r="74" spans="1:18" x14ac:dyDescent="0.25">
      <c r="A74" s="176" t="str">
        <f>IF(ISBLANK(INDEX('Policy Characteristics'!A:A,MATCH($C74,'Policy Characteristics'!$C:$C,0))),"",INDEX('Policy Characteristics'!A:A,MATCH($C74,'Policy Characteristics'!$C:$C,0)))</f>
        <v>Transportation</v>
      </c>
      <c r="B74" s="184" t="str">
        <f>IF(ISBLANK(INDEX('Policy Characteristics'!B:B,MATCH($C74,'Policy Characteristics'!$C:$C,0))),"",INDEX('Policy Characteristics'!B:B,MATCH($C74,'Policy Characteristics'!$C:$C,0)))</f>
        <v>Passenger Vehicle Subsidy</v>
      </c>
      <c r="C74" s="176" t="str">
        <f t="shared" si="3"/>
        <v>Additional Passenger Vehicle Subsidy</v>
      </c>
      <c r="D74" s="47" t="s">
        <v>38</v>
      </c>
      <c r="E74" s="2" t="s">
        <v>1140</v>
      </c>
      <c r="F74" s="2" t="s">
        <v>1231</v>
      </c>
      <c r="G74" s="2" t="s">
        <v>2246</v>
      </c>
      <c r="H74" s="44">
        <v>602</v>
      </c>
      <c r="I74" s="197" t="s">
        <v>43</v>
      </c>
      <c r="J74" s="177" t="str">
        <f>IF(ISBLANK(INDEX('Policy Characteristics'!D:D,MATCH($C74,'Policy Characteristics'!$C:$C,0))),"",INDEX('Policy Characteristics'!D:D,MATCH($C74,'Policy Characteristics'!$C:$C,0)))</f>
        <v>Vehicle Subsidy</v>
      </c>
      <c r="K74" s="176" t="str">
        <f>IF(ISBLANK(INDEX('Policy Characteristics'!E:E,MATCH($C74,'Policy Characteristics'!$C:$C,0))),"",INDEX('Policy Characteristics'!E:E,MATCH($C74,'Policy Characteristics'!$C:$C,0)))</f>
        <v>trans psgr subsidy</v>
      </c>
      <c r="L74" s="176">
        <f>IF(ISBLANK(INDEX('Policy Characteristics'!F:F,MATCH($C74,'Policy Characteristics'!$C:$C,0))),"",INDEX('Policy Characteristics'!F:F,MATCH($C74,'Policy Characteristics'!$C:$C,0)))</f>
        <v>0</v>
      </c>
      <c r="M74" s="176">
        <f>IF(ISBLANK(INDEX('Policy Characteristics'!G:G,MATCH($C74,'Policy Characteristics'!$C:$C,0))),"",INDEX('Policy Characteristics'!G:G,MATCH($C74,'Policy Characteristics'!$C:$C,0)))</f>
        <v>15000</v>
      </c>
      <c r="N74" s="176">
        <f>IF(ISBLANK(INDEX('Policy Characteristics'!H:H,MATCH($C74,'Policy Characteristics'!$C:$C,0))),"",INDEX('Policy Characteristics'!H:H,MATCH($C74,'Policy Characteristics'!$C:$C,0)))</f>
        <v>100</v>
      </c>
      <c r="O74" s="176" t="str">
        <f>IF(ISBLANK(INDEX('Policy Characteristics'!I:I,MATCH($C74,'Policy Characteristics'!$C:$C,0))),"",INDEX('Policy Characteristics'!I:I,MATCH($C74,'Policy Characteristics'!$C:$C,0)))</f>
        <v>€/ vehicle</v>
      </c>
      <c r="P74" s="176" t="str">
        <f>IF(ISBLANK(INDEX('Policy Characteristics'!J:J,MATCH($C74,'Policy Characteristics'!$C:$C,0))),"",INDEX('Policy Characteristics'!J:J,MATCH($C74,'Policy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4" s="176" t="str">
        <f>IF(ISBLANK(INDEX('Policy Characteristics'!K:K,MATCH($C74,'Policy Characteristics'!$C:$C,0))),"",INDEX('Policy Characteristics'!K:K,MATCH($C74,'Policy Characteristics'!$C:$C,0)))</f>
        <v>transportation-sector-main.html#ev-subsidy</v>
      </c>
      <c r="R74" s="176" t="str">
        <f>IF(ISBLANK(INDEX('Policy Characteristics'!L:L,MATCH($C74,'Policy Characteristics'!$C:$C,0))),"",INDEX('Policy Characteristics'!L:L,MATCH($C74,'Policy Characteristics'!$C:$C,0)))</f>
        <v>ev-subsidy.html</v>
      </c>
    </row>
    <row r="75" spans="1:18" x14ac:dyDescent="0.25">
      <c r="A75" s="176" t="str">
        <f>IF(ISBLANK(INDEX('Policy Characteristics'!A:A,MATCH($C75,'Policy Characteristics'!$C:$C,0))),"",INDEX('Policy Characteristics'!A:A,MATCH($C75,'Policy Characteristics'!$C:$C,0)))</f>
        <v>Transportation</v>
      </c>
      <c r="B75" s="184" t="str">
        <f>IF(ISBLANK(INDEX('Policy Characteristics'!B:B,MATCH($C75,'Policy Characteristics'!$C:$C,0))),"",INDEX('Policy Characteristics'!B:B,MATCH($C75,'Policy Characteristics'!$C:$C,0)))</f>
        <v>Passenger Vehicle Subsidy</v>
      </c>
      <c r="C75" s="176" t="str">
        <f t="shared" si="3"/>
        <v>Additional Passenger Vehicle Subsidy</v>
      </c>
      <c r="D75" s="47" t="s">
        <v>38</v>
      </c>
      <c r="E75" s="2" t="s">
        <v>1386</v>
      </c>
      <c r="F75" s="2" t="s">
        <v>1231</v>
      </c>
      <c r="G75" s="2" t="s">
        <v>1386</v>
      </c>
      <c r="H75" s="44">
        <v>1656</v>
      </c>
      <c r="I75" s="198" t="s">
        <v>44</v>
      </c>
      <c r="J75" s="177" t="str">
        <f>IF(ISBLANK(INDEX('Policy Characteristics'!D:D,MATCH($C75,'Policy Characteristics'!$C:$C,0))),"",INDEX('Policy Characteristics'!D:D,MATCH($C75,'Policy Characteristics'!$C:$C,0)))</f>
        <v>Vehicle Subsidy</v>
      </c>
      <c r="K75" s="176" t="str">
        <f>IF(ISBLANK(INDEX('Policy Characteristics'!E:E,MATCH($C75,'Policy Characteristics'!$C:$C,0))),"",INDEX('Policy Characteristics'!E:E,MATCH($C75,'Policy Characteristics'!$C:$C,0)))</f>
        <v>trans psgr subsidy</v>
      </c>
      <c r="L75" s="176">
        <f>IF(ISBLANK(INDEX('Policy Characteristics'!F:F,MATCH($C75,'Policy Characteristics'!$C:$C,0))),"",INDEX('Policy Characteristics'!F:F,MATCH($C75,'Policy Characteristics'!$C:$C,0)))</f>
        <v>0</v>
      </c>
      <c r="M75" s="176">
        <f>IF(ISBLANK(INDEX('Policy Characteristics'!G:G,MATCH($C75,'Policy Characteristics'!$C:$C,0))),"",INDEX('Policy Characteristics'!G:G,MATCH($C75,'Policy Characteristics'!$C:$C,0)))</f>
        <v>15000</v>
      </c>
      <c r="N75" s="176">
        <f>IF(ISBLANK(INDEX('Policy Characteristics'!H:H,MATCH($C75,'Policy Characteristics'!$C:$C,0))),"",INDEX('Policy Characteristics'!H:H,MATCH($C75,'Policy Characteristics'!$C:$C,0)))</f>
        <v>100</v>
      </c>
      <c r="O75" s="176" t="str">
        <f>IF(ISBLANK(INDEX('Policy Characteristics'!I:I,MATCH($C75,'Policy Characteristics'!$C:$C,0))),"",INDEX('Policy Characteristics'!I:I,MATCH($C75,'Policy Characteristics'!$C:$C,0)))</f>
        <v>€/ vehicle</v>
      </c>
      <c r="P75" s="176" t="str">
        <f>IF(ISBLANK(INDEX('Policy Characteristics'!J:J,MATCH($C75,'Policy Characteristics'!$C:$C,0))),"",INDEX('Policy Characteristics'!J:J,MATCH($C75,'Policy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5" s="176" t="str">
        <f>IF(ISBLANK(INDEX('Policy Characteristics'!K:K,MATCH($C75,'Policy Characteristics'!$C:$C,0))),"",INDEX('Policy Characteristics'!K:K,MATCH($C75,'Policy Characteristics'!$C:$C,0)))</f>
        <v>transportation-sector-main.html#ev-subsidy</v>
      </c>
      <c r="R75" s="176" t="str">
        <f>IF(ISBLANK(INDEX('Policy Characteristics'!L:L,MATCH($C75,'Policy Characteristics'!$C:$C,0))),"",INDEX('Policy Characteristics'!L:L,MATCH($C75,'Policy Characteristics'!$C:$C,0)))</f>
        <v>ev-subsidy.html</v>
      </c>
    </row>
    <row r="76" spans="1:18" x14ac:dyDescent="0.25">
      <c r="A76" s="176" t="str">
        <f>IF(ISBLANK(INDEX('Policy Characteristics'!A:A,MATCH($C76,'Policy Characteristics'!$C:$C,0))),"",INDEX('Policy Characteristics'!A:A,MATCH($C76,'Policy Characteristics'!$C:$C,0)))</f>
        <v>Transportation</v>
      </c>
      <c r="B76" s="184" t="str">
        <f>IF(ISBLANK(INDEX('Policy Characteristics'!B:B,MATCH($C76,'Policy Characteristics'!$C:$C,0))),"",INDEX('Policy Characteristics'!B:B,MATCH($C76,'Policy Characteristics'!$C:$C,0)))</f>
        <v>Passenger Vehicle Subsidy</v>
      </c>
      <c r="C76" s="176" t="str">
        <f t="shared" si="3"/>
        <v>Additional Passenger Vehicle Subsidy</v>
      </c>
      <c r="D76" s="47" t="s">
        <v>38</v>
      </c>
      <c r="E76" s="2" t="s">
        <v>1385</v>
      </c>
      <c r="F76" s="2" t="s">
        <v>1231</v>
      </c>
      <c r="G76" s="2" t="s">
        <v>2247</v>
      </c>
      <c r="H76" s="44">
        <v>1657</v>
      </c>
      <c r="I76" s="197" t="s">
        <v>43</v>
      </c>
      <c r="J76" s="177" t="str">
        <f>IF(ISBLANK(INDEX('Policy Characteristics'!D:D,MATCH($C76,'Policy Characteristics'!$C:$C,0))),"",INDEX('Policy Characteristics'!D:D,MATCH($C76,'Policy Characteristics'!$C:$C,0)))</f>
        <v>Vehicle Subsidy</v>
      </c>
      <c r="K76" s="176" t="str">
        <f>IF(ISBLANK(INDEX('Policy Characteristics'!E:E,MATCH($C76,'Policy Characteristics'!$C:$C,0))),"",INDEX('Policy Characteristics'!E:E,MATCH($C76,'Policy Characteristics'!$C:$C,0)))</f>
        <v>trans psgr subsidy</v>
      </c>
      <c r="L76" s="176">
        <f>IF(ISBLANK(INDEX('Policy Characteristics'!F:F,MATCH($C76,'Policy Characteristics'!$C:$C,0))),"",INDEX('Policy Characteristics'!F:F,MATCH($C76,'Policy Characteristics'!$C:$C,0)))</f>
        <v>0</v>
      </c>
      <c r="M76" s="176">
        <f>IF(ISBLANK(INDEX('Policy Characteristics'!G:G,MATCH($C76,'Policy Characteristics'!$C:$C,0))),"",INDEX('Policy Characteristics'!G:G,MATCH($C76,'Policy Characteristics'!$C:$C,0)))</f>
        <v>15000</v>
      </c>
      <c r="N76" s="176">
        <f>IF(ISBLANK(INDEX('Policy Characteristics'!H:H,MATCH($C76,'Policy Characteristics'!$C:$C,0))),"",INDEX('Policy Characteristics'!H:H,MATCH($C76,'Policy Characteristics'!$C:$C,0)))</f>
        <v>100</v>
      </c>
      <c r="O76" s="176" t="str">
        <f>IF(ISBLANK(INDEX('Policy Characteristics'!I:I,MATCH($C76,'Policy Characteristics'!$C:$C,0))),"",INDEX('Policy Characteristics'!I:I,MATCH($C76,'Policy Characteristics'!$C:$C,0)))</f>
        <v>€/ vehicle</v>
      </c>
      <c r="P76" s="176" t="str">
        <f>IF(ISBLANK(INDEX('Policy Characteristics'!J:J,MATCH($C76,'Policy Characteristics'!$C:$C,0))),"",INDEX('Policy Characteristics'!J:J,MATCH($C76,'Policy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6" s="176" t="str">
        <f>IF(ISBLANK(INDEX('Policy Characteristics'!K:K,MATCH($C76,'Policy Characteristics'!$C:$C,0))),"",INDEX('Policy Characteristics'!K:K,MATCH($C76,'Policy Characteristics'!$C:$C,0)))</f>
        <v>transportation-sector-main.html#ev-subsidy</v>
      </c>
      <c r="R76" s="176" t="str">
        <f>IF(ISBLANK(INDEX('Policy Characteristics'!L:L,MATCH($C76,'Policy Characteristics'!$C:$C,0))),"",INDEX('Policy Characteristics'!L:L,MATCH($C76,'Policy Characteristics'!$C:$C,0)))</f>
        <v>ev-subsidy.html</v>
      </c>
    </row>
    <row r="77" spans="1:18" x14ac:dyDescent="0.25">
      <c r="A77" s="176" t="str">
        <f>IF(ISBLANK(INDEX('Policy Characteristics'!A:A,MATCH($C77,'Policy Characteristics'!$C:$C,0))),"",INDEX('Policy Characteristics'!A:A,MATCH($C77,'Policy Characteristics'!$C:$C,0)))</f>
        <v>Transportation</v>
      </c>
      <c r="B77" s="184" t="str">
        <f>IF(ISBLANK(INDEX('Policy Characteristics'!B:B,MATCH($C77,'Policy Characteristics'!$C:$C,0))),"",INDEX('Policy Characteristics'!B:B,MATCH($C77,'Policy Characteristics'!$C:$C,0)))</f>
        <v>Passenger Vehicle Subsidy</v>
      </c>
      <c r="C77" s="176" t="str">
        <f t="shared" si="3"/>
        <v>Additional Passenger Vehicle Subsidy</v>
      </c>
      <c r="D77" s="2" t="s">
        <v>39</v>
      </c>
      <c r="E77" s="47" t="s">
        <v>1136</v>
      </c>
      <c r="F77" s="2" t="s">
        <v>2114</v>
      </c>
      <c r="G77" s="47" t="s">
        <v>2242</v>
      </c>
      <c r="H77" s="44">
        <v>1658</v>
      </c>
      <c r="I77" s="198" t="s">
        <v>44</v>
      </c>
      <c r="J77" s="177" t="str">
        <f>IF(ISBLANK(INDEX('Policy Characteristics'!D:D,MATCH($C77,'Policy Characteristics'!$C:$C,0))),"",INDEX('Policy Characteristics'!D:D,MATCH($C77,'Policy Characteristics'!$C:$C,0)))</f>
        <v>Vehicle Subsidy</v>
      </c>
      <c r="K77" s="176" t="str">
        <f>IF(ISBLANK(INDEX('Policy Characteristics'!E:E,MATCH($C77,'Policy Characteristics'!$C:$C,0))),"",INDEX('Policy Characteristics'!E:E,MATCH($C77,'Policy Characteristics'!$C:$C,0)))</f>
        <v>trans psgr subsidy</v>
      </c>
      <c r="L77" s="176">
        <f>IF(ISBLANK(INDEX('Policy Characteristics'!F:F,MATCH($C77,'Policy Characteristics'!$C:$C,0))),"",INDEX('Policy Characteristics'!F:F,MATCH($C77,'Policy Characteristics'!$C:$C,0)))</f>
        <v>0</v>
      </c>
      <c r="M77" s="176">
        <f>IF(ISBLANK(INDEX('Policy Characteristics'!G:G,MATCH($C77,'Policy Characteristics'!$C:$C,0))),"",INDEX('Policy Characteristics'!G:G,MATCH($C77,'Policy Characteristics'!$C:$C,0)))</f>
        <v>15000</v>
      </c>
      <c r="N77" s="176">
        <f>IF(ISBLANK(INDEX('Policy Characteristics'!H:H,MATCH($C77,'Policy Characteristics'!$C:$C,0))),"",INDEX('Policy Characteristics'!H:H,MATCH($C77,'Policy Characteristics'!$C:$C,0)))</f>
        <v>100</v>
      </c>
      <c r="O77" s="176" t="str">
        <f>IF(ISBLANK(INDEX('Policy Characteristics'!I:I,MATCH($C77,'Policy Characteristics'!$C:$C,0))),"",INDEX('Policy Characteristics'!I:I,MATCH($C77,'Policy Characteristics'!$C:$C,0)))</f>
        <v>€/ vehicle</v>
      </c>
      <c r="P77" s="176" t="str">
        <f>IF(ISBLANK(INDEX('Policy Characteristics'!J:J,MATCH($C77,'Policy Characteristics'!$C:$C,0))),"",INDEX('Policy Characteristics'!J:J,MATCH($C77,'Policy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7" s="176" t="str">
        <f>IF(ISBLANK(INDEX('Policy Characteristics'!K:K,MATCH($C77,'Policy Characteristics'!$C:$C,0))),"",INDEX('Policy Characteristics'!K:K,MATCH($C77,'Policy Characteristics'!$C:$C,0)))</f>
        <v>transportation-sector-main.html#ev-subsidy</v>
      </c>
      <c r="R77" s="176" t="str">
        <f>IF(ISBLANK(INDEX('Policy Characteristics'!L:L,MATCH($C77,'Policy Characteristics'!$C:$C,0))),"",INDEX('Policy Characteristics'!L:L,MATCH($C77,'Policy Characteristics'!$C:$C,0)))</f>
        <v>ev-subsidy.html</v>
      </c>
    </row>
    <row r="78" spans="1:18" x14ac:dyDescent="0.25">
      <c r="A78" s="176" t="str">
        <f>IF(ISBLANK(INDEX('Policy Characteristics'!A:A,MATCH($C78,'Policy Characteristics'!$C:$C,0))),"",INDEX('Policy Characteristics'!A:A,MATCH($C78,'Policy Characteristics'!$C:$C,0)))</f>
        <v>Transportation</v>
      </c>
      <c r="B78" s="184" t="str">
        <f>IF(ISBLANK(INDEX('Policy Characteristics'!B:B,MATCH($C78,'Policy Characteristics'!$C:$C,0))),"",INDEX('Policy Characteristics'!B:B,MATCH($C78,'Policy Characteristics'!$C:$C,0)))</f>
        <v>Passenger Vehicle Subsidy</v>
      </c>
      <c r="C78" s="176" t="str">
        <f t="shared" si="3"/>
        <v>Additional Passenger Vehicle Subsidy</v>
      </c>
      <c r="D78" s="2" t="s">
        <v>39</v>
      </c>
      <c r="E78" s="2" t="s">
        <v>1137</v>
      </c>
      <c r="F78" s="2" t="s">
        <v>2114</v>
      </c>
      <c r="G78" s="2" t="s">
        <v>2243</v>
      </c>
      <c r="H78" s="44">
        <v>1659</v>
      </c>
      <c r="I78" s="198" t="s">
        <v>44</v>
      </c>
      <c r="J78" s="177" t="str">
        <f>IF(ISBLANK(INDEX('Policy Characteristics'!D:D,MATCH($C78,'Policy Characteristics'!$C:$C,0))),"",INDEX('Policy Characteristics'!D:D,MATCH($C78,'Policy Characteristics'!$C:$C,0)))</f>
        <v>Vehicle Subsidy</v>
      </c>
      <c r="K78" s="176" t="str">
        <f>IF(ISBLANK(INDEX('Policy Characteristics'!E:E,MATCH($C78,'Policy Characteristics'!$C:$C,0))),"",INDEX('Policy Characteristics'!E:E,MATCH($C78,'Policy Characteristics'!$C:$C,0)))</f>
        <v>trans psgr subsidy</v>
      </c>
      <c r="L78" s="176">
        <f>IF(ISBLANK(INDEX('Policy Characteristics'!F:F,MATCH($C78,'Policy Characteristics'!$C:$C,0))),"",INDEX('Policy Characteristics'!F:F,MATCH($C78,'Policy Characteristics'!$C:$C,0)))</f>
        <v>0</v>
      </c>
      <c r="M78" s="176">
        <f>IF(ISBLANK(INDEX('Policy Characteristics'!G:G,MATCH($C78,'Policy Characteristics'!$C:$C,0))),"",INDEX('Policy Characteristics'!G:G,MATCH($C78,'Policy Characteristics'!$C:$C,0)))</f>
        <v>15000</v>
      </c>
      <c r="N78" s="176">
        <f>IF(ISBLANK(INDEX('Policy Characteristics'!H:H,MATCH($C78,'Policy Characteristics'!$C:$C,0))),"",INDEX('Policy Characteristics'!H:H,MATCH($C78,'Policy Characteristics'!$C:$C,0)))</f>
        <v>100</v>
      </c>
      <c r="O78" s="176" t="str">
        <f>IF(ISBLANK(INDEX('Policy Characteristics'!I:I,MATCH($C78,'Policy Characteristics'!$C:$C,0))),"",INDEX('Policy Characteristics'!I:I,MATCH($C78,'Policy Characteristics'!$C:$C,0)))</f>
        <v>€/ vehicle</v>
      </c>
      <c r="P78" s="176" t="str">
        <f>IF(ISBLANK(INDEX('Policy Characteristics'!J:J,MATCH($C78,'Policy Characteristics'!$C:$C,0))),"",INDEX('Policy Characteristics'!J:J,MATCH($C78,'Policy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8" s="176" t="str">
        <f>IF(ISBLANK(INDEX('Policy Characteristics'!K:K,MATCH($C78,'Policy Characteristics'!$C:$C,0))),"",INDEX('Policy Characteristics'!K:K,MATCH($C78,'Policy Characteristics'!$C:$C,0)))</f>
        <v>transportation-sector-main.html#ev-subsidy</v>
      </c>
      <c r="R78" s="176" t="str">
        <f>IF(ISBLANK(INDEX('Policy Characteristics'!L:L,MATCH($C78,'Policy Characteristics'!$C:$C,0))),"",INDEX('Policy Characteristics'!L:L,MATCH($C78,'Policy Characteristics'!$C:$C,0)))</f>
        <v>ev-subsidy.html</v>
      </c>
    </row>
    <row r="79" spans="1:18" x14ac:dyDescent="0.25">
      <c r="A79" s="176" t="str">
        <f>IF(ISBLANK(INDEX('Policy Characteristics'!A:A,MATCH($C79,'Policy Characteristics'!$C:$C,0))),"",INDEX('Policy Characteristics'!A:A,MATCH($C79,'Policy Characteristics'!$C:$C,0)))</f>
        <v>Transportation</v>
      </c>
      <c r="B79" s="184" t="str">
        <f>IF(ISBLANK(INDEX('Policy Characteristics'!B:B,MATCH($C79,'Policy Characteristics'!$C:$C,0))),"",INDEX('Policy Characteristics'!B:B,MATCH($C79,'Policy Characteristics'!$C:$C,0)))</f>
        <v>Passenger Vehicle Subsidy</v>
      </c>
      <c r="C79" s="176" t="str">
        <f t="shared" si="3"/>
        <v>Additional Passenger Vehicle Subsidy</v>
      </c>
      <c r="D79" s="2" t="s">
        <v>39</v>
      </c>
      <c r="E79" s="2" t="s">
        <v>1138</v>
      </c>
      <c r="F79" s="2" t="s">
        <v>2114</v>
      </c>
      <c r="G79" s="2" t="s">
        <v>2244</v>
      </c>
      <c r="H79" s="44">
        <v>1660</v>
      </c>
      <c r="I79" s="198" t="s">
        <v>44</v>
      </c>
      <c r="J79" s="177" t="str">
        <f>IF(ISBLANK(INDEX('Policy Characteristics'!D:D,MATCH($C79,'Policy Characteristics'!$C:$C,0))),"",INDEX('Policy Characteristics'!D:D,MATCH($C79,'Policy Characteristics'!$C:$C,0)))</f>
        <v>Vehicle Subsidy</v>
      </c>
      <c r="K79" s="176" t="str">
        <f>IF(ISBLANK(INDEX('Policy Characteristics'!E:E,MATCH($C79,'Policy Characteristics'!$C:$C,0))),"",INDEX('Policy Characteristics'!E:E,MATCH($C79,'Policy Characteristics'!$C:$C,0)))</f>
        <v>trans psgr subsidy</v>
      </c>
      <c r="L79" s="176">
        <f>IF(ISBLANK(INDEX('Policy Characteristics'!F:F,MATCH($C79,'Policy Characteristics'!$C:$C,0))),"",INDEX('Policy Characteristics'!F:F,MATCH($C79,'Policy Characteristics'!$C:$C,0)))</f>
        <v>0</v>
      </c>
      <c r="M79" s="176">
        <f>IF(ISBLANK(INDEX('Policy Characteristics'!G:G,MATCH($C79,'Policy Characteristics'!$C:$C,0))),"",INDEX('Policy Characteristics'!G:G,MATCH($C79,'Policy Characteristics'!$C:$C,0)))</f>
        <v>15000</v>
      </c>
      <c r="N79" s="176">
        <f>IF(ISBLANK(INDEX('Policy Characteristics'!H:H,MATCH($C79,'Policy Characteristics'!$C:$C,0))),"",INDEX('Policy Characteristics'!H:H,MATCH($C79,'Policy Characteristics'!$C:$C,0)))</f>
        <v>100</v>
      </c>
      <c r="O79" s="176" t="str">
        <f>IF(ISBLANK(INDEX('Policy Characteristics'!I:I,MATCH($C79,'Policy Characteristics'!$C:$C,0))),"",INDEX('Policy Characteristics'!I:I,MATCH($C79,'Policy Characteristics'!$C:$C,0)))</f>
        <v>€/ vehicle</v>
      </c>
      <c r="P79" s="176" t="str">
        <f>IF(ISBLANK(INDEX('Policy Characteristics'!J:J,MATCH($C79,'Policy Characteristics'!$C:$C,0))),"",INDEX('Policy Characteristics'!J:J,MATCH($C79,'Policy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9" s="176" t="str">
        <f>IF(ISBLANK(INDEX('Policy Characteristics'!K:K,MATCH($C79,'Policy Characteristics'!$C:$C,0))),"",INDEX('Policy Characteristics'!K:K,MATCH($C79,'Policy Characteristics'!$C:$C,0)))</f>
        <v>transportation-sector-main.html#ev-subsidy</v>
      </c>
      <c r="R79" s="176" t="str">
        <f>IF(ISBLANK(INDEX('Policy Characteristics'!L:L,MATCH($C79,'Policy Characteristics'!$C:$C,0))),"",INDEX('Policy Characteristics'!L:L,MATCH($C79,'Policy Characteristics'!$C:$C,0)))</f>
        <v>ev-subsidy.html</v>
      </c>
    </row>
    <row r="80" spans="1:18" x14ac:dyDescent="0.25">
      <c r="A80" s="176" t="str">
        <f>IF(ISBLANK(INDEX('Policy Characteristics'!A:A,MATCH($C80,'Policy Characteristics'!$C:$C,0))),"",INDEX('Policy Characteristics'!A:A,MATCH($C80,'Policy Characteristics'!$C:$C,0)))</f>
        <v>Transportation</v>
      </c>
      <c r="B80" s="184" t="str">
        <f>IF(ISBLANK(INDEX('Policy Characteristics'!B:B,MATCH($C80,'Policy Characteristics'!$C:$C,0))),"",INDEX('Policy Characteristics'!B:B,MATCH($C80,'Policy Characteristics'!$C:$C,0)))</f>
        <v>Passenger Vehicle Subsidy</v>
      </c>
      <c r="C80" s="176" t="str">
        <f t="shared" si="3"/>
        <v>Additional Passenger Vehicle Subsidy</v>
      </c>
      <c r="D80" s="2" t="s">
        <v>39</v>
      </c>
      <c r="E80" s="2" t="s">
        <v>1139</v>
      </c>
      <c r="F80" s="2" t="s">
        <v>2114</v>
      </c>
      <c r="G80" s="2" t="s">
        <v>2245</v>
      </c>
      <c r="H80" s="44">
        <v>1661</v>
      </c>
      <c r="I80" s="198" t="s">
        <v>44</v>
      </c>
      <c r="J80" s="177" t="str">
        <f>IF(ISBLANK(INDEX('Policy Characteristics'!D:D,MATCH($C80,'Policy Characteristics'!$C:$C,0))),"",INDEX('Policy Characteristics'!D:D,MATCH($C80,'Policy Characteristics'!$C:$C,0)))</f>
        <v>Vehicle Subsidy</v>
      </c>
      <c r="K80" s="176" t="str">
        <f>IF(ISBLANK(INDEX('Policy Characteristics'!E:E,MATCH($C80,'Policy Characteristics'!$C:$C,0))),"",INDEX('Policy Characteristics'!E:E,MATCH($C80,'Policy Characteristics'!$C:$C,0)))</f>
        <v>trans psgr subsidy</v>
      </c>
      <c r="L80" s="176">
        <f>IF(ISBLANK(INDEX('Policy Characteristics'!F:F,MATCH($C80,'Policy Characteristics'!$C:$C,0))),"",INDEX('Policy Characteristics'!F:F,MATCH($C80,'Policy Characteristics'!$C:$C,0)))</f>
        <v>0</v>
      </c>
      <c r="M80" s="176">
        <f>IF(ISBLANK(INDEX('Policy Characteristics'!G:G,MATCH($C80,'Policy Characteristics'!$C:$C,0))),"",INDEX('Policy Characteristics'!G:G,MATCH($C80,'Policy Characteristics'!$C:$C,0)))</f>
        <v>15000</v>
      </c>
      <c r="N80" s="176">
        <f>IF(ISBLANK(INDEX('Policy Characteristics'!H:H,MATCH($C80,'Policy Characteristics'!$C:$C,0))),"",INDEX('Policy Characteristics'!H:H,MATCH($C80,'Policy Characteristics'!$C:$C,0)))</f>
        <v>100</v>
      </c>
      <c r="O80" s="176" t="str">
        <f>IF(ISBLANK(INDEX('Policy Characteristics'!I:I,MATCH($C80,'Policy Characteristics'!$C:$C,0))),"",INDEX('Policy Characteristics'!I:I,MATCH($C80,'Policy Characteristics'!$C:$C,0)))</f>
        <v>€/ vehicle</v>
      </c>
      <c r="P80" s="176" t="str">
        <f>IF(ISBLANK(INDEX('Policy Characteristics'!J:J,MATCH($C80,'Policy Characteristics'!$C:$C,0))),"",INDEX('Policy Characteristics'!J:J,MATCH($C80,'Policy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0" s="176" t="str">
        <f>IF(ISBLANK(INDEX('Policy Characteristics'!K:K,MATCH($C80,'Policy Characteristics'!$C:$C,0))),"",INDEX('Policy Characteristics'!K:K,MATCH($C80,'Policy Characteristics'!$C:$C,0)))</f>
        <v>transportation-sector-main.html#ev-subsidy</v>
      </c>
      <c r="R80" s="176" t="str">
        <f>IF(ISBLANK(INDEX('Policy Characteristics'!L:L,MATCH($C80,'Policy Characteristics'!$C:$C,0))),"",INDEX('Policy Characteristics'!L:L,MATCH($C80,'Policy Characteristics'!$C:$C,0)))</f>
        <v>ev-subsidy.html</v>
      </c>
    </row>
    <row r="81" spans="1:18" x14ac:dyDescent="0.25">
      <c r="A81" s="176" t="str">
        <f>IF(ISBLANK(INDEX('Policy Characteristics'!A:A,MATCH($C81,'Policy Characteristics'!$C:$C,0))),"",INDEX('Policy Characteristics'!A:A,MATCH($C81,'Policy Characteristics'!$C:$C,0)))</f>
        <v>Transportation</v>
      </c>
      <c r="B81" s="184" t="str">
        <f>IF(ISBLANK(INDEX('Policy Characteristics'!B:B,MATCH($C81,'Policy Characteristics'!$C:$C,0))),"",INDEX('Policy Characteristics'!B:B,MATCH($C81,'Policy Characteristics'!$C:$C,0)))</f>
        <v>Passenger Vehicle Subsidy</v>
      </c>
      <c r="C81" s="176" t="str">
        <f t="shared" si="3"/>
        <v>Additional Passenger Vehicle Subsidy</v>
      </c>
      <c r="D81" s="2" t="s">
        <v>39</v>
      </c>
      <c r="E81" s="2" t="s">
        <v>1140</v>
      </c>
      <c r="F81" s="2" t="s">
        <v>2114</v>
      </c>
      <c r="G81" s="2" t="s">
        <v>2246</v>
      </c>
      <c r="H81" s="44">
        <v>1662</v>
      </c>
      <c r="I81" s="198" t="s">
        <v>44</v>
      </c>
      <c r="J81" s="177" t="str">
        <f>IF(ISBLANK(INDEX('Policy Characteristics'!D:D,MATCH($C81,'Policy Characteristics'!$C:$C,0))),"",INDEX('Policy Characteristics'!D:D,MATCH($C81,'Policy Characteristics'!$C:$C,0)))</f>
        <v>Vehicle Subsidy</v>
      </c>
      <c r="K81" s="176" t="str">
        <f>IF(ISBLANK(INDEX('Policy Characteristics'!E:E,MATCH($C81,'Policy Characteristics'!$C:$C,0))),"",INDEX('Policy Characteristics'!E:E,MATCH($C81,'Policy Characteristics'!$C:$C,0)))</f>
        <v>trans psgr subsidy</v>
      </c>
      <c r="L81" s="176">
        <f>IF(ISBLANK(INDEX('Policy Characteristics'!F:F,MATCH($C81,'Policy Characteristics'!$C:$C,0))),"",INDEX('Policy Characteristics'!F:F,MATCH($C81,'Policy Characteristics'!$C:$C,0)))</f>
        <v>0</v>
      </c>
      <c r="M81" s="176">
        <f>IF(ISBLANK(INDEX('Policy Characteristics'!G:G,MATCH($C81,'Policy Characteristics'!$C:$C,0))),"",INDEX('Policy Characteristics'!G:G,MATCH($C81,'Policy Characteristics'!$C:$C,0)))</f>
        <v>15000</v>
      </c>
      <c r="N81" s="176">
        <f>IF(ISBLANK(INDEX('Policy Characteristics'!H:H,MATCH($C81,'Policy Characteristics'!$C:$C,0))),"",INDEX('Policy Characteristics'!H:H,MATCH($C81,'Policy Characteristics'!$C:$C,0)))</f>
        <v>100</v>
      </c>
      <c r="O81" s="176" t="str">
        <f>IF(ISBLANK(INDEX('Policy Characteristics'!I:I,MATCH($C81,'Policy Characteristics'!$C:$C,0))),"",INDEX('Policy Characteristics'!I:I,MATCH($C81,'Policy Characteristics'!$C:$C,0)))</f>
        <v>€/ vehicle</v>
      </c>
      <c r="P81" s="176" t="str">
        <f>IF(ISBLANK(INDEX('Policy Characteristics'!J:J,MATCH($C81,'Policy Characteristics'!$C:$C,0))),"",INDEX('Policy Characteristics'!J:J,MATCH($C81,'Policy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1" s="176" t="str">
        <f>IF(ISBLANK(INDEX('Policy Characteristics'!K:K,MATCH($C81,'Policy Characteristics'!$C:$C,0))),"",INDEX('Policy Characteristics'!K:K,MATCH($C81,'Policy Characteristics'!$C:$C,0)))</f>
        <v>transportation-sector-main.html#ev-subsidy</v>
      </c>
      <c r="R81" s="176" t="str">
        <f>IF(ISBLANK(INDEX('Policy Characteristics'!L:L,MATCH($C81,'Policy Characteristics'!$C:$C,0))),"",INDEX('Policy Characteristics'!L:L,MATCH($C81,'Policy Characteristics'!$C:$C,0)))</f>
        <v>ev-subsidy.html</v>
      </c>
    </row>
    <row r="82" spans="1:18" x14ac:dyDescent="0.25">
      <c r="A82" s="176" t="str">
        <f>IF(ISBLANK(INDEX('Policy Characteristics'!A:A,MATCH($C82,'Policy Characteristics'!$C:$C,0))),"",INDEX('Policy Characteristics'!A:A,MATCH($C82,'Policy Characteristics'!$C:$C,0)))</f>
        <v>Transportation</v>
      </c>
      <c r="B82" s="184" t="str">
        <f>IF(ISBLANK(INDEX('Policy Characteristics'!B:B,MATCH($C82,'Policy Characteristics'!$C:$C,0))),"",INDEX('Policy Characteristics'!B:B,MATCH($C82,'Policy Characteristics'!$C:$C,0)))</f>
        <v>Passenger Vehicle Subsidy</v>
      </c>
      <c r="C82" s="176" t="str">
        <f t="shared" si="3"/>
        <v>Additional Passenger Vehicle Subsidy</v>
      </c>
      <c r="D82" s="2" t="s">
        <v>39</v>
      </c>
      <c r="E82" s="2" t="s">
        <v>1386</v>
      </c>
      <c r="F82" s="2" t="s">
        <v>2114</v>
      </c>
      <c r="G82" s="2" t="s">
        <v>1386</v>
      </c>
      <c r="H82" s="44">
        <v>1663</v>
      </c>
      <c r="I82" s="198" t="s">
        <v>44</v>
      </c>
      <c r="J82" s="177" t="str">
        <f>IF(ISBLANK(INDEX('Policy Characteristics'!D:D,MATCH($C82,'Policy Characteristics'!$C:$C,0))),"",INDEX('Policy Characteristics'!D:D,MATCH($C82,'Policy Characteristics'!$C:$C,0)))</f>
        <v>Vehicle Subsidy</v>
      </c>
      <c r="K82" s="176" t="str">
        <f>IF(ISBLANK(INDEX('Policy Characteristics'!E:E,MATCH($C82,'Policy Characteristics'!$C:$C,0))),"",INDEX('Policy Characteristics'!E:E,MATCH($C82,'Policy Characteristics'!$C:$C,0)))</f>
        <v>trans psgr subsidy</v>
      </c>
      <c r="L82" s="176">
        <f>IF(ISBLANK(INDEX('Policy Characteristics'!F:F,MATCH($C82,'Policy Characteristics'!$C:$C,0))),"",INDEX('Policy Characteristics'!F:F,MATCH($C82,'Policy Characteristics'!$C:$C,0)))</f>
        <v>0</v>
      </c>
      <c r="M82" s="176">
        <f>IF(ISBLANK(INDEX('Policy Characteristics'!G:G,MATCH($C82,'Policy Characteristics'!$C:$C,0))),"",INDEX('Policy Characteristics'!G:G,MATCH($C82,'Policy Characteristics'!$C:$C,0)))</f>
        <v>15000</v>
      </c>
      <c r="N82" s="176">
        <f>IF(ISBLANK(INDEX('Policy Characteristics'!H:H,MATCH($C82,'Policy Characteristics'!$C:$C,0))),"",INDEX('Policy Characteristics'!H:H,MATCH($C82,'Policy Characteristics'!$C:$C,0)))</f>
        <v>100</v>
      </c>
      <c r="O82" s="176" t="str">
        <f>IF(ISBLANK(INDEX('Policy Characteristics'!I:I,MATCH($C82,'Policy Characteristics'!$C:$C,0))),"",INDEX('Policy Characteristics'!I:I,MATCH($C82,'Policy Characteristics'!$C:$C,0)))</f>
        <v>€/ vehicle</v>
      </c>
      <c r="P82" s="176" t="str">
        <f>IF(ISBLANK(INDEX('Policy Characteristics'!J:J,MATCH($C82,'Policy Characteristics'!$C:$C,0))),"",INDEX('Policy Characteristics'!J:J,MATCH($C82,'Policy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2" s="176" t="str">
        <f>IF(ISBLANK(INDEX('Policy Characteristics'!K:K,MATCH($C82,'Policy Characteristics'!$C:$C,0))),"",INDEX('Policy Characteristics'!K:K,MATCH($C82,'Policy Characteristics'!$C:$C,0)))</f>
        <v>transportation-sector-main.html#ev-subsidy</v>
      </c>
      <c r="R82" s="176" t="str">
        <f>IF(ISBLANK(INDEX('Policy Characteristics'!L:L,MATCH($C82,'Policy Characteristics'!$C:$C,0))),"",INDEX('Policy Characteristics'!L:L,MATCH($C82,'Policy Characteristics'!$C:$C,0)))</f>
        <v>ev-subsidy.html</v>
      </c>
    </row>
    <row r="83" spans="1:18" x14ac:dyDescent="0.25">
      <c r="A83" s="176" t="str">
        <f>IF(ISBLANK(INDEX('Policy Characteristics'!A:A,MATCH($C83,'Policy Characteristics'!$C:$C,0))),"",INDEX('Policy Characteristics'!A:A,MATCH($C83,'Policy Characteristics'!$C:$C,0)))</f>
        <v>Transportation</v>
      </c>
      <c r="B83" s="184" t="str">
        <f>IF(ISBLANK(INDEX('Policy Characteristics'!B:B,MATCH($C83,'Policy Characteristics'!$C:$C,0))),"",INDEX('Policy Characteristics'!B:B,MATCH($C83,'Policy Characteristics'!$C:$C,0)))</f>
        <v>Passenger Vehicle Subsidy</v>
      </c>
      <c r="C83" s="176" t="str">
        <f t="shared" si="3"/>
        <v>Additional Passenger Vehicle Subsidy</v>
      </c>
      <c r="D83" s="2" t="s">
        <v>39</v>
      </c>
      <c r="E83" s="2" t="s">
        <v>1385</v>
      </c>
      <c r="F83" s="2" t="s">
        <v>2114</v>
      </c>
      <c r="G83" s="2" t="s">
        <v>2247</v>
      </c>
      <c r="H83" s="44">
        <v>1664</v>
      </c>
      <c r="I83" s="198" t="s">
        <v>44</v>
      </c>
      <c r="J83" s="177" t="str">
        <f>IF(ISBLANK(INDEX('Policy Characteristics'!D:D,MATCH($C83,'Policy Characteristics'!$C:$C,0))),"",INDEX('Policy Characteristics'!D:D,MATCH($C83,'Policy Characteristics'!$C:$C,0)))</f>
        <v>Vehicle Subsidy</v>
      </c>
      <c r="K83" s="176" t="str">
        <f>IF(ISBLANK(INDEX('Policy Characteristics'!E:E,MATCH($C83,'Policy Characteristics'!$C:$C,0))),"",INDEX('Policy Characteristics'!E:E,MATCH($C83,'Policy Characteristics'!$C:$C,0)))</f>
        <v>trans psgr subsidy</v>
      </c>
      <c r="L83" s="176">
        <f>IF(ISBLANK(INDEX('Policy Characteristics'!F:F,MATCH($C83,'Policy Characteristics'!$C:$C,0))),"",INDEX('Policy Characteristics'!F:F,MATCH($C83,'Policy Characteristics'!$C:$C,0)))</f>
        <v>0</v>
      </c>
      <c r="M83" s="176">
        <f>IF(ISBLANK(INDEX('Policy Characteristics'!G:G,MATCH($C83,'Policy Characteristics'!$C:$C,0))),"",INDEX('Policy Characteristics'!G:G,MATCH($C83,'Policy Characteristics'!$C:$C,0)))</f>
        <v>15000</v>
      </c>
      <c r="N83" s="176">
        <f>IF(ISBLANK(INDEX('Policy Characteristics'!H:H,MATCH($C83,'Policy Characteristics'!$C:$C,0))),"",INDEX('Policy Characteristics'!H:H,MATCH($C83,'Policy Characteristics'!$C:$C,0)))</f>
        <v>100</v>
      </c>
      <c r="O83" s="176" t="str">
        <f>IF(ISBLANK(INDEX('Policy Characteristics'!I:I,MATCH($C83,'Policy Characteristics'!$C:$C,0))),"",INDEX('Policy Characteristics'!I:I,MATCH($C83,'Policy Characteristics'!$C:$C,0)))</f>
        <v>€/ vehicle</v>
      </c>
      <c r="P83" s="176" t="str">
        <f>IF(ISBLANK(INDEX('Policy Characteristics'!J:J,MATCH($C83,'Policy Characteristics'!$C:$C,0))),"",INDEX('Policy Characteristics'!J:J,MATCH($C83,'Policy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3" s="176" t="str">
        <f>IF(ISBLANK(INDEX('Policy Characteristics'!K:K,MATCH($C83,'Policy Characteristics'!$C:$C,0))),"",INDEX('Policy Characteristics'!K:K,MATCH($C83,'Policy Characteristics'!$C:$C,0)))</f>
        <v>transportation-sector-main.html#ev-subsidy</v>
      </c>
      <c r="R83" s="176" t="str">
        <f>IF(ISBLANK(INDEX('Policy Characteristics'!L:L,MATCH($C83,'Policy Characteristics'!$C:$C,0))),"",INDEX('Policy Characteristics'!L:L,MATCH($C83,'Policy Characteristics'!$C:$C,0)))</f>
        <v>ev-subsidy.html</v>
      </c>
    </row>
    <row r="84" spans="1:18" x14ac:dyDescent="0.25">
      <c r="A84" s="176" t="str">
        <f>IF(ISBLANK(INDEX('Policy Characteristics'!A:A,MATCH($C84,'Policy Characteristics'!$C:$C,0))),"",INDEX('Policy Characteristics'!A:A,MATCH($C84,'Policy Characteristics'!$C:$C,0)))</f>
        <v>Transportation</v>
      </c>
      <c r="B84" s="184" t="str">
        <f>IF(ISBLANK(INDEX('Policy Characteristics'!B:B,MATCH($C84,'Policy Characteristics'!$C:$C,0))),"",INDEX('Policy Characteristics'!B:B,MATCH($C84,'Policy Characteristics'!$C:$C,0)))</f>
        <v>Passenger Vehicle Subsidy</v>
      </c>
      <c r="C84" s="176" t="str">
        <f t="shared" si="3"/>
        <v>Additional Passenger Vehicle Subsidy</v>
      </c>
      <c r="D84" s="47" t="s">
        <v>40</v>
      </c>
      <c r="E84" s="47" t="s">
        <v>1136</v>
      </c>
      <c r="F84" s="2" t="s">
        <v>85</v>
      </c>
      <c r="G84" s="47" t="s">
        <v>2242</v>
      </c>
      <c r="H84" s="44">
        <v>1665</v>
      </c>
      <c r="I84" t="s">
        <v>43</v>
      </c>
      <c r="J84" s="177" t="str">
        <f>IF(ISBLANK(INDEX('Policy Characteristics'!D:D,MATCH($C84,'Policy Characteristics'!$C:$C,0))),"",INDEX('Policy Characteristics'!D:D,MATCH($C84,'Policy Characteristics'!$C:$C,0)))</f>
        <v>Vehicle Subsidy</v>
      </c>
      <c r="K84" s="176" t="str">
        <f>IF(ISBLANK(INDEX('Policy Characteristics'!E:E,MATCH($C84,'Policy Characteristics'!$C:$C,0))),"",INDEX('Policy Characteristics'!E:E,MATCH($C84,'Policy Characteristics'!$C:$C,0)))</f>
        <v>trans psgr subsidy</v>
      </c>
      <c r="L84" s="176">
        <f>IF(ISBLANK(INDEX('Policy Characteristics'!F:F,MATCH($C84,'Policy Characteristics'!$C:$C,0))),"",INDEX('Policy Characteristics'!F:F,MATCH($C84,'Policy Characteristics'!$C:$C,0)))</f>
        <v>0</v>
      </c>
      <c r="M84" s="176">
        <f>IF(ISBLANK(INDEX('Policy Characteristics'!G:G,MATCH($C84,'Policy Characteristics'!$C:$C,0))),"",INDEX('Policy Characteristics'!G:G,MATCH($C84,'Policy Characteristics'!$C:$C,0)))</f>
        <v>15000</v>
      </c>
      <c r="N84" s="176">
        <f>IF(ISBLANK(INDEX('Policy Characteristics'!H:H,MATCH($C84,'Policy Characteristics'!$C:$C,0))),"",INDEX('Policy Characteristics'!H:H,MATCH($C84,'Policy Characteristics'!$C:$C,0)))</f>
        <v>100</v>
      </c>
      <c r="O84" s="176" t="str">
        <f>IF(ISBLANK(INDEX('Policy Characteristics'!I:I,MATCH($C84,'Policy Characteristics'!$C:$C,0))),"",INDEX('Policy Characteristics'!I:I,MATCH($C84,'Policy Characteristics'!$C:$C,0)))</f>
        <v>€/ vehicle</v>
      </c>
      <c r="P84" s="176" t="str">
        <f>IF(ISBLANK(INDEX('Policy Characteristics'!J:J,MATCH($C84,'Policy Characteristics'!$C:$C,0))),"",INDEX('Policy Characteristics'!J:J,MATCH($C84,'Policy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4" s="176" t="str">
        <f>IF(ISBLANK(INDEX('Policy Characteristics'!K:K,MATCH($C84,'Policy Characteristics'!$C:$C,0))),"",INDEX('Policy Characteristics'!K:K,MATCH($C84,'Policy Characteristics'!$C:$C,0)))</f>
        <v>transportation-sector-main.html#ev-subsidy</v>
      </c>
      <c r="R84" s="176" t="str">
        <f>IF(ISBLANK(INDEX('Policy Characteristics'!L:L,MATCH($C84,'Policy Characteristics'!$C:$C,0))),"",INDEX('Policy Characteristics'!L:L,MATCH($C84,'Policy Characteristics'!$C:$C,0)))</f>
        <v>ev-subsidy.html</v>
      </c>
    </row>
    <row r="85" spans="1:18" x14ac:dyDescent="0.25">
      <c r="A85" s="176" t="str">
        <f>IF(ISBLANK(INDEX('Policy Characteristics'!A:A,MATCH($C85,'Policy Characteristics'!$C:$C,0))),"",INDEX('Policy Characteristics'!A:A,MATCH($C85,'Policy Characteristics'!$C:$C,0)))</f>
        <v>Transportation</v>
      </c>
      <c r="B85" s="184" t="str">
        <f>IF(ISBLANK(INDEX('Policy Characteristics'!B:B,MATCH($C85,'Policy Characteristics'!$C:$C,0))),"",INDEX('Policy Characteristics'!B:B,MATCH($C85,'Policy Characteristics'!$C:$C,0)))</f>
        <v>Passenger Vehicle Subsidy</v>
      </c>
      <c r="C85" s="176" t="str">
        <f t="shared" si="3"/>
        <v>Additional Passenger Vehicle Subsidy</v>
      </c>
      <c r="D85" s="47" t="s">
        <v>40</v>
      </c>
      <c r="E85" s="2" t="s">
        <v>1137</v>
      </c>
      <c r="F85" s="2" t="s">
        <v>85</v>
      </c>
      <c r="G85" s="2" t="s">
        <v>2243</v>
      </c>
      <c r="H85" s="44">
        <v>1666</v>
      </c>
      <c r="I85" s="198" t="s">
        <v>44</v>
      </c>
      <c r="J85" s="177" t="str">
        <f>IF(ISBLANK(INDEX('Policy Characteristics'!D:D,MATCH($C85,'Policy Characteristics'!$C:$C,0))),"",INDEX('Policy Characteristics'!D:D,MATCH($C85,'Policy Characteristics'!$C:$C,0)))</f>
        <v>Vehicle Subsidy</v>
      </c>
      <c r="K85" s="176" t="str">
        <f>IF(ISBLANK(INDEX('Policy Characteristics'!E:E,MATCH($C85,'Policy Characteristics'!$C:$C,0))),"",INDEX('Policy Characteristics'!E:E,MATCH($C85,'Policy Characteristics'!$C:$C,0)))</f>
        <v>trans psgr subsidy</v>
      </c>
      <c r="L85" s="176">
        <f>IF(ISBLANK(INDEX('Policy Characteristics'!F:F,MATCH($C85,'Policy Characteristics'!$C:$C,0))),"",INDEX('Policy Characteristics'!F:F,MATCH($C85,'Policy Characteristics'!$C:$C,0)))</f>
        <v>0</v>
      </c>
      <c r="M85" s="176">
        <f>IF(ISBLANK(INDEX('Policy Characteristics'!G:G,MATCH($C85,'Policy Characteristics'!$C:$C,0))),"",INDEX('Policy Characteristics'!G:G,MATCH($C85,'Policy Characteristics'!$C:$C,0)))</f>
        <v>15000</v>
      </c>
      <c r="N85" s="176">
        <f>IF(ISBLANK(INDEX('Policy Characteristics'!H:H,MATCH($C85,'Policy Characteristics'!$C:$C,0))),"",INDEX('Policy Characteristics'!H:H,MATCH($C85,'Policy Characteristics'!$C:$C,0)))</f>
        <v>100</v>
      </c>
      <c r="O85" s="176" t="str">
        <f>IF(ISBLANK(INDEX('Policy Characteristics'!I:I,MATCH($C85,'Policy Characteristics'!$C:$C,0))),"",INDEX('Policy Characteristics'!I:I,MATCH($C85,'Policy Characteristics'!$C:$C,0)))</f>
        <v>€/ vehicle</v>
      </c>
      <c r="P85" s="176" t="str">
        <f>IF(ISBLANK(INDEX('Policy Characteristics'!J:J,MATCH($C85,'Policy Characteristics'!$C:$C,0))),"",INDEX('Policy Characteristics'!J:J,MATCH($C85,'Policy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5" s="176" t="str">
        <f>IF(ISBLANK(INDEX('Policy Characteristics'!K:K,MATCH($C85,'Policy Characteristics'!$C:$C,0))),"",INDEX('Policy Characteristics'!K:K,MATCH($C85,'Policy Characteristics'!$C:$C,0)))</f>
        <v>transportation-sector-main.html#ev-subsidy</v>
      </c>
      <c r="R85" s="176" t="str">
        <f>IF(ISBLANK(INDEX('Policy Characteristics'!L:L,MATCH($C85,'Policy Characteristics'!$C:$C,0))),"",INDEX('Policy Characteristics'!L:L,MATCH($C85,'Policy Characteristics'!$C:$C,0)))</f>
        <v>ev-subsidy.html</v>
      </c>
    </row>
    <row r="86" spans="1:18" x14ac:dyDescent="0.25">
      <c r="A86" s="176" t="str">
        <f>IF(ISBLANK(INDEX('Policy Characteristics'!A:A,MATCH($C86,'Policy Characteristics'!$C:$C,0))),"",INDEX('Policy Characteristics'!A:A,MATCH($C86,'Policy Characteristics'!$C:$C,0)))</f>
        <v>Transportation</v>
      </c>
      <c r="B86" s="184" t="str">
        <f>IF(ISBLANK(INDEX('Policy Characteristics'!B:B,MATCH($C86,'Policy Characteristics'!$C:$C,0))),"",INDEX('Policy Characteristics'!B:B,MATCH($C86,'Policy Characteristics'!$C:$C,0)))</f>
        <v>Passenger Vehicle Subsidy</v>
      </c>
      <c r="C86" s="176" t="str">
        <f t="shared" si="3"/>
        <v>Additional Passenger Vehicle Subsidy</v>
      </c>
      <c r="D86" s="47" t="s">
        <v>40</v>
      </c>
      <c r="E86" s="2" t="s">
        <v>1138</v>
      </c>
      <c r="F86" s="2" t="s">
        <v>85</v>
      </c>
      <c r="G86" s="2" t="s">
        <v>2244</v>
      </c>
      <c r="H86" s="44">
        <v>1667</v>
      </c>
      <c r="I86" s="198" t="s">
        <v>44</v>
      </c>
      <c r="J86" s="177" t="str">
        <f>IF(ISBLANK(INDEX('Policy Characteristics'!D:D,MATCH($C86,'Policy Characteristics'!$C:$C,0))),"",INDEX('Policy Characteristics'!D:D,MATCH($C86,'Policy Characteristics'!$C:$C,0)))</f>
        <v>Vehicle Subsidy</v>
      </c>
      <c r="K86" s="176" t="str">
        <f>IF(ISBLANK(INDEX('Policy Characteristics'!E:E,MATCH($C86,'Policy Characteristics'!$C:$C,0))),"",INDEX('Policy Characteristics'!E:E,MATCH($C86,'Policy Characteristics'!$C:$C,0)))</f>
        <v>trans psgr subsidy</v>
      </c>
      <c r="L86" s="176">
        <f>IF(ISBLANK(INDEX('Policy Characteristics'!F:F,MATCH($C86,'Policy Characteristics'!$C:$C,0))),"",INDEX('Policy Characteristics'!F:F,MATCH($C86,'Policy Characteristics'!$C:$C,0)))</f>
        <v>0</v>
      </c>
      <c r="M86" s="176">
        <f>IF(ISBLANK(INDEX('Policy Characteristics'!G:G,MATCH($C86,'Policy Characteristics'!$C:$C,0))),"",INDEX('Policy Characteristics'!G:G,MATCH($C86,'Policy Characteristics'!$C:$C,0)))</f>
        <v>15000</v>
      </c>
      <c r="N86" s="176">
        <f>IF(ISBLANK(INDEX('Policy Characteristics'!H:H,MATCH($C86,'Policy Characteristics'!$C:$C,0))),"",INDEX('Policy Characteristics'!H:H,MATCH($C86,'Policy Characteristics'!$C:$C,0)))</f>
        <v>100</v>
      </c>
      <c r="O86" s="176" t="str">
        <f>IF(ISBLANK(INDEX('Policy Characteristics'!I:I,MATCH($C86,'Policy Characteristics'!$C:$C,0))),"",INDEX('Policy Characteristics'!I:I,MATCH($C86,'Policy Characteristics'!$C:$C,0)))</f>
        <v>€/ vehicle</v>
      </c>
      <c r="P86" s="176" t="str">
        <f>IF(ISBLANK(INDEX('Policy Characteristics'!J:J,MATCH($C86,'Policy Characteristics'!$C:$C,0))),"",INDEX('Policy Characteristics'!J:J,MATCH($C86,'Policy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6" s="176" t="str">
        <f>IF(ISBLANK(INDEX('Policy Characteristics'!K:K,MATCH($C86,'Policy Characteristics'!$C:$C,0))),"",INDEX('Policy Characteristics'!K:K,MATCH($C86,'Policy Characteristics'!$C:$C,0)))</f>
        <v>transportation-sector-main.html#ev-subsidy</v>
      </c>
      <c r="R86" s="176" t="str">
        <f>IF(ISBLANK(INDEX('Policy Characteristics'!L:L,MATCH($C86,'Policy Characteristics'!$C:$C,0))),"",INDEX('Policy Characteristics'!L:L,MATCH($C86,'Policy Characteristics'!$C:$C,0)))</f>
        <v>ev-subsidy.html</v>
      </c>
    </row>
    <row r="87" spans="1:18" x14ac:dyDescent="0.25">
      <c r="A87" s="176" t="str">
        <f>IF(ISBLANK(INDEX('Policy Characteristics'!A:A,MATCH($C87,'Policy Characteristics'!$C:$C,0))),"",INDEX('Policy Characteristics'!A:A,MATCH($C87,'Policy Characteristics'!$C:$C,0)))</f>
        <v>Transportation</v>
      </c>
      <c r="B87" s="184" t="str">
        <f>IF(ISBLANK(INDEX('Policy Characteristics'!B:B,MATCH($C87,'Policy Characteristics'!$C:$C,0))),"",INDEX('Policy Characteristics'!B:B,MATCH($C87,'Policy Characteristics'!$C:$C,0)))</f>
        <v>Passenger Vehicle Subsidy</v>
      </c>
      <c r="C87" s="176" t="str">
        <f t="shared" si="3"/>
        <v>Additional Passenger Vehicle Subsidy</v>
      </c>
      <c r="D87" s="47" t="s">
        <v>40</v>
      </c>
      <c r="E87" s="2" t="s">
        <v>1139</v>
      </c>
      <c r="F87" s="2" t="s">
        <v>85</v>
      </c>
      <c r="G87" s="2" t="s">
        <v>2245</v>
      </c>
      <c r="H87" s="44">
        <v>1668</v>
      </c>
      <c r="I87" s="198" t="s">
        <v>44</v>
      </c>
      <c r="J87" s="177" t="str">
        <f>IF(ISBLANK(INDEX('Policy Characteristics'!D:D,MATCH($C87,'Policy Characteristics'!$C:$C,0))),"",INDEX('Policy Characteristics'!D:D,MATCH($C87,'Policy Characteristics'!$C:$C,0)))</f>
        <v>Vehicle Subsidy</v>
      </c>
      <c r="K87" s="176" t="str">
        <f>IF(ISBLANK(INDEX('Policy Characteristics'!E:E,MATCH($C87,'Policy Characteristics'!$C:$C,0))),"",INDEX('Policy Characteristics'!E:E,MATCH($C87,'Policy Characteristics'!$C:$C,0)))</f>
        <v>trans psgr subsidy</v>
      </c>
      <c r="L87" s="176">
        <f>IF(ISBLANK(INDEX('Policy Characteristics'!F:F,MATCH($C87,'Policy Characteristics'!$C:$C,0))),"",INDEX('Policy Characteristics'!F:F,MATCH($C87,'Policy Characteristics'!$C:$C,0)))</f>
        <v>0</v>
      </c>
      <c r="M87" s="176">
        <f>IF(ISBLANK(INDEX('Policy Characteristics'!G:G,MATCH($C87,'Policy Characteristics'!$C:$C,0))),"",INDEX('Policy Characteristics'!G:G,MATCH($C87,'Policy Characteristics'!$C:$C,0)))</f>
        <v>15000</v>
      </c>
      <c r="N87" s="176">
        <f>IF(ISBLANK(INDEX('Policy Characteristics'!H:H,MATCH($C87,'Policy Characteristics'!$C:$C,0))),"",INDEX('Policy Characteristics'!H:H,MATCH($C87,'Policy Characteristics'!$C:$C,0)))</f>
        <v>100</v>
      </c>
      <c r="O87" s="176" t="str">
        <f>IF(ISBLANK(INDEX('Policy Characteristics'!I:I,MATCH($C87,'Policy Characteristics'!$C:$C,0))),"",INDEX('Policy Characteristics'!I:I,MATCH($C87,'Policy Characteristics'!$C:$C,0)))</f>
        <v>€/ vehicle</v>
      </c>
      <c r="P87" s="176" t="str">
        <f>IF(ISBLANK(INDEX('Policy Characteristics'!J:J,MATCH($C87,'Policy Characteristics'!$C:$C,0))),"",INDEX('Policy Characteristics'!J:J,MATCH($C87,'Policy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7" s="176" t="str">
        <f>IF(ISBLANK(INDEX('Policy Characteristics'!K:K,MATCH($C87,'Policy Characteristics'!$C:$C,0))),"",INDEX('Policy Characteristics'!K:K,MATCH($C87,'Policy Characteristics'!$C:$C,0)))</f>
        <v>transportation-sector-main.html#ev-subsidy</v>
      </c>
      <c r="R87" s="176" t="str">
        <f>IF(ISBLANK(INDEX('Policy Characteristics'!L:L,MATCH($C87,'Policy Characteristics'!$C:$C,0))),"",INDEX('Policy Characteristics'!L:L,MATCH($C87,'Policy Characteristics'!$C:$C,0)))</f>
        <v>ev-subsidy.html</v>
      </c>
    </row>
    <row r="88" spans="1:18" x14ac:dyDescent="0.25">
      <c r="A88" s="176" t="str">
        <f>IF(ISBLANK(INDEX('Policy Characteristics'!A:A,MATCH($C88,'Policy Characteristics'!$C:$C,0))),"",INDEX('Policy Characteristics'!A:A,MATCH($C88,'Policy Characteristics'!$C:$C,0)))</f>
        <v>Transportation</v>
      </c>
      <c r="B88" s="184" t="str">
        <f>IF(ISBLANK(INDEX('Policy Characteristics'!B:B,MATCH($C88,'Policy Characteristics'!$C:$C,0))),"",INDEX('Policy Characteristics'!B:B,MATCH($C88,'Policy Characteristics'!$C:$C,0)))</f>
        <v>Passenger Vehicle Subsidy</v>
      </c>
      <c r="C88" s="176" t="str">
        <f t="shared" si="3"/>
        <v>Additional Passenger Vehicle Subsidy</v>
      </c>
      <c r="D88" s="47" t="s">
        <v>40</v>
      </c>
      <c r="E88" s="2" t="s">
        <v>1140</v>
      </c>
      <c r="F88" s="2" t="s">
        <v>85</v>
      </c>
      <c r="G88" s="2" t="s">
        <v>2246</v>
      </c>
      <c r="H88" s="44">
        <v>1669</v>
      </c>
      <c r="I88" s="198" t="s">
        <v>44</v>
      </c>
      <c r="J88" s="177" t="str">
        <f>IF(ISBLANK(INDEX('Policy Characteristics'!D:D,MATCH($C88,'Policy Characteristics'!$C:$C,0))),"",INDEX('Policy Characteristics'!D:D,MATCH($C88,'Policy Characteristics'!$C:$C,0)))</f>
        <v>Vehicle Subsidy</v>
      </c>
      <c r="K88" s="176" t="str">
        <f>IF(ISBLANK(INDEX('Policy Characteristics'!E:E,MATCH($C88,'Policy Characteristics'!$C:$C,0))),"",INDEX('Policy Characteristics'!E:E,MATCH($C88,'Policy Characteristics'!$C:$C,0)))</f>
        <v>trans psgr subsidy</v>
      </c>
      <c r="L88" s="176">
        <f>IF(ISBLANK(INDEX('Policy Characteristics'!F:F,MATCH($C88,'Policy Characteristics'!$C:$C,0))),"",INDEX('Policy Characteristics'!F:F,MATCH($C88,'Policy Characteristics'!$C:$C,0)))</f>
        <v>0</v>
      </c>
      <c r="M88" s="176">
        <f>IF(ISBLANK(INDEX('Policy Characteristics'!G:G,MATCH($C88,'Policy Characteristics'!$C:$C,0))),"",INDEX('Policy Characteristics'!G:G,MATCH($C88,'Policy Characteristics'!$C:$C,0)))</f>
        <v>15000</v>
      </c>
      <c r="N88" s="176">
        <f>IF(ISBLANK(INDEX('Policy Characteristics'!H:H,MATCH($C88,'Policy Characteristics'!$C:$C,0))),"",INDEX('Policy Characteristics'!H:H,MATCH($C88,'Policy Characteristics'!$C:$C,0)))</f>
        <v>100</v>
      </c>
      <c r="O88" s="176" t="str">
        <f>IF(ISBLANK(INDEX('Policy Characteristics'!I:I,MATCH($C88,'Policy Characteristics'!$C:$C,0))),"",INDEX('Policy Characteristics'!I:I,MATCH($C88,'Policy Characteristics'!$C:$C,0)))</f>
        <v>€/ vehicle</v>
      </c>
      <c r="P88" s="176" t="str">
        <f>IF(ISBLANK(INDEX('Policy Characteristics'!J:J,MATCH($C88,'Policy Characteristics'!$C:$C,0))),"",INDEX('Policy Characteristics'!J:J,MATCH($C88,'Policy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8" s="176" t="str">
        <f>IF(ISBLANK(INDEX('Policy Characteristics'!K:K,MATCH($C88,'Policy Characteristics'!$C:$C,0))),"",INDEX('Policy Characteristics'!K:K,MATCH($C88,'Policy Characteristics'!$C:$C,0)))</f>
        <v>transportation-sector-main.html#ev-subsidy</v>
      </c>
      <c r="R88" s="176" t="str">
        <f>IF(ISBLANK(INDEX('Policy Characteristics'!L:L,MATCH($C88,'Policy Characteristics'!$C:$C,0))),"",INDEX('Policy Characteristics'!L:L,MATCH($C88,'Policy Characteristics'!$C:$C,0)))</f>
        <v>ev-subsidy.html</v>
      </c>
    </row>
    <row r="89" spans="1:18" x14ac:dyDescent="0.25">
      <c r="A89" s="176" t="str">
        <f>IF(ISBLANK(INDEX('Policy Characteristics'!A:A,MATCH($C89,'Policy Characteristics'!$C:$C,0))),"",INDEX('Policy Characteristics'!A:A,MATCH($C89,'Policy Characteristics'!$C:$C,0)))</f>
        <v>Transportation</v>
      </c>
      <c r="B89" s="184" t="str">
        <f>IF(ISBLANK(INDEX('Policy Characteristics'!B:B,MATCH($C89,'Policy Characteristics'!$C:$C,0))),"",INDEX('Policy Characteristics'!B:B,MATCH($C89,'Policy Characteristics'!$C:$C,0)))</f>
        <v>Passenger Vehicle Subsidy</v>
      </c>
      <c r="C89" s="176" t="str">
        <f t="shared" si="3"/>
        <v>Additional Passenger Vehicle Subsidy</v>
      </c>
      <c r="D89" s="47" t="s">
        <v>40</v>
      </c>
      <c r="E89" s="2" t="s">
        <v>1386</v>
      </c>
      <c r="F89" s="2" t="s">
        <v>85</v>
      </c>
      <c r="G89" s="2" t="s">
        <v>1386</v>
      </c>
      <c r="H89" s="44">
        <v>1670</v>
      </c>
      <c r="I89" s="198" t="s">
        <v>44</v>
      </c>
      <c r="J89" s="177" t="str">
        <f>IF(ISBLANK(INDEX('Policy Characteristics'!D:D,MATCH($C89,'Policy Characteristics'!$C:$C,0))),"",INDEX('Policy Characteristics'!D:D,MATCH($C89,'Policy Characteristics'!$C:$C,0)))</f>
        <v>Vehicle Subsidy</v>
      </c>
      <c r="K89" s="176" t="str">
        <f>IF(ISBLANK(INDEX('Policy Characteristics'!E:E,MATCH($C89,'Policy Characteristics'!$C:$C,0))),"",INDEX('Policy Characteristics'!E:E,MATCH($C89,'Policy Characteristics'!$C:$C,0)))</f>
        <v>trans psgr subsidy</v>
      </c>
      <c r="L89" s="176">
        <f>IF(ISBLANK(INDEX('Policy Characteristics'!F:F,MATCH($C89,'Policy Characteristics'!$C:$C,0))),"",INDEX('Policy Characteristics'!F:F,MATCH($C89,'Policy Characteristics'!$C:$C,0)))</f>
        <v>0</v>
      </c>
      <c r="M89" s="176">
        <f>IF(ISBLANK(INDEX('Policy Characteristics'!G:G,MATCH($C89,'Policy Characteristics'!$C:$C,0))),"",INDEX('Policy Characteristics'!G:G,MATCH($C89,'Policy Characteristics'!$C:$C,0)))</f>
        <v>15000</v>
      </c>
      <c r="N89" s="176">
        <f>IF(ISBLANK(INDEX('Policy Characteristics'!H:H,MATCH($C89,'Policy Characteristics'!$C:$C,0))),"",INDEX('Policy Characteristics'!H:H,MATCH($C89,'Policy Characteristics'!$C:$C,0)))</f>
        <v>100</v>
      </c>
      <c r="O89" s="176" t="str">
        <f>IF(ISBLANK(INDEX('Policy Characteristics'!I:I,MATCH($C89,'Policy Characteristics'!$C:$C,0))),"",INDEX('Policy Characteristics'!I:I,MATCH($C89,'Policy Characteristics'!$C:$C,0)))</f>
        <v>€/ vehicle</v>
      </c>
      <c r="P89" s="176" t="str">
        <f>IF(ISBLANK(INDEX('Policy Characteristics'!J:J,MATCH($C89,'Policy Characteristics'!$C:$C,0))),"",INDEX('Policy Characteristics'!J:J,MATCH($C89,'Policy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9" s="176" t="str">
        <f>IF(ISBLANK(INDEX('Policy Characteristics'!K:K,MATCH($C89,'Policy Characteristics'!$C:$C,0))),"",INDEX('Policy Characteristics'!K:K,MATCH($C89,'Policy Characteristics'!$C:$C,0)))</f>
        <v>transportation-sector-main.html#ev-subsidy</v>
      </c>
      <c r="R89" s="176" t="str">
        <f>IF(ISBLANK(INDEX('Policy Characteristics'!L:L,MATCH($C89,'Policy Characteristics'!$C:$C,0))),"",INDEX('Policy Characteristics'!L:L,MATCH($C89,'Policy Characteristics'!$C:$C,0)))</f>
        <v>ev-subsidy.html</v>
      </c>
    </row>
    <row r="90" spans="1:18" x14ac:dyDescent="0.25">
      <c r="A90" s="176" t="str">
        <f>IF(ISBLANK(INDEX('Policy Characteristics'!A:A,MATCH($C90,'Policy Characteristics'!$C:$C,0))),"",INDEX('Policy Characteristics'!A:A,MATCH($C90,'Policy Characteristics'!$C:$C,0)))</f>
        <v>Transportation</v>
      </c>
      <c r="B90" s="184" t="str">
        <f>IF(ISBLANK(INDEX('Policy Characteristics'!B:B,MATCH($C90,'Policy Characteristics'!$C:$C,0))),"",INDEX('Policy Characteristics'!B:B,MATCH($C90,'Policy Characteristics'!$C:$C,0)))</f>
        <v>Passenger Vehicle Subsidy</v>
      </c>
      <c r="C90" s="176" t="str">
        <f t="shared" si="3"/>
        <v>Additional Passenger Vehicle Subsidy</v>
      </c>
      <c r="D90" s="47" t="s">
        <v>40</v>
      </c>
      <c r="E90" s="2" t="s">
        <v>1385</v>
      </c>
      <c r="F90" s="2" t="s">
        <v>85</v>
      </c>
      <c r="G90" s="2" t="s">
        <v>2247</v>
      </c>
      <c r="H90" s="44">
        <v>1671</v>
      </c>
      <c r="I90" s="198" t="s">
        <v>44</v>
      </c>
      <c r="J90" s="177" t="str">
        <f>IF(ISBLANK(INDEX('Policy Characteristics'!D:D,MATCH($C90,'Policy Characteristics'!$C:$C,0))),"",INDEX('Policy Characteristics'!D:D,MATCH($C90,'Policy Characteristics'!$C:$C,0)))</f>
        <v>Vehicle Subsidy</v>
      </c>
      <c r="K90" s="176" t="str">
        <f>IF(ISBLANK(INDEX('Policy Characteristics'!E:E,MATCH($C90,'Policy Characteristics'!$C:$C,0))),"",INDEX('Policy Characteristics'!E:E,MATCH($C90,'Policy Characteristics'!$C:$C,0)))</f>
        <v>trans psgr subsidy</v>
      </c>
      <c r="L90" s="176">
        <f>IF(ISBLANK(INDEX('Policy Characteristics'!F:F,MATCH($C90,'Policy Characteristics'!$C:$C,0))),"",INDEX('Policy Characteristics'!F:F,MATCH($C90,'Policy Characteristics'!$C:$C,0)))</f>
        <v>0</v>
      </c>
      <c r="M90" s="176">
        <f>IF(ISBLANK(INDEX('Policy Characteristics'!G:G,MATCH($C90,'Policy Characteristics'!$C:$C,0))),"",INDEX('Policy Characteristics'!G:G,MATCH($C90,'Policy Characteristics'!$C:$C,0)))</f>
        <v>15000</v>
      </c>
      <c r="N90" s="176">
        <f>IF(ISBLANK(INDEX('Policy Characteristics'!H:H,MATCH($C90,'Policy Characteristics'!$C:$C,0))),"",INDEX('Policy Characteristics'!H:H,MATCH($C90,'Policy Characteristics'!$C:$C,0)))</f>
        <v>100</v>
      </c>
      <c r="O90" s="176" t="str">
        <f>IF(ISBLANK(INDEX('Policy Characteristics'!I:I,MATCH($C90,'Policy Characteristics'!$C:$C,0))),"",INDEX('Policy Characteristics'!I:I,MATCH($C90,'Policy Characteristics'!$C:$C,0)))</f>
        <v>€/ vehicle</v>
      </c>
      <c r="P90" s="176" t="str">
        <f>IF(ISBLANK(INDEX('Policy Characteristics'!J:J,MATCH($C90,'Policy Characteristics'!$C:$C,0))),"",INDEX('Policy Characteristics'!J:J,MATCH($C90,'Policy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0" s="176" t="str">
        <f>IF(ISBLANK(INDEX('Policy Characteristics'!K:K,MATCH($C90,'Policy Characteristics'!$C:$C,0))),"",INDEX('Policy Characteristics'!K:K,MATCH($C90,'Policy Characteristics'!$C:$C,0)))</f>
        <v>transportation-sector-main.html#ev-subsidy</v>
      </c>
      <c r="R90" s="176" t="str">
        <f>IF(ISBLANK(INDEX('Policy Characteristics'!L:L,MATCH($C90,'Policy Characteristics'!$C:$C,0))),"",INDEX('Policy Characteristics'!L:L,MATCH($C90,'Policy Characteristics'!$C:$C,0)))</f>
        <v>ev-subsidy.html</v>
      </c>
    </row>
    <row r="91" spans="1:18" x14ac:dyDescent="0.25">
      <c r="A91" s="176" t="str">
        <f>IF(ISBLANK(INDEX('Policy Characteristics'!A:A,MATCH($C91,'Policy Characteristics'!$C:$C,0))),"",INDEX('Policy Characteristics'!A:A,MATCH($C91,'Policy Characteristics'!$C:$C,0)))</f>
        <v>Transportation</v>
      </c>
      <c r="B91" s="184" t="str">
        <f>IF(ISBLANK(INDEX('Policy Characteristics'!B:B,MATCH($C91,'Policy Characteristics'!$C:$C,0))),"",INDEX('Policy Characteristics'!B:B,MATCH($C91,'Policy Characteristics'!$C:$C,0)))</f>
        <v>Passenger Vehicle Subsidy</v>
      </c>
      <c r="C91" s="176" t="str">
        <f t="shared" si="3"/>
        <v>Additional Passenger Vehicle Subsidy</v>
      </c>
      <c r="D91" s="47" t="s">
        <v>41</v>
      </c>
      <c r="E91" s="47" t="s">
        <v>1136</v>
      </c>
      <c r="F91" s="2" t="s">
        <v>2115</v>
      </c>
      <c r="G91" s="47" t="s">
        <v>2242</v>
      </c>
      <c r="H91" s="44">
        <v>1672</v>
      </c>
      <c r="I91" t="s">
        <v>43</v>
      </c>
      <c r="J91" s="177" t="str">
        <f>IF(ISBLANK(INDEX('Policy Characteristics'!D:D,MATCH($C91,'Policy Characteristics'!$C:$C,0))),"",INDEX('Policy Characteristics'!D:D,MATCH($C91,'Policy Characteristics'!$C:$C,0)))</f>
        <v>Vehicle Subsidy</v>
      </c>
      <c r="K91" s="176" t="str">
        <f>IF(ISBLANK(INDEX('Policy Characteristics'!E:E,MATCH($C91,'Policy Characteristics'!$C:$C,0))),"",INDEX('Policy Characteristics'!E:E,MATCH($C91,'Policy Characteristics'!$C:$C,0)))</f>
        <v>trans psgr subsidy</v>
      </c>
      <c r="L91" s="176">
        <f>IF(ISBLANK(INDEX('Policy Characteristics'!F:F,MATCH($C91,'Policy Characteristics'!$C:$C,0))),"",INDEX('Policy Characteristics'!F:F,MATCH($C91,'Policy Characteristics'!$C:$C,0)))</f>
        <v>0</v>
      </c>
      <c r="M91" s="176">
        <f>IF(ISBLANK(INDEX('Policy Characteristics'!G:G,MATCH($C91,'Policy Characteristics'!$C:$C,0))),"",INDEX('Policy Characteristics'!G:G,MATCH($C91,'Policy Characteristics'!$C:$C,0)))</f>
        <v>15000</v>
      </c>
      <c r="N91" s="176">
        <f>IF(ISBLANK(INDEX('Policy Characteristics'!H:H,MATCH($C91,'Policy Characteristics'!$C:$C,0))),"",INDEX('Policy Characteristics'!H:H,MATCH($C91,'Policy Characteristics'!$C:$C,0)))</f>
        <v>100</v>
      </c>
      <c r="O91" s="176" t="str">
        <f>IF(ISBLANK(INDEX('Policy Characteristics'!I:I,MATCH($C91,'Policy Characteristics'!$C:$C,0))),"",INDEX('Policy Characteristics'!I:I,MATCH($C91,'Policy Characteristics'!$C:$C,0)))</f>
        <v>€/ vehicle</v>
      </c>
      <c r="P91" s="176" t="str">
        <f>IF(ISBLANK(INDEX('Policy Characteristics'!J:J,MATCH($C91,'Policy Characteristics'!$C:$C,0))),"",INDEX('Policy Characteristics'!J:J,MATCH($C91,'Policy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1" s="176" t="str">
        <f>IF(ISBLANK(INDEX('Policy Characteristics'!K:K,MATCH($C91,'Policy Characteristics'!$C:$C,0))),"",INDEX('Policy Characteristics'!K:K,MATCH($C91,'Policy Characteristics'!$C:$C,0)))</f>
        <v>transportation-sector-main.html#ev-subsidy</v>
      </c>
      <c r="R91" s="176" t="str">
        <f>IF(ISBLANK(INDEX('Policy Characteristics'!L:L,MATCH($C91,'Policy Characteristics'!$C:$C,0))),"",INDEX('Policy Characteristics'!L:L,MATCH($C91,'Policy Characteristics'!$C:$C,0)))</f>
        <v>ev-subsidy.html</v>
      </c>
    </row>
    <row r="92" spans="1:18" x14ac:dyDescent="0.25">
      <c r="A92" s="176" t="str">
        <f>IF(ISBLANK(INDEX('Policy Characteristics'!A:A,MATCH($C92,'Policy Characteristics'!$C:$C,0))),"",INDEX('Policy Characteristics'!A:A,MATCH($C92,'Policy Characteristics'!$C:$C,0)))</f>
        <v>Transportation</v>
      </c>
      <c r="B92" s="184" t="str">
        <f>IF(ISBLANK(INDEX('Policy Characteristics'!B:B,MATCH($C92,'Policy Characteristics'!$C:$C,0))),"",INDEX('Policy Characteristics'!B:B,MATCH($C92,'Policy Characteristics'!$C:$C,0)))</f>
        <v>Passenger Vehicle Subsidy</v>
      </c>
      <c r="C92" s="176" t="str">
        <f t="shared" si="3"/>
        <v>Additional Passenger Vehicle Subsidy</v>
      </c>
      <c r="D92" s="47" t="s">
        <v>41</v>
      </c>
      <c r="E92" s="2" t="s">
        <v>1137</v>
      </c>
      <c r="F92" s="2" t="s">
        <v>2115</v>
      </c>
      <c r="G92" s="2" t="s">
        <v>2243</v>
      </c>
      <c r="H92" s="44">
        <v>1673</v>
      </c>
      <c r="I92" s="198" t="s">
        <v>44</v>
      </c>
      <c r="J92" s="177" t="str">
        <f>IF(ISBLANK(INDEX('Policy Characteristics'!D:D,MATCH($C92,'Policy Characteristics'!$C:$C,0))),"",INDEX('Policy Characteristics'!D:D,MATCH($C92,'Policy Characteristics'!$C:$C,0)))</f>
        <v>Vehicle Subsidy</v>
      </c>
      <c r="K92" s="176" t="str">
        <f>IF(ISBLANK(INDEX('Policy Characteristics'!E:E,MATCH($C92,'Policy Characteristics'!$C:$C,0))),"",INDEX('Policy Characteristics'!E:E,MATCH($C92,'Policy Characteristics'!$C:$C,0)))</f>
        <v>trans psgr subsidy</v>
      </c>
      <c r="L92" s="176">
        <f>IF(ISBLANK(INDEX('Policy Characteristics'!F:F,MATCH($C92,'Policy Characteristics'!$C:$C,0))),"",INDEX('Policy Characteristics'!F:F,MATCH($C92,'Policy Characteristics'!$C:$C,0)))</f>
        <v>0</v>
      </c>
      <c r="M92" s="176">
        <f>IF(ISBLANK(INDEX('Policy Characteristics'!G:G,MATCH($C92,'Policy Characteristics'!$C:$C,0))),"",INDEX('Policy Characteristics'!G:G,MATCH($C92,'Policy Characteristics'!$C:$C,0)))</f>
        <v>15000</v>
      </c>
      <c r="N92" s="176">
        <f>IF(ISBLANK(INDEX('Policy Characteristics'!H:H,MATCH($C92,'Policy Characteristics'!$C:$C,0))),"",INDEX('Policy Characteristics'!H:H,MATCH($C92,'Policy Characteristics'!$C:$C,0)))</f>
        <v>100</v>
      </c>
      <c r="O92" s="176" t="str">
        <f>IF(ISBLANK(INDEX('Policy Characteristics'!I:I,MATCH($C92,'Policy Characteristics'!$C:$C,0))),"",INDEX('Policy Characteristics'!I:I,MATCH($C92,'Policy Characteristics'!$C:$C,0)))</f>
        <v>€/ vehicle</v>
      </c>
      <c r="P92" s="176" t="str">
        <f>IF(ISBLANK(INDEX('Policy Characteristics'!J:J,MATCH($C92,'Policy Characteristics'!$C:$C,0))),"",INDEX('Policy Characteristics'!J:J,MATCH($C92,'Policy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2" s="176" t="str">
        <f>IF(ISBLANK(INDEX('Policy Characteristics'!K:K,MATCH($C92,'Policy Characteristics'!$C:$C,0))),"",INDEX('Policy Characteristics'!K:K,MATCH($C92,'Policy Characteristics'!$C:$C,0)))</f>
        <v>transportation-sector-main.html#ev-subsidy</v>
      </c>
      <c r="R92" s="176" t="str">
        <f>IF(ISBLANK(INDEX('Policy Characteristics'!L:L,MATCH($C92,'Policy Characteristics'!$C:$C,0))),"",INDEX('Policy Characteristics'!L:L,MATCH($C92,'Policy Characteristics'!$C:$C,0)))</f>
        <v>ev-subsidy.html</v>
      </c>
    </row>
    <row r="93" spans="1:18" x14ac:dyDescent="0.25">
      <c r="A93" s="176" t="str">
        <f>IF(ISBLANK(INDEX('Policy Characteristics'!A:A,MATCH($C93,'Policy Characteristics'!$C:$C,0))),"",INDEX('Policy Characteristics'!A:A,MATCH($C93,'Policy Characteristics'!$C:$C,0)))</f>
        <v>Transportation</v>
      </c>
      <c r="B93" s="184" t="str">
        <f>IF(ISBLANK(INDEX('Policy Characteristics'!B:B,MATCH($C93,'Policy Characteristics'!$C:$C,0))),"",INDEX('Policy Characteristics'!B:B,MATCH($C93,'Policy Characteristics'!$C:$C,0)))</f>
        <v>Passenger Vehicle Subsidy</v>
      </c>
      <c r="C93" s="176" t="str">
        <f t="shared" si="3"/>
        <v>Additional Passenger Vehicle Subsidy</v>
      </c>
      <c r="D93" s="47" t="s">
        <v>41</v>
      </c>
      <c r="E93" s="2" t="s">
        <v>1138</v>
      </c>
      <c r="F93" s="2" t="s">
        <v>2115</v>
      </c>
      <c r="G93" s="2" t="s">
        <v>2244</v>
      </c>
      <c r="H93" s="44">
        <v>1674</v>
      </c>
      <c r="I93" s="198" t="s">
        <v>44</v>
      </c>
      <c r="J93" s="177" t="str">
        <f>IF(ISBLANK(INDEX('Policy Characteristics'!D:D,MATCH($C93,'Policy Characteristics'!$C:$C,0))),"",INDEX('Policy Characteristics'!D:D,MATCH($C93,'Policy Characteristics'!$C:$C,0)))</f>
        <v>Vehicle Subsidy</v>
      </c>
      <c r="K93" s="176" t="str">
        <f>IF(ISBLANK(INDEX('Policy Characteristics'!E:E,MATCH($C93,'Policy Characteristics'!$C:$C,0))),"",INDEX('Policy Characteristics'!E:E,MATCH($C93,'Policy Characteristics'!$C:$C,0)))</f>
        <v>trans psgr subsidy</v>
      </c>
      <c r="L93" s="176">
        <f>IF(ISBLANK(INDEX('Policy Characteristics'!F:F,MATCH($C93,'Policy Characteristics'!$C:$C,0))),"",INDEX('Policy Characteristics'!F:F,MATCH($C93,'Policy Characteristics'!$C:$C,0)))</f>
        <v>0</v>
      </c>
      <c r="M93" s="176">
        <f>IF(ISBLANK(INDEX('Policy Characteristics'!G:G,MATCH($C93,'Policy Characteristics'!$C:$C,0))),"",INDEX('Policy Characteristics'!G:G,MATCH($C93,'Policy Characteristics'!$C:$C,0)))</f>
        <v>15000</v>
      </c>
      <c r="N93" s="176">
        <f>IF(ISBLANK(INDEX('Policy Characteristics'!H:H,MATCH($C93,'Policy Characteristics'!$C:$C,0))),"",INDEX('Policy Characteristics'!H:H,MATCH($C93,'Policy Characteristics'!$C:$C,0)))</f>
        <v>100</v>
      </c>
      <c r="O93" s="176" t="str">
        <f>IF(ISBLANK(INDEX('Policy Characteristics'!I:I,MATCH($C93,'Policy Characteristics'!$C:$C,0))),"",INDEX('Policy Characteristics'!I:I,MATCH($C93,'Policy Characteristics'!$C:$C,0)))</f>
        <v>€/ vehicle</v>
      </c>
      <c r="P93" s="176" t="str">
        <f>IF(ISBLANK(INDEX('Policy Characteristics'!J:J,MATCH($C93,'Policy Characteristics'!$C:$C,0))),"",INDEX('Policy Characteristics'!J:J,MATCH($C93,'Policy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3" s="176" t="str">
        <f>IF(ISBLANK(INDEX('Policy Characteristics'!K:K,MATCH($C93,'Policy Characteristics'!$C:$C,0))),"",INDEX('Policy Characteristics'!K:K,MATCH($C93,'Policy Characteristics'!$C:$C,0)))</f>
        <v>transportation-sector-main.html#ev-subsidy</v>
      </c>
      <c r="R93" s="176" t="str">
        <f>IF(ISBLANK(INDEX('Policy Characteristics'!L:L,MATCH($C93,'Policy Characteristics'!$C:$C,0))),"",INDEX('Policy Characteristics'!L:L,MATCH($C93,'Policy Characteristics'!$C:$C,0)))</f>
        <v>ev-subsidy.html</v>
      </c>
    </row>
    <row r="94" spans="1:18" x14ac:dyDescent="0.25">
      <c r="A94" s="176" t="str">
        <f>IF(ISBLANK(INDEX('Policy Characteristics'!A:A,MATCH($C94,'Policy Characteristics'!$C:$C,0))),"",INDEX('Policy Characteristics'!A:A,MATCH($C94,'Policy Characteristics'!$C:$C,0)))</f>
        <v>Transportation</v>
      </c>
      <c r="B94" s="184" t="str">
        <f>IF(ISBLANK(INDEX('Policy Characteristics'!B:B,MATCH($C94,'Policy Characteristics'!$C:$C,0))),"",INDEX('Policy Characteristics'!B:B,MATCH($C94,'Policy Characteristics'!$C:$C,0)))</f>
        <v>Passenger Vehicle Subsidy</v>
      </c>
      <c r="C94" s="176" t="str">
        <f t="shared" si="3"/>
        <v>Additional Passenger Vehicle Subsidy</v>
      </c>
      <c r="D94" s="47" t="s">
        <v>41</v>
      </c>
      <c r="E94" s="2" t="s">
        <v>1139</v>
      </c>
      <c r="F94" s="2" t="s">
        <v>2115</v>
      </c>
      <c r="G94" s="2" t="s">
        <v>2245</v>
      </c>
      <c r="H94" s="44">
        <v>1675</v>
      </c>
      <c r="I94" s="198" t="s">
        <v>44</v>
      </c>
      <c r="J94" s="177" t="str">
        <f>IF(ISBLANK(INDEX('Policy Characteristics'!D:D,MATCH($C94,'Policy Characteristics'!$C:$C,0))),"",INDEX('Policy Characteristics'!D:D,MATCH($C94,'Policy Characteristics'!$C:$C,0)))</f>
        <v>Vehicle Subsidy</v>
      </c>
      <c r="K94" s="176" t="str">
        <f>IF(ISBLANK(INDEX('Policy Characteristics'!E:E,MATCH($C94,'Policy Characteristics'!$C:$C,0))),"",INDEX('Policy Characteristics'!E:E,MATCH($C94,'Policy Characteristics'!$C:$C,0)))</f>
        <v>trans psgr subsidy</v>
      </c>
      <c r="L94" s="176">
        <f>IF(ISBLANK(INDEX('Policy Characteristics'!F:F,MATCH($C94,'Policy Characteristics'!$C:$C,0))),"",INDEX('Policy Characteristics'!F:F,MATCH($C94,'Policy Characteristics'!$C:$C,0)))</f>
        <v>0</v>
      </c>
      <c r="M94" s="176">
        <f>IF(ISBLANK(INDEX('Policy Characteristics'!G:G,MATCH($C94,'Policy Characteristics'!$C:$C,0))),"",INDEX('Policy Characteristics'!G:G,MATCH($C94,'Policy Characteristics'!$C:$C,0)))</f>
        <v>15000</v>
      </c>
      <c r="N94" s="176">
        <f>IF(ISBLANK(INDEX('Policy Characteristics'!H:H,MATCH($C94,'Policy Characteristics'!$C:$C,0))),"",INDEX('Policy Characteristics'!H:H,MATCH($C94,'Policy Characteristics'!$C:$C,0)))</f>
        <v>100</v>
      </c>
      <c r="O94" s="176" t="str">
        <f>IF(ISBLANK(INDEX('Policy Characteristics'!I:I,MATCH($C94,'Policy Characteristics'!$C:$C,0))),"",INDEX('Policy Characteristics'!I:I,MATCH($C94,'Policy Characteristics'!$C:$C,0)))</f>
        <v>€/ vehicle</v>
      </c>
      <c r="P94" s="176" t="str">
        <f>IF(ISBLANK(INDEX('Policy Characteristics'!J:J,MATCH($C94,'Policy Characteristics'!$C:$C,0))),"",INDEX('Policy Characteristics'!J:J,MATCH($C94,'Policy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4" s="176" t="str">
        <f>IF(ISBLANK(INDEX('Policy Characteristics'!K:K,MATCH($C94,'Policy Characteristics'!$C:$C,0))),"",INDEX('Policy Characteristics'!K:K,MATCH($C94,'Policy Characteristics'!$C:$C,0)))</f>
        <v>transportation-sector-main.html#ev-subsidy</v>
      </c>
      <c r="R94" s="176" t="str">
        <f>IF(ISBLANK(INDEX('Policy Characteristics'!L:L,MATCH($C94,'Policy Characteristics'!$C:$C,0))),"",INDEX('Policy Characteristics'!L:L,MATCH($C94,'Policy Characteristics'!$C:$C,0)))</f>
        <v>ev-subsidy.html</v>
      </c>
    </row>
    <row r="95" spans="1:18" x14ac:dyDescent="0.25">
      <c r="A95" s="176" t="str">
        <f>IF(ISBLANK(INDEX('Policy Characteristics'!A:A,MATCH($C95,'Policy Characteristics'!$C:$C,0))),"",INDEX('Policy Characteristics'!A:A,MATCH($C95,'Policy Characteristics'!$C:$C,0)))</f>
        <v>Transportation</v>
      </c>
      <c r="B95" s="184" t="str">
        <f>IF(ISBLANK(INDEX('Policy Characteristics'!B:B,MATCH($C95,'Policy Characteristics'!$C:$C,0))),"",INDEX('Policy Characteristics'!B:B,MATCH($C95,'Policy Characteristics'!$C:$C,0)))</f>
        <v>Passenger Vehicle Subsidy</v>
      </c>
      <c r="C95" s="176" t="str">
        <f t="shared" si="3"/>
        <v>Additional Passenger Vehicle Subsidy</v>
      </c>
      <c r="D95" s="47" t="s">
        <v>41</v>
      </c>
      <c r="E95" s="2" t="s">
        <v>1140</v>
      </c>
      <c r="F95" s="2" t="s">
        <v>2115</v>
      </c>
      <c r="G95" s="2" t="s">
        <v>2246</v>
      </c>
      <c r="H95" s="44">
        <v>1676</v>
      </c>
      <c r="I95" s="198" t="s">
        <v>44</v>
      </c>
      <c r="J95" s="177" t="str">
        <f>IF(ISBLANK(INDEX('Policy Characteristics'!D:D,MATCH($C95,'Policy Characteristics'!$C:$C,0))),"",INDEX('Policy Characteristics'!D:D,MATCH($C95,'Policy Characteristics'!$C:$C,0)))</f>
        <v>Vehicle Subsidy</v>
      </c>
      <c r="K95" s="176" t="str">
        <f>IF(ISBLANK(INDEX('Policy Characteristics'!E:E,MATCH($C95,'Policy Characteristics'!$C:$C,0))),"",INDEX('Policy Characteristics'!E:E,MATCH($C95,'Policy Characteristics'!$C:$C,0)))</f>
        <v>trans psgr subsidy</v>
      </c>
      <c r="L95" s="176">
        <f>IF(ISBLANK(INDEX('Policy Characteristics'!F:F,MATCH($C95,'Policy Characteristics'!$C:$C,0))),"",INDEX('Policy Characteristics'!F:F,MATCH($C95,'Policy Characteristics'!$C:$C,0)))</f>
        <v>0</v>
      </c>
      <c r="M95" s="176">
        <f>IF(ISBLANK(INDEX('Policy Characteristics'!G:G,MATCH($C95,'Policy Characteristics'!$C:$C,0))),"",INDEX('Policy Characteristics'!G:G,MATCH($C95,'Policy Characteristics'!$C:$C,0)))</f>
        <v>15000</v>
      </c>
      <c r="N95" s="176">
        <f>IF(ISBLANK(INDEX('Policy Characteristics'!H:H,MATCH($C95,'Policy Characteristics'!$C:$C,0))),"",INDEX('Policy Characteristics'!H:H,MATCH($C95,'Policy Characteristics'!$C:$C,0)))</f>
        <v>100</v>
      </c>
      <c r="O95" s="176" t="str">
        <f>IF(ISBLANK(INDEX('Policy Characteristics'!I:I,MATCH($C95,'Policy Characteristics'!$C:$C,0))),"",INDEX('Policy Characteristics'!I:I,MATCH($C95,'Policy Characteristics'!$C:$C,0)))</f>
        <v>€/ vehicle</v>
      </c>
      <c r="P95" s="176" t="str">
        <f>IF(ISBLANK(INDEX('Policy Characteristics'!J:J,MATCH($C95,'Policy Characteristics'!$C:$C,0))),"",INDEX('Policy Characteristics'!J:J,MATCH($C95,'Policy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5" s="176" t="str">
        <f>IF(ISBLANK(INDEX('Policy Characteristics'!K:K,MATCH($C95,'Policy Characteristics'!$C:$C,0))),"",INDEX('Policy Characteristics'!K:K,MATCH($C95,'Policy Characteristics'!$C:$C,0)))</f>
        <v>transportation-sector-main.html#ev-subsidy</v>
      </c>
      <c r="R95" s="176" t="str">
        <f>IF(ISBLANK(INDEX('Policy Characteristics'!L:L,MATCH($C95,'Policy Characteristics'!$C:$C,0))),"",INDEX('Policy Characteristics'!L:L,MATCH($C95,'Policy Characteristics'!$C:$C,0)))</f>
        <v>ev-subsidy.html</v>
      </c>
    </row>
    <row r="96" spans="1:18" x14ac:dyDescent="0.25">
      <c r="A96" s="176" t="str">
        <f>IF(ISBLANK(INDEX('Policy Characteristics'!A:A,MATCH($C96,'Policy Characteristics'!$C:$C,0))),"",INDEX('Policy Characteristics'!A:A,MATCH($C96,'Policy Characteristics'!$C:$C,0)))</f>
        <v>Transportation</v>
      </c>
      <c r="B96" s="184" t="str">
        <f>IF(ISBLANK(INDEX('Policy Characteristics'!B:B,MATCH($C96,'Policy Characteristics'!$C:$C,0))),"",INDEX('Policy Characteristics'!B:B,MATCH($C96,'Policy Characteristics'!$C:$C,0)))</f>
        <v>Passenger Vehicle Subsidy</v>
      </c>
      <c r="C96" s="176" t="str">
        <f t="shared" si="3"/>
        <v>Additional Passenger Vehicle Subsidy</v>
      </c>
      <c r="D96" s="47" t="s">
        <v>41</v>
      </c>
      <c r="E96" s="2" t="s">
        <v>1386</v>
      </c>
      <c r="F96" s="2" t="s">
        <v>2115</v>
      </c>
      <c r="G96" s="2" t="s">
        <v>1386</v>
      </c>
      <c r="H96" s="44">
        <v>1677</v>
      </c>
      <c r="I96" s="198" t="s">
        <v>44</v>
      </c>
      <c r="J96" s="177" t="str">
        <f>IF(ISBLANK(INDEX('Policy Characteristics'!D:D,MATCH($C96,'Policy Characteristics'!$C:$C,0))),"",INDEX('Policy Characteristics'!D:D,MATCH($C96,'Policy Characteristics'!$C:$C,0)))</f>
        <v>Vehicle Subsidy</v>
      </c>
      <c r="K96" s="176" t="str">
        <f>IF(ISBLANK(INDEX('Policy Characteristics'!E:E,MATCH($C96,'Policy Characteristics'!$C:$C,0))),"",INDEX('Policy Characteristics'!E:E,MATCH($C96,'Policy Characteristics'!$C:$C,0)))</f>
        <v>trans psgr subsidy</v>
      </c>
      <c r="L96" s="176">
        <f>IF(ISBLANK(INDEX('Policy Characteristics'!F:F,MATCH($C96,'Policy Characteristics'!$C:$C,0))),"",INDEX('Policy Characteristics'!F:F,MATCH($C96,'Policy Characteristics'!$C:$C,0)))</f>
        <v>0</v>
      </c>
      <c r="M96" s="176">
        <f>IF(ISBLANK(INDEX('Policy Characteristics'!G:G,MATCH($C96,'Policy Characteristics'!$C:$C,0))),"",INDEX('Policy Characteristics'!G:G,MATCH($C96,'Policy Characteristics'!$C:$C,0)))</f>
        <v>15000</v>
      </c>
      <c r="N96" s="176">
        <f>IF(ISBLANK(INDEX('Policy Characteristics'!H:H,MATCH($C96,'Policy Characteristics'!$C:$C,0))),"",INDEX('Policy Characteristics'!H:H,MATCH($C96,'Policy Characteristics'!$C:$C,0)))</f>
        <v>100</v>
      </c>
      <c r="O96" s="176" t="str">
        <f>IF(ISBLANK(INDEX('Policy Characteristics'!I:I,MATCH($C96,'Policy Characteristics'!$C:$C,0))),"",INDEX('Policy Characteristics'!I:I,MATCH($C96,'Policy Characteristics'!$C:$C,0)))</f>
        <v>€/ vehicle</v>
      </c>
      <c r="P96" s="176" t="str">
        <f>IF(ISBLANK(INDEX('Policy Characteristics'!J:J,MATCH($C96,'Policy Characteristics'!$C:$C,0))),"",INDEX('Policy Characteristics'!J:J,MATCH($C96,'Policy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6" s="176" t="str">
        <f>IF(ISBLANK(INDEX('Policy Characteristics'!K:K,MATCH($C96,'Policy Characteristics'!$C:$C,0))),"",INDEX('Policy Characteristics'!K:K,MATCH($C96,'Policy Characteristics'!$C:$C,0)))</f>
        <v>transportation-sector-main.html#ev-subsidy</v>
      </c>
      <c r="R96" s="176" t="str">
        <f>IF(ISBLANK(INDEX('Policy Characteristics'!L:L,MATCH($C96,'Policy Characteristics'!$C:$C,0))),"",INDEX('Policy Characteristics'!L:L,MATCH($C96,'Policy Characteristics'!$C:$C,0)))</f>
        <v>ev-subsidy.html</v>
      </c>
    </row>
    <row r="97" spans="1:18" x14ac:dyDescent="0.25">
      <c r="A97" s="176" t="str">
        <f>IF(ISBLANK(INDEX('Policy Characteristics'!A:A,MATCH($C97,'Policy Characteristics'!$C:$C,0))),"",INDEX('Policy Characteristics'!A:A,MATCH($C97,'Policy Characteristics'!$C:$C,0)))</f>
        <v>Transportation</v>
      </c>
      <c r="B97" s="184" t="str">
        <f>IF(ISBLANK(INDEX('Policy Characteristics'!B:B,MATCH($C97,'Policy Characteristics'!$C:$C,0))),"",INDEX('Policy Characteristics'!B:B,MATCH($C97,'Policy Characteristics'!$C:$C,0)))</f>
        <v>Passenger Vehicle Subsidy</v>
      </c>
      <c r="C97" s="176" t="str">
        <f t="shared" si="3"/>
        <v>Additional Passenger Vehicle Subsidy</v>
      </c>
      <c r="D97" s="47" t="s">
        <v>41</v>
      </c>
      <c r="E97" s="2" t="s">
        <v>1385</v>
      </c>
      <c r="F97" s="2" t="s">
        <v>2115</v>
      </c>
      <c r="G97" s="2" t="s">
        <v>2247</v>
      </c>
      <c r="H97" s="44">
        <v>1678</v>
      </c>
      <c r="I97" s="198" t="s">
        <v>44</v>
      </c>
      <c r="J97" s="177" t="str">
        <f>IF(ISBLANK(INDEX('Policy Characteristics'!D:D,MATCH($C97,'Policy Characteristics'!$C:$C,0))),"",INDEX('Policy Characteristics'!D:D,MATCH($C97,'Policy Characteristics'!$C:$C,0)))</f>
        <v>Vehicle Subsidy</v>
      </c>
      <c r="K97" s="176" t="str">
        <f>IF(ISBLANK(INDEX('Policy Characteristics'!E:E,MATCH($C97,'Policy Characteristics'!$C:$C,0))),"",INDEX('Policy Characteristics'!E:E,MATCH($C97,'Policy Characteristics'!$C:$C,0)))</f>
        <v>trans psgr subsidy</v>
      </c>
      <c r="L97" s="176">
        <f>IF(ISBLANK(INDEX('Policy Characteristics'!F:F,MATCH($C97,'Policy Characteristics'!$C:$C,0))),"",INDEX('Policy Characteristics'!F:F,MATCH($C97,'Policy Characteristics'!$C:$C,0)))</f>
        <v>0</v>
      </c>
      <c r="M97" s="176">
        <f>IF(ISBLANK(INDEX('Policy Characteristics'!G:G,MATCH($C97,'Policy Characteristics'!$C:$C,0))),"",INDEX('Policy Characteristics'!G:G,MATCH($C97,'Policy Characteristics'!$C:$C,0)))</f>
        <v>15000</v>
      </c>
      <c r="N97" s="176">
        <f>IF(ISBLANK(INDEX('Policy Characteristics'!H:H,MATCH($C97,'Policy Characteristics'!$C:$C,0))),"",INDEX('Policy Characteristics'!H:H,MATCH($C97,'Policy Characteristics'!$C:$C,0)))</f>
        <v>100</v>
      </c>
      <c r="O97" s="176" t="str">
        <f>IF(ISBLANK(INDEX('Policy Characteristics'!I:I,MATCH($C97,'Policy Characteristics'!$C:$C,0))),"",INDEX('Policy Characteristics'!I:I,MATCH($C97,'Policy Characteristics'!$C:$C,0)))</f>
        <v>€/ vehicle</v>
      </c>
      <c r="P97" s="176" t="str">
        <f>IF(ISBLANK(INDEX('Policy Characteristics'!J:J,MATCH($C97,'Policy Characteristics'!$C:$C,0))),"",INDEX('Policy Characteristics'!J:J,MATCH($C97,'Policy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7" s="176" t="str">
        <f>IF(ISBLANK(INDEX('Policy Characteristics'!K:K,MATCH($C97,'Policy Characteristics'!$C:$C,0))),"",INDEX('Policy Characteristics'!K:K,MATCH($C97,'Policy Characteristics'!$C:$C,0)))</f>
        <v>transportation-sector-main.html#ev-subsidy</v>
      </c>
      <c r="R97" s="176" t="str">
        <f>IF(ISBLANK(INDEX('Policy Characteristics'!L:L,MATCH($C97,'Policy Characteristics'!$C:$C,0))),"",INDEX('Policy Characteristics'!L:L,MATCH($C97,'Policy Characteristics'!$C:$C,0)))</f>
        <v>ev-subsidy.html</v>
      </c>
    </row>
    <row r="98" spans="1:18" x14ac:dyDescent="0.25">
      <c r="A98" s="176" t="str">
        <f>IF(ISBLANK(INDEX('Policy Characteristics'!A:A,MATCH($C98,'Policy Characteristics'!$C:$C,0))),"",INDEX('Policy Characteristics'!A:A,MATCH($C98,'Policy Characteristics'!$C:$C,0)))</f>
        <v>Transportation</v>
      </c>
      <c r="B98" s="184" t="str">
        <f>IF(ISBLANK(INDEX('Policy Characteristics'!B:B,MATCH($C98,'Policy Characteristics'!$C:$C,0))),"",INDEX('Policy Characteristics'!B:B,MATCH($C98,'Policy Characteristics'!$C:$C,0)))</f>
        <v>Passenger Vehicle Subsidy</v>
      </c>
      <c r="C98" s="176" t="str">
        <f t="shared" si="3"/>
        <v>Additional Passenger Vehicle Subsidy</v>
      </c>
      <c r="D98" s="47" t="s">
        <v>111</v>
      </c>
      <c r="E98" s="47" t="s">
        <v>1136</v>
      </c>
      <c r="F98" s="2" t="s">
        <v>141</v>
      </c>
      <c r="G98" s="47" t="s">
        <v>2242</v>
      </c>
      <c r="H98" s="44">
        <v>1679</v>
      </c>
      <c r="I98" s="197" t="s">
        <v>43</v>
      </c>
      <c r="J98" s="177" t="str">
        <f>IF(ISBLANK(INDEX('Policy Characteristics'!D:D,MATCH($C98,'Policy Characteristics'!$C:$C,0))),"",INDEX('Policy Characteristics'!D:D,MATCH($C98,'Policy Characteristics'!$C:$C,0)))</f>
        <v>Vehicle Subsidy</v>
      </c>
      <c r="K98" s="176" t="str">
        <f>IF(ISBLANK(INDEX('Policy Characteristics'!E:E,MATCH($C98,'Policy Characteristics'!$C:$C,0))),"",INDEX('Policy Characteristics'!E:E,MATCH($C98,'Policy Characteristics'!$C:$C,0)))</f>
        <v>trans psgr subsidy</v>
      </c>
      <c r="L98" s="176">
        <f>IF(ISBLANK(INDEX('Policy Characteristics'!F:F,MATCH($C98,'Policy Characteristics'!$C:$C,0))),"",INDEX('Policy Characteristics'!F:F,MATCH($C98,'Policy Characteristics'!$C:$C,0)))</f>
        <v>0</v>
      </c>
      <c r="M98" s="176">
        <f>IF(ISBLANK(INDEX('Policy Characteristics'!G:G,MATCH($C98,'Policy Characteristics'!$C:$C,0))),"",INDEX('Policy Characteristics'!G:G,MATCH($C98,'Policy Characteristics'!$C:$C,0)))</f>
        <v>15000</v>
      </c>
      <c r="N98" s="176">
        <f>IF(ISBLANK(INDEX('Policy Characteristics'!H:H,MATCH($C98,'Policy Characteristics'!$C:$C,0))),"",INDEX('Policy Characteristics'!H:H,MATCH($C98,'Policy Characteristics'!$C:$C,0)))</f>
        <v>100</v>
      </c>
      <c r="O98" s="176" t="str">
        <f>IF(ISBLANK(INDEX('Policy Characteristics'!I:I,MATCH($C98,'Policy Characteristics'!$C:$C,0))),"",INDEX('Policy Characteristics'!I:I,MATCH($C98,'Policy Characteristics'!$C:$C,0)))</f>
        <v>€/ vehicle</v>
      </c>
      <c r="P98" s="176" t="str">
        <f>IF(ISBLANK(INDEX('Policy Characteristics'!J:J,MATCH($C98,'Policy Characteristics'!$C:$C,0))),"",INDEX('Policy Characteristics'!J:J,MATCH($C98,'Policy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8" s="176" t="str">
        <f>IF(ISBLANK(INDEX('Policy Characteristics'!K:K,MATCH($C98,'Policy Characteristics'!$C:$C,0))),"",INDEX('Policy Characteristics'!K:K,MATCH($C98,'Policy Characteristics'!$C:$C,0)))</f>
        <v>transportation-sector-main.html#ev-subsidy</v>
      </c>
      <c r="R98" s="176" t="str">
        <f>IF(ISBLANK(INDEX('Policy Characteristics'!L:L,MATCH($C98,'Policy Characteristics'!$C:$C,0))),"",INDEX('Policy Characteristics'!L:L,MATCH($C98,'Policy Characteristics'!$C:$C,0)))</f>
        <v>ev-subsidy.html</v>
      </c>
    </row>
    <row r="99" spans="1:18" x14ac:dyDescent="0.25">
      <c r="A99" s="176" t="str">
        <f>IF(ISBLANK(INDEX('Policy Characteristics'!A:A,MATCH($C99,'Policy Characteristics'!$C:$C,0))),"",INDEX('Policy Characteristics'!A:A,MATCH($C99,'Policy Characteristics'!$C:$C,0)))</f>
        <v>Transportation</v>
      </c>
      <c r="B99" s="184" t="str">
        <f>IF(ISBLANK(INDEX('Policy Characteristics'!B:B,MATCH($C99,'Policy Characteristics'!$C:$C,0))),"",INDEX('Policy Characteristics'!B:B,MATCH($C99,'Policy Characteristics'!$C:$C,0)))</f>
        <v>Passenger Vehicle Subsidy</v>
      </c>
      <c r="C99" s="176" t="str">
        <f t="shared" si="3"/>
        <v>Additional Passenger Vehicle Subsidy</v>
      </c>
      <c r="D99" s="47" t="s">
        <v>111</v>
      </c>
      <c r="E99" s="2" t="s">
        <v>1137</v>
      </c>
      <c r="F99" s="2" t="s">
        <v>141</v>
      </c>
      <c r="G99" s="2" t="s">
        <v>2243</v>
      </c>
      <c r="H99" s="44">
        <v>1680</v>
      </c>
      <c r="I99" s="198" t="s">
        <v>44</v>
      </c>
      <c r="J99" s="177" t="str">
        <f>IF(ISBLANK(INDEX('Policy Characteristics'!D:D,MATCH($C99,'Policy Characteristics'!$C:$C,0))),"",INDEX('Policy Characteristics'!D:D,MATCH($C99,'Policy Characteristics'!$C:$C,0)))</f>
        <v>Vehicle Subsidy</v>
      </c>
      <c r="K99" s="176" t="str">
        <f>IF(ISBLANK(INDEX('Policy Characteristics'!E:E,MATCH($C99,'Policy Characteristics'!$C:$C,0))),"",INDEX('Policy Characteristics'!E:E,MATCH($C99,'Policy Characteristics'!$C:$C,0)))</f>
        <v>trans psgr subsidy</v>
      </c>
      <c r="L99" s="176">
        <f>IF(ISBLANK(INDEX('Policy Characteristics'!F:F,MATCH($C99,'Policy Characteristics'!$C:$C,0))),"",INDEX('Policy Characteristics'!F:F,MATCH($C99,'Policy Characteristics'!$C:$C,0)))</f>
        <v>0</v>
      </c>
      <c r="M99" s="176">
        <f>IF(ISBLANK(INDEX('Policy Characteristics'!G:G,MATCH($C99,'Policy Characteristics'!$C:$C,0))),"",INDEX('Policy Characteristics'!G:G,MATCH($C99,'Policy Characteristics'!$C:$C,0)))</f>
        <v>15000</v>
      </c>
      <c r="N99" s="176">
        <f>IF(ISBLANK(INDEX('Policy Characteristics'!H:H,MATCH($C99,'Policy Characteristics'!$C:$C,0))),"",INDEX('Policy Characteristics'!H:H,MATCH($C99,'Policy Characteristics'!$C:$C,0)))</f>
        <v>100</v>
      </c>
      <c r="O99" s="176" t="str">
        <f>IF(ISBLANK(INDEX('Policy Characteristics'!I:I,MATCH($C99,'Policy Characteristics'!$C:$C,0))),"",INDEX('Policy Characteristics'!I:I,MATCH($C99,'Policy Characteristics'!$C:$C,0)))</f>
        <v>€/ vehicle</v>
      </c>
      <c r="P99" s="176" t="str">
        <f>IF(ISBLANK(INDEX('Policy Characteristics'!J:J,MATCH($C99,'Policy Characteristics'!$C:$C,0))),"",INDEX('Policy Characteristics'!J:J,MATCH($C99,'Policy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9" s="176" t="str">
        <f>IF(ISBLANK(INDEX('Policy Characteristics'!K:K,MATCH($C99,'Policy Characteristics'!$C:$C,0))),"",INDEX('Policy Characteristics'!K:K,MATCH($C99,'Policy Characteristics'!$C:$C,0)))</f>
        <v>transportation-sector-main.html#ev-subsidy</v>
      </c>
      <c r="R99" s="176" t="str">
        <f>IF(ISBLANK(INDEX('Policy Characteristics'!L:L,MATCH($C99,'Policy Characteristics'!$C:$C,0))),"",INDEX('Policy Characteristics'!L:L,MATCH($C99,'Policy Characteristics'!$C:$C,0)))</f>
        <v>ev-subsidy.html</v>
      </c>
    </row>
    <row r="100" spans="1:18" x14ac:dyDescent="0.25">
      <c r="A100" s="176" t="str">
        <f>IF(ISBLANK(INDEX('Policy Characteristics'!A:A,MATCH($C100,'Policy Characteristics'!$C:$C,0))),"",INDEX('Policy Characteristics'!A:A,MATCH($C100,'Policy Characteristics'!$C:$C,0)))</f>
        <v>Transportation</v>
      </c>
      <c r="B100" s="184" t="str">
        <f>IF(ISBLANK(INDEX('Policy Characteristics'!B:B,MATCH($C100,'Policy Characteristics'!$C:$C,0))),"",INDEX('Policy Characteristics'!B:B,MATCH($C100,'Policy Characteristics'!$C:$C,0)))</f>
        <v>Passenger Vehicle Subsidy</v>
      </c>
      <c r="C100" s="176" t="str">
        <f t="shared" si="3"/>
        <v>Additional Passenger Vehicle Subsidy</v>
      </c>
      <c r="D100" s="47" t="s">
        <v>111</v>
      </c>
      <c r="E100" s="2" t="s">
        <v>1138</v>
      </c>
      <c r="F100" s="2" t="s">
        <v>141</v>
      </c>
      <c r="G100" s="2" t="s">
        <v>2244</v>
      </c>
      <c r="H100" s="44">
        <v>1681</v>
      </c>
      <c r="I100" s="198" t="s">
        <v>44</v>
      </c>
      <c r="J100" s="177" t="str">
        <f>IF(ISBLANK(INDEX('Policy Characteristics'!D:D,MATCH($C100,'Policy Characteristics'!$C:$C,0))),"",INDEX('Policy Characteristics'!D:D,MATCH($C100,'Policy Characteristics'!$C:$C,0)))</f>
        <v>Vehicle Subsidy</v>
      </c>
      <c r="K100" s="176" t="str">
        <f>IF(ISBLANK(INDEX('Policy Characteristics'!E:E,MATCH($C100,'Policy Characteristics'!$C:$C,0))),"",INDEX('Policy Characteristics'!E:E,MATCH($C100,'Policy Characteristics'!$C:$C,0)))</f>
        <v>trans psgr subsidy</v>
      </c>
      <c r="L100" s="176">
        <f>IF(ISBLANK(INDEX('Policy Characteristics'!F:F,MATCH($C100,'Policy Characteristics'!$C:$C,0))),"",INDEX('Policy Characteristics'!F:F,MATCH($C100,'Policy Characteristics'!$C:$C,0)))</f>
        <v>0</v>
      </c>
      <c r="M100" s="176">
        <f>IF(ISBLANK(INDEX('Policy Characteristics'!G:G,MATCH($C100,'Policy Characteristics'!$C:$C,0))),"",INDEX('Policy Characteristics'!G:G,MATCH($C100,'Policy Characteristics'!$C:$C,0)))</f>
        <v>15000</v>
      </c>
      <c r="N100" s="176">
        <f>IF(ISBLANK(INDEX('Policy Characteristics'!H:H,MATCH($C100,'Policy Characteristics'!$C:$C,0))),"",INDEX('Policy Characteristics'!H:H,MATCH($C100,'Policy Characteristics'!$C:$C,0)))</f>
        <v>100</v>
      </c>
      <c r="O100" s="176" t="str">
        <f>IF(ISBLANK(INDEX('Policy Characteristics'!I:I,MATCH($C100,'Policy Characteristics'!$C:$C,0))),"",INDEX('Policy Characteristics'!I:I,MATCH($C100,'Policy Characteristics'!$C:$C,0)))</f>
        <v>€/ vehicle</v>
      </c>
      <c r="P100" s="176" t="str">
        <f>IF(ISBLANK(INDEX('Policy Characteristics'!J:J,MATCH($C100,'Policy Characteristics'!$C:$C,0))),"",INDEX('Policy Characteristics'!J:J,MATCH($C100,'Policy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0" s="176" t="str">
        <f>IF(ISBLANK(INDEX('Policy Characteristics'!K:K,MATCH($C100,'Policy Characteristics'!$C:$C,0))),"",INDEX('Policy Characteristics'!K:K,MATCH($C100,'Policy Characteristics'!$C:$C,0)))</f>
        <v>transportation-sector-main.html#ev-subsidy</v>
      </c>
      <c r="R100" s="176" t="str">
        <f>IF(ISBLANK(INDEX('Policy Characteristics'!L:L,MATCH($C100,'Policy Characteristics'!$C:$C,0))),"",INDEX('Policy Characteristics'!L:L,MATCH($C100,'Policy Characteristics'!$C:$C,0)))</f>
        <v>ev-subsidy.html</v>
      </c>
    </row>
    <row r="101" spans="1:18" x14ac:dyDescent="0.25">
      <c r="A101" s="176" t="str">
        <f>IF(ISBLANK(INDEX('Policy Characteristics'!A:A,MATCH($C101,'Policy Characteristics'!$C:$C,0))),"",INDEX('Policy Characteristics'!A:A,MATCH($C101,'Policy Characteristics'!$C:$C,0)))</f>
        <v>Transportation</v>
      </c>
      <c r="B101" s="184" t="str">
        <f>IF(ISBLANK(INDEX('Policy Characteristics'!B:B,MATCH($C101,'Policy Characteristics'!$C:$C,0))),"",INDEX('Policy Characteristics'!B:B,MATCH($C101,'Policy Characteristics'!$C:$C,0)))</f>
        <v>Passenger Vehicle Subsidy</v>
      </c>
      <c r="C101" s="176" t="str">
        <f t="shared" si="3"/>
        <v>Additional Passenger Vehicle Subsidy</v>
      </c>
      <c r="D101" s="47" t="s">
        <v>111</v>
      </c>
      <c r="E101" s="2" t="s">
        <v>1139</v>
      </c>
      <c r="F101" s="2" t="s">
        <v>141</v>
      </c>
      <c r="G101" s="2" t="s">
        <v>2245</v>
      </c>
      <c r="H101" s="44">
        <v>1682</v>
      </c>
      <c r="I101" s="198" t="s">
        <v>44</v>
      </c>
      <c r="J101" s="177" t="str">
        <f>IF(ISBLANK(INDEX('Policy Characteristics'!D:D,MATCH($C101,'Policy Characteristics'!$C:$C,0))),"",INDEX('Policy Characteristics'!D:D,MATCH($C101,'Policy Characteristics'!$C:$C,0)))</f>
        <v>Vehicle Subsidy</v>
      </c>
      <c r="K101" s="176" t="str">
        <f>IF(ISBLANK(INDEX('Policy Characteristics'!E:E,MATCH($C101,'Policy Characteristics'!$C:$C,0))),"",INDEX('Policy Characteristics'!E:E,MATCH($C101,'Policy Characteristics'!$C:$C,0)))</f>
        <v>trans psgr subsidy</v>
      </c>
      <c r="L101" s="176">
        <f>IF(ISBLANK(INDEX('Policy Characteristics'!F:F,MATCH($C101,'Policy Characteristics'!$C:$C,0))),"",INDEX('Policy Characteristics'!F:F,MATCH($C101,'Policy Characteristics'!$C:$C,0)))</f>
        <v>0</v>
      </c>
      <c r="M101" s="176">
        <f>IF(ISBLANK(INDEX('Policy Characteristics'!G:G,MATCH($C101,'Policy Characteristics'!$C:$C,0))),"",INDEX('Policy Characteristics'!G:G,MATCH($C101,'Policy Characteristics'!$C:$C,0)))</f>
        <v>15000</v>
      </c>
      <c r="N101" s="176">
        <f>IF(ISBLANK(INDEX('Policy Characteristics'!H:H,MATCH($C101,'Policy Characteristics'!$C:$C,0))),"",INDEX('Policy Characteristics'!H:H,MATCH($C101,'Policy Characteristics'!$C:$C,0)))</f>
        <v>100</v>
      </c>
      <c r="O101" s="176" t="str">
        <f>IF(ISBLANK(INDEX('Policy Characteristics'!I:I,MATCH($C101,'Policy Characteristics'!$C:$C,0))),"",INDEX('Policy Characteristics'!I:I,MATCH($C101,'Policy Characteristics'!$C:$C,0)))</f>
        <v>€/ vehicle</v>
      </c>
      <c r="P101" s="176" t="str">
        <f>IF(ISBLANK(INDEX('Policy Characteristics'!J:J,MATCH($C101,'Policy Characteristics'!$C:$C,0))),"",INDEX('Policy Characteristics'!J:J,MATCH($C101,'Policy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1" s="176" t="str">
        <f>IF(ISBLANK(INDEX('Policy Characteristics'!K:K,MATCH($C101,'Policy Characteristics'!$C:$C,0))),"",INDEX('Policy Characteristics'!K:K,MATCH($C101,'Policy Characteristics'!$C:$C,0)))</f>
        <v>transportation-sector-main.html#ev-subsidy</v>
      </c>
      <c r="R101" s="176" t="str">
        <f>IF(ISBLANK(INDEX('Policy Characteristics'!L:L,MATCH($C101,'Policy Characteristics'!$C:$C,0))),"",INDEX('Policy Characteristics'!L:L,MATCH($C101,'Policy Characteristics'!$C:$C,0)))</f>
        <v>ev-subsidy.html</v>
      </c>
    </row>
    <row r="102" spans="1:18" x14ac:dyDescent="0.25">
      <c r="A102" s="176" t="str">
        <f>IF(ISBLANK(INDEX('Policy Characteristics'!A:A,MATCH($C102,'Policy Characteristics'!$C:$C,0))),"",INDEX('Policy Characteristics'!A:A,MATCH($C102,'Policy Characteristics'!$C:$C,0)))</f>
        <v>Transportation</v>
      </c>
      <c r="B102" s="184" t="str">
        <f>IF(ISBLANK(INDEX('Policy Characteristics'!B:B,MATCH($C102,'Policy Characteristics'!$C:$C,0))),"",INDEX('Policy Characteristics'!B:B,MATCH($C102,'Policy Characteristics'!$C:$C,0)))</f>
        <v>Passenger Vehicle Subsidy</v>
      </c>
      <c r="C102" s="176" t="str">
        <f t="shared" si="3"/>
        <v>Additional Passenger Vehicle Subsidy</v>
      </c>
      <c r="D102" s="47" t="s">
        <v>111</v>
      </c>
      <c r="E102" s="2" t="s">
        <v>1140</v>
      </c>
      <c r="F102" s="2" t="s">
        <v>141</v>
      </c>
      <c r="G102" s="2" t="s">
        <v>2246</v>
      </c>
      <c r="H102" s="44">
        <v>1683</v>
      </c>
      <c r="I102" s="197" t="s">
        <v>43</v>
      </c>
      <c r="J102" s="177" t="str">
        <f>IF(ISBLANK(INDEX('Policy Characteristics'!D:D,MATCH($C102,'Policy Characteristics'!$C:$C,0))),"",INDEX('Policy Characteristics'!D:D,MATCH($C102,'Policy Characteristics'!$C:$C,0)))</f>
        <v>Vehicle Subsidy</v>
      </c>
      <c r="K102" s="176" t="str">
        <f>IF(ISBLANK(INDEX('Policy Characteristics'!E:E,MATCH($C102,'Policy Characteristics'!$C:$C,0))),"",INDEX('Policy Characteristics'!E:E,MATCH($C102,'Policy Characteristics'!$C:$C,0)))</f>
        <v>trans psgr subsidy</v>
      </c>
      <c r="L102" s="176">
        <f>IF(ISBLANK(INDEX('Policy Characteristics'!F:F,MATCH($C102,'Policy Characteristics'!$C:$C,0))),"",INDEX('Policy Characteristics'!F:F,MATCH($C102,'Policy Characteristics'!$C:$C,0)))</f>
        <v>0</v>
      </c>
      <c r="M102" s="176">
        <f>IF(ISBLANK(INDEX('Policy Characteristics'!G:G,MATCH($C102,'Policy Characteristics'!$C:$C,0))),"",INDEX('Policy Characteristics'!G:G,MATCH($C102,'Policy Characteristics'!$C:$C,0)))</f>
        <v>15000</v>
      </c>
      <c r="N102" s="176">
        <f>IF(ISBLANK(INDEX('Policy Characteristics'!H:H,MATCH($C102,'Policy Characteristics'!$C:$C,0))),"",INDEX('Policy Characteristics'!H:H,MATCH($C102,'Policy Characteristics'!$C:$C,0)))</f>
        <v>100</v>
      </c>
      <c r="O102" s="176" t="str">
        <f>IF(ISBLANK(INDEX('Policy Characteristics'!I:I,MATCH($C102,'Policy Characteristics'!$C:$C,0))),"",INDEX('Policy Characteristics'!I:I,MATCH($C102,'Policy Characteristics'!$C:$C,0)))</f>
        <v>€/ vehicle</v>
      </c>
      <c r="P102" s="176" t="str">
        <f>IF(ISBLANK(INDEX('Policy Characteristics'!J:J,MATCH($C102,'Policy Characteristics'!$C:$C,0))),"",INDEX('Policy Characteristics'!J:J,MATCH($C102,'Policy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2" s="176" t="str">
        <f>IF(ISBLANK(INDEX('Policy Characteristics'!K:K,MATCH($C102,'Policy Characteristics'!$C:$C,0))),"",INDEX('Policy Characteristics'!K:K,MATCH($C102,'Policy Characteristics'!$C:$C,0)))</f>
        <v>transportation-sector-main.html#ev-subsidy</v>
      </c>
      <c r="R102" s="176" t="str">
        <f>IF(ISBLANK(INDEX('Policy Characteristics'!L:L,MATCH($C102,'Policy Characteristics'!$C:$C,0))),"",INDEX('Policy Characteristics'!L:L,MATCH($C102,'Policy Characteristics'!$C:$C,0)))</f>
        <v>ev-subsidy.html</v>
      </c>
    </row>
    <row r="103" spans="1:18" x14ac:dyDescent="0.25">
      <c r="A103" s="176" t="str">
        <f>IF(ISBLANK(INDEX('Policy Characteristics'!A:A,MATCH($C103,'Policy Characteristics'!$C:$C,0))),"",INDEX('Policy Characteristics'!A:A,MATCH($C103,'Policy Characteristics'!$C:$C,0)))</f>
        <v>Transportation</v>
      </c>
      <c r="B103" s="184" t="str">
        <f>IF(ISBLANK(INDEX('Policy Characteristics'!B:B,MATCH($C103,'Policy Characteristics'!$C:$C,0))),"",INDEX('Policy Characteristics'!B:B,MATCH($C103,'Policy Characteristics'!$C:$C,0)))</f>
        <v>Passenger Vehicle Subsidy</v>
      </c>
      <c r="C103" s="176" t="str">
        <f t="shared" si="3"/>
        <v>Additional Passenger Vehicle Subsidy</v>
      </c>
      <c r="D103" s="47" t="s">
        <v>111</v>
      </c>
      <c r="E103" s="2" t="s">
        <v>1386</v>
      </c>
      <c r="F103" s="2" t="s">
        <v>141</v>
      </c>
      <c r="G103" s="2" t="s">
        <v>1386</v>
      </c>
      <c r="H103" s="44">
        <v>1684</v>
      </c>
      <c r="I103" s="198" t="s">
        <v>44</v>
      </c>
      <c r="J103" s="177" t="str">
        <f>IF(ISBLANK(INDEX('Policy Characteristics'!D:D,MATCH($C103,'Policy Characteristics'!$C:$C,0))),"",INDEX('Policy Characteristics'!D:D,MATCH($C103,'Policy Characteristics'!$C:$C,0)))</f>
        <v>Vehicle Subsidy</v>
      </c>
      <c r="K103" s="176" t="str">
        <f>IF(ISBLANK(INDEX('Policy Characteristics'!E:E,MATCH($C103,'Policy Characteristics'!$C:$C,0))),"",INDEX('Policy Characteristics'!E:E,MATCH($C103,'Policy Characteristics'!$C:$C,0)))</f>
        <v>trans psgr subsidy</v>
      </c>
      <c r="L103" s="176">
        <f>IF(ISBLANK(INDEX('Policy Characteristics'!F:F,MATCH($C103,'Policy Characteristics'!$C:$C,0))),"",INDEX('Policy Characteristics'!F:F,MATCH($C103,'Policy Characteristics'!$C:$C,0)))</f>
        <v>0</v>
      </c>
      <c r="M103" s="176">
        <f>IF(ISBLANK(INDEX('Policy Characteristics'!G:G,MATCH($C103,'Policy Characteristics'!$C:$C,0))),"",INDEX('Policy Characteristics'!G:G,MATCH($C103,'Policy Characteristics'!$C:$C,0)))</f>
        <v>15000</v>
      </c>
      <c r="N103" s="176">
        <f>IF(ISBLANK(INDEX('Policy Characteristics'!H:H,MATCH($C103,'Policy Characteristics'!$C:$C,0))),"",INDEX('Policy Characteristics'!H:H,MATCH($C103,'Policy Characteristics'!$C:$C,0)))</f>
        <v>100</v>
      </c>
      <c r="O103" s="176" t="str">
        <f>IF(ISBLANK(INDEX('Policy Characteristics'!I:I,MATCH($C103,'Policy Characteristics'!$C:$C,0))),"",INDEX('Policy Characteristics'!I:I,MATCH($C103,'Policy Characteristics'!$C:$C,0)))</f>
        <v>€/ vehicle</v>
      </c>
      <c r="P103" s="176" t="str">
        <f>IF(ISBLANK(INDEX('Policy Characteristics'!J:J,MATCH($C103,'Policy Characteristics'!$C:$C,0))),"",INDEX('Policy Characteristics'!J:J,MATCH($C103,'Policy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3" s="176" t="str">
        <f>IF(ISBLANK(INDEX('Policy Characteristics'!K:K,MATCH($C103,'Policy Characteristics'!$C:$C,0))),"",INDEX('Policy Characteristics'!K:K,MATCH($C103,'Policy Characteristics'!$C:$C,0)))</f>
        <v>transportation-sector-main.html#ev-subsidy</v>
      </c>
      <c r="R103" s="176" t="str">
        <f>IF(ISBLANK(INDEX('Policy Characteristics'!L:L,MATCH($C103,'Policy Characteristics'!$C:$C,0))),"",INDEX('Policy Characteristics'!L:L,MATCH($C103,'Policy Characteristics'!$C:$C,0)))</f>
        <v>ev-subsidy.html</v>
      </c>
    </row>
    <row r="104" spans="1:18" x14ac:dyDescent="0.25">
      <c r="A104" s="176" t="str">
        <f>IF(ISBLANK(INDEX('Policy Characteristics'!A:A,MATCH($C104,'Policy Characteristics'!$C:$C,0))),"",INDEX('Policy Characteristics'!A:A,MATCH($C104,'Policy Characteristics'!$C:$C,0)))</f>
        <v>Transportation</v>
      </c>
      <c r="B104" s="184" t="str">
        <f>IF(ISBLANK(INDEX('Policy Characteristics'!B:B,MATCH($C104,'Policy Characteristics'!$C:$C,0))),"",INDEX('Policy Characteristics'!B:B,MATCH($C104,'Policy Characteristics'!$C:$C,0)))</f>
        <v>Passenger Vehicle Subsidy</v>
      </c>
      <c r="C104" s="176" t="str">
        <f t="shared" si="3"/>
        <v>Additional Passenger Vehicle Subsidy</v>
      </c>
      <c r="D104" s="47" t="s">
        <v>111</v>
      </c>
      <c r="E104" s="2" t="s">
        <v>1385</v>
      </c>
      <c r="F104" s="2" t="s">
        <v>141</v>
      </c>
      <c r="G104" s="2" t="s">
        <v>2247</v>
      </c>
      <c r="H104" s="44">
        <v>1685</v>
      </c>
      <c r="I104" s="197" t="s">
        <v>43</v>
      </c>
      <c r="J104" s="177" t="str">
        <f>IF(ISBLANK(INDEX('Policy Characteristics'!D:D,MATCH($C104,'Policy Characteristics'!$C:$C,0))),"",INDEX('Policy Characteristics'!D:D,MATCH($C104,'Policy Characteristics'!$C:$C,0)))</f>
        <v>Vehicle Subsidy</v>
      </c>
      <c r="K104" s="176" t="str">
        <f>IF(ISBLANK(INDEX('Policy Characteristics'!E:E,MATCH($C104,'Policy Characteristics'!$C:$C,0))),"",INDEX('Policy Characteristics'!E:E,MATCH($C104,'Policy Characteristics'!$C:$C,0)))</f>
        <v>trans psgr subsidy</v>
      </c>
      <c r="L104" s="176">
        <f>IF(ISBLANK(INDEX('Policy Characteristics'!F:F,MATCH($C104,'Policy Characteristics'!$C:$C,0))),"",INDEX('Policy Characteristics'!F:F,MATCH($C104,'Policy Characteristics'!$C:$C,0)))</f>
        <v>0</v>
      </c>
      <c r="M104" s="176">
        <f>IF(ISBLANK(INDEX('Policy Characteristics'!G:G,MATCH($C104,'Policy Characteristics'!$C:$C,0))),"",INDEX('Policy Characteristics'!G:G,MATCH($C104,'Policy Characteristics'!$C:$C,0)))</f>
        <v>15000</v>
      </c>
      <c r="N104" s="176">
        <f>IF(ISBLANK(INDEX('Policy Characteristics'!H:H,MATCH($C104,'Policy Characteristics'!$C:$C,0))),"",INDEX('Policy Characteristics'!H:H,MATCH($C104,'Policy Characteristics'!$C:$C,0)))</f>
        <v>100</v>
      </c>
      <c r="O104" s="176" t="str">
        <f>IF(ISBLANK(INDEX('Policy Characteristics'!I:I,MATCH($C104,'Policy Characteristics'!$C:$C,0))),"",INDEX('Policy Characteristics'!I:I,MATCH($C104,'Policy Characteristics'!$C:$C,0)))</f>
        <v>€/ vehicle</v>
      </c>
      <c r="P104" s="176" t="str">
        <f>IF(ISBLANK(INDEX('Policy Characteristics'!J:J,MATCH($C104,'Policy Characteristics'!$C:$C,0))),"",INDEX('Policy Characteristics'!J:J,MATCH($C104,'Policy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4" s="176" t="str">
        <f>IF(ISBLANK(INDEX('Policy Characteristics'!K:K,MATCH($C104,'Policy Characteristics'!$C:$C,0))),"",INDEX('Policy Characteristics'!K:K,MATCH($C104,'Policy Characteristics'!$C:$C,0)))</f>
        <v>transportation-sector-main.html#ev-subsidy</v>
      </c>
      <c r="R104" s="176" t="str">
        <f>IF(ISBLANK(INDEX('Policy Characteristics'!L:L,MATCH($C104,'Policy Characteristics'!$C:$C,0))),"",INDEX('Policy Characteristics'!L:L,MATCH($C104,'Policy Characteristics'!$C:$C,0)))</f>
        <v>ev-subsidy.html</v>
      </c>
    </row>
    <row r="105" spans="1:18" s="2" customFormat="1" x14ac:dyDescent="0.25">
      <c r="A105" s="176" t="str">
        <f>IF(ISBLANK(INDEX('Policy Characteristics'!A:A,MATCH($C105,'Policy Characteristics'!$C:$C,0))),"",INDEX('Policy Characteristics'!A:A,MATCH($C105,'Policy Characteristics'!$C:$C,0)))</f>
        <v>Transportation</v>
      </c>
      <c r="B105" s="184" t="str">
        <f>IF(ISBLANK(INDEX('Policy Characteristics'!B:B,MATCH($C105,'Policy Characteristics'!$C:$C,0))),"",INDEX('Policy Characteristics'!B:B,MATCH($C105,'Policy Characteristics'!$C:$C,0)))</f>
        <v>Freight Vehicle Subsidy</v>
      </c>
      <c r="C105" s="1" t="s">
        <v>2238</v>
      </c>
      <c r="D105" s="47" t="s">
        <v>37</v>
      </c>
      <c r="E105" s="47" t="s">
        <v>1136</v>
      </c>
      <c r="F105" s="2" t="s">
        <v>2645</v>
      </c>
      <c r="G105" s="47" t="s">
        <v>2242</v>
      </c>
      <c r="H105" s="44">
        <v>1686</v>
      </c>
      <c r="I105" s="197" t="s">
        <v>43</v>
      </c>
      <c r="J105" s="177" t="str">
        <f>IF(ISBLANK(INDEX('Policy Characteristics'!D:D,MATCH($C105,'Policy Characteristics'!$C:$C,0))),"",INDEX('Policy Characteristics'!D:D,MATCH($C105,'Policy Characteristics'!$C:$C,0)))</f>
        <v>Vehicle Subsidy</v>
      </c>
      <c r="K105" s="176" t="str">
        <f>IF(ISBLANK(INDEX('Policy Characteristics'!E:E,MATCH($C105,'Policy Characteristics'!$C:$C,0))),"",INDEX('Policy Characteristics'!E:E,MATCH($C105,'Policy Characteristics'!$C:$C,0)))</f>
        <v>trans frgt subsidy</v>
      </c>
      <c r="L105" s="176">
        <f>IF(ISBLANK(INDEX('Policy Characteristics'!F:F,MATCH($C105,'Policy Characteristics'!$C:$C,0))),"",INDEX('Policy Characteristics'!F:F,MATCH($C105,'Policy Characteristics'!$C:$C,0)))</f>
        <v>0</v>
      </c>
      <c r="M105" s="176">
        <f>IF(ISBLANK(INDEX('Policy Characteristics'!G:G,MATCH($C105,'Policy Characteristics'!$C:$C,0))),"",INDEX('Policy Characteristics'!G:G,MATCH($C105,'Policy Characteristics'!$C:$C,0)))</f>
        <v>35000</v>
      </c>
      <c r="N105" s="176">
        <f>IF(ISBLANK(INDEX('Policy Characteristics'!H:H,MATCH($C105,'Policy Characteristics'!$C:$C,0))),"",INDEX('Policy Characteristics'!H:H,MATCH($C105,'Policy Characteristics'!$C:$C,0)))</f>
        <v>100</v>
      </c>
      <c r="O105" s="176" t="str">
        <f>IF(ISBLANK(INDEX('Policy Characteristics'!I:I,MATCH($C105,'Policy Characteristics'!$C:$C,0))),"",INDEX('Policy Characteristics'!I:I,MATCH($C105,'Policy Characteristics'!$C:$C,0)))</f>
        <v>€/ vehicle</v>
      </c>
      <c r="P105" s="176" t="str">
        <f>IF(ISBLANK(INDEX('Policy Characteristics'!J:J,MATCH($C105,'Policy Characteristics'!$C:$C,0))),"",INDEX('Policy Characteristics'!J:J,MATCH($C105,'Policy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5" s="176" t="str">
        <f>IF(ISBLANK(INDEX('Policy Characteristics'!K:K,MATCH($C105,'Policy Characteristics'!$C:$C,0))),"",INDEX('Policy Characteristics'!K:K,MATCH($C105,'Policy Characteristics'!$C:$C,0)))</f>
        <v>transportation-sector-main.html#ev-subsidy</v>
      </c>
      <c r="R105" s="176" t="str">
        <f>IF(ISBLANK(INDEX('Policy Characteristics'!L:L,MATCH($C105,'Policy Characteristics'!$C:$C,0))),"",INDEX('Policy Characteristics'!L:L,MATCH($C105,'Policy Characteristics'!$C:$C,0)))</f>
        <v>ev-subsidy.html</v>
      </c>
    </row>
    <row r="106" spans="1:18" ht="14.45" customHeight="1" x14ac:dyDescent="0.25">
      <c r="A106" s="176" t="str">
        <f>IF(ISBLANK(INDEX('Policy Characteristics'!A:A,MATCH($C106,'Policy Characteristics'!$C:$C,0))),"",INDEX('Policy Characteristics'!A:A,MATCH($C106,'Policy Characteristics'!$C:$C,0)))</f>
        <v>Transportation</v>
      </c>
      <c r="B106" s="184" t="str">
        <f>IF(ISBLANK(INDEX('Policy Characteristics'!B:B,MATCH($C106,'Policy Characteristics'!$C:$C,0))),"",INDEX('Policy Characteristics'!B:B,MATCH($C106,'Policy Characteristics'!$C:$C,0)))</f>
        <v>Freight Vehicle Subsidy</v>
      </c>
      <c r="C106" s="176" t="str">
        <f>C$105</f>
        <v>Additional Freight Vehicle Subsidy</v>
      </c>
      <c r="D106" s="47" t="s">
        <v>37</v>
      </c>
      <c r="E106" s="2" t="s">
        <v>1137</v>
      </c>
      <c r="F106" s="2" t="s">
        <v>2645</v>
      </c>
      <c r="G106" s="2" t="s">
        <v>2243</v>
      </c>
      <c r="H106" s="44">
        <v>1687</v>
      </c>
      <c r="I106" s="197" t="s">
        <v>43</v>
      </c>
      <c r="J106" s="177" t="str">
        <f>IF(ISBLANK(INDEX('Policy Characteristics'!D:D,MATCH($C106,'Policy Characteristics'!$C:$C,0))),"",INDEX('Policy Characteristics'!D:D,MATCH($C106,'Policy Characteristics'!$C:$C,0)))</f>
        <v>Vehicle Subsidy</v>
      </c>
      <c r="K106" s="176" t="str">
        <f>IF(ISBLANK(INDEX('Policy Characteristics'!E:E,MATCH($C106,'Policy Characteristics'!$C:$C,0))),"",INDEX('Policy Characteristics'!E:E,MATCH($C106,'Policy Characteristics'!$C:$C,0)))</f>
        <v>trans frgt subsidy</v>
      </c>
      <c r="L106" s="176">
        <f>IF(ISBLANK(INDEX('Policy Characteristics'!F:F,MATCH($C106,'Policy Characteristics'!$C:$C,0))),"",INDEX('Policy Characteristics'!F:F,MATCH($C106,'Policy Characteristics'!$C:$C,0)))</f>
        <v>0</v>
      </c>
      <c r="M106" s="176">
        <f>IF(ISBLANK(INDEX('Policy Characteristics'!G:G,MATCH($C106,'Policy Characteristics'!$C:$C,0))),"",INDEX('Policy Characteristics'!G:G,MATCH($C106,'Policy Characteristics'!$C:$C,0)))</f>
        <v>35000</v>
      </c>
      <c r="N106" s="176">
        <f>IF(ISBLANK(INDEX('Policy Characteristics'!H:H,MATCH($C106,'Policy Characteristics'!$C:$C,0))),"",INDEX('Policy Characteristics'!H:H,MATCH($C106,'Policy Characteristics'!$C:$C,0)))</f>
        <v>100</v>
      </c>
      <c r="O106" s="176" t="str">
        <f>IF(ISBLANK(INDEX('Policy Characteristics'!I:I,MATCH($C106,'Policy Characteristics'!$C:$C,0))),"",INDEX('Policy Characteristics'!I:I,MATCH($C106,'Policy Characteristics'!$C:$C,0)))</f>
        <v>€/ vehicle</v>
      </c>
      <c r="P106" s="176" t="str">
        <f>IF(ISBLANK(INDEX('Policy Characteristics'!J:J,MATCH($C106,'Policy Characteristics'!$C:$C,0))),"",INDEX('Policy Characteristics'!J:J,MATCH($C106,'Policy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6" s="176" t="str">
        <f>IF(ISBLANK(INDEX('Policy Characteristics'!K:K,MATCH($C106,'Policy Characteristics'!$C:$C,0))),"",INDEX('Policy Characteristics'!K:K,MATCH($C106,'Policy Characteristics'!$C:$C,0)))</f>
        <v>transportation-sector-main.html#ev-subsidy</v>
      </c>
      <c r="R106" s="176" t="str">
        <f>IF(ISBLANK(INDEX('Policy Characteristics'!L:L,MATCH($C106,'Policy Characteristics'!$C:$C,0))),"",INDEX('Policy Characteristics'!L:L,MATCH($C106,'Policy Characteristics'!$C:$C,0)))</f>
        <v>ev-subsidy.html</v>
      </c>
    </row>
    <row r="107" spans="1:18" x14ac:dyDescent="0.25">
      <c r="A107" s="176" t="str">
        <f>IF(ISBLANK(INDEX('Policy Characteristics'!A:A,MATCH($C107,'Policy Characteristics'!$C:$C,0))),"",INDEX('Policy Characteristics'!A:A,MATCH($C107,'Policy Characteristics'!$C:$C,0)))</f>
        <v>Transportation</v>
      </c>
      <c r="B107" s="184" t="str">
        <f>IF(ISBLANK(INDEX('Policy Characteristics'!B:B,MATCH($C107,'Policy Characteristics'!$C:$C,0))),"",INDEX('Policy Characteristics'!B:B,MATCH($C107,'Policy Characteristics'!$C:$C,0)))</f>
        <v>Freight Vehicle Subsidy</v>
      </c>
      <c r="C107" s="176" t="str">
        <f t="shared" ref="C107:C146" si="4">C$105</f>
        <v>Additional Freight Vehicle Subsidy</v>
      </c>
      <c r="D107" s="47" t="s">
        <v>37</v>
      </c>
      <c r="E107" s="2" t="s">
        <v>1138</v>
      </c>
      <c r="F107" s="2" t="s">
        <v>2645</v>
      </c>
      <c r="G107" s="2" t="s">
        <v>2244</v>
      </c>
      <c r="H107" s="44">
        <v>1688</v>
      </c>
      <c r="I107" s="198" t="s">
        <v>44</v>
      </c>
      <c r="J107" s="177" t="str">
        <f>IF(ISBLANK(INDEX('Policy Characteristics'!D:D,MATCH($C107,'Policy Characteristics'!$C:$C,0))),"",INDEX('Policy Characteristics'!D:D,MATCH($C107,'Policy Characteristics'!$C:$C,0)))</f>
        <v>Vehicle Subsidy</v>
      </c>
      <c r="K107" s="176" t="str">
        <f>IF(ISBLANK(INDEX('Policy Characteristics'!E:E,MATCH($C107,'Policy Characteristics'!$C:$C,0))),"",INDEX('Policy Characteristics'!E:E,MATCH($C107,'Policy Characteristics'!$C:$C,0)))</f>
        <v>trans frgt subsidy</v>
      </c>
      <c r="L107" s="176">
        <f>IF(ISBLANK(INDEX('Policy Characteristics'!F:F,MATCH($C107,'Policy Characteristics'!$C:$C,0))),"",INDEX('Policy Characteristics'!F:F,MATCH($C107,'Policy Characteristics'!$C:$C,0)))</f>
        <v>0</v>
      </c>
      <c r="M107" s="176">
        <f>IF(ISBLANK(INDEX('Policy Characteristics'!G:G,MATCH($C107,'Policy Characteristics'!$C:$C,0))),"",INDEX('Policy Characteristics'!G:G,MATCH($C107,'Policy Characteristics'!$C:$C,0)))</f>
        <v>35000</v>
      </c>
      <c r="N107" s="176">
        <f>IF(ISBLANK(INDEX('Policy Characteristics'!H:H,MATCH($C107,'Policy Characteristics'!$C:$C,0))),"",INDEX('Policy Characteristics'!H:H,MATCH($C107,'Policy Characteristics'!$C:$C,0)))</f>
        <v>100</v>
      </c>
      <c r="O107" s="176" t="str">
        <f>IF(ISBLANK(INDEX('Policy Characteristics'!I:I,MATCH($C107,'Policy Characteristics'!$C:$C,0))),"",INDEX('Policy Characteristics'!I:I,MATCH($C107,'Policy Characteristics'!$C:$C,0)))</f>
        <v>€/ vehicle</v>
      </c>
      <c r="P107" s="176" t="str">
        <f>IF(ISBLANK(INDEX('Policy Characteristics'!J:J,MATCH($C107,'Policy Characteristics'!$C:$C,0))),"",INDEX('Policy Characteristics'!J:J,MATCH($C107,'Policy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7" s="176" t="str">
        <f>IF(ISBLANK(INDEX('Policy Characteristics'!K:K,MATCH($C107,'Policy Characteristics'!$C:$C,0))),"",INDEX('Policy Characteristics'!K:K,MATCH($C107,'Policy Characteristics'!$C:$C,0)))</f>
        <v>transportation-sector-main.html#ev-subsidy</v>
      </c>
      <c r="R107" s="176" t="str">
        <f>IF(ISBLANK(INDEX('Policy Characteristics'!L:L,MATCH($C107,'Policy Characteristics'!$C:$C,0))),"",INDEX('Policy Characteristics'!L:L,MATCH($C107,'Policy Characteristics'!$C:$C,0)))</f>
        <v>ev-subsidy.html</v>
      </c>
    </row>
    <row r="108" spans="1:18" x14ac:dyDescent="0.25">
      <c r="A108" s="176" t="str">
        <f>IF(ISBLANK(INDEX('Policy Characteristics'!A:A,MATCH($C108,'Policy Characteristics'!$C:$C,0))),"",INDEX('Policy Characteristics'!A:A,MATCH($C108,'Policy Characteristics'!$C:$C,0)))</f>
        <v>Transportation</v>
      </c>
      <c r="B108" s="184" t="str">
        <f>IF(ISBLANK(INDEX('Policy Characteristics'!B:B,MATCH($C108,'Policy Characteristics'!$C:$C,0))),"",INDEX('Policy Characteristics'!B:B,MATCH($C108,'Policy Characteristics'!$C:$C,0)))</f>
        <v>Freight Vehicle Subsidy</v>
      </c>
      <c r="C108" s="176" t="str">
        <f t="shared" si="4"/>
        <v>Additional Freight Vehicle Subsidy</v>
      </c>
      <c r="D108" s="47" t="s">
        <v>37</v>
      </c>
      <c r="E108" s="2" t="s">
        <v>1139</v>
      </c>
      <c r="F108" s="2" t="s">
        <v>2645</v>
      </c>
      <c r="G108" s="2" t="s">
        <v>2245</v>
      </c>
      <c r="H108" s="44">
        <v>1689</v>
      </c>
      <c r="I108" s="198" t="s">
        <v>44</v>
      </c>
      <c r="J108" s="177" t="str">
        <f>IF(ISBLANK(INDEX('Policy Characteristics'!D:D,MATCH($C108,'Policy Characteristics'!$C:$C,0))),"",INDEX('Policy Characteristics'!D:D,MATCH($C108,'Policy Characteristics'!$C:$C,0)))</f>
        <v>Vehicle Subsidy</v>
      </c>
      <c r="K108" s="176" t="str">
        <f>IF(ISBLANK(INDEX('Policy Characteristics'!E:E,MATCH($C108,'Policy Characteristics'!$C:$C,0))),"",INDEX('Policy Characteristics'!E:E,MATCH($C108,'Policy Characteristics'!$C:$C,0)))</f>
        <v>trans frgt subsidy</v>
      </c>
      <c r="L108" s="176">
        <f>IF(ISBLANK(INDEX('Policy Characteristics'!F:F,MATCH($C108,'Policy Characteristics'!$C:$C,0))),"",INDEX('Policy Characteristics'!F:F,MATCH($C108,'Policy Characteristics'!$C:$C,0)))</f>
        <v>0</v>
      </c>
      <c r="M108" s="176">
        <f>IF(ISBLANK(INDEX('Policy Characteristics'!G:G,MATCH($C108,'Policy Characteristics'!$C:$C,0))),"",INDEX('Policy Characteristics'!G:G,MATCH($C108,'Policy Characteristics'!$C:$C,0)))</f>
        <v>35000</v>
      </c>
      <c r="N108" s="176">
        <f>IF(ISBLANK(INDEX('Policy Characteristics'!H:H,MATCH($C108,'Policy Characteristics'!$C:$C,0))),"",INDEX('Policy Characteristics'!H:H,MATCH($C108,'Policy Characteristics'!$C:$C,0)))</f>
        <v>100</v>
      </c>
      <c r="O108" s="176" t="str">
        <f>IF(ISBLANK(INDEX('Policy Characteristics'!I:I,MATCH($C108,'Policy Characteristics'!$C:$C,0))),"",INDEX('Policy Characteristics'!I:I,MATCH($C108,'Policy Characteristics'!$C:$C,0)))</f>
        <v>€/ vehicle</v>
      </c>
      <c r="P108" s="176" t="str">
        <f>IF(ISBLANK(INDEX('Policy Characteristics'!J:J,MATCH($C108,'Policy Characteristics'!$C:$C,0))),"",INDEX('Policy Characteristics'!J:J,MATCH($C108,'Policy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8" s="176" t="str">
        <f>IF(ISBLANK(INDEX('Policy Characteristics'!K:K,MATCH($C108,'Policy Characteristics'!$C:$C,0))),"",INDEX('Policy Characteristics'!K:K,MATCH($C108,'Policy Characteristics'!$C:$C,0)))</f>
        <v>transportation-sector-main.html#ev-subsidy</v>
      </c>
      <c r="R108" s="176" t="str">
        <f>IF(ISBLANK(INDEX('Policy Characteristics'!L:L,MATCH($C108,'Policy Characteristics'!$C:$C,0))),"",INDEX('Policy Characteristics'!L:L,MATCH($C108,'Policy Characteristics'!$C:$C,0)))</f>
        <v>ev-subsidy.html</v>
      </c>
    </row>
    <row r="109" spans="1:18" x14ac:dyDescent="0.25">
      <c r="A109" s="176" t="str">
        <f>IF(ISBLANK(INDEX('Policy Characteristics'!A:A,MATCH($C109,'Policy Characteristics'!$C:$C,0))),"",INDEX('Policy Characteristics'!A:A,MATCH($C109,'Policy Characteristics'!$C:$C,0)))</f>
        <v>Transportation</v>
      </c>
      <c r="B109" s="184" t="str">
        <f>IF(ISBLANK(INDEX('Policy Characteristics'!B:B,MATCH($C109,'Policy Characteristics'!$C:$C,0))),"",INDEX('Policy Characteristics'!B:B,MATCH($C109,'Policy Characteristics'!$C:$C,0)))</f>
        <v>Freight Vehicle Subsidy</v>
      </c>
      <c r="C109" s="176" t="str">
        <f t="shared" si="4"/>
        <v>Additional Freight Vehicle Subsidy</v>
      </c>
      <c r="D109" s="47" t="s">
        <v>37</v>
      </c>
      <c r="E109" s="2" t="s">
        <v>1140</v>
      </c>
      <c r="F109" s="2" t="s">
        <v>2645</v>
      </c>
      <c r="G109" s="2" t="s">
        <v>2246</v>
      </c>
      <c r="H109" s="44">
        <v>1690</v>
      </c>
      <c r="I109" s="198" t="s">
        <v>43</v>
      </c>
      <c r="J109" s="177" t="str">
        <f>IF(ISBLANK(INDEX('Policy Characteristics'!D:D,MATCH($C109,'Policy Characteristics'!$C:$C,0))),"",INDEX('Policy Characteristics'!D:D,MATCH($C109,'Policy Characteristics'!$C:$C,0)))</f>
        <v>Vehicle Subsidy</v>
      </c>
      <c r="K109" s="176" t="str">
        <f>IF(ISBLANK(INDEX('Policy Characteristics'!E:E,MATCH($C109,'Policy Characteristics'!$C:$C,0))),"",INDEX('Policy Characteristics'!E:E,MATCH($C109,'Policy Characteristics'!$C:$C,0)))</f>
        <v>trans frgt subsidy</v>
      </c>
      <c r="L109" s="176">
        <f>IF(ISBLANK(INDEX('Policy Characteristics'!F:F,MATCH($C109,'Policy Characteristics'!$C:$C,0))),"",INDEX('Policy Characteristics'!F:F,MATCH($C109,'Policy Characteristics'!$C:$C,0)))</f>
        <v>0</v>
      </c>
      <c r="M109" s="176">
        <f>IF(ISBLANK(INDEX('Policy Characteristics'!G:G,MATCH($C109,'Policy Characteristics'!$C:$C,0))),"",INDEX('Policy Characteristics'!G:G,MATCH($C109,'Policy Characteristics'!$C:$C,0)))</f>
        <v>35000</v>
      </c>
      <c r="N109" s="176">
        <f>IF(ISBLANK(INDEX('Policy Characteristics'!H:H,MATCH($C109,'Policy Characteristics'!$C:$C,0))),"",INDEX('Policy Characteristics'!H:H,MATCH($C109,'Policy Characteristics'!$C:$C,0)))</f>
        <v>100</v>
      </c>
      <c r="O109" s="176" t="str">
        <f>IF(ISBLANK(INDEX('Policy Characteristics'!I:I,MATCH($C109,'Policy Characteristics'!$C:$C,0))),"",INDEX('Policy Characteristics'!I:I,MATCH($C109,'Policy Characteristics'!$C:$C,0)))</f>
        <v>€/ vehicle</v>
      </c>
      <c r="P109" s="176" t="str">
        <f>IF(ISBLANK(INDEX('Policy Characteristics'!J:J,MATCH($C109,'Policy Characteristics'!$C:$C,0))),"",INDEX('Policy Characteristics'!J:J,MATCH($C109,'Policy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9" s="176" t="str">
        <f>IF(ISBLANK(INDEX('Policy Characteristics'!K:K,MATCH($C109,'Policy Characteristics'!$C:$C,0))),"",INDEX('Policy Characteristics'!K:K,MATCH($C109,'Policy Characteristics'!$C:$C,0)))</f>
        <v>transportation-sector-main.html#ev-subsidy</v>
      </c>
      <c r="R109" s="176" t="str">
        <f>IF(ISBLANK(INDEX('Policy Characteristics'!L:L,MATCH($C109,'Policy Characteristics'!$C:$C,0))),"",INDEX('Policy Characteristics'!L:L,MATCH($C109,'Policy Characteristics'!$C:$C,0)))</f>
        <v>ev-subsidy.html</v>
      </c>
    </row>
    <row r="110" spans="1:18" x14ac:dyDescent="0.25">
      <c r="A110" s="176" t="str">
        <f>IF(ISBLANK(INDEX('Policy Characteristics'!A:A,MATCH($C110,'Policy Characteristics'!$C:$C,0))),"",INDEX('Policy Characteristics'!A:A,MATCH($C110,'Policy Characteristics'!$C:$C,0)))</f>
        <v>Transportation</v>
      </c>
      <c r="B110" s="184" t="str">
        <f>IF(ISBLANK(INDEX('Policy Characteristics'!B:B,MATCH($C110,'Policy Characteristics'!$C:$C,0))),"",INDEX('Policy Characteristics'!B:B,MATCH($C110,'Policy Characteristics'!$C:$C,0)))</f>
        <v>Freight Vehicle Subsidy</v>
      </c>
      <c r="C110" s="176" t="str">
        <f t="shared" si="4"/>
        <v>Additional Freight Vehicle Subsidy</v>
      </c>
      <c r="D110" s="47" t="s">
        <v>37</v>
      </c>
      <c r="E110" s="2" t="s">
        <v>1386</v>
      </c>
      <c r="F110" s="2" t="s">
        <v>2645</v>
      </c>
      <c r="G110" s="2" t="s">
        <v>1386</v>
      </c>
      <c r="H110" s="44">
        <v>1691</v>
      </c>
      <c r="I110" s="197" t="s">
        <v>43</v>
      </c>
      <c r="J110" s="177" t="str">
        <f>IF(ISBLANK(INDEX('Policy Characteristics'!D:D,MATCH($C110,'Policy Characteristics'!$C:$C,0))),"",INDEX('Policy Characteristics'!D:D,MATCH($C110,'Policy Characteristics'!$C:$C,0)))</f>
        <v>Vehicle Subsidy</v>
      </c>
      <c r="K110" s="176" t="str">
        <f>IF(ISBLANK(INDEX('Policy Characteristics'!E:E,MATCH($C110,'Policy Characteristics'!$C:$C,0))),"",INDEX('Policy Characteristics'!E:E,MATCH($C110,'Policy Characteristics'!$C:$C,0)))</f>
        <v>trans frgt subsidy</v>
      </c>
      <c r="L110" s="176">
        <f>IF(ISBLANK(INDEX('Policy Characteristics'!F:F,MATCH($C110,'Policy Characteristics'!$C:$C,0))),"",INDEX('Policy Characteristics'!F:F,MATCH($C110,'Policy Characteristics'!$C:$C,0)))</f>
        <v>0</v>
      </c>
      <c r="M110" s="176">
        <f>IF(ISBLANK(INDEX('Policy Characteristics'!G:G,MATCH($C110,'Policy Characteristics'!$C:$C,0))),"",INDEX('Policy Characteristics'!G:G,MATCH($C110,'Policy Characteristics'!$C:$C,0)))</f>
        <v>35000</v>
      </c>
      <c r="N110" s="176">
        <f>IF(ISBLANK(INDEX('Policy Characteristics'!H:H,MATCH($C110,'Policy Characteristics'!$C:$C,0))),"",INDEX('Policy Characteristics'!H:H,MATCH($C110,'Policy Characteristics'!$C:$C,0)))</f>
        <v>100</v>
      </c>
      <c r="O110" s="176" t="str">
        <f>IF(ISBLANK(INDEX('Policy Characteristics'!I:I,MATCH($C110,'Policy Characteristics'!$C:$C,0))),"",INDEX('Policy Characteristics'!I:I,MATCH($C110,'Policy Characteristics'!$C:$C,0)))</f>
        <v>€/ vehicle</v>
      </c>
      <c r="P110" s="176" t="str">
        <f>IF(ISBLANK(INDEX('Policy Characteristics'!J:J,MATCH($C110,'Policy Characteristics'!$C:$C,0))),"",INDEX('Policy Characteristics'!J:J,MATCH($C110,'Policy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0" s="176" t="str">
        <f>IF(ISBLANK(INDEX('Policy Characteristics'!K:K,MATCH($C110,'Policy Characteristics'!$C:$C,0))),"",INDEX('Policy Characteristics'!K:K,MATCH($C110,'Policy Characteristics'!$C:$C,0)))</f>
        <v>transportation-sector-main.html#ev-subsidy</v>
      </c>
      <c r="R110" s="176" t="str">
        <f>IF(ISBLANK(INDEX('Policy Characteristics'!L:L,MATCH($C110,'Policy Characteristics'!$C:$C,0))),"",INDEX('Policy Characteristics'!L:L,MATCH($C110,'Policy Characteristics'!$C:$C,0)))</f>
        <v>ev-subsidy.html</v>
      </c>
    </row>
    <row r="111" spans="1:18" x14ac:dyDescent="0.25">
      <c r="A111" s="176" t="str">
        <f>IF(ISBLANK(INDEX('Policy Characteristics'!A:A,MATCH($C111,'Policy Characteristics'!$C:$C,0))),"",INDEX('Policy Characteristics'!A:A,MATCH($C111,'Policy Characteristics'!$C:$C,0)))</f>
        <v>Transportation</v>
      </c>
      <c r="B111" s="184" t="str">
        <f>IF(ISBLANK(INDEX('Policy Characteristics'!B:B,MATCH($C111,'Policy Characteristics'!$C:$C,0))),"",INDEX('Policy Characteristics'!B:B,MATCH($C111,'Policy Characteristics'!$C:$C,0)))</f>
        <v>Freight Vehicle Subsidy</v>
      </c>
      <c r="C111" s="176" t="str">
        <f t="shared" si="4"/>
        <v>Additional Freight Vehicle Subsidy</v>
      </c>
      <c r="D111" s="47" t="s">
        <v>37</v>
      </c>
      <c r="E111" s="2" t="s">
        <v>1385</v>
      </c>
      <c r="F111" s="2" t="s">
        <v>2645</v>
      </c>
      <c r="G111" s="2" t="s">
        <v>2247</v>
      </c>
      <c r="H111" s="44">
        <v>1692</v>
      </c>
      <c r="I111" s="198" t="s">
        <v>43</v>
      </c>
      <c r="J111" s="177" t="str">
        <f>IF(ISBLANK(INDEX('Policy Characteristics'!D:D,MATCH($C111,'Policy Characteristics'!$C:$C,0))),"",INDEX('Policy Characteristics'!D:D,MATCH($C111,'Policy Characteristics'!$C:$C,0)))</f>
        <v>Vehicle Subsidy</v>
      </c>
      <c r="K111" s="176" t="str">
        <f>IF(ISBLANK(INDEX('Policy Characteristics'!E:E,MATCH($C111,'Policy Characteristics'!$C:$C,0))),"",INDEX('Policy Characteristics'!E:E,MATCH($C111,'Policy Characteristics'!$C:$C,0)))</f>
        <v>trans frgt subsidy</v>
      </c>
      <c r="L111" s="176">
        <f>IF(ISBLANK(INDEX('Policy Characteristics'!F:F,MATCH($C111,'Policy Characteristics'!$C:$C,0))),"",INDEX('Policy Characteristics'!F:F,MATCH($C111,'Policy Characteristics'!$C:$C,0)))</f>
        <v>0</v>
      </c>
      <c r="M111" s="176">
        <f>IF(ISBLANK(INDEX('Policy Characteristics'!G:G,MATCH($C111,'Policy Characteristics'!$C:$C,0))),"",INDEX('Policy Characteristics'!G:G,MATCH($C111,'Policy Characteristics'!$C:$C,0)))</f>
        <v>35000</v>
      </c>
      <c r="N111" s="176">
        <f>IF(ISBLANK(INDEX('Policy Characteristics'!H:H,MATCH($C111,'Policy Characteristics'!$C:$C,0))),"",INDEX('Policy Characteristics'!H:H,MATCH($C111,'Policy Characteristics'!$C:$C,0)))</f>
        <v>100</v>
      </c>
      <c r="O111" s="176" t="str">
        <f>IF(ISBLANK(INDEX('Policy Characteristics'!I:I,MATCH($C111,'Policy Characteristics'!$C:$C,0))),"",INDEX('Policy Characteristics'!I:I,MATCH($C111,'Policy Characteristics'!$C:$C,0)))</f>
        <v>€/ vehicle</v>
      </c>
      <c r="P111" s="176" t="str">
        <f>IF(ISBLANK(INDEX('Policy Characteristics'!J:J,MATCH($C111,'Policy Characteristics'!$C:$C,0))),"",INDEX('Policy Characteristics'!J:J,MATCH($C111,'Policy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1" s="176" t="str">
        <f>IF(ISBLANK(INDEX('Policy Characteristics'!K:K,MATCH($C111,'Policy Characteristics'!$C:$C,0))),"",INDEX('Policy Characteristics'!K:K,MATCH($C111,'Policy Characteristics'!$C:$C,0)))</f>
        <v>transportation-sector-main.html#ev-subsidy</v>
      </c>
      <c r="R111" s="176" t="str">
        <f>IF(ISBLANK(INDEX('Policy Characteristics'!L:L,MATCH($C111,'Policy Characteristics'!$C:$C,0))),"",INDEX('Policy Characteristics'!L:L,MATCH($C111,'Policy Characteristics'!$C:$C,0)))</f>
        <v>ev-subsidy.html</v>
      </c>
    </row>
    <row r="112" spans="1:18" x14ac:dyDescent="0.25">
      <c r="A112" s="176" t="str">
        <f>IF(ISBLANK(INDEX('Policy Characteristics'!A:A,MATCH($C112,'Policy Characteristics'!$C:$C,0))),"",INDEX('Policy Characteristics'!A:A,MATCH($C112,'Policy Characteristics'!$C:$C,0)))</f>
        <v>Transportation</v>
      </c>
      <c r="B112" s="184" t="str">
        <f>IF(ISBLANK(INDEX('Policy Characteristics'!B:B,MATCH($C112,'Policy Characteristics'!$C:$C,0))),"",INDEX('Policy Characteristics'!B:B,MATCH($C112,'Policy Characteristics'!$C:$C,0)))</f>
        <v>Freight Vehicle Subsidy</v>
      </c>
      <c r="C112" s="176" t="str">
        <f t="shared" si="4"/>
        <v>Additional Freight Vehicle Subsidy</v>
      </c>
      <c r="D112" s="47" t="s">
        <v>38</v>
      </c>
      <c r="E112" s="47" t="s">
        <v>1136</v>
      </c>
      <c r="F112" s="2" t="s">
        <v>2648</v>
      </c>
      <c r="G112" s="47" t="s">
        <v>2242</v>
      </c>
      <c r="H112" s="44">
        <v>1693</v>
      </c>
      <c r="I112" s="197" t="s">
        <v>43</v>
      </c>
      <c r="J112" s="177" t="str">
        <f>IF(ISBLANK(INDEX('Policy Characteristics'!D:D,MATCH($C112,'Policy Characteristics'!$C:$C,0))),"",INDEX('Policy Characteristics'!D:D,MATCH($C112,'Policy Characteristics'!$C:$C,0)))</f>
        <v>Vehicle Subsidy</v>
      </c>
      <c r="K112" s="176" t="str">
        <f>IF(ISBLANK(INDEX('Policy Characteristics'!E:E,MATCH($C112,'Policy Characteristics'!$C:$C,0))),"",INDEX('Policy Characteristics'!E:E,MATCH($C112,'Policy Characteristics'!$C:$C,0)))</f>
        <v>trans frgt subsidy</v>
      </c>
      <c r="L112" s="176">
        <f>IF(ISBLANK(INDEX('Policy Characteristics'!F:F,MATCH($C112,'Policy Characteristics'!$C:$C,0))),"",INDEX('Policy Characteristics'!F:F,MATCH($C112,'Policy Characteristics'!$C:$C,0)))</f>
        <v>0</v>
      </c>
      <c r="M112" s="176">
        <f>IF(ISBLANK(INDEX('Policy Characteristics'!G:G,MATCH($C112,'Policy Characteristics'!$C:$C,0))),"",INDEX('Policy Characteristics'!G:G,MATCH($C112,'Policy Characteristics'!$C:$C,0)))</f>
        <v>35000</v>
      </c>
      <c r="N112" s="176">
        <f>IF(ISBLANK(INDEX('Policy Characteristics'!H:H,MATCH($C112,'Policy Characteristics'!$C:$C,0))),"",INDEX('Policy Characteristics'!H:H,MATCH($C112,'Policy Characteristics'!$C:$C,0)))</f>
        <v>100</v>
      </c>
      <c r="O112" s="176" t="str">
        <f>IF(ISBLANK(INDEX('Policy Characteristics'!I:I,MATCH($C112,'Policy Characteristics'!$C:$C,0))),"",INDEX('Policy Characteristics'!I:I,MATCH($C112,'Policy Characteristics'!$C:$C,0)))</f>
        <v>€/ vehicle</v>
      </c>
      <c r="P112" s="176" t="str">
        <f>IF(ISBLANK(INDEX('Policy Characteristics'!J:J,MATCH($C112,'Policy Characteristics'!$C:$C,0))),"",INDEX('Policy Characteristics'!J:J,MATCH($C112,'Policy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2" s="176" t="str">
        <f>IF(ISBLANK(INDEX('Policy Characteristics'!K:K,MATCH($C112,'Policy Characteristics'!$C:$C,0))),"",INDEX('Policy Characteristics'!K:K,MATCH($C112,'Policy Characteristics'!$C:$C,0)))</f>
        <v>transportation-sector-main.html#ev-subsidy</v>
      </c>
      <c r="R112" s="176" t="str">
        <f>IF(ISBLANK(INDEX('Policy Characteristics'!L:L,MATCH($C112,'Policy Characteristics'!$C:$C,0))),"",INDEX('Policy Characteristics'!L:L,MATCH($C112,'Policy Characteristics'!$C:$C,0)))</f>
        <v>ev-subsidy.html</v>
      </c>
    </row>
    <row r="113" spans="1:18" x14ac:dyDescent="0.25">
      <c r="A113" s="176" t="str">
        <f>IF(ISBLANK(INDEX('Policy Characteristics'!A:A,MATCH($C113,'Policy Characteristics'!$C:$C,0))),"",INDEX('Policy Characteristics'!A:A,MATCH($C113,'Policy Characteristics'!$C:$C,0)))</f>
        <v>Transportation</v>
      </c>
      <c r="B113" s="184" t="str">
        <f>IF(ISBLANK(INDEX('Policy Characteristics'!B:B,MATCH($C113,'Policy Characteristics'!$C:$C,0))),"",INDEX('Policy Characteristics'!B:B,MATCH($C113,'Policy Characteristics'!$C:$C,0)))</f>
        <v>Freight Vehicle Subsidy</v>
      </c>
      <c r="C113" s="176" t="str">
        <f t="shared" si="4"/>
        <v>Additional Freight Vehicle Subsidy</v>
      </c>
      <c r="D113" s="47" t="s">
        <v>38</v>
      </c>
      <c r="E113" s="2" t="s">
        <v>1137</v>
      </c>
      <c r="F113" s="2" t="s">
        <v>2648</v>
      </c>
      <c r="G113" s="2" t="s">
        <v>2243</v>
      </c>
      <c r="H113" s="44">
        <v>1694</v>
      </c>
      <c r="I113" t="s">
        <v>43</v>
      </c>
      <c r="J113" s="177" t="str">
        <f>IF(ISBLANK(INDEX('Policy Characteristics'!D:D,MATCH($C113,'Policy Characteristics'!$C:$C,0))),"",INDEX('Policy Characteristics'!D:D,MATCH($C113,'Policy Characteristics'!$C:$C,0)))</f>
        <v>Vehicle Subsidy</v>
      </c>
      <c r="K113" s="176" t="str">
        <f>IF(ISBLANK(INDEX('Policy Characteristics'!E:E,MATCH($C113,'Policy Characteristics'!$C:$C,0))),"",INDEX('Policy Characteristics'!E:E,MATCH($C113,'Policy Characteristics'!$C:$C,0)))</f>
        <v>trans frgt subsidy</v>
      </c>
      <c r="L113" s="176">
        <f>IF(ISBLANK(INDEX('Policy Characteristics'!F:F,MATCH($C113,'Policy Characteristics'!$C:$C,0))),"",INDEX('Policy Characteristics'!F:F,MATCH($C113,'Policy Characteristics'!$C:$C,0)))</f>
        <v>0</v>
      </c>
      <c r="M113" s="176">
        <f>IF(ISBLANK(INDEX('Policy Characteristics'!G:G,MATCH($C113,'Policy Characteristics'!$C:$C,0))),"",INDEX('Policy Characteristics'!G:G,MATCH($C113,'Policy Characteristics'!$C:$C,0)))</f>
        <v>35000</v>
      </c>
      <c r="N113" s="176">
        <f>IF(ISBLANK(INDEX('Policy Characteristics'!H:H,MATCH($C113,'Policy Characteristics'!$C:$C,0))),"",INDEX('Policy Characteristics'!H:H,MATCH($C113,'Policy Characteristics'!$C:$C,0)))</f>
        <v>100</v>
      </c>
      <c r="O113" s="176" t="str">
        <f>IF(ISBLANK(INDEX('Policy Characteristics'!I:I,MATCH($C113,'Policy Characteristics'!$C:$C,0))),"",INDEX('Policy Characteristics'!I:I,MATCH($C113,'Policy Characteristics'!$C:$C,0)))</f>
        <v>€/ vehicle</v>
      </c>
      <c r="P113" s="176" t="str">
        <f>IF(ISBLANK(INDEX('Policy Characteristics'!J:J,MATCH($C113,'Policy Characteristics'!$C:$C,0))),"",INDEX('Policy Characteristics'!J:J,MATCH($C113,'Policy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3" s="176" t="str">
        <f>IF(ISBLANK(INDEX('Policy Characteristics'!K:K,MATCH($C113,'Policy Characteristics'!$C:$C,0))),"",INDEX('Policy Characteristics'!K:K,MATCH($C113,'Policy Characteristics'!$C:$C,0)))</f>
        <v>transportation-sector-main.html#ev-subsidy</v>
      </c>
      <c r="R113" s="176" t="str">
        <f>IF(ISBLANK(INDEX('Policy Characteristics'!L:L,MATCH($C113,'Policy Characteristics'!$C:$C,0))),"",INDEX('Policy Characteristics'!L:L,MATCH($C113,'Policy Characteristics'!$C:$C,0)))</f>
        <v>ev-subsidy.html</v>
      </c>
    </row>
    <row r="114" spans="1:18" x14ac:dyDescent="0.25">
      <c r="A114" s="176" t="str">
        <f>IF(ISBLANK(INDEX('Policy Characteristics'!A:A,MATCH($C114,'Policy Characteristics'!$C:$C,0))),"",INDEX('Policy Characteristics'!A:A,MATCH($C114,'Policy Characteristics'!$C:$C,0)))</f>
        <v>Transportation</v>
      </c>
      <c r="B114" s="184" t="str">
        <f>IF(ISBLANK(INDEX('Policy Characteristics'!B:B,MATCH($C114,'Policy Characteristics'!$C:$C,0))),"",INDEX('Policy Characteristics'!B:B,MATCH($C114,'Policy Characteristics'!$C:$C,0)))</f>
        <v>Freight Vehicle Subsidy</v>
      </c>
      <c r="C114" s="176" t="str">
        <f t="shared" si="4"/>
        <v>Additional Freight Vehicle Subsidy</v>
      </c>
      <c r="D114" s="47" t="s">
        <v>38</v>
      </c>
      <c r="E114" s="2" t="s">
        <v>1138</v>
      </c>
      <c r="F114" s="2" t="s">
        <v>2648</v>
      </c>
      <c r="G114" s="2" t="s">
        <v>2244</v>
      </c>
      <c r="H114" s="44">
        <v>1695</v>
      </c>
      <c r="I114" s="198" t="s">
        <v>44</v>
      </c>
      <c r="J114" s="177" t="str">
        <f>IF(ISBLANK(INDEX('Policy Characteristics'!D:D,MATCH($C114,'Policy Characteristics'!$C:$C,0))),"",INDEX('Policy Characteristics'!D:D,MATCH($C114,'Policy Characteristics'!$C:$C,0)))</f>
        <v>Vehicle Subsidy</v>
      </c>
      <c r="K114" s="176" t="str">
        <f>IF(ISBLANK(INDEX('Policy Characteristics'!E:E,MATCH($C114,'Policy Characteristics'!$C:$C,0))),"",INDEX('Policy Characteristics'!E:E,MATCH($C114,'Policy Characteristics'!$C:$C,0)))</f>
        <v>trans frgt subsidy</v>
      </c>
      <c r="L114" s="176">
        <f>IF(ISBLANK(INDEX('Policy Characteristics'!F:F,MATCH($C114,'Policy Characteristics'!$C:$C,0))),"",INDEX('Policy Characteristics'!F:F,MATCH($C114,'Policy Characteristics'!$C:$C,0)))</f>
        <v>0</v>
      </c>
      <c r="M114" s="176">
        <f>IF(ISBLANK(INDEX('Policy Characteristics'!G:G,MATCH($C114,'Policy Characteristics'!$C:$C,0))),"",INDEX('Policy Characteristics'!G:G,MATCH($C114,'Policy Characteristics'!$C:$C,0)))</f>
        <v>35000</v>
      </c>
      <c r="N114" s="176">
        <f>IF(ISBLANK(INDEX('Policy Characteristics'!H:H,MATCH($C114,'Policy Characteristics'!$C:$C,0))),"",INDEX('Policy Characteristics'!H:H,MATCH($C114,'Policy Characteristics'!$C:$C,0)))</f>
        <v>100</v>
      </c>
      <c r="O114" s="176" t="str">
        <f>IF(ISBLANK(INDEX('Policy Characteristics'!I:I,MATCH($C114,'Policy Characteristics'!$C:$C,0))),"",INDEX('Policy Characteristics'!I:I,MATCH($C114,'Policy Characteristics'!$C:$C,0)))</f>
        <v>€/ vehicle</v>
      </c>
      <c r="P114" s="176" t="str">
        <f>IF(ISBLANK(INDEX('Policy Characteristics'!J:J,MATCH($C114,'Policy Characteristics'!$C:$C,0))),"",INDEX('Policy Characteristics'!J:J,MATCH($C114,'Policy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4" s="176" t="str">
        <f>IF(ISBLANK(INDEX('Policy Characteristics'!K:K,MATCH($C114,'Policy Characteristics'!$C:$C,0))),"",INDEX('Policy Characteristics'!K:K,MATCH($C114,'Policy Characteristics'!$C:$C,0)))</f>
        <v>transportation-sector-main.html#ev-subsidy</v>
      </c>
      <c r="R114" s="176" t="str">
        <f>IF(ISBLANK(INDEX('Policy Characteristics'!L:L,MATCH($C114,'Policy Characteristics'!$C:$C,0))),"",INDEX('Policy Characteristics'!L:L,MATCH($C114,'Policy Characteristics'!$C:$C,0)))</f>
        <v>ev-subsidy.html</v>
      </c>
    </row>
    <row r="115" spans="1:18" x14ac:dyDescent="0.25">
      <c r="A115" s="176" t="str">
        <f>IF(ISBLANK(INDEX('Policy Characteristics'!A:A,MATCH($C115,'Policy Characteristics'!$C:$C,0))),"",INDEX('Policy Characteristics'!A:A,MATCH($C115,'Policy Characteristics'!$C:$C,0)))</f>
        <v>Transportation</v>
      </c>
      <c r="B115" s="184" t="str">
        <f>IF(ISBLANK(INDEX('Policy Characteristics'!B:B,MATCH($C115,'Policy Characteristics'!$C:$C,0))),"",INDEX('Policy Characteristics'!B:B,MATCH($C115,'Policy Characteristics'!$C:$C,0)))</f>
        <v>Freight Vehicle Subsidy</v>
      </c>
      <c r="C115" s="176" t="str">
        <f t="shared" si="4"/>
        <v>Additional Freight Vehicle Subsidy</v>
      </c>
      <c r="D115" s="47" t="s">
        <v>38</v>
      </c>
      <c r="E115" s="2" t="s">
        <v>1139</v>
      </c>
      <c r="F115" s="2" t="s">
        <v>2648</v>
      </c>
      <c r="G115" s="2" t="s">
        <v>2245</v>
      </c>
      <c r="H115" s="44">
        <v>1696</v>
      </c>
      <c r="I115" s="198" t="s">
        <v>44</v>
      </c>
      <c r="J115" s="177" t="str">
        <f>IF(ISBLANK(INDEX('Policy Characteristics'!D:D,MATCH($C115,'Policy Characteristics'!$C:$C,0))),"",INDEX('Policy Characteristics'!D:D,MATCH($C115,'Policy Characteristics'!$C:$C,0)))</f>
        <v>Vehicle Subsidy</v>
      </c>
      <c r="K115" s="176" t="str">
        <f>IF(ISBLANK(INDEX('Policy Characteristics'!E:E,MATCH($C115,'Policy Characteristics'!$C:$C,0))),"",INDEX('Policy Characteristics'!E:E,MATCH($C115,'Policy Characteristics'!$C:$C,0)))</f>
        <v>trans frgt subsidy</v>
      </c>
      <c r="L115" s="176">
        <f>IF(ISBLANK(INDEX('Policy Characteristics'!F:F,MATCH($C115,'Policy Characteristics'!$C:$C,0))),"",INDEX('Policy Characteristics'!F:F,MATCH($C115,'Policy Characteristics'!$C:$C,0)))</f>
        <v>0</v>
      </c>
      <c r="M115" s="176">
        <f>IF(ISBLANK(INDEX('Policy Characteristics'!G:G,MATCH($C115,'Policy Characteristics'!$C:$C,0))),"",INDEX('Policy Characteristics'!G:G,MATCH($C115,'Policy Characteristics'!$C:$C,0)))</f>
        <v>35000</v>
      </c>
      <c r="N115" s="176">
        <f>IF(ISBLANK(INDEX('Policy Characteristics'!H:H,MATCH($C115,'Policy Characteristics'!$C:$C,0))),"",INDEX('Policy Characteristics'!H:H,MATCH($C115,'Policy Characteristics'!$C:$C,0)))</f>
        <v>100</v>
      </c>
      <c r="O115" s="176" t="str">
        <f>IF(ISBLANK(INDEX('Policy Characteristics'!I:I,MATCH($C115,'Policy Characteristics'!$C:$C,0))),"",INDEX('Policy Characteristics'!I:I,MATCH($C115,'Policy Characteristics'!$C:$C,0)))</f>
        <v>€/ vehicle</v>
      </c>
      <c r="P115" s="176" t="str">
        <f>IF(ISBLANK(INDEX('Policy Characteristics'!J:J,MATCH($C115,'Policy Characteristics'!$C:$C,0))),"",INDEX('Policy Characteristics'!J:J,MATCH($C115,'Policy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5" s="176" t="str">
        <f>IF(ISBLANK(INDEX('Policy Characteristics'!K:K,MATCH($C115,'Policy Characteristics'!$C:$C,0))),"",INDEX('Policy Characteristics'!K:K,MATCH($C115,'Policy Characteristics'!$C:$C,0)))</f>
        <v>transportation-sector-main.html#ev-subsidy</v>
      </c>
      <c r="R115" s="176" t="str">
        <f>IF(ISBLANK(INDEX('Policy Characteristics'!L:L,MATCH($C115,'Policy Characteristics'!$C:$C,0))),"",INDEX('Policy Characteristics'!L:L,MATCH($C115,'Policy Characteristics'!$C:$C,0)))</f>
        <v>ev-subsidy.html</v>
      </c>
    </row>
    <row r="116" spans="1:18" x14ac:dyDescent="0.25">
      <c r="A116" s="176" t="str">
        <f>IF(ISBLANK(INDEX('Policy Characteristics'!A:A,MATCH($C116,'Policy Characteristics'!$C:$C,0))),"",INDEX('Policy Characteristics'!A:A,MATCH($C116,'Policy Characteristics'!$C:$C,0)))</f>
        <v>Transportation</v>
      </c>
      <c r="B116" s="184" t="str">
        <f>IF(ISBLANK(INDEX('Policy Characteristics'!B:B,MATCH($C116,'Policy Characteristics'!$C:$C,0))),"",INDEX('Policy Characteristics'!B:B,MATCH($C116,'Policy Characteristics'!$C:$C,0)))</f>
        <v>Freight Vehicle Subsidy</v>
      </c>
      <c r="C116" s="176" t="str">
        <f t="shared" si="4"/>
        <v>Additional Freight Vehicle Subsidy</v>
      </c>
      <c r="D116" s="47" t="s">
        <v>38</v>
      </c>
      <c r="E116" s="2" t="s">
        <v>1140</v>
      </c>
      <c r="F116" s="2" t="s">
        <v>2648</v>
      </c>
      <c r="G116" s="2" t="s">
        <v>2246</v>
      </c>
      <c r="H116" s="44">
        <v>1697</v>
      </c>
      <c r="I116" s="197" t="s">
        <v>43</v>
      </c>
      <c r="J116" s="177" t="str">
        <f>IF(ISBLANK(INDEX('Policy Characteristics'!D:D,MATCH($C116,'Policy Characteristics'!$C:$C,0))),"",INDEX('Policy Characteristics'!D:D,MATCH($C116,'Policy Characteristics'!$C:$C,0)))</f>
        <v>Vehicle Subsidy</v>
      </c>
      <c r="K116" s="176" t="str">
        <f>IF(ISBLANK(INDEX('Policy Characteristics'!E:E,MATCH($C116,'Policy Characteristics'!$C:$C,0))),"",INDEX('Policy Characteristics'!E:E,MATCH($C116,'Policy Characteristics'!$C:$C,0)))</f>
        <v>trans frgt subsidy</v>
      </c>
      <c r="L116" s="176">
        <f>IF(ISBLANK(INDEX('Policy Characteristics'!F:F,MATCH($C116,'Policy Characteristics'!$C:$C,0))),"",INDEX('Policy Characteristics'!F:F,MATCH($C116,'Policy Characteristics'!$C:$C,0)))</f>
        <v>0</v>
      </c>
      <c r="M116" s="176">
        <f>IF(ISBLANK(INDEX('Policy Characteristics'!G:G,MATCH($C116,'Policy Characteristics'!$C:$C,0))),"",INDEX('Policy Characteristics'!G:G,MATCH($C116,'Policy Characteristics'!$C:$C,0)))</f>
        <v>35000</v>
      </c>
      <c r="N116" s="176">
        <f>IF(ISBLANK(INDEX('Policy Characteristics'!H:H,MATCH($C116,'Policy Characteristics'!$C:$C,0))),"",INDEX('Policy Characteristics'!H:H,MATCH($C116,'Policy Characteristics'!$C:$C,0)))</f>
        <v>100</v>
      </c>
      <c r="O116" s="176" t="str">
        <f>IF(ISBLANK(INDEX('Policy Characteristics'!I:I,MATCH($C116,'Policy Characteristics'!$C:$C,0))),"",INDEX('Policy Characteristics'!I:I,MATCH($C116,'Policy Characteristics'!$C:$C,0)))</f>
        <v>€/ vehicle</v>
      </c>
      <c r="P116" s="176" t="str">
        <f>IF(ISBLANK(INDEX('Policy Characteristics'!J:J,MATCH($C116,'Policy Characteristics'!$C:$C,0))),"",INDEX('Policy Characteristics'!J:J,MATCH($C116,'Policy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6" s="176" t="str">
        <f>IF(ISBLANK(INDEX('Policy Characteristics'!K:K,MATCH($C116,'Policy Characteristics'!$C:$C,0))),"",INDEX('Policy Characteristics'!K:K,MATCH($C116,'Policy Characteristics'!$C:$C,0)))</f>
        <v>transportation-sector-main.html#ev-subsidy</v>
      </c>
      <c r="R116" s="176" t="str">
        <f>IF(ISBLANK(INDEX('Policy Characteristics'!L:L,MATCH($C116,'Policy Characteristics'!$C:$C,0))),"",INDEX('Policy Characteristics'!L:L,MATCH($C116,'Policy Characteristics'!$C:$C,0)))</f>
        <v>ev-subsidy.html</v>
      </c>
    </row>
    <row r="117" spans="1:18" x14ac:dyDescent="0.25">
      <c r="A117" s="176" t="str">
        <f>IF(ISBLANK(INDEX('Policy Characteristics'!A:A,MATCH($C117,'Policy Characteristics'!$C:$C,0))),"",INDEX('Policy Characteristics'!A:A,MATCH($C117,'Policy Characteristics'!$C:$C,0)))</f>
        <v>Transportation</v>
      </c>
      <c r="B117" s="184" t="str">
        <f>IF(ISBLANK(INDEX('Policy Characteristics'!B:B,MATCH($C117,'Policy Characteristics'!$C:$C,0))),"",INDEX('Policy Characteristics'!B:B,MATCH($C117,'Policy Characteristics'!$C:$C,0)))</f>
        <v>Freight Vehicle Subsidy</v>
      </c>
      <c r="C117" s="176" t="str">
        <f t="shared" si="4"/>
        <v>Additional Freight Vehicle Subsidy</v>
      </c>
      <c r="D117" s="47" t="s">
        <v>38</v>
      </c>
      <c r="E117" s="2" t="s">
        <v>1386</v>
      </c>
      <c r="F117" s="2" t="s">
        <v>2648</v>
      </c>
      <c r="G117" s="2" t="s">
        <v>1386</v>
      </c>
      <c r="H117" s="44">
        <v>1698</v>
      </c>
      <c r="I117" t="s">
        <v>43</v>
      </c>
      <c r="J117" s="177" t="str">
        <f>IF(ISBLANK(INDEX('Policy Characteristics'!D:D,MATCH($C117,'Policy Characteristics'!$C:$C,0))),"",INDEX('Policy Characteristics'!D:D,MATCH($C117,'Policy Characteristics'!$C:$C,0)))</f>
        <v>Vehicle Subsidy</v>
      </c>
      <c r="K117" s="176" t="str">
        <f>IF(ISBLANK(INDEX('Policy Characteristics'!E:E,MATCH($C117,'Policy Characteristics'!$C:$C,0))),"",INDEX('Policy Characteristics'!E:E,MATCH($C117,'Policy Characteristics'!$C:$C,0)))</f>
        <v>trans frgt subsidy</v>
      </c>
      <c r="L117" s="176">
        <f>IF(ISBLANK(INDEX('Policy Characteristics'!F:F,MATCH($C117,'Policy Characteristics'!$C:$C,0))),"",INDEX('Policy Characteristics'!F:F,MATCH($C117,'Policy Characteristics'!$C:$C,0)))</f>
        <v>0</v>
      </c>
      <c r="M117" s="176">
        <f>IF(ISBLANK(INDEX('Policy Characteristics'!G:G,MATCH($C117,'Policy Characteristics'!$C:$C,0))),"",INDEX('Policy Characteristics'!G:G,MATCH($C117,'Policy Characteristics'!$C:$C,0)))</f>
        <v>35000</v>
      </c>
      <c r="N117" s="176">
        <f>IF(ISBLANK(INDEX('Policy Characteristics'!H:H,MATCH($C117,'Policy Characteristics'!$C:$C,0))),"",INDEX('Policy Characteristics'!H:H,MATCH($C117,'Policy Characteristics'!$C:$C,0)))</f>
        <v>100</v>
      </c>
      <c r="O117" s="176" t="str">
        <f>IF(ISBLANK(INDEX('Policy Characteristics'!I:I,MATCH($C117,'Policy Characteristics'!$C:$C,0))),"",INDEX('Policy Characteristics'!I:I,MATCH($C117,'Policy Characteristics'!$C:$C,0)))</f>
        <v>€/ vehicle</v>
      </c>
      <c r="P117" s="176" t="str">
        <f>IF(ISBLANK(INDEX('Policy Characteristics'!J:J,MATCH($C117,'Policy Characteristics'!$C:$C,0))),"",INDEX('Policy Characteristics'!J:J,MATCH($C117,'Policy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7" s="176" t="str">
        <f>IF(ISBLANK(INDEX('Policy Characteristics'!K:K,MATCH($C117,'Policy Characteristics'!$C:$C,0))),"",INDEX('Policy Characteristics'!K:K,MATCH($C117,'Policy Characteristics'!$C:$C,0)))</f>
        <v>transportation-sector-main.html#ev-subsidy</v>
      </c>
      <c r="R117" s="176" t="str">
        <f>IF(ISBLANK(INDEX('Policy Characteristics'!L:L,MATCH($C117,'Policy Characteristics'!$C:$C,0))),"",INDEX('Policy Characteristics'!L:L,MATCH($C117,'Policy Characteristics'!$C:$C,0)))</f>
        <v>ev-subsidy.html</v>
      </c>
    </row>
    <row r="118" spans="1:18" x14ac:dyDescent="0.25">
      <c r="A118" s="176" t="str">
        <f>IF(ISBLANK(INDEX('Policy Characteristics'!A:A,MATCH($C118,'Policy Characteristics'!$C:$C,0))),"",INDEX('Policy Characteristics'!A:A,MATCH($C118,'Policy Characteristics'!$C:$C,0)))</f>
        <v>Transportation</v>
      </c>
      <c r="B118" s="184" t="str">
        <f>IF(ISBLANK(INDEX('Policy Characteristics'!B:B,MATCH($C118,'Policy Characteristics'!$C:$C,0))),"",INDEX('Policy Characteristics'!B:B,MATCH($C118,'Policy Characteristics'!$C:$C,0)))</f>
        <v>Freight Vehicle Subsidy</v>
      </c>
      <c r="C118" s="176" t="str">
        <f t="shared" si="4"/>
        <v>Additional Freight Vehicle Subsidy</v>
      </c>
      <c r="D118" s="47" t="s">
        <v>38</v>
      </c>
      <c r="E118" s="2" t="s">
        <v>1385</v>
      </c>
      <c r="F118" s="2" t="s">
        <v>2648</v>
      </c>
      <c r="G118" s="2" t="s">
        <v>2247</v>
      </c>
      <c r="H118" s="44">
        <v>1699</v>
      </c>
      <c r="I118" s="197" t="s">
        <v>43</v>
      </c>
      <c r="J118" s="177" t="str">
        <f>IF(ISBLANK(INDEX('Policy Characteristics'!D:D,MATCH($C118,'Policy Characteristics'!$C:$C,0))),"",INDEX('Policy Characteristics'!D:D,MATCH($C118,'Policy Characteristics'!$C:$C,0)))</f>
        <v>Vehicle Subsidy</v>
      </c>
      <c r="K118" s="176" t="str">
        <f>IF(ISBLANK(INDEX('Policy Characteristics'!E:E,MATCH($C118,'Policy Characteristics'!$C:$C,0))),"",INDEX('Policy Characteristics'!E:E,MATCH($C118,'Policy Characteristics'!$C:$C,0)))</f>
        <v>trans frgt subsidy</v>
      </c>
      <c r="L118" s="176">
        <f>IF(ISBLANK(INDEX('Policy Characteristics'!F:F,MATCH($C118,'Policy Characteristics'!$C:$C,0))),"",INDEX('Policy Characteristics'!F:F,MATCH($C118,'Policy Characteristics'!$C:$C,0)))</f>
        <v>0</v>
      </c>
      <c r="M118" s="176">
        <f>IF(ISBLANK(INDEX('Policy Characteristics'!G:G,MATCH($C118,'Policy Characteristics'!$C:$C,0))),"",INDEX('Policy Characteristics'!G:G,MATCH($C118,'Policy Characteristics'!$C:$C,0)))</f>
        <v>35000</v>
      </c>
      <c r="N118" s="176">
        <f>IF(ISBLANK(INDEX('Policy Characteristics'!H:H,MATCH($C118,'Policy Characteristics'!$C:$C,0))),"",INDEX('Policy Characteristics'!H:H,MATCH($C118,'Policy Characteristics'!$C:$C,0)))</f>
        <v>100</v>
      </c>
      <c r="O118" s="176" t="str">
        <f>IF(ISBLANK(INDEX('Policy Characteristics'!I:I,MATCH($C118,'Policy Characteristics'!$C:$C,0))),"",INDEX('Policy Characteristics'!I:I,MATCH($C118,'Policy Characteristics'!$C:$C,0)))</f>
        <v>€/ vehicle</v>
      </c>
      <c r="P118" s="176" t="str">
        <f>IF(ISBLANK(INDEX('Policy Characteristics'!J:J,MATCH($C118,'Policy Characteristics'!$C:$C,0))),"",INDEX('Policy Characteristics'!J:J,MATCH($C118,'Policy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8" s="176" t="str">
        <f>IF(ISBLANK(INDEX('Policy Characteristics'!K:K,MATCH($C118,'Policy Characteristics'!$C:$C,0))),"",INDEX('Policy Characteristics'!K:K,MATCH($C118,'Policy Characteristics'!$C:$C,0)))</f>
        <v>transportation-sector-main.html#ev-subsidy</v>
      </c>
      <c r="R118" s="176" t="str">
        <f>IF(ISBLANK(INDEX('Policy Characteristics'!L:L,MATCH($C118,'Policy Characteristics'!$C:$C,0))),"",INDEX('Policy Characteristics'!L:L,MATCH($C118,'Policy Characteristics'!$C:$C,0)))</f>
        <v>ev-subsidy.html</v>
      </c>
    </row>
    <row r="119" spans="1:18" x14ac:dyDescent="0.25">
      <c r="A119" s="176" t="str">
        <f>IF(ISBLANK(INDEX('Policy Characteristics'!A:A,MATCH($C119,'Policy Characteristics'!$C:$C,0))),"",INDEX('Policy Characteristics'!A:A,MATCH($C119,'Policy Characteristics'!$C:$C,0)))</f>
        <v>Transportation</v>
      </c>
      <c r="B119" s="184" t="str">
        <f>IF(ISBLANK(INDEX('Policy Characteristics'!B:B,MATCH($C119,'Policy Characteristics'!$C:$C,0))),"",INDEX('Policy Characteristics'!B:B,MATCH($C119,'Policy Characteristics'!$C:$C,0)))</f>
        <v>Freight Vehicle Subsidy</v>
      </c>
      <c r="C119" s="176" t="str">
        <f t="shared" si="4"/>
        <v>Additional Freight Vehicle Subsidy</v>
      </c>
      <c r="D119" s="2" t="s">
        <v>39</v>
      </c>
      <c r="E119" s="47" t="s">
        <v>1136</v>
      </c>
      <c r="F119" s="2" t="s">
        <v>2114</v>
      </c>
      <c r="G119" s="47" t="s">
        <v>2242</v>
      </c>
      <c r="H119" s="44">
        <v>1700</v>
      </c>
      <c r="I119" t="s">
        <v>43</v>
      </c>
      <c r="J119" s="177" t="str">
        <f>IF(ISBLANK(INDEX('Policy Characteristics'!D:D,MATCH($C119,'Policy Characteristics'!$C:$C,0))),"",INDEX('Policy Characteristics'!D:D,MATCH($C119,'Policy Characteristics'!$C:$C,0)))</f>
        <v>Vehicle Subsidy</v>
      </c>
      <c r="K119" s="176" t="str">
        <f>IF(ISBLANK(INDEX('Policy Characteristics'!E:E,MATCH($C119,'Policy Characteristics'!$C:$C,0))),"",INDEX('Policy Characteristics'!E:E,MATCH($C119,'Policy Characteristics'!$C:$C,0)))</f>
        <v>trans frgt subsidy</v>
      </c>
      <c r="L119" s="176">
        <f>IF(ISBLANK(INDEX('Policy Characteristics'!F:F,MATCH($C119,'Policy Characteristics'!$C:$C,0))),"",INDEX('Policy Characteristics'!F:F,MATCH($C119,'Policy Characteristics'!$C:$C,0)))</f>
        <v>0</v>
      </c>
      <c r="M119" s="176">
        <f>IF(ISBLANK(INDEX('Policy Characteristics'!G:G,MATCH($C119,'Policy Characteristics'!$C:$C,0))),"",INDEX('Policy Characteristics'!G:G,MATCH($C119,'Policy Characteristics'!$C:$C,0)))</f>
        <v>35000</v>
      </c>
      <c r="N119" s="176">
        <f>IF(ISBLANK(INDEX('Policy Characteristics'!H:H,MATCH($C119,'Policy Characteristics'!$C:$C,0))),"",INDEX('Policy Characteristics'!H:H,MATCH($C119,'Policy Characteristics'!$C:$C,0)))</f>
        <v>100</v>
      </c>
      <c r="O119" s="176" t="str">
        <f>IF(ISBLANK(INDEX('Policy Characteristics'!I:I,MATCH($C119,'Policy Characteristics'!$C:$C,0))),"",INDEX('Policy Characteristics'!I:I,MATCH($C119,'Policy Characteristics'!$C:$C,0)))</f>
        <v>€/ vehicle</v>
      </c>
      <c r="P119" s="176" t="str">
        <f>IF(ISBLANK(INDEX('Policy Characteristics'!J:J,MATCH($C119,'Policy Characteristics'!$C:$C,0))),"",INDEX('Policy Characteristics'!J:J,MATCH($C119,'Policy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9" s="176" t="str">
        <f>IF(ISBLANK(INDEX('Policy Characteristics'!K:K,MATCH($C119,'Policy Characteristics'!$C:$C,0))),"",INDEX('Policy Characteristics'!K:K,MATCH($C119,'Policy Characteristics'!$C:$C,0)))</f>
        <v>transportation-sector-main.html#ev-subsidy</v>
      </c>
      <c r="R119" s="176" t="str">
        <f>IF(ISBLANK(INDEX('Policy Characteristics'!L:L,MATCH($C119,'Policy Characteristics'!$C:$C,0))),"",INDEX('Policy Characteristics'!L:L,MATCH($C119,'Policy Characteristics'!$C:$C,0)))</f>
        <v>ev-subsidy.html</v>
      </c>
    </row>
    <row r="120" spans="1:18" x14ac:dyDescent="0.25">
      <c r="A120" s="176" t="str">
        <f>IF(ISBLANK(INDEX('Policy Characteristics'!A:A,MATCH($C120,'Policy Characteristics'!$C:$C,0))),"",INDEX('Policy Characteristics'!A:A,MATCH($C120,'Policy Characteristics'!$C:$C,0)))</f>
        <v>Transportation</v>
      </c>
      <c r="B120" s="184" t="str">
        <f>IF(ISBLANK(INDEX('Policy Characteristics'!B:B,MATCH($C120,'Policy Characteristics'!$C:$C,0))),"",INDEX('Policy Characteristics'!B:B,MATCH($C120,'Policy Characteristics'!$C:$C,0)))</f>
        <v>Freight Vehicle Subsidy</v>
      </c>
      <c r="C120" s="176" t="str">
        <f t="shared" si="4"/>
        <v>Additional Freight Vehicle Subsidy</v>
      </c>
      <c r="D120" s="2" t="s">
        <v>39</v>
      </c>
      <c r="E120" s="2" t="s">
        <v>1137</v>
      </c>
      <c r="F120" s="2" t="s">
        <v>2114</v>
      </c>
      <c r="G120" s="2" t="s">
        <v>2243</v>
      </c>
      <c r="H120" s="44">
        <v>1701</v>
      </c>
      <c r="I120" s="198" t="s">
        <v>44</v>
      </c>
      <c r="J120" s="177" t="str">
        <f>IF(ISBLANK(INDEX('Policy Characteristics'!D:D,MATCH($C120,'Policy Characteristics'!$C:$C,0))),"",INDEX('Policy Characteristics'!D:D,MATCH($C120,'Policy Characteristics'!$C:$C,0)))</f>
        <v>Vehicle Subsidy</v>
      </c>
      <c r="K120" s="176" t="str">
        <f>IF(ISBLANK(INDEX('Policy Characteristics'!E:E,MATCH($C120,'Policy Characteristics'!$C:$C,0))),"",INDEX('Policy Characteristics'!E:E,MATCH($C120,'Policy Characteristics'!$C:$C,0)))</f>
        <v>trans frgt subsidy</v>
      </c>
      <c r="L120" s="176">
        <f>IF(ISBLANK(INDEX('Policy Characteristics'!F:F,MATCH($C120,'Policy Characteristics'!$C:$C,0))),"",INDEX('Policy Characteristics'!F:F,MATCH($C120,'Policy Characteristics'!$C:$C,0)))</f>
        <v>0</v>
      </c>
      <c r="M120" s="176">
        <f>IF(ISBLANK(INDEX('Policy Characteristics'!G:G,MATCH($C120,'Policy Characteristics'!$C:$C,0))),"",INDEX('Policy Characteristics'!G:G,MATCH($C120,'Policy Characteristics'!$C:$C,0)))</f>
        <v>35000</v>
      </c>
      <c r="N120" s="176">
        <f>IF(ISBLANK(INDEX('Policy Characteristics'!H:H,MATCH($C120,'Policy Characteristics'!$C:$C,0))),"",INDEX('Policy Characteristics'!H:H,MATCH($C120,'Policy Characteristics'!$C:$C,0)))</f>
        <v>100</v>
      </c>
      <c r="O120" s="176" t="str">
        <f>IF(ISBLANK(INDEX('Policy Characteristics'!I:I,MATCH($C120,'Policy Characteristics'!$C:$C,0))),"",INDEX('Policy Characteristics'!I:I,MATCH($C120,'Policy Characteristics'!$C:$C,0)))</f>
        <v>€/ vehicle</v>
      </c>
      <c r="P120" s="176" t="str">
        <f>IF(ISBLANK(INDEX('Policy Characteristics'!J:J,MATCH($C120,'Policy Characteristics'!$C:$C,0))),"",INDEX('Policy Characteristics'!J:J,MATCH($C120,'Policy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0" s="176" t="str">
        <f>IF(ISBLANK(INDEX('Policy Characteristics'!K:K,MATCH($C120,'Policy Characteristics'!$C:$C,0))),"",INDEX('Policy Characteristics'!K:K,MATCH($C120,'Policy Characteristics'!$C:$C,0)))</f>
        <v>transportation-sector-main.html#ev-subsidy</v>
      </c>
      <c r="R120" s="176" t="str">
        <f>IF(ISBLANK(INDEX('Policy Characteristics'!L:L,MATCH($C120,'Policy Characteristics'!$C:$C,0))),"",INDEX('Policy Characteristics'!L:L,MATCH($C120,'Policy Characteristics'!$C:$C,0)))</f>
        <v>ev-subsidy.html</v>
      </c>
    </row>
    <row r="121" spans="1:18" x14ac:dyDescent="0.25">
      <c r="A121" s="176" t="str">
        <f>IF(ISBLANK(INDEX('Policy Characteristics'!A:A,MATCH($C121,'Policy Characteristics'!$C:$C,0))),"",INDEX('Policy Characteristics'!A:A,MATCH($C121,'Policy Characteristics'!$C:$C,0)))</f>
        <v>Transportation</v>
      </c>
      <c r="B121" s="184" t="str">
        <f>IF(ISBLANK(INDEX('Policy Characteristics'!B:B,MATCH($C121,'Policy Characteristics'!$C:$C,0))),"",INDEX('Policy Characteristics'!B:B,MATCH($C121,'Policy Characteristics'!$C:$C,0)))</f>
        <v>Freight Vehicle Subsidy</v>
      </c>
      <c r="C121" s="176" t="str">
        <f t="shared" si="4"/>
        <v>Additional Freight Vehicle Subsidy</v>
      </c>
      <c r="D121" s="2" t="s">
        <v>39</v>
      </c>
      <c r="E121" s="2" t="s">
        <v>1138</v>
      </c>
      <c r="F121" s="2" t="s">
        <v>2114</v>
      </c>
      <c r="G121" s="2" t="s">
        <v>2244</v>
      </c>
      <c r="H121" s="44">
        <v>1702</v>
      </c>
      <c r="I121" s="198" t="s">
        <v>44</v>
      </c>
      <c r="J121" s="177" t="str">
        <f>IF(ISBLANK(INDEX('Policy Characteristics'!D:D,MATCH($C121,'Policy Characteristics'!$C:$C,0))),"",INDEX('Policy Characteristics'!D:D,MATCH($C121,'Policy Characteristics'!$C:$C,0)))</f>
        <v>Vehicle Subsidy</v>
      </c>
      <c r="K121" s="176" t="str">
        <f>IF(ISBLANK(INDEX('Policy Characteristics'!E:E,MATCH($C121,'Policy Characteristics'!$C:$C,0))),"",INDEX('Policy Characteristics'!E:E,MATCH($C121,'Policy Characteristics'!$C:$C,0)))</f>
        <v>trans frgt subsidy</v>
      </c>
      <c r="L121" s="176">
        <f>IF(ISBLANK(INDEX('Policy Characteristics'!F:F,MATCH($C121,'Policy Characteristics'!$C:$C,0))),"",INDEX('Policy Characteristics'!F:F,MATCH($C121,'Policy Characteristics'!$C:$C,0)))</f>
        <v>0</v>
      </c>
      <c r="M121" s="176">
        <f>IF(ISBLANK(INDEX('Policy Characteristics'!G:G,MATCH($C121,'Policy Characteristics'!$C:$C,0))),"",INDEX('Policy Characteristics'!G:G,MATCH($C121,'Policy Characteristics'!$C:$C,0)))</f>
        <v>35000</v>
      </c>
      <c r="N121" s="176">
        <f>IF(ISBLANK(INDEX('Policy Characteristics'!H:H,MATCH($C121,'Policy Characteristics'!$C:$C,0))),"",INDEX('Policy Characteristics'!H:H,MATCH($C121,'Policy Characteristics'!$C:$C,0)))</f>
        <v>100</v>
      </c>
      <c r="O121" s="176" t="str">
        <f>IF(ISBLANK(INDEX('Policy Characteristics'!I:I,MATCH($C121,'Policy Characteristics'!$C:$C,0))),"",INDEX('Policy Characteristics'!I:I,MATCH($C121,'Policy Characteristics'!$C:$C,0)))</f>
        <v>€/ vehicle</v>
      </c>
      <c r="P121" s="176" t="str">
        <f>IF(ISBLANK(INDEX('Policy Characteristics'!J:J,MATCH($C121,'Policy Characteristics'!$C:$C,0))),"",INDEX('Policy Characteristics'!J:J,MATCH($C121,'Policy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1" s="176" t="str">
        <f>IF(ISBLANK(INDEX('Policy Characteristics'!K:K,MATCH($C121,'Policy Characteristics'!$C:$C,0))),"",INDEX('Policy Characteristics'!K:K,MATCH($C121,'Policy Characteristics'!$C:$C,0)))</f>
        <v>transportation-sector-main.html#ev-subsidy</v>
      </c>
      <c r="R121" s="176" t="str">
        <f>IF(ISBLANK(INDEX('Policy Characteristics'!L:L,MATCH($C121,'Policy Characteristics'!$C:$C,0))),"",INDEX('Policy Characteristics'!L:L,MATCH($C121,'Policy Characteristics'!$C:$C,0)))</f>
        <v>ev-subsidy.html</v>
      </c>
    </row>
    <row r="122" spans="1:18" x14ac:dyDescent="0.25">
      <c r="A122" s="176" t="str">
        <f>IF(ISBLANK(INDEX('Policy Characteristics'!A:A,MATCH($C122,'Policy Characteristics'!$C:$C,0))),"",INDEX('Policy Characteristics'!A:A,MATCH($C122,'Policy Characteristics'!$C:$C,0)))</f>
        <v>Transportation</v>
      </c>
      <c r="B122" s="184" t="str">
        <f>IF(ISBLANK(INDEX('Policy Characteristics'!B:B,MATCH($C122,'Policy Characteristics'!$C:$C,0))),"",INDEX('Policy Characteristics'!B:B,MATCH($C122,'Policy Characteristics'!$C:$C,0)))</f>
        <v>Freight Vehicle Subsidy</v>
      </c>
      <c r="C122" s="176" t="str">
        <f t="shared" si="4"/>
        <v>Additional Freight Vehicle Subsidy</v>
      </c>
      <c r="D122" s="2" t="s">
        <v>39</v>
      </c>
      <c r="E122" s="2" t="s">
        <v>1139</v>
      </c>
      <c r="F122" s="2" t="s">
        <v>2114</v>
      </c>
      <c r="G122" s="2" t="s">
        <v>2245</v>
      </c>
      <c r="H122" s="44">
        <v>1703</v>
      </c>
      <c r="I122" s="198" t="s">
        <v>44</v>
      </c>
      <c r="J122" s="177" t="str">
        <f>IF(ISBLANK(INDEX('Policy Characteristics'!D:D,MATCH($C122,'Policy Characteristics'!$C:$C,0))),"",INDEX('Policy Characteristics'!D:D,MATCH($C122,'Policy Characteristics'!$C:$C,0)))</f>
        <v>Vehicle Subsidy</v>
      </c>
      <c r="K122" s="176" t="str">
        <f>IF(ISBLANK(INDEX('Policy Characteristics'!E:E,MATCH($C122,'Policy Characteristics'!$C:$C,0))),"",INDEX('Policy Characteristics'!E:E,MATCH($C122,'Policy Characteristics'!$C:$C,0)))</f>
        <v>trans frgt subsidy</v>
      </c>
      <c r="L122" s="176">
        <f>IF(ISBLANK(INDEX('Policy Characteristics'!F:F,MATCH($C122,'Policy Characteristics'!$C:$C,0))),"",INDEX('Policy Characteristics'!F:F,MATCH($C122,'Policy Characteristics'!$C:$C,0)))</f>
        <v>0</v>
      </c>
      <c r="M122" s="176">
        <f>IF(ISBLANK(INDEX('Policy Characteristics'!G:G,MATCH($C122,'Policy Characteristics'!$C:$C,0))),"",INDEX('Policy Characteristics'!G:G,MATCH($C122,'Policy Characteristics'!$C:$C,0)))</f>
        <v>35000</v>
      </c>
      <c r="N122" s="176">
        <f>IF(ISBLANK(INDEX('Policy Characteristics'!H:H,MATCH($C122,'Policy Characteristics'!$C:$C,0))),"",INDEX('Policy Characteristics'!H:H,MATCH($C122,'Policy Characteristics'!$C:$C,0)))</f>
        <v>100</v>
      </c>
      <c r="O122" s="176" t="str">
        <f>IF(ISBLANK(INDEX('Policy Characteristics'!I:I,MATCH($C122,'Policy Characteristics'!$C:$C,0))),"",INDEX('Policy Characteristics'!I:I,MATCH($C122,'Policy Characteristics'!$C:$C,0)))</f>
        <v>€/ vehicle</v>
      </c>
      <c r="P122" s="176" t="str">
        <f>IF(ISBLANK(INDEX('Policy Characteristics'!J:J,MATCH($C122,'Policy Characteristics'!$C:$C,0))),"",INDEX('Policy Characteristics'!J:J,MATCH($C122,'Policy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2" s="176" t="str">
        <f>IF(ISBLANK(INDEX('Policy Characteristics'!K:K,MATCH($C122,'Policy Characteristics'!$C:$C,0))),"",INDEX('Policy Characteristics'!K:K,MATCH($C122,'Policy Characteristics'!$C:$C,0)))</f>
        <v>transportation-sector-main.html#ev-subsidy</v>
      </c>
      <c r="R122" s="176" t="str">
        <f>IF(ISBLANK(INDEX('Policy Characteristics'!L:L,MATCH($C122,'Policy Characteristics'!$C:$C,0))),"",INDEX('Policy Characteristics'!L:L,MATCH($C122,'Policy Characteristics'!$C:$C,0)))</f>
        <v>ev-subsidy.html</v>
      </c>
    </row>
    <row r="123" spans="1:18" x14ac:dyDescent="0.25">
      <c r="A123" s="176" t="str">
        <f>IF(ISBLANK(INDEX('Policy Characteristics'!A:A,MATCH($C123,'Policy Characteristics'!$C:$C,0))),"",INDEX('Policy Characteristics'!A:A,MATCH($C123,'Policy Characteristics'!$C:$C,0)))</f>
        <v>Transportation</v>
      </c>
      <c r="B123" s="184" t="str">
        <f>IF(ISBLANK(INDEX('Policy Characteristics'!B:B,MATCH($C123,'Policy Characteristics'!$C:$C,0))),"",INDEX('Policy Characteristics'!B:B,MATCH($C123,'Policy Characteristics'!$C:$C,0)))</f>
        <v>Freight Vehicle Subsidy</v>
      </c>
      <c r="C123" s="176" t="str">
        <f t="shared" si="4"/>
        <v>Additional Freight Vehicle Subsidy</v>
      </c>
      <c r="D123" s="2" t="s">
        <v>39</v>
      </c>
      <c r="E123" s="2" t="s">
        <v>1140</v>
      </c>
      <c r="F123" s="2" t="s">
        <v>2114</v>
      </c>
      <c r="G123" s="2" t="s">
        <v>2246</v>
      </c>
      <c r="H123" s="44">
        <v>1704</v>
      </c>
      <c r="I123" s="198" t="s">
        <v>44</v>
      </c>
      <c r="J123" s="177" t="str">
        <f>IF(ISBLANK(INDEX('Policy Characteristics'!D:D,MATCH($C123,'Policy Characteristics'!$C:$C,0))),"",INDEX('Policy Characteristics'!D:D,MATCH($C123,'Policy Characteristics'!$C:$C,0)))</f>
        <v>Vehicle Subsidy</v>
      </c>
      <c r="K123" s="176" t="str">
        <f>IF(ISBLANK(INDEX('Policy Characteristics'!E:E,MATCH($C123,'Policy Characteristics'!$C:$C,0))),"",INDEX('Policy Characteristics'!E:E,MATCH($C123,'Policy Characteristics'!$C:$C,0)))</f>
        <v>trans frgt subsidy</v>
      </c>
      <c r="L123" s="176">
        <f>IF(ISBLANK(INDEX('Policy Characteristics'!F:F,MATCH($C123,'Policy Characteristics'!$C:$C,0))),"",INDEX('Policy Characteristics'!F:F,MATCH($C123,'Policy Characteristics'!$C:$C,0)))</f>
        <v>0</v>
      </c>
      <c r="M123" s="176">
        <f>IF(ISBLANK(INDEX('Policy Characteristics'!G:G,MATCH($C123,'Policy Characteristics'!$C:$C,0))),"",INDEX('Policy Characteristics'!G:G,MATCH($C123,'Policy Characteristics'!$C:$C,0)))</f>
        <v>35000</v>
      </c>
      <c r="N123" s="176">
        <f>IF(ISBLANK(INDEX('Policy Characteristics'!H:H,MATCH($C123,'Policy Characteristics'!$C:$C,0))),"",INDEX('Policy Characteristics'!H:H,MATCH($C123,'Policy Characteristics'!$C:$C,0)))</f>
        <v>100</v>
      </c>
      <c r="O123" s="176" t="str">
        <f>IF(ISBLANK(INDEX('Policy Characteristics'!I:I,MATCH($C123,'Policy Characteristics'!$C:$C,0))),"",INDEX('Policy Characteristics'!I:I,MATCH($C123,'Policy Characteristics'!$C:$C,0)))</f>
        <v>€/ vehicle</v>
      </c>
      <c r="P123" s="176" t="str">
        <f>IF(ISBLANK(INDEX('Policy Characteristics'!J:J,MATCH($C123,'Policy Characteristics'!$C:$C,0))),"",INDEX('Policy Characteristics'!J:J,MATCH($C123,'Policy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3" s="176" t="str">
        <f>IF(ISBLANK(INDEX('Policy Characteristics'!K:K,MATCH($C123,'Policy Characteristics'!$C:$C,0))),"",INDEX('Policy Characteristics'!K:K,MATCH($C123,'Policy Characteristics'!$C:$C,0)))</f>
        <v>transportation-sector-main.html#ev-subsidy</v>
      </c>
      <c r="R123" s="176" t="str">
        <f>IF(ISBLANK(INDEX('Policy Characteristics'!L:L,MATCH($C123,'Policy Characteristics'!$C:$C,0))),"",INDEX('Policy Characteristics'!L:L,MATCH($C123,'Policy Characteristics'!$C:$C,0)))</f>
        <v>ev-subsidy.html</v>
      </c>
    </row>
    <row r="124" spans="1:18" x14ac:dyDescent="0.25">
      <c r="A124" s="176" t="str">
        <f>IF(ISBLANK(INDEX('Policy Characteristics'!A:A,MATCH($C124,'Policy Characteristics'!$C:$C,0))),"",INDEX('Policy Characteristics'!A:A,MATCH($C124,'Policy Characteristics'!$C:$C,0)))</f>
        <v>Transportation</v>
      </c>
      <c r="B124" s="184" t="str">
        <f>IF(ISBLANK(INDEX('Policy Characteristics'!B:B,MATCH($C124,'Policy Characteristics'!$C:$C,0))),"",INDEX('Policy Characteristics'!B:B,MATCH($C124,'Policy Characteristics'!$C:$C,0)))</f>
        <v>Freight Vehicle Subsidy</v>
      </c>
      <c r="C124" s="176" t="str">
        <f t="shared" si="4"/>
        <v>Additional Freight Vehicle Subsidy</v>
      </c>
      <c r="D124" s="2" t="s">
        <v>39</v>
      </c>
      <c r="E124" s="2" t="s">
        <v>1386</v>
      </c>
      <c r="F124" s="2" t="s">
        <v>2114</v>
      </c>
      <c r="G124" s="2" t="s">
        <v>1386</v>
      </c>
      <c r="H124" s="44">
        <v>1705</v>
      </c>
      <c r="I124" s="198" t="s">
        <v>44</v>
      </c>
      <c r="J124" s="177" t="str">
        <f>IF(ISBLANK(INDEX('Policy Characteristics'!D:D,MATCH($C124,'Policy Characteristics'!$C:$C,0))),"",INDEX('Policy Characteristics'!D:D,MATCH($C124,'Policy Characteristics'!$C:$C,0)))</f>
        <v>Vehicle Subsidy</v>
      </c>
      <c r="K124" s="176" t="str">
        <f>IF(ISBLANK(INDEX('Policy Characteristics'!E:E,MATCH($C124,'Policy Characteristics'!$C:$C,0))),"",INDEX('Policy Characteristics'!E:E,MATCH($C124,'Policy Characteristics'!$C:$C,0)))</f>
        <v>trans frgt subsidy</v>
      </c>
      <c r="L124" s="176">
        <f>IF(ISBLANK(INDEX('Policy Characteristics'!F:F,MATCH($C124,'Policy Characteristics'!$C:$C,0))),"",INDEX('Policy Characteristics'!F:F,MATCH($C124,'Policy Characteristics'!$C:$C,0)))</f>
        <v>0</v>
      </c>
      <c r="M124" s="176">
        <f>IF(ISBLANK(INDEX('Policy Characteristics'!G:G,MATCH($C124,'Policy Characteristics'!$C:$C,0))),"",INDEX('Policy Characteristics'!G:G,MATCH($C124,'Policy Characteristics'!$C:$C,0)))</f>
        <v>35000</v>
      </c>
      <c r="N124" s="176">
        <f>IF(ISBLANK(INDEX('Policy Characteristics'!H:H,MATCH($C124,'Policy Characteristics'!$C:$C,0))),"",INDEX('Policy Characteristics'!H:H,MATCH($C124,'Policy Characteristics'!$C:$C,0)))</f>
        <v>100</v>
      </c>
      <c r="O124" s="176" t="str">
        <f>IF(ISBLANK(INDEX('Policy Characteristics'!I:I,MATCH($C124,'Policy Characteristics'!$C:$C,0))),"",INDEX('Policy Characteristics'!I:I,MATCH($C124,'Policy Characteristics'!$C:$C,0)))</f>
        <v>€/ vehicle</v>
      </c>
      <c r="P124" s="176" t="str">
        <f>IF(ISBLANK(INDEX('Policy Characteristics'!J:J,MATCH($C124,'Policy Characteristics'!$C:$C,0))),"",INDEX('Policy Characteristics'!J:J,MATCH($C124,'Policy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4" s="176" t="str">
        <f>IF(ISBLANK(INDEX('Policy Characteristics'!K:K,MATCH($C124,'Policy Characteristics'!$C:$C,0))),"",INDEX('Policy Characteristics'!K:K,MATCH($C124,'Policy Characteristics'!$C:$C,0)))</f>
        <v>transportation-sector-main.html#ev-subsidy</v>
      </c>
      <c r="R124" s="176" t="str">
        <f>IF(ISBLANK(INDEX('Policy Characteristics'!L:L,MATCH($C124,'Policy Characteristics'!$C:$C,0))),"",INDEX('Policy Characteristics'!L:L,MATCH($C124,'Policy Characteristics'!$C:$C,0)))</f>
        <v>ev-subsidy.html</v>
      </c>
    </row>
    <row r="125" spans="1:18" x14ac:dyDescent="0.25">
      <c r="A125" s="176" t="str">
        <f>IF(ISBLANK(INDEX('Policy Characteristics'!A:A,MATCH($C125,'Policy Characteristics'!$C:$C,0))),"",INDEX('Policy Characteristics'!A:A,MATCH($C125,'Policy Characteristics'!$C:$C,0)))</f>
        <v>Transportation</v>
      </c>
      <c r="B125" s="184" t="str">
        <f>IF(ISBLANK(INDEX('Policy Characteristics'!B:B,MATCH($C125,'Policy Characteristics'!$C:$C,0))),"",INDEX('Policy Characteristics'!B:B,MATCH($C125,'Policy Characteristics'!$C:$C,0)))</f>
        <v>Freight Vehicle Subsidy</v>
      </c>
      <c r="C125" s="176" t="str">
        <f t="shared" si="4"/>
        <v>Additional Freight Vehicle Subsidy</v>
      </c>
      <c r="D125" s="2" t="s">
        <v>39</v>
      </c>
      <c r="E125" s="2" t="s">
        <v>1385</v>
      </c>
      <c r="F125" s="2" t="s">
        <v>2114</v>
      </c>
      <c r="G125" s="2" t="s">
        <v>2247</v>
      </c>
      <c r="H125" s="44">
        <v>1706</v>
      </c>
      <c r="I125" s="198" t="s">
        <v>44</v>
      </c>
      <c r="J125" s="177" t="str">
        <f>IF(ISBLANK(INDEX('Policy Characteristics'!D:D,MATCH($C125,'Policy Characteristics'!$C:$C,0))),"",INDEX('Policy Characteristics'!D:D,MATCH($C125,'Policy Characteristics'!$C:$C,0)))</f>
        <v>Vehicle Subsidy</v>
      </c>
      <c r="K125" s="176" t="str">
        <f>IF(ISBLANK(INDEX('Policy Characteristics'!E:E,MATCH($C125,'Policy Characteristics'!$C:$C,0))),"",INDEX('Policy Characteristics'!E:E,MATCH($C125,'Policy Characteristics'!$C:$C,0)))</f>
        <v>trans frgt subsidy</v>
      </c>
      <c r="L125" s="176">
        <f>IF(ISBLANK(INDEX('Policy Characteristics'!F:F,MATCH($C125,'Policy Characteristics'!$C:$C,0))),"",INDEX('Policy Characteristics'!F:F,MATCH($C125,'Policy Characteristics'!$C:$C,0)))</f>
        <v>0</v>
      </c>
      <c r="M125" s="176">
        <f>IF(ISBLANK(INDEX('Policy Characteristics'!G:G,MATCH($C125,'Policy Characteristics'!$C:$C,0))),"",INDEX('Policy Characteristics'!G:G,MATCH($C125,'Policy Characteristics'!$C:$C,0)))</f>
        <v>35000</v>
      </c>
      <c r="N125" s="176">
        <f>IF(ISBLANK(INDEX('Policy Characteristics'!H:H,MATCH($C125,'Policy Characteristics'!$C:$C,0))),"",INDEX('Policy Characteristics'!H:H,MATCH($C125,'Policy Characteristics'!$C:$C,0)))</f>
        <v>100</v>
      </c>
      <c r="O125" s="176" t="str">
        <f>IF(ISBLANK(INDEX('Policy Characteristics'!I:I,MATCH($C125,'Policy Characteristics'!$C:$C,0))),"",INDEX('Policy Characteristics'!I:I,MATCH($C125,'Policy Characteristics'!$C:$C,0)))</f>
        <v>€/ vehicle</v>
      </c>
      <c r="P125" s="176" t="str">
        <f>IF(ISBLANK(INDEX('Policy Characteristics'!J:J,MATCH($C125,'Policy Characteristics'!$C:$C,0))),"",INDEX('Policy Characteristics'!J:J,MATCH($C125,'Policy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5" s="176" t="str">
        <f>IF(ISBLANK(INDEX('Policy Characteristics'!K:K,MATCH($C125,'Policy Characteristics'!$C:$C,0))),"",INDEX('Policy Characteristics'!K:K,MATCH($C125,'Policy Characteristics'!$C:$C,0)))</f>
        <v>transportation-sector-main.html#ev-subsidy</v>
      </c>
      <c r="R125" s="176" t="str">
        <f>IF(ISBLANK(INDEX('Policy Characteristics'!L:L,MATCH($C125,'Policy Characteristics'!$C:$C,0))),"",INDEX('Policy Characteristics'!L:L,MATCH($C125,'Policy Characteristics'!$C:$C,0)))</f>
        <v>ev-subsidy.html</v>
      </c>
    </row>
    <row r="126" spans="1:18" x14ac:dyDescent="0.25">
      <c r="A126" s="176" t="str">
        <f>IF(ISBLANK(INDEX('Policy Characteristics'!A:A,MATCH($C126,'Policy Characteristics'!$C:$C,0))),"",INDEX('Policy Characteristics'!A:A,MATCH($C126,'Policy Characteristics'!$C:$C,0)))</f>
        <v>Transportation</v>
      </c>
      <c r="B126" s="184" t="str">
        <f>IF(ISBLANK(INDEX('Policy Characteristics'!B:B,MATCH($C126,'Policy Characteristics'!$C:$C,0))),"",INDEX('Policy Characteristics'!B:B,MATCH($C126,'Policy Characteristics'!$C:$C,0)))</f>
        <v>Freight Vehicle Subsidy</v>
      </c>
      <c r="C126" s="176" t="str">
        <f t="shared" si="4"/>
        <v>Additional Freight Vehicle Subsidy</v>
      </c>
      <c r="D126" s="47" t="s">
        <v>40</v>
      </c>
      <c r="E126" s="47" t="s">
        <v>1136</v>
      </c>
      <c r="F126" s="2" t="s">
        <v>85</v>
      </c>
      <c r="G126" s="47" t="s">
        <v>2242</v>
      </c>
      <c r="H126" s="44">
        <v>1707</v>
      </c>
      <c r="I126" t="s">
        <v>43</v>
      </c>
      <c r="J126" s="177" t="str">
        <f>IF(ISBLANK(INDEX('Policy Characteristics'!D:D,MATCH($C126,'Policy Characteristics'!$C:$C,0))),"",INDEX('Policy Characteristics'!D:D,MATCH($C126,'Policy Characteristics'!$C:$C,0)))</f>
        <v>Vehicle Subsidy</v>
      </c>
      <c r="K126" s="176" t="str">
        <f>IF(ISBLANK(INDEX('Policy Characteristics'!E:E,MATCH($C126,'Policy Characteristics'!$C:$C,0))),"",INDEX('Policy Characteristics'!E:E,MATCH($C126,'Policy Characteristics'!$C:$C,0)))</f>
        <v>trans frgt subsidy</v>
      </c>
      <c r="L126" s="176">
        <f>IF(ISBLANK(INDEX('Policy Characteristics'!F:F,MATCH($C126,'Policy Characteristics'!$C:$C,0))),"",INDEX('Policy Characteristics'!F:F,MATCH($C126,'Policy Characteristics'!$C:$C,0)))</f>
        <v>0</v>
      </c>
      <c r="M126" s="176">
        <f>IF(ISBLANK(INDEX('Policy Characteristics'!G:G,MATCH($C126,'Policy Characteristics'!$C:$C,0))),"",INDEX('Policy Characteristics'!G:G,MATCH($C126,'Policy Characteristics'!$C:$C,0)))</f>
        <v>35000</v>
      </c>
      <c r="N126" s="176">
        <f>IF(ISBLANK(INDEX('Policy Characteristics'!H:H,MATCH($C126,'Policy Characteristics'!$C:$C,0))),"",INDEX('Policy Characteristics'!H:H,MATCH($C126,'Policy Characteristics'!$C:$C,0)))</f>
        <v>100</v>
      </c>
      <c r="O126" s="176" t="str">
        <f>IF(ISBLANK(INDEX('Policy Characteristics'!I:I,MATCH($C126,'Policy Characteristics'!$C:$C,0))),"",INDEX('Policy Characteristics'!I:I,MATCH($C126,'Policy Characteristics'!$C:$C,0)))</f>
        <v>€/ vehicle</v>
      </c>
      <c r="P126" s="176" t="str">
        <f>IF(ISBLANK(INDEX('Policy Characteristics'!J:J,MATCH($C126,'Policy Characteristics'!$C:$C,0))),"",INDEX('Policy Characteristics'!J:J,MATCH($C126,'Policy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6" s="176" t="str">
        <f>IF(ISBLANK(INDEX('Policy Characteristics'!K:K,MATCH($C126,'Policy Characteristics'!$C:$C,0))),"",INDEX('Policy Characteristics'!K:K,MATCH($C126,'Policy Characteristics'!$C:$C,0)))</f>
        <v>transportation-sector-main.html#ev-subsidy</v>
      </c>
      <c r="R126" s="176" t="str">
        <f>IF(ISBLANK(INDEX('Policy Characteristics'!L:L,MATCH($C126,'Policy Characteristics'!$C:$C,0))),"",INDEX('Policy Characteristics'!L:L,MATCH($C126,'Policy Characteristics'!$C:$C,0)))</f>
        <v>ev-subsidy.html</v>
      </c>
    </row>
    <row r="127" spans="1:18" x14ac:dyDescent="0.25">
      <c r="A127" s="176" t="str">
        <f>IF(ISBLANK(INDEX('Policy Characteristics'!A:A,MATCH($C127,'Policy Characteristics'!$C:$C,0))),"",INDEX('Policy Characteristics'!A:A,MATCH($C127,'Policy Characteristics'!$C:$C,0)))</f>
        <v>Transportation</v>
      </c>
      <c r="B127" s="184" t="str">
        <f>IF(ISBLANK(INDEX('Policy Characteristics'!B:B,MATCH($C127,'Policy Characteristics'!$C:$C,0))),"",INDEX('Policy Characteristics'!B:B,MATCH($C127,'Policy Characteristics'!$C:$C,0)))</f>
        <v>Freight Vehicle Subsidy</v>
      </c>
      <c r="C127" s="176" t="str">
        <f t="shared" si="4"/>
        <v>Additional Freight Vehicle Subsidy</v>
      </c>
      <c r="D127" s="47" t="s">
        <v>40</v>
      </c>
      <c r="E127" s="2" t="s">
        <v>1137</v>
      </c>
      <c r="F127" s="2" t="s">
        <v>85</v>
      </c>
      <c r="G127" s="2" t="s">
        <v>2243</v>
      </c>
      <c r="H127" s="44">
        <v>1708</v>
      </c>
      <c r="I127" s="198" t="s">
        <v>44</v>
      </c>
      <c r="J127" s="177" t="str">
        <f>IF(ISBLANK(INDEX('Policy Characteristics'!D:D,MATCH($C127,'Policy Characteristics'!$C:$C,0))),"",INDEX('Policy Characteristics'!D:D,MATCH($C127,'Policy Characteristics'!$C:$C,0)))</f>
        <v>Vehicle Subsidy</v>
      </c>
      <c r="K127" s="176" t="str">
        <f>IF(ISBLANK(INDEX('Policy Characteristics'!E:E,MATCH($C127,'Policy Characteristics'!$C:$C,0))),"",INDEX('Policy Characteristics'!E:E,MATCH($C127,'Policy Characteristics'!$C:$C,0)))</f>
        <v>trans frgt subsidy</v>
      </c>
      <c r="L127" s="176">
        <f>IF(ISBLANK(INDEX('Policy Characteristics'!F:F,MATCH($C127,'Policy Characteristics'!$C:$C,0))),"",INDEX('Policy Characteristics'!F:F,MATCH($C127,'Policy Characteristics'!$C:$C,0)))</f>
        <v>0</v>
      </c>
      <c r="M127" s="176">
        <f>IF(ISBLANK(INDEX('Policy Characteristics'!G:G,MATCH($C127,'Policy Characteristics'!$C:$C,0))),"",INDEX('Policy Characteristics'!G:G,MATCH($C127,'Policy Characteristics'!$C:$C,0)))</f>
        <v>35000</v>
      </c>
      <c r="N127" s="176">
        <f>IF(ISBLANK(INDEX('Policy Characteristics'!H:H,MATCH($C127,'Policy Characteristics'!$C:$C,0))),"",INDEX('Policy Characteristics'!H:H,MATCH($C127,'Policy Characteristics'!$C:$C,0)))</f>
        <v>100</v>
      </c>
      <c r="O127" s="176" t="str">
        <f>IF(ISBLANK(INDEX('Policy Characteristics'!I:I,MATCH($C127,'Policy Characteristics'!$C:$C,0))),"",INDEX('Policy Characteristics'!I:I,MATCH($C127,'Policy Characteristics'!$C:$C,0)))</f>
        <v>€/ vehicle</v>
      </c>
      <c r="P127" s="176" t="str">
        <f>IF(ISBLANK(INDEX('Policy Characteristics'!J:J,MATCH($C127,'Policy Characteristics'!$C:$C,0))),"",INDEX('Policy Characteristics'!J:J,MATCH($C127,'Policy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7" s="176" t="str">
        <f>IF(ISBLANK(INDEX('Policy Characteristics'!K:K,MATCH($C127,'Policy Characteristics'!$C:$C,0))),"",INDEX('Policy Characteristics'!K:K,MATCH($C127,'Policy Characteristics'!$C:$C,0)))</f>
        <v>transportation-sector-main.html#ev-subsidy</v>
      </c>
      <c r="R127" s="176" t="str">
        <f>IF(ISBLANK(INDEX('Policy Characteristics'!L:L,MATCH($C127,'Policy Characteristics'!$C:$C,0))),"",INDEX('Policy Characteristics'!L:L,MATCH($C127,'Policy Characteristics'!$C:$C,0)))</f>
        <v>ev-subsidy.html</v>
      </c>
    </row>
    <row r="128" spans="1:18" x14ac:dyDescent="0.25">
      <c r="A128" s="176" t="str">
        <f>IF(ISBLANK(INDEX('Policy Characteristics'!A:A,MATCH($C128,'Policy Characteristics'!$C:$C,0))),"",INDEX('Policy Characteristics'!A:A,MATCH($C128,'Policy Characteristics'!$C:$C,0)))</f>
        <v>Transportation</v>
      </c>
      <c r="B128" s="184" t="str">
        <f>IF(ISBLANK(INDEX('Policy Characteristics'!B:B,MATCH($C128,'Policy Characteristics'!$C:$C,0))),"",INDEX('Policy Characteristics'!B:B,MATCH($C128,'Policy Characteristics'!$C:$C,0)))</f>
        <v>Freight Vehicle Subsidy</v>
      </c>
      <c r="C128" s="176" t="str">
        <f t="shared" si="4"/>
        <v>Additional Freight Vehicle Subsidy</v>
      </c>
      <c r="D128" s="47" t="s">
        <v>40</v>
      </c>
      <c r="E128" s="2" t="s">
        <v>1138</v>
      </c>
      <c r="F128" s="2" t="s">
        <v>85</v>
      </c>
      <c r="G128" s="2" t="s">
        <v>2244</v>
      </c>
      <c r="H128" s="44">
        <v>1709</v>
      </c>
      <c r="I128" s="198" t="s">
        <v>44</v>
      </c>
      <c r="J128" s="177" t="str">
        <f>IF(ISBLANK(INDEX('Policy Characteristics'!D:D,MATCH($C128,'Policy Characteristics'!$C:$C,0))),"",INDEX('Policy Characteristics'!D:D,MATCH($C128,'Policy Characteristics'!$C:$C,0)))</f>
        <v>Vehicle Subsidy</v>
      </c>
      <c r="K128" s="176" t="str">
        <f>IF(ISBLANK(INDEX('Policy Characteristics'!E:E,MATCH($C128,'Policy Characteristics'!$C:$C,0))),"",INDEX('Policy Characteristics'!E:E,MATCH($C128,'Policy Characteristics'!$C:$C,0)))</f>
        <v>trans frgt subsidy</v>
      </c>
      <c r="L128" s="176">
        <f>IF(ISBLANK(INDEX('Policy Characteristics'!F:F,MATCH($C128,'Policy Characteristics'!$C:$C,0))),"",INDEX('Policy Characteristics'!F:F,MATCH($C128,'Policy Characteristics'!$C:$C,0)))</f>
        <v>0</v>
      </c>
      <c r="M128" s="176">
        <f>IF(ISBLANK(INDEX('Policy Characteristics'!G:G,MATCH($C128,'Policy Characteristics'!$C:$C,0))),"",INDEX('Policy Characteristics'!G:G,MATCH($C128,'Policy Characteristics'!$C:$C,0)))</f>
        <v>35000</v>
      </c>
      <c r="N128" s="176">
        <f>IF(ISBLANK(INDEX('Policy Characteristics'!H:H,MATCH($C128,'Policy Characteristics'!$C:$C,0))),"",INDEX('Policy Characteristics'!H:H,MATCH($C128,'Policy Characteristics'!$C:$C,0)))</f>
        <v>100</v>
      </c>
      <c r="O128" s="176" t="str">
        <f>IF(ISBLANK(INDEX('Policy Characteristics'!I:I,MATCH($C128,'Policy Characteristics'!$C:$C,0))),"",INDEX('Policy Characteristics'!I:I,MATCH($C128,'Policy Characteristics'!$C:$C,0)))</f>
        <v>€/ vehicle</v>
      </c>
      <c r="P128" s="176" t="str">
        <f>IF(ISBLANK(INDEX('Policy Characteristics'!J:J,MATCH($C128,'Policy Characteristics'!$C:$C,0))),"",INDEX('Policy Characteristics'!J:J,MATCH($C128,'Policy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8" s="176" t="str">
        <f>IF(ISBLANK(INDEX('Policy Characteristics'!K:K,MATCH($C128,'Policy Characteristics'!$C:$C,0))),"",INDEX('Policy Characteristics'!K:K,MATCH($C128,'Policy Characteristics'!$C:$C,0)))</f>
        <v>transportation-sector-main.html#ev-subsidy</v>
      </c>
      <c r="R128" s="176" t="str">
        <f>IF(ISBLANK(INDEX('Policy Characteristics'!L:L,MATCH($C128,'Policy Characteristics'!$C:$C,0))),"",INDEX('Policy Characteristics'!L:L,MATCH($C128,'Policy Characteristics'!$C:$C,0)))</f>
        <v>ev-subsidy.html</v>
      </c>
    </row>
    <row r="129" spans="1:18" x14ac:dyDescent="0.25">
      <c r="A129" s="176" t="str">
        <f>IF(ISBLANK(INDEX('Policy Characteristics'!A:A,MATCH($C129,'Policy Characteristics'!$C:$C,0))),"",INDEX('Policy Characteristics'!A:A,MATCH($C129,'Policy Characteristics'!$C:$C,0)))</f>
        <v>Transportation</v>
      </c>
      <c r="B129" s="184" t="str">
        <f>IF(ISBLANK(INDEX('Policy Characteristics'!B:B,MATCH($C129,'Policy Characteristics'!$C:$C,0))),"",INDEX('Policy Characteristics'!B:B,MATCH($C129,'Policy Characteristics'!$C:$C,0)))</f>
        <v>Freight Vehicle Subsidy</v>
      </c>
      <c r="C129" s="176" t="str">
        <f t="shared" si="4"/>
        <v>Additional Freight Vehicle Subsidy</v>
      </c>
      <c r="D129" s="47" t="s">
        <v>40</v>
      </c>
      <c r="E129" s="2" t="s">
        <v>1139</v>
      </c>
      <c r="F129" s="2" t="s">
        <v>85</v>
      </c>
      <c r="G129" s="2" t="s">
        <v>2245</v>
      </c>
      <c r="H129" s="44">
        <v>1710</v>
      </c>
      <c r="I129" s="198" t="s">
        <v>44</v>
      </c>
      <c r="J129" s="177" t="str">
        <f>IF(ISBLANK(INDEX('Policy Characteristics'!D:D,MATCH($C129,'Policy Characteristics'!$C:$C,0))),"",INDEX('Policy Characteristics'!D:D,MATCH($C129,'Policy Characteristics'!$C:$C,0)))</f>
        <v>Vehicle Subsidy</v>
      </c>
      <c r="K129" s="176" t="str">
        <f>IF(ISBLANK(INDEX('Policy Characteristics'!E:E,MATCH($C129,'Policy Characteristics'!$C:$C,0))),"",INDEX('Policy Characteristics'!E:E,MATCH($C129,'Policy Characteristics'!$C:$C,0)))</f>
        <v>trans frgt subsidy</v>
      </c>
      <c r="L129" s="176">
        <f>IF(ISBLANK(INDEX('Policy Characteristics'!F:F,MATCH($C129,'Policy Characteristics'!$C:$C,0))),"",INDEX('Policy Characteristics'!F:F,MATCH($C129,'Policy Characteristics'!$C:$C,0)))</f>
        <v>0</v>
      </c>
      <c r="M129" s="176">
        <f>IF(ISBLANK(INDEX('Policy Characteristics'!G:G,MATCH($C129,'Policy Characteristics'!$C:$C,0))),"",INDEX('Policy Characteristics'!G:G,MATCH($C129,'Policy Characteristics'!$C:$C,0)))</f>
        <v>35000</v>
      </c>
      <c r="N129" s="176">
        <f>IF(ISBLANK(INDEX('Policy Characteristics'!H:H,MATCH($C129,'Policy Characteristics'!$C:$C,0))),"",INDEX('Policy Characteristics'!H:H,MATCH($C129,'Policy Characteristics'!$C:$C,0)))</f>
        <v>100</v>
      </c>
      <c r="O129" s="176" t="str">
        <f>IF(ISBLANK(INDEX('Policy Characteristics'!I:I,MATCH($C129,'Policy Characteristics'!$C:$C,0))),"",INDEX('Policy Characteristics'!I:I,MATCH($C129,'Policy Characteristics'!$C:$C,0)))</f>
        <v>€/ vehicle</v>
      </c>
      <c r="P129" s="176" t="str">
        <f>IF(ISBLANK(INDEX('Policy Characteristics'!J:J,MATCH($C129,'Policy Characteristics'!$C:$C,0))),"",INDEX('Policy Characteristics'!J:J,MATCH($C129,'Policy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9" s="176" t="str">
        <f>IF(ISBLANK(INDEX('Policy Characteristics'!K:K,MATCH($C129,'Policy Characteristics'!$C:$C,0))),"",INDEX('Policy Characteristics'!K:K,MATCH($C129,'Policy Characteristics'!$C:$C,0)))</f>
        <v>transportation-sector-main.html#ev-subsidy</v>
      </c>
      <c r="R129" s="176" t="str">
        <f>IF(ISBLANK(INDEX('Policy Characteristics'!L:L,MATCH($C129,'Policy Characteristics'!$C:$C,0))),"",INDEX('Policy Characteristics'!L:L,MATCH($C129,'Policy Characteristics'!$C:$C,0)))</f>
        <v>ev-subsidy.html</v>
      </c>
    </row>
    <row r="130" spans="1:18" x14ac:dyDescent="0.25">
      <c r="A130" s="176" t="str">
        <f>IF(ISBLANK(INDEX('Policy Characteristics'!A:A,MATCH($C130,'Policy Characteristics'!$C:$C,0))),"",INDEX('Policy Characteristics'!A:A,MATCH($C130,'Policy Characteristics'!$C:$C,0)))</f>
        <v>Transportation</v>
      </c>
      <c r="B130" s="184" t="str">
        <f>IF(ISBLANK(INDEX('Policy Characteristics'!B:B,MATCH($C130,'Policy Characteristics'!$C:$C,0))),"",INDEX('Policy Characteristics'!B:B,MATCH($C130,'Policy Characteristics'!$C:$C,0)))</f>
        <v>Freight Vehicle Subsidy</v>
      </c>
      <c r="C130" s="176" t="str">
        <f t="shared" si="4"/>
        <v>Additional Freight Vehicle Subsidy</v>
      </c>
      <c r="D130" s="47" t="s">
        <v>40</v>
      </c>
      <c r="E130" s="2" t="s">
        <v>1140</v>
      </c>
      <c r="F130" s="2" t="s">
        <v>85</v>
      </c>
      <c r="G130" s="2" t="s">
        <v>2246</v>
      </c>
      <c r="H130" s="44">
        <v>1711</v>
      </c>
      <c r="I130" s="198" t="s">
        <v>44</v>
      </c>
      <c r="J130" s="177" t="str">
        <f>IF(ISBLANK(INDEX('Policy Characteristics'!D:D,MATCH($C130,'Policy Characteristics'!$C:$C,0))),"",INDEX('Policy Characteristics'!D:D,MATCH($C130,'Policy Characteristics'!$C:$C,0)))</f>
        <v>Vehicle Subsidy</v>
      </c>
      <c r="K130" s="176" t="str">
        <f>IF(ISBLANK(INDEX('Policy Characteristics'!E:E,MATCH($C130,'Policy Characteristics'!$C:$C,0))),"",INDEX('Policy Characteristics'!E:E,MATCH($C130,'Policy Characteristics'!$C:$C,0)))</f>
        <v>trans frgt subsidy</v>
      </c>
      <c r="L130" s="176">
        <f>IF(ISBLANK(INDEX('Policy Characteristics'!F:F,MATCH($C130,'Policy Characteristics'!$C:$C,0))),"",INDEX('Policy Characteristics'!F:F,MATCH($C130,'Policy Characteristics'!$C:$C,0)))</f>
        <v>0</v>
      </c>
      <c r="M130" s="176">
        <f>IF(ISBLANK(INDEX('Policy Characteristics'!G:G,MATCH($C130,'Policy Characteristics'!$C:$C,0))),"",INDEX('Policy Characteristics'!G:G,MATCH($C130,'Policy Characteristics'!$C:$C,0)))</f>
        <v>35000</v>
      </c>
      <c r="N130" s="176">
        <f>IF(ISBLANK(INDEX('Policy Characteristics'!H:H,MATCH($C130,'Policy Characteristics'!$C:$C,0))),"",INDEX('Policy Characteristics'!H:H,MATCH($C130,'Policy Characteristics'!$C:$C,0)))</f>
        <v>100</v>
      </c>
      <c r="O130" s="176" t="str">
        <f>IF(ISBLANK(INDEX('Policy Characteristics'!I:I,MATCH($C130,'Policy Characteristics'!$C:$C,0))),"",INDEX('Policy Characteristics'!I:I,MATCH($C130,'Policy Characteristics'!$C:$C,0)))</f>
        <v>€/ vehicle</v>
      </c>
      <c r="P130" s="176" t="str">
        <f>IF(ISBLANK(INDEX('Policy Characteristics'!J:J,MATCH($C130,'Policy Characteristics'!$C:$C,0))),"",INDEX('Policy Characteristics'!J:J,MATCH($C130,'Policy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0" s="176" t="str">
        <f>IF(ISBLANK(INDEX('Policy Characteristics'!K:K,MATCH($C130,'Policy Characteristics'!$C:$C,0))),"",INDEX('Policy Characteristics'!K:K,MATCH($C130,'Policy Characteristics'!$C:$C,0)))</f>
        <v>transportation-sector-main.html#ev-subsidy</v>
      </c>
      <c r="R130" s="176" t="str">
        <f>IF(ISBLANK(INDEX('Policy Characteristics'!L:L,MATCH($C130,'Policy Characteristics'!$C:$C,0))),"",INDEX('Policy Characteristics'!L:L,MATCH($C130,'Policy Characteristics'!$C:$C,0)))</f>
        <v>ev-subsidy.html</v>
      </c>
    </row>
    <row r="131" spans="1:18" x14ac:dyDescent="0.25">
      <c r="A131" s="176" t="str">
        <f>IF(ISBLANK(INDEX('Policy Characteristics'!A:A,MATCH($C131,'Policy Characteristics'!$C:$C,0))),"",INDEX('Policy Characteristics'!A:A,MATCH($C131,'Policy Characteristics'!$C:$C,0)))</f>
        <v>Transportation</v>
      </c>
      <c r="B131" s="184" t="str">
        <f>IF(ISBLANK(INDEX('Policy Characteristics'!B:B,MATCH($C131,'Policy Characteristics'!$C:$C,0))),"",INDEX('Policy Characteristics'!B:B,MATCH($C131,'Policy Characteristics'!$C:$C,0)))</f>
        <v>Freight Vehicle Subsidy</v>
      </c>
      <c r="C131" s="176" t="str">
        <f t="shared" si="4"/>
        <v>Additional Freight Vehicle Subsidy</v>
      </c>
      <c r="D131" s="47" t="s">
        <v>40</v>
      </c>
      <c r="E131" s="2" t="s">
        <v>1386</v>
      </c>
      <c r="F131" s="2" t="s">
        <v>85</v>
      </c>
      <c r="G131" s="2" t="s">
        <v>1386</v>
      </c>
      <c r="H131" s="44">
        <v>1712</v>
      </c>
      <c r="I131" s="198" t="s">
        <v>44</v>
      </c>
      <c r="J131" s="177" t="str">
        <f>IF(ISBLANK(INDEX('Policy Characteristics'!D:D,MATCH($C131,'Policy Characteristics'!$C:$C,0))),"",INDEX('Policy Characteristics'!D:D,MATCH($C131,'Policy Characteristics'!$C:$C,0)))</f>
        <v>Vehicle Subsidy</v>
      </c>
      <c r="K131" s="176" t="str">
        <f>IF(ISBLANK(INDEX('Policy Characteristics'!E:E,MATCH($C131,'Policy Characteristics'!$C:$C,0))),"",INDEX('Policy Characteristics'!E:E,MATCH($C131,'Policy Characteristics'!$C:$C,0)))</f>
        <v>trans frgt subsidy</v>
      </c>
      <c r="L131" s="176">
        <f>IF(ISBLANK(INDEX('Policy Characteristics'!F:F,MATCH($C131,'Policy Characteristics'!$C:$C,0))),"",INDEX('Policy Characteristics'!F:F,MATCH($C131,'Policy Characteristics'!$C:$C,0)))</f>
        <v>0</v>
      </c>
      <c r="M131" s="176">
        <f>IF(ISBLANK(INDEX('Policy Characteristics'!G:G,MATCH($C131,'Policy Characteristics'!$C:$C,0))),"",INDEX('Policy Characteristics'!G:G,MATCH($C131,'Policy Characteristics'!$C:$C,0)))</f>
        <v>35000</v>
      </c>
      <c r="N131" s="176">
        <f>IF(ISBLANK(INDEX('Policy Characteristics'!H:H,MATCH($C131,'Policy Characteristics'!$C:$C,0))),"",INDEX('Policy Characteristics'!H:H,MATCH($C131,'Policy Characteristics'!$C:$C,0)))</f>
        <v>100</v>
      </c>
      <c r="O131" s="176" t="str">
        <f>IF(ISBLANK(INDEX('Policy Characteristics'!I:I,MATCH($C131,'Policy Characteristics'!$C:$C,0))),"",INDEX('Policy Characteristics'!I:I,MATCH($C131,'Policy Characteristics'!$C:$C,0)))</f>
        <v>€/ vehicle</v>
      </c>
      <c r="P131" s="176" t="str">
        <f>IF(ISBLANK(INDEX('Policy Characteristics'!J:J,MATCH($C131,'Policy Characteristics'!$C:$C,0))),"",INDEX('Policy Characteristics'!J:J,MATCH($C131,'Policy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1" s="176" t="str">
        <f>IF(ISBLANK(INDEX('Policy Characteristics'!K:K,MATCH($C131,'Policy Characteristics'!$C:$C,0))),"",INDEX('Policy Characteristics'!K:K,MATCH($C131,'Policy Characteristics'!$C:$C,0)))</f>
        <v>transportation-sector-main.html#ev-subsidy</v>
      </c>
      <c r="R131" s="176" t="str">
        <f>IF(ISBLANK(INDEX('Policy Characteristics'!L:L,MATCH($C131,'Policy Characteristics'!$C:$C,0))),"",INDEX('Policy Characteristics'!L:L,MATCH($C131,'Policy Characteristics'!$C:$C,0)))</f>
        <v>ev-subsidy.html</v>
      </c>
    </row>
    <row r="132" spans="1:18" x14ac:dyDescent="0.25">
      <c r="A132" s="176" t="str">
        <f>IF(ISBLANK(INDEX('Policy Characteristics'!A:A,MATCH($C132,'Policy Characteristics'!$C:$C,0))),"",INDEX('Policy Characteristics'!A:A,MATCH($C132,'Policy Characteristics'!$C:$C,0)))</f>
        <v>Transportation</v>
      </c>
      <c r="B132" s="184" t="str">
        <f>IF(ISBLANK(INDEX('Policy Characteristics'!B:B,MATCH($C132,'Policy Characteristics'!$C:$C,0))),"",INDEX('Policy Characteristics'!B:B,MATCH($C132,'Policy Characteristics'!$C:$C,0)))</f>
        <v>Freight Vehicle Subsidy</v>
      </c>
      <c r="C132" s="176" t="str">
        <f t="shared" si="4"/>
        <v>Additional Freight Vehicle Subsidy</v>
      </c>
      <c r="D132" s="47" t="s">
        <v>40</v>
      </c>
      <c r="E132" s="2" t="s">
        <v>1385</v>
      </c>
      <c r="F132" s="2" t="s">
        <v>85</v>
      </c>
      <c r="G132" s="2" t="s">
        <v>2247</v>
      </c>
      <c r="H132" s="44">
        <v>1713</v>
      </c>
      <c r="I132" s="198" t="s">
        <v>44</v>
      </c>
      <c r="J132" s="177" t="str">
        <f>IF(ISBLANK(INDEX('Policy Characteristics'!D:D,MATCH($C132,'Policy Characteristics'!$C:$C,0))),"",INDEX('Policy Characteristics'!D:D,MATCH($C132,'Policy Characteristics'!$C:$C,0)))</f>
        <v>Vehicle Subsidy</v>
      </c>
      <c r="K132" s="176" t="str">
        <f>IF(ISBLANK(INDEX('Policy Characteristics'!E:E,MATCH($C132,'Policy Characteristics'!$C:$C,0))),"",INDEX('Policy Characteristics'!E:E,MATCH($C132,'Policy Characteristics'!$C:$C,0)))</f>
        <v>trans frgt subsidy</v>
      </c>
      <c r="L132" s="176">
        <f>IF(ISBLANK(INDEX('Policy Characteristics'!F:F,MATCH($C132,'Policy Characteristics'!$C:$C,0))),"",INDEX('Policy Characteristics'!F:F,MATCH($C132,'Policy Characteristics'!$C:$C,0)))</f>
        <v>0</v>
      </c>
      <c r="M132" s="176">
        <f>IF(ISBLANK(INDEX('Policy Characteristics'!G:G,MATCH($C132,'Policy Characteristics'!$C:$C,0))),"",INDEX('Policy Characteristics'!G:G,MATCH($C132,'Policy Characteristics'!$C:$C,0)))</f>
        <v>35000</v>
      </c>
      <c r="N132" s="176">
        <f>IF(ISBLANK(INDEX('Policy Characteristics'!H:H,MATCH($C132,'Policy Characteristics'!$C:$C,0))),"",INDEX('Policy Characteristics'!H:H,MATCH($C132,'Policy Characteristics'!$C:$C,0)))</f>
        <v>100</v>
      </c>
      <c r="O132" s="176" t="str">
        <f>IF(ISBLANK(INDEX('Policy Characteristics'!I:I,MATCH($C132,'Policy Characteristics'!$C:$C,0))),"",INDEX('Policy Characteristics'!I:I,MATCH($C132,'Policy Characteristics'!$C:$C,0)))</f>
        <v>€/ vehicle</v>
      </c>
      <c r="P132" s="176" t="str">
        <f>IF(ISBLANK(INDEX('Policy Characteristics'!J:J,MATCH($C132,'Policy Characteristics'!$C:$C,0))),"",INDEX('Policy Characteristics'!J:J,MATCH($C132,'Policy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2" s="176" t="str">
        <f>IF(ISBLANK(INDEX('Policy Characteristics'!K:K,MATCH($C132,'Policy Characteristics'!$C:$C,0))),"",INDEX('Policy Characteristics'!K:K,MATCH($C132,'Policy Characteristics'!$C:$C,0)))</f>
        <v>transportation-sector-main.html#ev-subsidy</v>
      </c>
      <c r="R132" s="176" t="str">
        <f>IF(ISBLANK(INDEX('Policy Characteristics'!L:L,MATCH($C132,'Policy Characteristics'!$C:$C,0))),"",INDEX('Policy Characteristics'!L:L,MATCH($C132,'Policy Characteristics'!$C:$C,0)))</f>
        <v>ev-subsidy.html</v>
      </c>
    </row>
    <row r="133" spans="1:18" x14ac:dyDescent="0.25">
      <c r="A133" s="176" t="str">
        <f>IF(ISBLANK(INDEX('Policy Characteristics'!A:A,MATCH($C133,'Policy Characteristics'!$C:$C,0))),"",INDEX('Policy Characteristics'!A:A,MATCH($C133,'Policy Characteristics'!$C:$C,0)))</f>
        <v>Transportation</v>
      </c>
      <c r="B133" s="184" t="str">
        <f>IF(ISBLANK(INDEX('Policy Characteristics'!B:B,MATCH($C133,'Policy Characteristics'!$C:$C,0))),"",INDEX('Policy Characteristics'!B:B,MATCH($C133,'Policy Characteristics'!$C:$C,0)))</f>
        <v>Freight Vehicle Subsidy</v>
      </c>
      <c r="C133" s="176" t="str">
        <f t="shared" si="4"/>
        <v>Additional Freight Vehicle Subsidy</v>
      </c>
      <c r="D133" s="47" t="s">
        <v>41</v>
      </c>
      <c r="E133" s="47" t="s">
        <v>1136</v>
      </c>
      <c r="F133" s="2" t="s">
        <v>2116</v>
      </c>
      <c r="G133" s="47" t="s">
        <v>2242</v>
      </c>
      <c r="H133" s="44">
        <v>1714</v>
      </c>
      <c r="I133" t="s">
        <v>43</v>
      </c>
      <c r="J133" s="177" t="str">
        <f>IF(ISBLANK(INDEX('Policy Characteristics'!D:D,MATCH($C133,'Policy Characteristics'!$C:$C,0))),"",INDEX('Policy Characteristics'!D:D,MATCH($C133,'Policy Characteristics'!$C:$C,0)))</f>
        <v>Vehicle Subsidy</v>
      </c>
      <c r="K133" s="176" t="str">
        <f>IF(ISBLANK(INDEX('Policy Characteristics'!E:E,MATCH($C133,'Policy Characteristics'!$C:$C,0))),"",INDEX('Policy Characteristics'!E:E,MATCH($C133,'Policy Characteristics'!$C:$C,0)))</f>
        <v>trans frgt subsidy</v>
      </c>
      <c r="L133" s="176">
        <f>IF(ISBLANK(INDEX('Policy Characteristics'!F:F,MATCH($C133,'Policy Characteristics'!$C:$C,0))),"",INDEX('Policy Characteristics'!F:F,MATCH($C133,'Policy Characteristics'!$C:$C,0)))</f>
        <v>0</v>
      </c>
      <c r="M133" s="176">
        <f>IF(ISBLANK(INDEX('Policy Characteristics'!G:G,MATCH($C133,'Policy Characteristics'!$C:$C,0))),"",INDEX('Policy Characteristics'!G:G,MATCH($C133,'Policy Characteristics'!$C:$C,0)))</f>
        <v>35000</v>
      </c>
      <c r="N133" s="176">
        <f>IF(ISBLANK(INDEX('Policy Characteristics'!H:H,MATCH($C133,'Policy Characteristics'!$C:$C,0))),"",INDEX('Policy Characteristics'!H:H,MATCH($C133,'Policy Characteristics'!$C:$C,0)))</f>
        <v>100</v>
      </c>
      <c r="O133" s="176" t="str">
        <f>IF(ISBLANK(INDEX('Policy Characteristics'!I:I,MATCH($C133,'Policy Characteristics'!$C:$C,0))),"",INDEX('Policy Characteristics'!I:I,MATCH($C133,'Policy Characteristics'!$C:$C,0)))</f>
        <v>€/ vehicle</v>
      </c>
      <c r="P133" s="176" t="str">
        <f>IF(ISBLANK(INDEX('Policy Characteristics'!J:J,MATCH($C133,'Policy Characteristics'!$C:$C,0))),"",INDEX('Policy Characteristics'!J:J,MATCH($C133,'Policy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3" s="176" t="str">
        <f>IF(ISBLANK(INDEX('Policy Characteristics'!K:K,MATCH($C133,'Policy Characteristics'!$C:$C,0))),"",INDEX('Policy Characteristics'!K:K,MATCH($C133,'Policy Characteristics'!$C:$C,0)))</f>
        <v>transportation-sector-main.html#ev-subsidy</v>
      </c>
      <c r="R133" s="176" t="str">
        <f>IF(ISBLANK(INDEX('Policy Characteristics'!L:L,MATCH($C133,'Policy Characteristics'!$C:$C,0))),"",INDEX('Policy Characteristics'!L:L,MATCH($C133,'Policy Characteristics'!$C:$C,0)))</f>
        <v>ev-subsidy.html</v>
      </c>
    </row>
    <row r="134" spans="1:18" x14ac:dyDescent="0.25">
      <c r="A134" s="176" t="str">
        <f>IF(ISBLANK(INDEX('Policy Characteristics'!A:A,MATCH($C134,'Policy Characteristics'!$C:$C,0))),"",INDEX('Policy Characteristics'!A:A,MATCH($C134,'Policy Characteristics'!$C:$C,0)))</f>
        <v>Transportation</v>
      </c>
      <c r="B134" s="184" t="str">
        <f>IF(ISBLANK(INDEX('Policy Characteristics'!B:B,MATCH($C134,'Policy Characteristics'!$C:$C,0))),"",INDEX('Policy Characteristics'!B:B,MATCH($C134,'Policy Characteristics'!$C:$C,0)))</f>
        <v>Freight Vehicle Subsidy</v>
      </c>
      <c r="C134" s="176" t="str">
        <f t="shared" si="4"/>
        <v>Additional Freight Vehicle Subsidy</v>
      </c>
      <c r="D134" s="47" t="s">
        <v>41</v>
      </c>
      <c r="E134" s="2" t="s">
        <v>1137</v>
      </c>
      <c r="F134" s="2" t="s">
        <v>2116</v>
      </c>
      <c r="G134" s="2" t="s">
        <v>2243</v>
      </c>
      <c r="H134" s="44">
        <v>1715</v>
      </c>
      <c r="I134" s="198" t="s">
        <v>44</v>
      </c>
      <c r="J134" s="177" t="str">
        <f>IF(ISBLANK(INDEX('Policy Characteristics'!D:D,MATCH($C134,'Policy Characteristics'!$C:$C,0))),"",INDEX('Policy Characteristics'!D:D,MATCH($C134,'Policy Characteristics'!$C:$C,0)))</f>
        <v>Vehicle Subsidy</v>
      </c>
      <c r="K134" s="176" t="str">
        <f>IF(ISBLANK(INDEX('Policy Characteristics'!E:E,MATCH($C134,'Policy Characteristics'!$C:$C,0))),"",INDEX('Policy Characteristics'!E:E,MATCH($C134,'Policy Characteristics'!$C:$C,0)))</f>
        <v>trans frgt subsidy</v>
      </c>
      <c r="L134" s="176">
        <f>IF(ISBLANK(INDEX('Policy Characteristics'!F:F,MATCH($C134,'Policy Characteristics'!$C:$C,0))),"",INDEX('Policy Characteristics'!F:F,MATCH($C134,'Policy Characteristics'!$C:$C,0)))</f>
        <v>0</v>
      </c>
      <c r="M134" s="176">
        <f>IF(ISBLANK(INDEX('Policy Characteristics'!G:G,MATCH($C134,'Policy Characteristics'!$C:$C,0))),"",INDEX('Policy Characteristics'!G:G,MATCH($C134,'Policy Characteristics'!$C:$C,0)))</f>
        <v>35000</v>
      </c>
      <c r="N134" s="176">
        <f>IF(ISBLANK(INDEX('Policy Characteristics'!H:H,MATCH($C134,'Policy Characteristics'!$C:$C,0))),"",INDEX('Policy Characteristics'!H:H,MATCH($C134,'Policy Characteristics'!$C:$C,0)))</f>
        <v>100</v>
      </c>
      <c r="O134" s="176" t="str">
        <f>IF(ISBLANK(INDEX('Policy Characteristics'!I:I,MATCH($C134,'Policy Characteristics'!$C:$C,0))),"",INDEX('Policy Characteristics'!I:I,MATCH($C134,'Policy Characteristics'!$C:$C,0)))</f>
        <v>€/ vehicle</v>
      </c>
      <c r="P134" s="176" t="str">
        <f>IF(ISBLANK(INDEX('Policy Characteristics'!J:J,MATCH($C134,'Policy Characteristics'!$C:$C,0))),"",INDEX('Policy Characteristics'!J:J,MATCH($C134,'Policy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4" s="176" t="str">
        <f>IF(ISBLANK(INDEX('Policy Characteristics'!K:K,MATCH($C134,'Policy Characteristics'!$C:$C,0))),"",INDEX('Policy Characteristics'!K:K,MATCH($C134,'Policy Characteristics'!$C:$C,0)))</f>
        <v>transportation-sector-main.html#ev-subsidy</v>
      </c>
      <c r="R134" s="176" t="str">
        <f>IF(ISBLANK(INDEX('Policy Characteristics'!L:L,MATCH($C134,'Policy Characteristics'!$C:$C,0))),"",INDEX('Policy Characteristics'!L:L,MATCH($C134,'Policy Characteristics'!$C:$C,0)))</f>
        <v>ev-subsidy.html</v>
      </c>
    </row>
    <row r="135" spans="1:18" x14ac:dyDescent="0.25">
      <c r="A135" s="176" t="str">
        <f>IF(ISBLANK(INDEX('Policy Characteristics'!A:A,MATCH($C135,'Policy Characteristics'!$C:$C,0))),"",INDEX('Policy Characteristics'!A:A,MATCH($C135,'Policy Characteristics'!$C:$C,0)))</f>
        <v>Transportation</v>
      </c>
      <c r="B135" s="184" t="str">
        <f>IF(ISBLANK(INDEX('Policy Characteristics'!B:B,MATCH($C135,'Policy Characteristics'!$C:$C,0))),"",INDEX('Policy Characteristics'!B:B,MATCH($C135,'Policy Characteristics'!$C:$C,0)))</f>
        <v>Freight Vehicle Subsidy</v>
      </c>
      <c r="C135" s="176" t="str">
        <f t="shared" si="4"/>
        <v>Additional Freight Vehicle Subsidy</v>
      </c>
      <c r="D135" s="47" t="s">
        <v>41</v>
      </c>
      <c r="E135" s="2" t="s">
        <v>1138</v>
      </c>
      <c r="F135" s="2" t="s">
        <v>2116</v>
      </c>
      <c r="G135" s="2" t="s">
        <v>2244</v>
      </c>
      <c r="H135" s="44">
        <v>1716</v>
      </c>
      <c r="I135" s="198" t="s">
        <v>44</v>
      </c>
      <c r="J135" s="177" t="str">
        <f>IF(ISBLANK(INDEX('Policy Characteristics'!D:D,MATCH($C135,'Policy Characteristics'!$C:$C,0))),"",INDEX('Policy Characteristics'!D:D,MATCH($C135,'Policy Characteristics'!$C:$C,0)))</f>
        <v>Vehicle Subsidy</v>
      </c>
      <c r="K135" s="176" t="str">
        <f>IF(ISBLANK(INDEX('Policy Characteristics'!E:E,MATCH($C135,'Policy Characteristics'!$C:$C,0))),"",INDEX('Policy Characteristics'!E:E,MATCH($C135,'Policy Characteristics'!$C:$C,0)))</f>
        <v>trans frgt subsidy</v>
      </c>
      <c r="L135" s="176">
        <f>IF(ISBLANK(INDEX('Policy Characteristics'!F:F,MATCH($C135,'Policy Characteristics'!$C:$C,0))),"",INDEX('Policy Characteristics'!F:F,MATCH($C135,'Policy Characteristics'!$C:$C,0)))</f>
        <v>0</v>
      </c>
      <c r="M135" s="176">
        <f>IF(ISBLANK(INDEX('Policy Characteristics'!G:G,MATCH($C135,'Policy Characteristics'!$C:$C,0))),"",INDEX('Policy Characteristics'!G:G,MATCH($C135,'Policy Characteristics'!$C:$C,0)))</f>
        <v>35000</v>
      </c>
      <c r="N135" s="176">
        <f>IF(ISBLANK(INDEX('Policy Characteristics'!H:H,MATCH($C135,'Policy Characteristics'!$C:$C,0))),"",INDEX('Policy Characteristics'!H:H,MATCH($C135,'Policy Characteristics'!$C:$C,0)))</f>
        <v>100</v>
      </c>
      <c r="O135" s="176" t="str">
        <f>IF(ISBLANK(INDEX('Policy Characteristics'!I:I,MATCH($C135,'Policy Characteristics'!$C:$C,0))),"",INDEX('Policy Characteristics'!I:I,MATCH($C135,'Policy Characteristics'!$C:$C,0)))</f>
        <v>€/ vehicle</v>
      </c>
      <c r="P135" s="176" t="str">
        <f>IF(ISBLANK(INDEX('Policy Characteristics'!J:J,MATCH($C135,'Policy Characteristics'!$C:$C,0))),"",INDEX('Policy Characteristics'!J:J,MATCH($C135,'Policy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5" s="176" t="str">
        <f>IF(ISBLANK(INDEX('Policy Characteristics'!K:K,MATCH($C135,'Policy Characteristics'!$C:$C,0))),"",INDEX('Policy Characteristics'!K:K,MATCH($C135,'Policy Characteristics'!$C:$C,0)))</f>
        <v>transportation-sector-main.html#ev-subsidy</v>
      </c>
      <c r="R135" s="176" t="str">
        <f>IF(ISBLANK(INDEX('Policy Characteristics'!L:L,MATCH($C135,'Policy Characteristics'!$C:$C,0))),"",INDEX('Policy Characteristics'!L:L,MATCH($C135,'Policy Characteristics'!$C:$C,0)))</f>
        <v>ev-subsidy.html</v>
      </c>
    </row>
    <row r="136" spans="1:18" x14ac:dyDescent="0.25">
      <c r="A136" s="176" t="str">
        <f>IF(ISBLANK(INDEX('Policy Characteristics'!A:A,MATCH($C136,'Policy Characteristics'!$C:$C,0))),"",INDEX('Policy Characteristics'!A:A,MATCH($C136,'Policy Characteristics'!$C:$C,0)))</f>
        <v>Transportation</v>
      </c>
      <c r="B136" s="184" t="str">
        <f>IF(ISBLANK(INDEX('Policy Characteristics'!B:B,MATCH($C136,'Policy Characteristics'!$C:$C,0))),"",INDEX('Policy Characteristics'!B:B,MATCH($C136,'Policy Characteristics'!$C:$C,0)))</f>
        <v>Freight Vehicle Subsidy</v>
      </c>
      <c r="C136" s="176" t="str">
        <f t="shared" si="4"/>
        <v>Additional Freight Vehicle Subsidy</v>
      </c>
      <c r="D136" s="47" t="s">
        <v>41</v>
      </c>
      <c r="E136" s="2" t="s">
        <v>1139</v>
      </c>
      <c r="F136" s="2" t="s">
        <v>2116</v>
      </c>
      <c r="G136" s="2" t="s">
        <v>2245</v>
      </c>
      <c r="H136" s="44">
        <v>1717</v>
      </c>
      <c r="I136" s="198" t="s">
        <v>44</v>
      </c>
      <c r="J136" s="177" t="str">
        <f>IF(ISBLANK(INDEX('Policy Characteristics'!D:D,MATCH($C136,'Policy Characteristics'!$C:$C,0))),"",INDEX('Policy Characteristics'!D:D,MATCH($C136,'Policy Characteristics'!$C:$C,0)))</f>
        <v>Vehicle Subsidy</v>
      </c>
      <c r="K136" s="176" t="str">
        <f>IF(ISBLANK(INDEX('Policy Characteristics'!E:E,MATCH($C136,'Policy Characteristics'!$C:$C,0))),"",INDEX('Policy Characteristics'!E:E,MATCH($C136,'Policy Characteristics'!$C:$C,0)))</f>
        <v>trans frgt subsidy</v>
      </c>
      <c r="L136" s="176">
        <f>IF(ISBLANK(INDEX('Policy Characteristics'!F:F,MATCH($C136,'Policy Characteristics'!$C:$C,0))),"",INDEX('Policy Characteristics'!F:F,MATCH($C136,'Policy Characteristics'!$C:$C,0)))</f>
        <v>0</v>
      </c>
      <c r="M136" s="176">
        <f>IF(ISBLANK(INDEX('Policy Characteristics'!G:G,MATCH($C136,'Policy Characteristics'!$C:$C,0))),"",INDEX('Policy Characteristics'!G:G,MATCH($C136,'Policy Characteristics'!$C:$C,0)))</f>
        <v>35000</v>
      </c>
      <c r="N136" s="176">
        <f>IF(ISBLANK(INDEX('Policy Characteristics'!H:H,MATCH($C136,'Policy Characteristics'!$C:$C,0))),"",INDEX('Policy Characteristics'!H:H,MATCH($C136,'Policy Characteristics'!$C:$C,0)))</f>
        <v>100</v>
      </c>
      <c r="O136" s="176" t="str">
        <f>IF(ISBLANK(INDEX('Policy Characteristics'!I:I,MATCH($C136,'Policy Characteristics'!$C:$C,0))),"",INDEX('Policy Characteristics'!I:I,MATCH($C136,'Policy Characteristics'!$C:$C,0)))</f>
        <v>€/ vehicle</v>
      </c>
      <c r="P136" s="176" t="str">
        <f>IF(ISBLANK(INDEX('Policy Characteristics'!J:J,MATCH($C136,'Policy Characteristics'!$C:$C,0))),"",INDEX('Policy Characteristics'!J:J,MATCH($C136,'Policy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6" s="176" t="str">
        <f>IF(ISBLANK(INDEX('Policy Characteristics'!K:K,MATCH($C136,'Policy Characteristics'!$C:$C,0))),"",INDEX('Policy Characteristics'!K:K,MATCH($C136,'Policy Characteristics'!$C:$C,0)))</f>
        <v>transportation-sector-main.html#ev-subsidy</v>
      </c>
      <c r="R136" s="176" t="str">
        <f>IF(ISBLANK(INDEX('Policy Characteristics'!L:L,MATCH($C136,'Policy Characteristics'!$C:$C,0))),"",INDEX('Policy Characteristics'!L:L,MATCH($C136,'Policy Characteristics'!$C:$C,0)))</f>
        <v>ev-subsidy.html</v>
      </c>
    </row>
    <row r="137" spans="1:18" x14ac:dyDescent="0.25">
      <c r="A137" s="176" t="str">
        <f>IF(ISBLANK(INDEX('Policy Characteristics'!A:A,MATCH($C137,'Policy Characteristics'!$C:$C,0))),"",INDEX('Policy Characteristics'!A:A,MATCH($C137,'Policy Characteristics'!$C:$C,0)))</f>
        <v>Transportation</v>
      </c>
      <c r="B137" s="184" t="str">
        <f>IF(ISBLANK(INDEX('Policy Characteristics'!B:B,MATCH($C137,'Policy Characteristics'!$C:$C,0))),"",INDEX('Policy Characteristics'!B:B,MATCH($C137,'Policy Characteristics'!$C:$C,0)))</f>
        <v>Freight Vehicle Subsidy</v>
      </c>
      <c r="C137" s="176" t="str">
        <f t="shared" si="4"/>
        <v>Additional Freight Vehicle Subsidy</v>
      </c>
      <c r="D137" s="47" t="s">
        <v>41</v>
      </c>
      <c r="E137" s="2" t="s">
        <v>1140</v>
      </c>
      <c r="F137" s="2" t="s">
        <v>2116</v>
      </c>
      <c r="G137" s="2" t="s">
        <v>2246</v>
      </c>
      <c r="H137" s="44">
        <v>1718</v>
      </c>
      <c r="I137" s="198" t="s">
        <v>44</v>
      </c>
      <c r="J137" s="177" t="str">
        <f>IF(ISBLANK(INDEX('Policy Characteristics'!D:D,MATCH($C137,'Policy Characteristics'!$C:$C,0))),"",INDEX('Policy Characteristics'!D:D,MATCH($C137,'Policy Characteristics'!$C:$C,0)))</f>
        <v>Vehicle Subsidy</v>
      </c>
      <c r="K137" s="176" t="str">
        <f>IF(ISBLANK(INDEX('Policy Characteristics'!E:E,MATCH($C137,'Policy Characteristics'!$C:$C,0))),"",INDEX('Policy Characteristics'!E:E,MATCH($C137,'Policy Characteristics'!$C:$C,0)))</f>
        <v>trans frgt subsidy</v>
      </c>
      <c r="L137" s="176">
        <f>IF(ISBLANK(INDEX('Policy Characteristics'!F:F,MATCH($C137,'Policy Characteristics'!$C:$C,0))),"",INDEX('Policy Characteristics'!F:F,MATCH($C137,'Policy Characteristics'!$C:$C,0)))</f>
        <v>0</v>
      </c>
      <c r="M137" s="176">
        <f>IF(ISBLANK(INDEX('Policy Characteristics'!G:G,MATCH($C137,'Policy Characteristics'!$C:$C,0))),"",INDEX('Policy Characteristics'!G:G,MATCH($C137,'Policy Characteristics'!$C:$C,0)))</f>
        <v>35000</v>
      </c>
      <c r="N137" s="176">
        <f>IF(ISBLANK(INDEX('Policy Characteristics'!H:H,MATCH($C137,'Policy Characteristics'!$C:$C,0))),"",INDEX('Policy Characteristics'!H:H,MATCH($C137,'Policy Characteristics'!$C:$C,0)))</f>
        <v>100</v>
      </c>
      <c r="O137" s="176" t="str">
        <f>IF(ISBLANK(INDEX('Policy Characteristics'!I:I,MATCH($C137,'Policy Characteristics'!$C:$C,0))),"",INDEX('Policy Characteristics'!I:I,MATCH($C137,'Policy Characteristics'!$C:$C,0)))</f>
        <v>€/ vehicle</v>
      </c>
      <c r="P137" s="176" t="str">
        <f>IF(ISBLANK(INDEX('Policy Characteristics'!J:J,MATCH($C137,'Policy Characteristics'!$C:$C,0))),"",INDEX('Policy Characteristics'!J:J,MATCH($C137,'Policy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7" s="176" t="str">
        <f>IF(ISBLANK(INDEX('Policy Characteristics'!K:K,MATCH($C137,'Policy Characteristics'!$C:$C,0))),"",INDEX('Policy Characteristics'!K:K,MATCH($C137,'Policy Characteristics'!$C:$C,0)))</f>
        <v>transportation-sector-main.html#ev-subsidy</v>
      </c>
      <c r="R137" s="176" t="str">
        <f>IF(ISBLANK(INDEX('Policy Characteristics'!L:L,MATCH($C137,'Policy Characteristics'!$C:$C,0))),"",INDEX('Policy Characteristics'!L:L,MATCH($C137,'Policy Characteristics'!$C:$C,0)))</f>
        <v>ev-subsidy.html</v>
      </c>
    </row>
    <row r="138" spans="1:18" x14ac:dyDescent="0.25">
      <c r="A138" s="176" t="str">
        <f>IF(ISBLANK(INDEX('Policy Characteristics'!A:A,MATCH($C138,'Policy Characteristics'!$C:$C,0))),"",INDEX('Policy Characteristics'!A:A,MATCH($C138,'Policy Characteristics'!$C:$C,0)))</f>
        <v>Transportation</v>
      </c>
      <c r="B138" s="184" t="str">
        <f>IF(ISBLANK(INDEX('Policy Characteristics'!B:B,MATCH($C138,'Policy Characteristics'!$C:$C,0))),"",INDEX('Policy Characteristics'!B:B,MATCH($C138,'Policy Characteristics'!$C:$C,0)))</f>
        <v>Freight Vehicle Subsidy</v>
      </c>
      <c r="C138" s="176" t="str">
        <f t="shared" si="4"/>
        <v>Additional Freight Vehicle Subsidy</v>
      </c>
      <c r="D138" s="47" t="s">
        <v>41</v>
      </c>
      <c r="E138" s="2" t="s">
        <v>1386</v>
      </c>
      <c r="F138" s="2" t="s">
        <v>2116</v>
      </c>
      <c r="G138" s="2" t="s">
        <v>1386</v>
      </c>
      <c r="H138" s="44">
        <v>1719</v>
      </c>
      <c r="I138" s="198" t="s">
        <v>44</v>
      </c>
      <c r="J138" s="177" t="str">
        <f>IF(ISBLANK(INDEX('Policy Characteristics'!D:D,MATCH($C138,'Policy Characteristics'!$C:$C,0))),"",INDEX('Policy Characteristics'!D:D,MATCH($C138,'Policy Characteristics'!$C:$C,0)))</f>
        <v>Vehicle Subsidy</v>
      </c>
      <c r="K138" s="176" t="str">
        <f>IF(ISBLANK(INDEX('Policy Characteristics'!E:E,MATCH($C138,'Policy Characteristics'!$C:$C,0))),"",INDEX('Policy Characteristics'!E:E,MATCH($C138,'Policy Characteristics'!$C:$C,0)))</f>
        <v>trans frgt subsidy</v>
      </c>
      <c r="L138" s="176">
        <f>IF(ISBLANK(INDEX('Policy Characteristics'!F:F,MATCH($C138,'Policy Characteristics'!$C:$C,0))),"",INDEX('Policy Characteristics'!F:F,MATCH($C138,'Policy Characteristics'!$C:$C,0)))</f>
        <v>0</v>
      </c>
      <c r="M138" s="176">
        <f>IF(ISBLANK(INDEX('Policy Characteristics'!G:G,MATCH($C138,'Policy Characteristics'!$C:$C,0))),"",INDEX('Policy Characteristics'!G:G,MATCH($C138,'Policy Characteristics'!$C:$C,0)))</f>
        <v>35000</v>
      </c>
      <c r="N138" s="176">
        <f>IF(ISBLANK(INDEX('Policy Characteristics'!H:H,MATCH($C138,'Policy Characteristics'!$C:$C,0))),"",INDEX('Policy Characteristics'!H:H,MATCH($C138,'Policy Characteristics'!$C:$C,0)))</f>
        <v>100</v>
      </c>
      <c r="O138" s="176" t="str">
        <f>IF(ISBLANK(INDEX('Policy Characteristics'!I:I,MATCH($C138,'Policy Characteristics'!$C:$C,0))),"",INDEX('Policy Characteristics'!I:I,MATCH($C138,'Policy Characteristics'!$C:$C,0)))</f>
        <v>€/ vehicle</v>
      </c>
      <c r="P138" s="176" t="str">
        <f>IF(ISBLANK(INDEX('Policy Characteristics'!J:J,MATCH($C138,'Policy Characteristics'!$C:$C,0))),"",INDEX('Policy Characteristics'!J:J,MATCH($C138,'Policy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8" s="176" t="str">
        <f>IF(ISBLANK(INDEX('Policy Characteristics'!K:K,MATCH($C138,'Policy Characteristics'!$C:$C,0))),"",INDEX('Policy Characteristics'!K:K,MATCH($C138,'Policy Characteristics'!$C:$C,0)))</f>
        <v>transportation-sector-main.html#ev-subsidy</v>
      </c>
      <c r="R138" s="176" t="str">
        <f>IF(ISBLANK(INDEX('Policy Characteristics'!L:L,MATCH($C138,'Policy Characteristics'!$C:$C,0))),"",INDEX('Policy Characteristics'!L:L,MATCH($C138,'Policy Characteristics'!$C:$C,0)))</f>
        <v>ev-subsidy.html</v>
      </c>
    </row>
    <row r="139" spans="1:18" x14ac:dyDescent="0.25">
      <c r="A139" s="176" t="str">
        <f>IF(ISBLANK(INDEX('Policy Characteristics'!A:A,MATCH($C139,'Policy Characteristics'!$C:$C,0))),"",INDEX('Policy Characteristics'!A:A,MATCH($C139,'Policy Characteristics'!$C:$C,0)))</f>
        <v>Transportation</v>
      </c>
      <c r="B139" s="184" t="str">
        <f>IF(ISBLANK(INDEX('Policy Characteristics'!B:B,MATCH($C139,'Policy Characteristics'!$C:$C,0))),"",INDEX('Policy Characteristics'!B:B,MATCH($C139,'Policy Characteristics'!$C:$C,0)))</f>
        <v>Freight Vehicle Subsidy</v>
      </c>
      <c r="C139" s="176" t="str">
        <f t="shared" si="4"/>
        <v>Additional Freight Vehicle Subsidy</v>
      </c>
      <c r="D139" s="47" t="s">
        <v>41</v>
      </c>
      <c r="E139" s="2" t="s">
        <v>1385</v>
      </c>
      <c r="F139" s="2" t="s">
        <v>2116</v>
      </c>
      <c r="G139" s="2" t="s">
        <v>2247</v>
      </c>
      <c r="H139" s="44">
        <v>1720</v>
      </c>
      <c r="I139" s="198" t="s">
        <v>44</v>
      </c>
      <c r="J139" s="177" t="str">
        <f>IF(ISBLANK(INDEX('Policy Characteristics'!D:D,MATCH($C139,'Policy Characteristics'!$C:$C,0))),"",INDEX('Policy Characteristics'!D:D,MATCH($C139,'Policy Characteristics'!$C:$C,0)))</f>
        <v>Vehicle Subsidy</v>
      </c>
      <c r="K139" s="176" t="str">
        <f>IF(ISBLANK(INDEX('Policy Characteristics'!E:E,MATCH($C139,'Policy Characteristics'!$C:$C,0))),"",INDEX('Policy Characteristics'!E:E,MATCH($C139,'Policy Characteristics'!$C:$C,0)))</f>
        <v>trans frgt subsidy</v>
      </c>
      <c r="L139" s="176">
        <f>IF(ISBLANK(INDEX('Policy Characteristics'!F:F,MATCH($C139,'Policy Characteristics'!$C:$C,0))),"",INDEX('Policy Characteristics'!F:F,MATCH($C139,'Policy Characteristics'!$C:$C,0)))</f>
        <v>0</v>
      </c>
      <c r="M139" s="176">
        <f>IF(ISBLANK(INDEX('Policy Characteristics'!G:G,MATCH($C139,'Policy Characteristics'!$C:$C,0))),"",INDEX('Policy Characteristics'!G:G,MATCH($C139,'Policy Characteristics'!$C:$C,0)))</f>
        <v>35000</v>
      </c>
      <c r="N139" s="176">
        <f>IF(ISBLANK(INDEX('Policy Characteristics'!H:H,MATCH($C139,'Policy Characteristics'!$C:$C,0))),"",INDEX('Policy Characteristics'!H:H,MATCH($C139,'Policy Characteristics'!$C:$C,0)))</f>
        <v>100</v>
      </c>
      <c r="O139" s="176" t="str">
        <f>IF(ISBLANK(INDEX('Policy Characteristics'!I:I,MATCH($C139,'Policy Characteristics'!$C:$C,0))),"",INDEX('Policy Characteristics'!I:I,MATCH($C139,'Policy Characteristics'!$C:$C,0)))</f>
        <v>€/ vehicle</v>
      </c>
      <c r="P139" s="176" t="str">
        <f>IF(ISBLANK(INDEX('Policy Characteristics'!J:J,MATCH($C139,'Policy Characteristics'!$C:$C,0))),"",INDEX('Policy Characteristics'!J:J,MATCH($C139,'Policy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9" s="176" t="str">
        <f>IF(ISBLANK(INDEX('Policy Characteristics'!K:K,MATCH($C139,'Policy Characteristics'!$C:$C,0))),"",INDEX('Policy Characteristics'!K:K,MATCH($C139,'Policy Characteristics'!$C:$C,0)))</f>
        <v>transportation-sector-main.html#ev-subsidy</v>
      </c>
      <c r="R139" s="176" t="str">
        <f>IF(ISBLANK(INDEX('Policy Characteristics'!L:L,MATCH($C139,'Policy Characteristics'!$C:$C,0))),"",INDEX('Policy Characteristics'!L:L,MATCH($C139,'Policy Characteristics'!$C:$C,0)))</f>
        <v>ev-subsidy.html</v>
      </c>
    </row>
    <row r="140" spans="1:18" x14ac:dyDescent="0.25">
      <c r="A140" s="176" t="str">
        <f>IF(ISBLANK(INDEX('Policy Characteristics'!A:A,MATCH($C140,'Policy Characteristics'!$C:$C,0))),"",INDEX('Policy Characteristics'!A:A,MATCH($C140,'Policy Characteristics'!$C:$C,0)))</f>
        <v>Transportation</v>
      </c>
      <c r="B140" s="184" t="str">
        <f>IF(ISBLANK(INDEX('Policy Characteristics'!B:B,MATCH($C140,'Policy Characteristics'!$C:$C,0))),"",INDEX('Policy Characteristics'!B:B,MATCH($C140,'Policy Characteristics'!$C:$C,0)))</f>
        <v>Freight Vehicle Subsidy</v>
      </c>
      <c r="C140" s="176" t="str">
        <f t="shared" si="4"/>
        <v>Additional Freight Vehicle Subsidy</v>
      </c>
      <c r="D140" s="47" t="s">
        <v>111</v>
      </c>
      <c r="E140" s="47" t="s">
        <v>1136</v>
      </c>
      <c r="F140" s="2" t="s">
        <v>141</v>
      </c>
      <c r="G140" s="47" t="s">
        <v>2242</v>
      </c>
      <c r="H140" s="44">
        <v>1721</v>
      </c>
      <c r="I140" t="s">
        <v>43</v>
      </c>
      <c r="J140" s="177" t="str">
        <f>IF(ISBLANK(INDEX('Policy Characteristics'!D:D,MATCH($C140,'Policy Characteristics'!$C:$C,0))),"",INDEX('Policy Characteristics'!D:D,MATCH($C140,'Policy Characteristics'!$C:$C,0)))</f>
        <v>Vehicle Subsidy</v>
      </c>
      <c r="K140" s="176" t="str">
        <f>IF(ISBLANK(INDEX('Policy Characteristics'!E:E,MATCH($C140,'Policy Characteristics'!$C:$C,0))),"",INDEX('Policy Characteristics'!E:E,MATCH($C140,'Policy Characteristics'!$C:$C,0)))</f>
        <v>trans frgt subsidy</v>
      </c>
      <c r="L140" s="176">
        <f>IF(ISBLANK(INDEX('Policy Characteristics'!F:F,MATCH($C140,'Policy Characteristics'!$C:$C,0))),"",INDEX('Policy Characteristics'!F:F,MATCH($C140,'Policy Characteristics'!$C:$C,0)))</f>
        <v>0</v>
      </c>
      <c r="M140" s="176">
        <f>IF(ISBLANK(INDEX('Policy Characteristics'!G:G,MATCH($C140,'Policy Characteristics'!$C:$C,0))),"",INDEX('Policy Characteristics'!G:G,MATCH($C140,'Policy Characteristics'!$C:$C,0)))</f>
        <v>35000</v>
      </c>
      <c r="N140" s="176">
        <f>IF(ISBLANK(INDEX('Policy Characteristics'!H:H,MATCH($C140,'Policy Characteristics'!$C:$C,0))),"",INDEX('Policy Characteristics'!H:H,MATCH($C140,'Policy Characteristics'!$C:$C,0)))</f>
        <v>100</v>
      </c>
      <c r="O140" s="176" t="str">
        <f>IF(ISBLANK(INDEX('Policy Characteristics'!I:I,MATCH($C140,'Policy Characteristics'!$C:$C,0))),"",INDEX('Policy Characteristics'!I:I,MATCH($C140,'Policy Characteristics'!$C:$C,0)))</f>
        <v>€/ vehicle</v>
      </c>
      <c r="P140" s="176" t="str">
        <f>IF(ISBLANK(INDEX('Policy Characteristics'!J:J,MATCH($C140,'Policy Characteristics'!$C:$C,0))),"",INDEX('Policy Characteristics'!J:J,MATCH($C140,'Policy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0" s="176" t="str">
        <f>IF(ISBLANK(INDEX('Policy Characteristics'!K:K,MATCH($C140,'Policy Characteristics'!$C:$C,0))),"",INDEX('Policy Characteristics'!K:K,MATCH($C140,'Policy Characteristics'!$C:$C,0)))</f>
        <v>transportation-sector-main.html#ev-subsidy</v>
      </c>
      <c r="R140" s="176" t="str">
        <f>IF(ISBLANK(INDEX('Policy Characteristics'!L:L,MATCH($C140,'Policy Characteristics'!$C:$C,0))),"",INDEX('Policy Characteristics'!L:L,MATCH($C140,'Policy Characteristics'!$C:$C,0)))</f>
        <v>ev-subsidy.html</v>
      </c>
    </row>
    <row r="141" spans="1:18" x14ac:dyDescent="0.25">
      <c r="A141" s="176" t="str">
        <f>IF(ISBLANK(INDEX('Policy Characteristics'!A:A,MATCH($C141,'Policy Characteristics'!$C:$C,0))),"",INDEX('Policy Characteristics'!A:A,MATCH($C141,'Policy Characteristics'!$C:$C,0)))</f>
        <v>Transportation</v>
      </c>
      <c r="B141" s="184" t="str">
        <f>IF(ISBLANK(INDEX('Policy Characteristics'!B:B,MATCH($C141,'Policy Characteristics'!$C:$C,0))),"",INDEX('Policy Characteristics'!B:B,MATCH($C141,'Policy Characteristics'!$C:$C,0)))</f>
        <v>Freight Vehicle Subsidy</v>
      </c>
      <c r="C141" s="176" t="str">
        <f t="shared" si="4"/>
        <v>Additional Freight Vehicle Subsidy</v>
      </c>
      <c r="D141" s="47" t="s">
        <v>111</v>
      </c>
      <c r="E141" s="2" t="s">
        <v>1137</v>
      </c>
      <c r="F141" s="2" t="s">
        <v>141</v>
      </c>
      <c r="G141" s="2" t="s">
        <v>2243</v>
      </c>
      <c r="H141" s="44">
        <v>1722</v>
      </c>
      <c r="I141" s="198" t="s">
        <v>44</v>
      </c>
      <c r="J141" s="177" t="str">
        <f>IF(ISBLANK(INDEX('Policy Characteristics'!D:D,MATCH($C141,'Policy Characteristics'!$C:$C,0))),"",INDEX('Policy Characteristics'!D:D,MATCH($C141,'Policy Characteristics'!$C:$C,0)))</f>
        <v>Vehicle Subsidy</v>
      </c>
      <c r="K141" s="176" t="str">
        <f>IF(ISBLANK(INDEX('Policy Characteristics'!E:E,MATCH($C141,'Policy Characteristics'!$C:$C,0))),"",INDEX('Policy Characteristics'!E:E,MATCH($C141,'Policy Characteristics'!$C:$C,0)))</f>
        <v>trans frgt subsidy</v>
      </c>
      <c r="L141" s="176">
        <f>IF(ISBLANK(INDEX('Policy Characteristics'!F:F,MATCH($C141,'Policy Characteristics'!$C:$C,0))),"",INDEX('Policy Characteristics'!F:F,MATCH($C141,'Policy Characteristics'!$C:$C,0)))</f>
        <v>0</v>
      </c>
      <c r="M141" s="176">
        <f>IF(ISBLANK(INDEX('Policy Characteristics'!G:G,MATCH($C141,'Policy Characteristics'!$C:$C,0))),"",INDEX('Policy Characteristics'!G:G,MATCH($C141,'Policy Characteristics'!$C:$C,0)))</f>
        <v>35000</v>
      </c>
      <c r="N141" s="176">
        <f>IF(ISBLANK(INDEX('Policy Characteristics'!H:H,MATCH($C141,'Policy Characteristics'!$C:$C,0))),"",INDEX('Policy Characteristics'!H:H,MATCH($C141,'Policy Characteristics'!$C:$C,0)))</f>
        <v>100</v>
      </c>
      <c r="O141" s="176" t="str">
        <f>IF(ISBLANK(INDEX('Policy Characteristics'!I:I,MATCH($C141,'Policy Characteristics'!$C:$C,0))),"",INDEX('Policy Characteristics'!I:I,MATCH($C141,'Policy Characteristics'!$C:$C,0)))</f>
        <v>€/ vehicle</v>
      </c>
      <c r="P141" s="176" t="str">
        <f>IF(ISBLANK(INDEX('Policy Characteristics'!J:J,MATCH($C141,'Policy Characteristics'!$C:$C,0))),"",INDEX('Policy Characteristics'!J:J,MATCH($C141,'Policy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1" s="176" t="str">
        <f>IF(ISBLANK(INDEX('Policy Characteristics'!K:K,MATCH($C141,'Policy Characteristics'!$C:$C,0))),"",INDEX('Policy Characteristics'!K:K,MATCH($C141,'Policy Characteristics'!$C:$C,0)))</f>
        <v>transportation-sector-main.html#ev-subsidy</v>
      </c>
      <c r="R141" s="176" t="str">
        <f>IF(ISBLANK(INDEX('Policy Characteristics'!L:L,MATCH($C141,'Policy Characteristics'!$C:$C,0))),"",INDEX('Policy Characteristics'!L:L,MATCH($C141,'Policy Characteristics'!$C:$C,0)))</f>
        <v>ev-subsidy.html</v>
      </c>
    </row>
    <row r="142" spans="1:18" x14ac:dyDescent="0.25">
      <c r="A142" s="176" t="str">
        <f>IF(ISBLANK(INDEX('Policy Characteristics'!A:A,MATCH($C142,'Policy Characteristics'!$C:$C,0))),"",INDEX('Policy Characteristics'!A:A,MATCH($C142,'Policy Characteristics'!$C:$C,0)))</f>
        <v>Transportation</v>
      </c>
      <c r="B142" s="184" t="str">
        <f>IF(ISBLANK(INDEX('Policy Characteristics'!B:B,MATCH($C142,'Policy Characteristics'!$C:$C,0))),"",INDEX('Policy Characteristics'!B:B,MATCH($C142,'Policy Characteristics'!$C:$C,0)))</f>
        <v>Freight Vehicle Subsidy</v>
      </c>
      <c r="C142" s="176" t="str">
        <f t="shared" si="4"/>
        <v>Additional Freight Vehicle Subsidy</v>
      </c>
      <c r="D142" s="47" t="s">
        <v>111</v>
      </c>
      <c r="E142" s="2" t="s">
        <v>1138</v>
      </c>
      <c r="F142" s="2" t="s">
        <v>141</v>
      </c>
      <c r="G142" s="2" t="s">
        <v>2244</v>
      </c>
      <c r="H142" s="44">
        <v>1723</v>
      </c>
      <c r="I142" s="198" t="s">
        <v>44</v>
      </c>
      <c r="J142" s="177" t="str">
        <f>IF(ISBLANK(INDEX('Policy Characteristics'!D:D,MATCH($C142,'Policy Characteristics'!$C:$C,0))),"",INDEX('Policy Characteristics'!D:D,MATCH($C142,'Policy Characteristics'!$C:$C,0)))</f>
        <v>Vehicle Subsidy</v>
      </c>
      <c r="K142" s="176" t="str">
        <f>IF(ISBLANK(INDEX('Policy Characteristics'!E:E,MATCH($C142,'Policy Characteristics'!$C:$C,0))),"",INDEX('Policy Characteristics'!E:E,MATCH($C142,'Policy Characteristics'!$C:$C,0)))</f>
        <v>trans frgt subsidy</v>
      </c>
      <c r="L142" s="176">
        <f>IF(ISBLANK(INDEX('Policy Characteristics'!F:F,MATCH($C142,'Policy Characteristics'!$C:$C,0))),"",INDEX('Policy Characteristics'!F:F,MATCH($C142,'Policy Characteristics'!$C:$C,0)))</f>
        <v>0</v>
      </c>
      <c r="M142" s="176">
        <f>IF(ISBLANK(INDEX('Policy Characteristics'!G:G,MATCH($C142,'Policy Characteristics'!$C:$C,0))),"",INDEX('Policy Characteristics'!G:G,MATCH($C142,'Policy Characteristics'!$C:$C,0)))</f>
        <v>35000</v>
      </c>
      <c r="N142" s="176">
        <f>IF(ISBLANK(INDEX('Policy Characteristics'!H:H,MATCH($C142,'Policy Characteristics'!$C:$C,0))),"",INDEX('Policy Characteristics'!H:H,MATCH($C142,'Policy Characteristics'!$C:$C,0)))</f>
        <v>100</v>
      </c>
      <c r="O142" s="176" t="str">
        <f>IF(ISBLANK(INDEX('Policy Characteristics'!I:I,MATCH($C142,'Policy Characteristics'!$C:$C,0))),"",INDEX('Policy Characteristics'!I:I,MATCH($C142,'Policy Characteristics'!$C:$C,0)))</f>
        <v>€/ vehicle</v>
      </c>
      <c r="P142" s="176" t="str">
        <f>IF(ISBLANK(INDEX('Policy Characteristics'!J:J,MATCH($C142,'Policy Characteristics'!$C:$C,0))),"",INDEX('Policy Characteristics'!J:J,MATCH($C142,'Policy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2" s="176" t="str">
        <f>IF(ISBLANK(INDEX('Policy Characteristics'!K:K,MATCH($C142,'Policy Characteristics'!$C:$C,0))),"",INDEX('Policy Characteristics'!K:K,MATCH($C142,'Policy Characteristics'!$C:$C,0)))</f>
        <v>transportation-sector-main.html#ev-subsidy</v>
      </c>
      <c r="R142" s="176" t="str">
        <f>IF(ISBLANK(INDEX('Policy Characteristics'!L:L,MATCH($C142,'Policy Characteristics'!$C:$C,0))),"",INDEX('Policy Characteristics'!L:L,MATCH($C142,'Policy Characteristics'!$C:$C,0)))</f>
        <v>ev-subsidy.html</v>
      </c>
    </row>
    <row r="143" spans="1:18" x14ac:dyDescent="0.25">
      <c r="A143" s="176" t="str">
        <f>IF(ISBLANK(INDEX('Policy Characteristics'!A:A,MATCH($C143,'Policy Characteristics'!$C:$C,0))),"",INDEX('Policy Characteristics'!A:A,MATCH($C143,'Policy Characteristics'!$C:$C,0)))</f>
        <v>Transportation</v>
      </c>
      <c r="B143" s="184" t="str">
        <f>IF(ISBLANK(INDEX('Policy Characteristics'!B:B,MATCH($C143,'Policy Characteristics'!$C:$C,0))),"",INDEX('Policy Characteristics'!B:B,MATCH($C143,'Policy Characteristics'!$C:$C,0)))</f>
        <v>Freight Vehicle Subsidy</v>
      </c>
      <c r="C143" s="176" t="str">
        <f t="shared" si="4"/>
        <v>Additional Freight Vehicle Subsidy</v>
      </c>
      <c r="D143" s="47" t="s">
        <v>111</v>
      </c>
      <c r="E143" s="2" t="s">
        <v>1139</v>
      </c>
      <c r="F143" s="2" t="s">
        <v>141</v>
      </c>
      <c r="G143" s="2" t="s">
        <v>2245</v>
      </c>
      <c r="H143" s="44">
        <v>1724</v>
      </c>
      <c r="I143" s="198" t="s">
        <v>44</v>
      </c>
      <c r="J143" s="177" t="str">
        <f>IF(ISBLANK(INDEX('Policy Characteristics'!D:D,MATCH($C143,'Policy Characteristics'!$C:$C,0))),"",INDEX('Policy Characteristics'!D:D,MATCH($C143,'Policy Characteristics'!$C:$C,0)))</f>
        <v>Vehicle Subsidy</v>
      </c>
      <c r="K143" s="176" t="str">
        <f>IF(ISBLANK(INDEX('Policy Characteristics'!E:E,MATCH($C143,'Policy Characteristics'!$C:$C,0))),"",INDEX('Policy Characteristics'!E:E,MATCH($C143,'Policy Characteristics'!$C:$C,0)))</f>
        <v>trans frgt subsidy</v>
      </c>
      <c r="L143" s="176">
        <f>IF(ISBLANK(INDEX('Policy Characteristics'!F:F,MATCH($C143,'Policy Characteristics'!$C:$C,0))),"",INDEX('Policy Characteristics'!F:F,MATCH($C143,'Policy Characteristics'!$C:$C,0)))</f>
        <v>0</v>
      </c>
      <c r="M143" s="176">
        <f>IF(ISBLANK(INDEX('Policy Characteristics'!G:G,MATCH($C143,'Policy Characteristics'!$C:$C,0))),"",INDEX('Policy Characteristics'!G:G,MATCH($C143,'Policy Characteristics'!$C:$C,0)))</f>
        <v>35000</v>
      </c>
      <c r="N143" s="176">
        <f>IF(ISBLANK(INDEX('Policy Characteristics'!H:H,MATCH($C143,'Policy Characteristics'!$C:$C,0))),"",INDEX('Policy Characteristics'!H:H,MATCH($C143,'Policy Characteristics'!$C:$C,0)))</f>
        <v>100</v>
      </c>
      <c r="O143" s="176" t="str">
        <f>IF(ISBLANK(INDEX('Policy Characteristics'!I:I,MATCH($C143,'Policy Characteristics'!$C:$C,0))),"",INDEX('Policy Characteristics'!I:I,MATCH($C143,'Policy Characteristics'!$C:$C,0)))</f>
        <v>€/ vehicle</v>
      </c>
      <c r="P143" s="176" t="str">
        <f>IF(ISBLANK(INDEX('Policy Characteristics'!J:J,MATCH($C143,'Policy Characteristics'!$C:$C,0))),"",INDEX('Policy Characteristics'!J:J,MATCH($C143,'Policy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3" s="176" t="str">
        <f>IF(ISBLANK(INDEX('Policy Characteristics'!K:K,MATCH($C143,'Policy Characteristics'!$C:$C,0))),"",INDEX('Policy Characteristics'!K:K,MATCH($C143,'Policy Characteristics'!$C:$C,0)))</f>
        <v>transportation-sector-main.html#ev-subsidy</v>
      </c>
      <c r="R143" s="176" t="str">
        <f>IF(ISBLANK(INDEX('Policy Characteristics'!L:L,MATCH($C143,'Policy Characteristics'!$C:$C,0))),"",INDEX('Policy Characteristics'!L:L,MATCH($C143,'Policy Characteristics'!$C:$C,0)))</f>
        <v>ev-subsidy.html</v>
      </c>
    </row>
    <row r="144" spans="1:18" x14ac:dyDescent="0.25">
      <c r="A144" s="176" t="str">
        <f>IF(ISBLANK(INDEX('Policy Characteristics'!A:A,MATCH($C144,'Policy Characteristics'!$C:$C,0))),"",INDEX('Policy Characteristics'!A:A,MATCH($C144,'Policy Characteristics'!$C:$C,0)))</f>
        <v>Transportation</v>
      </c>
      <c r="B144" s="184" t="str">
        <f>IF(ISBLANK(INDEX('Policy Characteristics'!B:B,MATCH($C144,'Policy Characteristics'!$C:$C,0))),"",INDEX('Policy Characteristics'!B:B,MATCH($C144,'Policy Characteristics'!$C:$C,0)))</f>
        <v>Freight Vehicle Subsidy</v>
      </c>
      <c r="C144" s="176" t="str">
        <f t="shared" si="4"/>
        <v>Additional Freight Vehicle Subsidy</v>
      </c>
      <c r="D144" s="47" t="s">
        <v>111</v>
      </c>
      <c r="E144" s="2" t="s">
        <v>1140</v>
      </c>
      <c r="F144" s="2" t="s">
        <v>141</v>
      </c>
      <c r="G144" s="2" t="s">
        <v>2246</v>
      </c>
      <c r="H144" s="44">
        <v>1725</v>
      </c>
      <c r="I144" s="198" t="s">
        <v>44</v>
      </c>
      <c r="J144" s="177" t="str">
        <f>IF(ISBLANK(INDEX('Policy Characteristics'!D:D,MATCH($C144,'Policy Characteristics'!$C:$C,0))),"",INDEX('Policy Characteristics'!D:D,MATCH($C144,'Policy Characteristics'!$C:$C,0)))</f>
        <v>Vehicle Subsidy</v>
      </c>
      <c r="K144" s="176" t="str">
        <f>IF(ISBLANK(INDEX('Policy Characteristics'!E:E,MATCH($C144,'Policy Characteristics'!$C:$C,0))),"",INDEX('Policy Characteristics'!E:E,MATCH($C144,'Policy Characteristics'!$C:$C,0)))</f>
        <v>trans frgt subsidy</v>
      </c>
      <c r="L144" s="176">
        <f>IF(ISBLANK(INDEX('Policy Characteristics'!F:F,MATCH($C144,'Policy Characteristics'!$C:$C,0))),"",INDEX('Policy Characteristics'!F:F,MATCH($C144,'Policy Characteristics'!$C:$C,0)))</f>
        <v>0</v>
      </c>
      <c r="M144" s="176">
        <f>IF(ISBLANK(INDEX('Policy Characteristics'!G:G,MATCH($C144,'Policy Characteristics'!$C:$C,0))),"",INDEX('Policy Characteristics'!G:G,MATCH($C144,'Policy Characteristics'!$C:$C,0)))</f>
        <v>35000</v>
      </c>
      <c r="N144" s="176">
        <f>IF(ISBLANK(INDEX('Policy Characteristics'!H:H,MATCH($C144,'Policy Characteristics'!$C:$C,0))),"",INDEX('Policy Characteristics'!H:H,MATCH($C144,'Policy Characteristics'!$C:$C,0)))</f>
        <v>100</v>
      </c>
      <c r="O144" s="176" t="str">
        <f>IF(ISBLANK(INDEX('Policy Characteristics'!I:I,MATCH($C144,'Policy Characteristics'!$C:$C,0))),"",INDEX('Policy Characteristics'!I:I,MATCH($C144,'Policy Characteristics'!$C:$C,0)))</f>
        <v>€/ vehicle</v>
      </c>
      <c r="P144" s="176" t="str">
        <f>IF(ISBLANK(INDEX('Policy Characteristics'!J:J,MATCH($C144,'Policy Characteristics'!$C:$C,0))),"",INDEX('Policy Characteristics'!J:J,MATCH($C144,'Policy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4" s="176" t="str">
        <f>IF(ISBLANK(INDEX('Policy Characteristics'!K:K,MATCH($C144,'Policy Characteristics'!$C:$C,0))),"",INDEX('Policy Characteristics'!K:K,MATCH($C144,'Policy Characteristics'!$C:$C,0)))</f>
        <v>transportation-sector-main.html#ev-subsidy</v>
      </c>
      <c r="R144" s="176" t="str">
        <f>IF(ISBLANK(INDEX('Policy Characteristics'!L:L,MATCH($C144,'Policy Characteristics'!$C:$C,0))),"",INDEX('Policy Characteristics'!L:L,MATCH($C144,'Policy Characteristics'!$C:$C,0)))</f>
        <v>ev-subsidy.html</v>
      </c>
    </row>
    <row r="145" spans="1:18" x14ac:dyDescent="0.25">
      <c r="A145" s="176" t="str">
        <f>IF(ISBLANK(INDEX('Policy Characteristics'!A:A,MATCH($C145,'Policy Characteristics'!$C:$C,0))),"",INDEX('Policy Characteristics'!A:A,MATCH($C145,'Policy Characteristics'!$C:$C,0)))</f>
        <v>Transportation</v>
      </c>
      <c r="B145" s="184" t="str">
        <f>IF(ISBLANK(INDEX('Policy Characteristics'!B:B,MATCH($C145,'Policy Characteristics'!$C:$C,0))),"",INDEX('Policy Characteristics'!B:B,MATCH($C145,'Policy Characteristics'!$C:$C,0)))</f>
        <v>Freight Vehicle Subsidy</v>
      </c>
      <c r="C145" s="176" t="str">
        <f t="shared" si="4"/>
        <v>Additional Freight Vehicle Subsidy</v>
      </c>
      <c r="D145" s="47" t="s">
        <v>111</v>
      </c>
      <c r="E145" s="2" t="s">
        <v>1386</v>
      </c>
      <c r="F145" s="2" t="s">
        <v>141</v>
      </c>
      <c r="G145" s="2" t="s">
        <v>1386</v>
      </c>
      <c r="H145" s="44">
        <v>1726</v>
      </c>
      <c r="I145" s="198" t="s">
        <v>44</v>
      </c>
      <c r="J145" s="177" t="str">
        <f>IF(ISBLANK(INDEX('Policy Characteristics'!D:D,MATCH($C145,'Policy Characteristics'!$C:$C,0))),"",INDEX('Policy Characteristics'!D:D,MATCH($C145,'Policy Characteristics'!$C:$C,0)))</f>
        <v>Vehicle Subsidy</v>
      </c>
      <c r="K145" s="176" t="str">
        <f>IF(ISBLANK(INDEX('Policy Characteristics'!E:E,MATCH($C145,'Policy Characteristics'!$C:$C,0))),"",INDEX('Policy Characteristics'!E:E,MATCH($C145,'Policy Characteristics'!$C:$C,0)))</f>
        <v>trans frgt subsidy</v>
      </c>
      <c r="L145" s="176">
        <f>IF(ISBLANK(INDEX('Policy Characteristics'!F:F,MATCH($C145,'Policy Characteristics'!$C:$C,0))),"",INDEX('Policy Characteristics'!F:F,MATCH($C145,'Policy Characteristics'!$C:$C,0)))</f>
        <v>0</v>
      </c>
      <c r="M145" s="176">
        <f>IF(ISBLANK(INDEX('Policy Characteristics'!G:G,MATCH($C145,'Policy Characteristics'!$C:$C,0))),"",INDEX('Policy Characteristics'!G:G,MATCH($C145,'Policy Characteristics'!$C:$C,0)))</f>
        <v>35000</v>
      </c>
      <c r="N145" s="176">
        <f>IF(ISBLANK(INDEX('Policy Characteristics'!H:H,MATCH($C145,'Policy Characteristics'!$C:$C,0))),"",INDEX('Policy Characteristics'!H:H,MATCH($C145,'Policy Characteristics'!$C:$C,0)))</f>
        <v>100</v>
      </c>
      <c r="O145" s="176" t="str">
        <f>IF(ISBLANK(INDEX('Policy Characteristics'!I:I,MATCH($C145,'Policy Characteristics'!$C:$C,0))),"",INDEX('Policy Characteristics'!I:I,MATCH($C145,'Policy Characteristics'!$C:$C,0)))</f>
        <v>€/ vehicle</v>
      </c>
      <c r="P145" s="176" t="str">
        <f>IF(ISBLANK(INDEX('Policy Characteristics'!J:J,MATCH($C145,'Policy Characteristics'!$C:$C,0))),"",INDEX('Policy Characteristics'!J:J,MATCH($C145,'Policy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5" s="176" t="str">
        <f>IF(ISBLANK(INDEX('Policy Characteristics'!K:K,MATCH($C145,'Policy Characteristics'!$C:$C,0))),"",INDEX('Policy Characteristics'!K:K,MATCH($C145,'Policy Characteristics'!$C:$C,0)))</f>
        <v>transportation-sector-main.html#ev-subsidy</v>
      </c>
      <c r="R145" s="176" t="str">
        <f>IF(ISBLANK(INDEX('Policy Characteristics'!L:L,MATCH($C145,'Policy Characteristics'!$C:$C,0))),"",INDEX('Policy Characteristics'!L:L,MATCH($C145,'Policy Characteristics'!$C:$C,0)))</f>
        <v>ev-subsidy.html</v>
      </c>
    </row>
    <row r="146" spans="1:18" x14ac:dyDescent="0.25">
      <c r="A146" s="176" t="str">
        <f>IF(ISBLANK(INDEX('Policy Characteristics'!A:A,MATCH($C146,'Policy Characteristics'!$C:$C,0))),"",INDEX('Policy Characteristics'!A:A,MATCH($C146,'Policy Characteristics'!$C:$C,0)))</f>
        <v>Transportation</v>
      </c>
      <c r="B146" s="184" t="str">
        <f>IF(ISBLANK(INDEX('Policy Characteristics'!B:B,MATCH($C146,'Policy Characteristics'!$C:$C,0))),"",INDEX('Policy Characteristics'!B:B,MATCH($C146,'Policy Characteristics'!$C:$C,0)))</f>
        <v>Freight Vehicle Subsidy</v>
      </c>
      <c r="C146" s="176" t="str">
        <f t="shared" si="4"/>
        <v>Additional Freight Vehicle Subsidy</v>
      </c>
      <c r="D146" s="47" t="s">
        <v>111</v>
      </c>
      <c r="E146" s="2" t="s">
        <v>1385</v>
      </c>
      <c r="F146" s="2" t="s">
        <v>141</v>
      </c>
      <c r="G146" s="2" t="s">
        <v>2247</v>
      </c>
      <c r="H146" s="44">
        <v>1727</v>
      </c>
      <c r="I146" s="198" t="s">
        <v>44</v>
      </c>
      <c r="J146" s="177" t="str">
        <f>IF(ISBLANK(INDEX('Policy Characteristics'!D:D,MATCH($C146,'Policy Characteristics'!$C:$C,0))),"",INDEX('Policy Characteristics'!D:D,MATCH($C146,'Policy Characteristics'!$C:$C,0)))</f>
        <v>Vehicle Subsidy</v>
      </c>
      <c r="K146" s="176" t="str">
        <f>IF(ISBLANK(INDEX('Policy Characteristics'!E:E,MATCH($C146,'Policy Characteristics'!$C:$C,0))),"",INDEX('Policy Characteristics'!E:E,MATCH($C146,'Policy Characteristics'!$C:$C,0)))</f>
        <v>trans frgt subsidy</v>
      </c>
      <c r="L146" s="176">
        <f>IF(ISBLANK(INDEX('Policy Characteristics'!F:F,MATCH($C146,'Policy Characteristics'!$C:$C,0))),"",INDEX('Policy Characteristics'!F:F,MATCH($C146,'Policy Characteristics'!$C:$C,0)))</f>
        <v>0</v>
      </c>
      <c r="M146" s="176">
        <f>IF(ISBLANK(INDEX('Policy Characteristics'!G:G,MATCH($C146,'Policy Characteristics'!$C:$C,0))),"",INDEX('Policy Characteristics'!G:G,MATCH($C146,'Policy Characteristics'!$C:$C,0)))</f>
        <v>35000</v>
      </c>
      <c r="N146" s="176">
        <f>IF(ISBLANK(INDEX('Policy Characteristics'!H:H,MATCH($C146,'Policy Characteristics'!$C:$C,0))),"",INDEX('Policy Characteristics'!H:H,MATCH($C146,'Policy Characteristics'!$C:$C,0)))</f>
        <v>100</v>
      </c>
      <c r="O146" s="176" t="str">
        <f>IF(ISBLANK(INDEX('Policy Characteristics'!I:I,MATCH($C146,'Policy Characteristics'!$C:$C,0))),"",INDEX('Policy Characteristics'!I:I,MATCH($C146,'Policy Characteristics'!$C:$C,0)))</f>
        <v>€/ vehicle</v>
      </c>
      <c r="P146" s="176" t="str">
        <f>IF(ISBLANK(INDEX('Policy Characteristics'!J:J,MATCH($C146,'Policy Characteristics'!$C:$C,0))),"",INDEX('Policy Characteristics'!J:J,MATCH($C146,'Policy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6" s="176" t="str">
        <f>IF(ISBLANK(INDEX('Policy Characteristics'!K:K,MATCH($C146,'Policy Characteristics'!$C:$C,0))),"",INDEX('Policy Characteristics'!K:K,MATCH($C146,'Policy Characteristics'!$C:$C,0)))</f>
        <v>transportation-sector-main.html#ev-subsidy</v>
      </c>
      <c r="R146" s="176" t="str">
        <f>IF(ISBLANK(INDEX('Policy Characteristics'!L:L,MATCH($C146,'Policy Characteristics'!$C:$C,0))),"",INDEX('Policy Characteristics'!L:L,MATCH($C146,'Policy Characteristics'!$C:$C,0)))</f>
        <v>ev-subsidy.html</v>
      </c>
    </row>
    <row r="147" spans="1:18" x14ac:dyDescent="0.25">
      <c r="A147" s="176" t="str">
        <f>IF(ISBLANK(INDEX('Policy Characteristics'!A:A,MATCH($C147,'Policy Characteristics'!$C:$C,0))),"",INDEX('Policy Characteristics'!A:A,MATCH($C147,'Policy Characteristics'!$C:$C,0)))</f>
        <v>Transportation</v>
      </c>
      <c r="B147" s="184" t="str">
        <f>IF(ISBLANK(INDEX('Policy Characteristics'!B:B,MATCH($C147,'Policy Characteristics'!$C:$C,0))),"",INDEX('Policy Characteristics'!B:B,MATCH($C147,'Policy Characteristics'!$C:$C,0)))</f>
        <v>Feebate</v>
      </c>
      <c r="C147" t="s">
        <v>110</v>
      </c>
      <c r="D147" s="47"/>
      <c r="E147" s="47"/>
      <c r="F147" s="47"/>
      <c r="G147" s="47"/>
      <c r="H147" s="44">
        <v>1</v>
      </c>
      <c r="I147" s="197" t="s">
        <v>43</v>
      </c>
      <c r="J147" s="177" t="str">
        <f>IF(ISBLANK(INDEX('Policy Characteristics'!D:D,MATCH($C147,'Policy Characteristics'!$C:$C,0))),"",INDEX('Policy Characteristics'!D:D,MATCH($C147,'Policy Characteristics'!$C:$C,0)))</f>
        <v>Feebate</v>
      </c>
      <c r="K147" s="176" t="str">
        <f>IF(ISBLANK(INDEX('Policy Characteristics'!E:E,MATCH($C147,'Policy Characteristics'!$C:$C,0))),"",INDEX('Policy Characteristics'!E:E,MATCH($C147,'Policy Characteristics'!$C:$C,0)))</f>
        <v>trans LDVs feebate</v>
      </c>
      <c r="L147" s="176">
        <f>IF(ISBLANK(INDEX('Policy Characteristics'!F:F,MATCH($C147,'Policy Characteristics'!$C:$C,0))),"",INDEX('Policy Characteristics'!F:F,MATCH($C147,'Policy Characteristics'!$C:$C,0)))</f>
        <v>0</v>
      </c>
      <c r="M147" s="176">
        <f>IF(ISBLANK(INDEX('Policy Characteristics'!G:G,MATCH($C147,'Policy Characteristics'!$C:$C,0))),"",INDEX('Policy Characteristics'!G:G,MATCH($C147,'Policy Characteristics'!$C:$C,0)))</f>
        <v>1</v>
      </c>
      <c r="N147" s="176">
        <f>IF(ISBLANK(INDEX('Policy Characteristics'!H:H,MATCH($C147,'Policy Characteristics'!$C:$C,0))),"",INDEX('Policy Characteristics'!H:H,MATCH($C147,'Policy Characteristics'!$C:$C,0)))</f>
        <v>0.02</v>
      </c>
      <c r="O147" s="176" t="str">
        <f>IF(ISBLANK(INDEX('Policy Characteristics'!I:I,MATCH($C147,'Policy Characteristics'!$C:$C,0))),"",INDEX('Policy Characteristics'!I:I,MATCH($C147,'Policy Characteristics'!$C:$C,0)))</f>
        <v>% of global best practice rate</v>
      </c>
      <c r="P147" s="176" t="str">
        <f>IF(ISBLANK(INDEX('Policy Characteristics'!J:J,MATCH($C147,'Policy Characteristics'!$C:$C,0))),"",INDEX('Policy Characteristics'!J:J,MATCH($C147,'Policy Characteristics'!$C:$C,0)))</f>
        <v>**Description:** This policy implements a fee on sales of inefficient cars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€297 per (liter per one hundred kilometer), which equates to a €297 fee on an LDV that gets 8.5 km/L if the pivot point is 10.6 km/L. (To see this: 8.5 km/L is 11.8 L/km. 10.6 km/L is 9.4 L/100km.  The difference is 2.3 L/100km. So in order to levy a €297 fee on the 8.5 km/L car when the pivot point is 10.6 km/L, we need a rate of €297 per 2.3 L/100km.)</v>
      </c>
      <c r="Q147" s="176" t="str">
        <f>IF(ISBLANK(INDEX('Policy Characteristics'!K:K,MATCH($C147,'Policy Characteristics'!$C:$C,0))),"",INDEX('Policy Characteristics'!K:K,MATCH($C147,'Policy Characteristics'!$C:$C,0)))</f>
        <v>transportation-sector-main.html#feebate</v>
      </c>
      <c r="R147" s="176" t="str">
        <f>IF(ISBLANK(INDEX('Policy Characteristics'!L:L,MATCH($C147,'Policy Characteristics'!$C:$C,0))),"",INDEX('Policy Characteristics'!L:L,MATCH($C147,'Policy Characteristics'!$C:$C,0)))</f>
        <v>feebate.html</v>
      </c>
    </row>
    <row r="148" spans="1:18" x14ac:dyDescent="0.25">
      <c r="A148" s="176" t="str">
        <f>IF(ISBLANK(INDEX('Policy Characteristics'!A:A,MATCH($C148,'Policy Characteristics'!$C:$C,0))),"",INDEX('Policy Characteristics'!A:A,MATCH($C148,'Policy Characteristics'!$C:$C,0)))</f>
        <v>Transportation</v>
      </c>
      <c r="B148" s="184" t="str">
        <f>IF(ISBLANK(INDEX('Policy Characteristics'!B:B,MATCH($C148,'Policy Characteristics'!$C:$C,0))),"",INDEX('Policy Characteristics'!B:B,MATCH($C148,'Policy Characteristics'!$C:$C,0)))</f>
        <v>Fuel Economy Standard</v>
      </c>
      <c r="C148" t="s">
        <v>292</v>
      </c>
      <c r="D148" s="47" t="s">
        <v>45</v>
      </c>
      <c r="E148" s="47" t="s">
        <v>37</v>
      </c>
      <c r="F148" s="47" t="s">
        <v>83</v>
      </c>
      <c r="G148" s="1" t="s">
        <v>2678</v>
      </c>
      <c r="H148" s="44">
        <v>362</v>
      </c>
      <c r="I148" s="2" t="s">
        <v>43</v>
      </c>
      <c r="J148" s="177" t="str">
        <f>IF(ISBLANK(INDEX('Policy Characteristics'!D:D,MATCH($C148,'Policy Characteristics'!$C:$C,0))),"",INDEX('Policy Characteristics'!D:D,MATCH($C148,'Policy Characteristics'!$C:$C,0)))</f>
        <v>Vehicle Fuel Economy Standards</v>
      </c>
      <c r="K148" s="176" t="str">
        <f>IF(ISBLANK(INDEX('Policy Characteristics'!E:E,MATCH($C148,'Policy Characteristics'!$C:$C,0))),"",INDEX('Policy Characteristics'!E:E,MATCH($C148,'Policy Characteristics'!$C:$C,0)))</f>
        <v>trans fuel economy standards</v>
      </c>
      <c r="L148" s="176">
        <f>IF(ISBLANK(INDEX('Policy Characteristics'!F:F,MATCH($C148,'Policy Characteristics'!$C:$C,0))),"",INDEX('Policy Characteristics'!F:F,MATCH($C148,'Policy Characteristics'!$C:$C,0)))</f>
        <v>0</v>
      </c>
      <c r="M148" s="176">
        <f>IF(ISBLANK(INDEX('Policy Characteristics'!G:G,MATCH($C148,'Policy Characteristics'!$C:$C,0))),"",INDEX('Policy Characteristics'!G:G,MATCH($C148,'Policy Characteristics'!$C:$C,0)))</f>
        <v>1</v>
      </c>
      <c r="N148" s="176">
        <f>IF(ISBLANK(INDEX('Policy Characteristics'!H:H,MATCH($C148,'Policy Characteristics'!$C:$C,0))),"",INDEX('Policy Characteristics'!H:H,MATCH($C148,'Policy Characteristics'!$C:$C,0)))</f>
        <v>0.01</v>
      </c>
      <c r="O148" s="176" t="str">
        <f>IF(ISBLANK(INDEX('Policy Characteristics'!I:I,MATCH($C148,'Policy Characteristics'!$C:$C,0))),"",INDEX('Policy Characteristics'!I:I,MATCH($C148,'Policy Characteristics'!$C:$C,0)))</f>
        <v xml:space="preserve">% increase in 100km/L </v>
      </c>
      <c r="P148" s="176" t="str">
        <f>IF(ISBLANK(INDEX('Policy Characteristics'!J:J,MATCH($C148,'Policy Characteristics'!$C:$C,0))),"",INDEX('Policy Characteristics'!J:J,MATCH($C148,'Policy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48" s="176" t="str">
        <f>IF(ISBLANK(INDEX('Policy Characteristics'!K:K,MATCH($C148,'Policy Characteristics'!$C:$C,0))),"",INDEX('Policy Characteristics'!K:K,MATCH($C148,'Policy Characteristics'!$C:$C,0)))</f>
        <v>transportation-sector-main.html#fuel-econ-std</v>
      </c>
      <c r="R148" s="176" t="str">
        <f>IF(ISBLANK(INDEX('Policy Characteristics'!L:L,MATCH($C148,'Policy Characteristics'!$C:$C,0))),"",INDEX('Policy Characteristics'!L:L,MATCH($C148,'Policy Characteristics'!$C:$C,0)))</f>
        <v>fuel-economy-standard.html</v>
      </c>
    </row>
    <row r="149" spans="1:18" x14ac:dyDescent="0.25">
      <c r="A149" s="176" t="str">
        <f>IF(ISBLANK(INDEX('Policy Characteristics'!A:A,MATCH($C149,'Policy Characteristics'!$C:$C,0))),"",INDEX('Policy Characteristics'!A:A,MATCH($C149,'Policy Characteristics'!$C:$C,0)))</f>
        <v>Transportation</v>
      </c>
      <c r="B149" s="184" t="str">
        <f>IF(ISBLANK(INDEX('Policy Characteristics'!B:B,MATCH($C149,'Policy Characteristics'!$C:$C,0))),"",INDEX('Policy Characteristics'!B:B,MATCH($C149,'Policy Characteristics'!$C:$C,0)))</f>
        <v>Fuel Economy Standard</v>
      </c>
      <c r="C149" s="176" t="str">
        <f t="shared" ref="C149:C152" si="5">C$148</f>
        <v>Percentage Additional Improvement of Fuel Economy Std</v>
      </c>
      <c r="D149" s="47" t="s">
        <v>42</v>
      </c>
      <c r="E149" s="47" t="s">
        <v>37</v>
      </c>
      <c r="F149" s="47" t="s">
        <v>84</v>
      </c>
      <c r="G149" s="2" t="s">
        <v>2645</v>
      </c>
      <c r="H149" s="44">
        <v>363</v>
      </c>
      <c r="I149" s="2" t="s">
        <v>43</v>
      </c>
      <c r="J149" s="177" t="str">
        <f>IF(ISBLANK(INDEX('Policy Characteristics'!D:D,MATCH($C149,'Policy Characteristics'!$C:$C,0))),"",INDEX('Policy Characteristics'!D:D,MATCH($C149,'Policy Characteristics'!$C:$C,0)))</f>
        <v>Vehicle Fuel Economy Standards</v>
      </c>
      <c r="K149" s="176" t="str">
        <f>IF(ISBLANK(INDEX('Policy Characteristics'!E:E,MATCH($C149,'Policy Characteristics'!$C:$C,0))),"",INDEX('Policy Characteristics'!E:E,MATCH($C149,'Policy Characteristics'!$C:$C,0)))</f>
        <v>trans fuel economy standards</v>
      </c>
      <c r="L149" s="176">
        <f>IF(ISBLANK(INDEX('Policy Characteristics'!F:F,MATCH($C149,'Policy Characteristics'!$C:$C,0))),"",INDEX('Policy Characteristics'!F:F,MATCH($C149,'Policy Characteristics'!$C:$C,0)))</f>
        <v>0</v>
      </c>
      <c r="M149" s="176">
        <f>IF(ISBLANK(INDEX('Policy Characteristics'!G:G,MATCH($C149,'Policy Characteristics'!$C:$C,0))),"",INDEX('Policy Characteristics'!G:G,MATCH($C149,'Policy Characteristics'!$C:$C,0)))</f>
        <v>1</v>
      </c>
      <c r="N149" s="176">
        <f>IF(ISBLANK(INDEX('Policy Characteristics'!H:H,MATCH($C149,'Policy Characteristics'!$C:$C,0))),"",INDEX('Policy Characteristics'!H:H,MATCH($C149,'Policy Characteristics'!$C:$C,0)))</f>
        <v>0.01</v>
      </c>
      <c r="O149" s="176" t="str">
        <f>IF(ISBLANK(INDEX('Policy Characteristics'!I:I,MATCH($C149,'Policy Characteristics'!$C:$C,0))),"",INDEX('Policy Characteristics'!I:I,MATCH($C149,'Policy Characteristics'!$C:$C,0)))</f>
        <v xml:space="preserve">% increase in 100km/L </v>
      </c>
      <c r="P149" s="176"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49" s="176" t="str">
        <f>IF(ISBLANK(INDEX('Policy Characteristics'!K:K,MATCH($C149,'Policy Characteristics'!$C:$C,0))),"",INDEX('Policy Characteristics'!K:K,MATCH($C149,'Policy Characteristics'!$C:$C,0)))</f>
        <v>transportation-sector-main.html#fuel-econ-std</v>
      </c>
      <c r="R149" s="176" t="str">
        <f>IF(ISBLANK(INDEX('Policy Characteristics'!L:L,MATCH($C149,'Policy Characteristics'!$C:$C,0))),"",INDEX('Policy Characteristics'!L:L,MATCH($C149,'Policy Characteristics'!$C:$C,0)))</f>
        <v>fuel-economy-standard.html</v>
      </c>
    </row>
    <row r="150" spans="1:18" x14ac:dyDescent="0.25">
      <c r="A150" s="176" t="str">
        <f>IF(ISBLANK(INDEX('Policy Characteristics'!A:A,MATCH($C150,'Policy Characteristics'!$C:$C,0))),"",INDEX('Policy Characteristics'!A:A,MATCH($C150,'Policy Characteristics'!$C:$C,0)))</f>
        <v>Transportation</v>
      </c>
      <c r="B150" s="184" t="str">
        <f>IF(ISBLANK(INDEX('Policy Characteristics'!B:B,MATCH($C150,'Policy Characteristics'!$C:$C,0))),"",INDEX('Policy Characteristics'!B:B,MATCH($C150,'Policy Characteristics'!$C:$C,0)))</f>
        <v>Fuel Economy Standard</v>
      </c>
      <c r="C150" s="176" t="str">
        <f t="shared" ref="C150:C153" si="6">C$148</f>
        <v>Percentage Additional Improvement of Fuel Economy Std</v>
      </c>
      <c r="D150" s="47" t="s">
        <v>45</v>
      </c>
      <c r="E150" s="47" t="s">
        <v>38</v>
      </c>
      <c r="F150" s="47" t="s">
        <v>83</v>
      </c>
      <c r="G150" s="2" t="s">
        <v>1231</v>
      </c>
      <c r="H150" s="44">
        <v>364</v>
      </c>
      <c r="I150" s="2" t="s">
        <v>43</v>
      </c>
      <c r="J150" s="177" t="str">
        <f>IF(ISBLANK(INDEX('Policy Characteristics'!D:D,MATCH($C150,'Policy Characteristics'!$C:$C,0))),"",INDEX('Policy Characteristics'!D:D,MATCH($C150,'Policy Characteristics'!$C:$C,0)))</f>
        <v>Vehicle Fuel Economy Standards</v>
      </c>
      <c r="K150" s="176" t="str">
        <f>IF(ISBLANK(INDEX('Policy Characteristics'!E:E,MATCH($C150,'Policy Characteristics'!$C:$C,0))),"",INDEX('Policy Characteristics'!E:E,MATCH($C150,'Policy Characteristics'!$C:$C,0)))</f>
        <v>trans fuel economy standards</v>
      </c>
      <c r="L150" s="176">
        <f>IF(ISBLANK(INDEX('Policy Characteristics'!F:F,MATCH($C150,'Policy Characteristics'!$C:$C,0))),"",INDEX('Policy Characteristics'!F:F,MATCH($C150,'Policy Characteristics'!$C:$C,0)))</f>
        <v>0</v>
      </c>
      <c r="M150" s="176">
        <f>IF(ISBLANK(INDEX('Policy Characteristics'!G:G,MATCH($C150,'Policy Characteristics'!$C:$C,0))),"",INDEX('Policy Characteristics'!G:G,MATCH($C150,'Policy Characteristics'!$C:$C,0)))</f>
        <v>1</v>
      </c>
      <c r="N150" s="176">
        <f>IF(ISBLANK(INDEX('Policy Characteristics'!H:H,MATCH($C150,'Policy Characteristics'!$C:$C,0))),"",INDEX('Policy Characteristics'!H:H,MATCH($C150,'Policy Characteristics'!$C:$C,0)))</f>
        <v>0.01</v>
      </c>
      <c r="O150" s="176" t="str">
        <f>IF(ISBLANK(INDEX('Policy Characteristics'!I:I,MATCH($C150,'Policy Characteristics'!$C:$C,0))),"",INDEX('Policy Characteristics'!I:I,MATCH($C150,'Policy Characteristics'!$C:$C,0)))</f>
        <v xml:space="preserve">% increase in 100km/L </v>
      </c>
      <c r="P150" s="176"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0" s="176" t="str">
        <f>IF(ISBLANK(INDEX('Policy Characteristics'!K:K,MATCH($C150,'Policy Characteristics'!$C:$C,0))),"",INDEX('Policy Characteristics'!K:K,MATCH($C150,'Policy Characteristics'!$C:$C,0)))</f>
        <v>transportation-sector-main.html#fuel-econ-std</v>
      </c>
      <c r="R150" s="176" t="str">
        <f>IF(ISBLANK(INDEX('Policy Characteristics'!L:L,MATCH($C150,'Policy Characteristics'!$C:$C,0))),"",INDEX('Policy Characteristics'!L:L,MATCH($C150,'Policy Characteristics'!$C:$C,0)))</f>
        <v>fuel-economy-standard.html</v>
      </c>
    </row>
    <row r="151" spans="1:18" x14ac:dyDescent="0.25">
      <c r="A151" s="176" t="str">
        <f>IF(ISBLANK(INDEX('Policy Characteristics'!A:A,MATCH($C151,'Policy Characteristics'!$C:$C,0))),"",INDEX('Policy Characteristics'!A:A,MATCH($C151,'Policy Characteristics'!$C:$C,0)))</f>
        <v>Transportation</v>
      </c>
      <c r="B151" s="184" t="str">
        <f>IF(ISBLANK(INDEX('Policy Characteristics'!B:B,MATCH($C151,'Policy Characteristics'!$C:$C,0))),"",INDEX('Policy Characteristics'!B:B,MATCH($C151,'Policy Characteristics'!$C:$C,0)))</f>
        <v>Fuel Economy Standard</v>
      </c>
      <c r="C151" s="176" t="str">
        <f t="shared" si="5"/>
        <v>Percentage Additional Improvement of Fuel Economy Std</v>
      </c>
      <c r="D151" s="47" t="s">
        <v>42</v>
      </c>
      <c r="E151" s="47" t="s">
        <v>38</v>
      </c>
      <c r="F151" s="47" t="s">
        <v>84</v>
      </c>
      <c r="G151" s="2" t="s">
        <v>2648</v>
      </c>
      <c r="H151" s="44">
        <v>365</v>
      </c>
      <c r="I151" s="2" t="s">
        <v>43</v>
      </c>
      <c r="J151" s="177" t="str">
        <f>IF(ISBLANK(INDEX('Policy Characteristics'!D:D,MATCH($C151,'Policy Characteristics'!$C:$C,0))),"",INDEX('Policy Characteristics'!D:D,MATCH($C151,'Policy Characteristics'!$C:$C,0)))</f>
        <v>Vehicle Fuel Economy Standards</v>
      </c>
      <c r="K151" s="176" t="str">
        <f>IF(ISBLANK(INDEX('Policy Characteristics'!E:E,MATCH($C151,'Policy Characteristics'!$C:$C,0))),"",INDEX('Policy Characteristics'!E:E,MATCH($C151,'Policy Characteristics'!$C:$C,0)))</f>
        <v>trans fuel economy standards</v>
      </c>
      <c r="L151" s="176">
        <f>IF(ISBLANK(INDEX('Policy Characteristics'!F:F,MATCH($C151,'Policy Characteristics'!$C:$C,0))),"",INDEX('Policy Characteristics'!F:F,MATCH($C151,'Policy Characteristics'!$C:$C,0)))</f>
        <v>0</v>
      </c>
      <c r="M151" s="176">
        <f>IF(ISBLANK(INDEX('Policy Characteristics'!G:G,MATCH($C151,'Policy Characteristics'!$C:$C,0))),"",INDEX('Policy Characteristics'!G:G,MATCH($C151,'Policy Characteristics'!$C:$C,0)))</f>
        <v>1</v>
      </c>
      <c r="N151" s="176">
        <f>IF(ISBLANK(INDEX('Policy Characteristics'!H:H,MATCH($C151,'Policy Characteristics'!$C:$C,0))),"",INDEX('Policy Characteristics'!H:H,MATCH($C151,'Policy Characteristics'!$C:$C,0)))</f>
        <v>0.01</v>
      </c>
      <c r="O151" s="176" t="str">
        <f>IF(ISBLANK(INDEX('Policy Characteristics'!I:I,MATCH($C151,'Policy Characteristics'!$C:$C,0))),"",INDEX('Policy Characteristics'!I:I,MATCH($C151,'Policy Characteristics'!$C:$C,0)))</f>
        <v xml:space="preserve">% increase in 100km/L </v>
      </c>
      <c r="P151" s="176"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1" s="176" t="str">
        <f>IF(ISBLANK(INDEX('Policy Characteristics'!K:K,MATCH($C151,'Policy Characteristics'!$C:$C,0))),"",INDEX('Policy Characteristics'!K:K,MATCH($C151,'Policy Characteristics'!$C:$C,0)))</f>
        <v>transportation-sector-main.html#fuel-econ-std</v>
      </c>
      <c r="R151" s="176" t="str">
        <f>IF(ISBLANK(INDEX('Policy Characteristics'!L:L,MATCH($C151,'Policy Characteristics'!$C:$C,0))),"",INDEX('Policy Characteristics'!L:L,MATCH($C151,'Policy Characteristics'!$C:$C,0)))</f>
        <v>fuel-economy-standard.html</v>
      </c>
    </row>
    <row r="152" spans="1:18" x14ac:dyDescent="0.25">
      <c r="A152" s="176" t="str">
        <f>IF(ISBLANK(INDEX('Policy Characteristics'!A:A,MATCH($C152,'Policy Characteristics'!$C:$C,0))),"",INDEX('Policy Characteristics'!A:A,MATCH($C152,'Policy Characteristics'!$C:$C,0)))</f>
        <v>Transportation</v>
      </c>
      <c r="B152" s="184" t="str">
        <f>IF(ISBLANK(INDEX('Policy Characteristics'!B:B,MATCH($C152,'Policy Characteristics'!$C:$C,0))),"",INDEX('Policy Characteristics'!B:B,MATCH($C152,'Policy Characteristics'!$C:$C,0)))</f>
        <v>Fuel Economy Standard</v>
      </c>
      <c r="C152" s="176" t="str">
        <f t="shared" si="5"/>
        <v>Percentage Additional Improvement of Fuel Economy Std</v>
      </c>
      <c r="D152" s="47" t="s">
        <v>45</v>
      </c>
      <c r="E152" s="47" t="s">
        <v>39</v>
      </c>
      <c r="F152" s="47" t="s">
        <v>83</v>
      </c>
      <c r="G152" s="2" t="s">
        <v>2114</v>
      </c>
      <c r="H152" s="44">
        <v>366</v>
      </c>
      <c r="I152" s="2" t="s">
        <v>44</v>
      </c>
      <c r="J152" s="177" t="str">
        <f>IF(ISBLANK(INDEX('Policy Characteristics'!D:D,MATCH($C152,'Policy Characteristics'!$C:$C,0))),"",INDEX('Policy Characteristics'!D:D,MATCH($C152,'Policy Characteristics'!$C:$C,0)))</f>
        <v>Vehicle Fuel Economy Standards</v>
      </c>
      <c r="K152" s="176" t="str">
        <f>IF(ISBLANK(INDEX('Policy Characteristics'!E:E,MATCH($C152,'Policy Characteristics'!$C:$C,0))),"",INDEX('Policy Characteristics'!E:E,MATCH($C152,'Policy Characteristics'!$C:$C,0)))</f>
        <v>trans fuel economy standards</v>
      </c>
      <c r="L152" s="176">
        <f>IF(ISBLANK(INDEX('Policy Characteristics'!F:F,MATCH($C152,'Policy Characteristics'!$C:$C,0))),"",INDEX('Policy Characteristics'!F:F,MATCH($C152,'Policy Characteristics'!$C:$C,0)))</f>
        <v>0</v>
      </c>
      <c r="M152" s="176">
        <f>IF(ISBLANK(INDEX('Policy Characteristics'!G:G,MATCH($C152,'Policy Characteristics'!$C:$C,0))),"",INDEX('Policy Characteristics'!G:G,MATCH($C152,'Policy Characteristics'!$C:$C,0)))</f>
        <v>1</v>
      </c>
      <c r="N152" s="176">
        <f>IF(ISBLANK(INDEX('Policy Characteristics'!H:H,MATCH($C152,'Policy Characteristics'!$C:$C,0))),"",INDEX('Policy Characteristics'!H:H,MATCH($C152,'Policy Characteristics'!$C:$C,0)))</f>
        <v>0.01</v>
      </c>
      <c r="O152" s="176" t="str">
        <f>IF(ISBLANK(INDEX('Policy Characteristics'!I:I,MATCH($C152,'Policy Characteristics'!$C:$C,0))),"",INDEX('Policy Characteristics'!I:I,MATCH($C152,'Policy Characteristics'!$C:$C,0)))</f>
        <v xml:space="preserve">% increase in 100km/L </v>
      </c>
      <c r="P152" s="176"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2" s="176" t="str">
        <f>IF(ISBLANK(INDEX('Policy Characteristics'!K:K,MATCH($C152,'Policy Characteristics'!$C:$C,0))),"",INDEX('Policy Characteristics'!K:K,MATCH($C152,'Policy Characteristics'!$C:$C,0)))</f>
        <v>transportation-sector-main.html#fuel-econ-std</v>
      </c>
      <c r="R152" s="176" t="str">
        <f>IF(ISBLANK(INDEX('Policy Characteristics'!L:L,MATCH($C152,'Policy Characteristics'!$C:$C,0))),"",INDEX('Policy Characteristics'!L:L,MATCH($C152,'Policy Characteristics'!$C:$C,0)))</f>
        <v>fuel-economy-standard.html</v>
      </c>
    </row>
    <row r="153" spans="1:18" x14ac:dyDescent="0.25">
      <c r="A153" s="176" t="str">
        <f>IF(ISBLANK(INDEX('Policy Characteristics'!A:A,MATCH($C153,'Policy Characteristics'!$C:$C,0))),"",INDEX('Policy Characteristics'!A:A,MATCH($C153,'Policy Characteristics'!$C:$C,0)))</f>
        <v>Transportation</v>
      </c>
      <c r="B153" s="184" t="str">
        <f>IF(ISBLANK(INDEX('Policy Characteristics'!B:B,MATCH($C153,'Policy Characteristics'!$C:$C,0))),"",INDEX('Policy Characteristics'!B:B,MATCH($C153,'Policy Characteristics'!$C:$C,0)))</f>
        <v>Fuel Economy Standard</v>
      </c>
      <c r="C153" s="176" t="str">
        <f t="shared" si="6"/>
        <v>Percentage Additional Improvement of Fuel Economy Std</v>
      </c>
      <c r="D153" s="47" t="s">
        <v>42</v>
      </c>
      <c r="E153" s="47" t="s">
        <v>39</v>
      </c>
      <c r="F153" s="47" t="s">
        <v>84</v>
      </c>
      <c r="G153" s="2" t="s">
        <v>2114</v>
      </c>
      <c r="H153" s="44">
        <v>367</v>
      </c>
      <c r="I153" s="2" t="s">
        <v>44</v>
      </c>
      <c r="J153" s="177" t="str">
        <f>IF(ISBLANK(INDEX('Policy Characteristics'!D:D,MATCH($C153,'Policy Characteristics'!$C:$C,0))),"",INDEX('Policy Characteristics'!D:D,MATCH($C153,'Policy Characteristics'!$C:$C,0)))</f>
        <v>Vehicle Fuel Economy Standards</v>
      </c>
      <c r="K153" s="176" t="str">
        <f>IF(ISBLANK(INDEX('Policy Characteristics'!E:E,MATCH($C153,'Policy Characteristics'!$C:$C,0))),"",INDEX('Policy Characteristics'!E:E,MATCH($C153,'Policy Characteristics'!$C:$C,0)))</f>
        <v>trans fuel economy standards</v>
      </c>
      <c r="L153" s="176">
        <f>IF(ISBLANK(INDEX('Policy Characteristics'!F:F,MATCH($C153,'Policy Characteristics'!$C:$C,0))),"",INDEX('Policy Characteristics'!F:F,MATCH($C153,'Policy Characteristics'!$C:$C,0)))</f>
        <v>0</v>
      </c>
      <c r="M153" s="176">
        <f>IF(ISBLANK(INDEX('Policy Characteristics'!G:G,MATCH($C153,'Policy Characteristics'!$C:$C,0))),"",INDEX('Policy Characteristics'!G:G,MATCH($C153,'Policy Characteristics'!$C:$C,0)))</f>
        <v>1</v>
      </c>
      <c r="N153" s="176">
        <f>IF(ISBLANK(INDEX('Policy Characteristics'!H:H,MATCH($C153,'Policy Characteristics'!$C:$C,0))),"",INDEX('Policy Characteristics'!H:H,MATCH($C153,'Policy Characteristics'!$C:$C,0)))</f>
        <v>0.01</v>
      </c>
      <c r="O153" s="176" t="str">
        <f>IF(ISBLANK(INDEX('Policy Characteristics'!I:I,MATCH($C153,'Policy Characteristics'!$C:$C,0))),"",INDEX('Policy Characteristics'!I:I,MATCH($C153,'Policy Characteristics'!$C:$C,0)))</f>
        <v xml:space="preserve">% increase in 100km/L </v>
      </c>
      <c r="P153" s="176"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3" s="176" t="str">
        <f>IF(ISBLANK(INDEX('Policy Characteristics'!K:K,MATCH($C153,'Policy Characteristics'!$C:$C,0))),"",INDEX('Policy Characteristics'!K:K,MATCH($C153,'Policy Characteristics'!$C:$C,0)))</f>
        <v>transportation-sector-main.html#fuel-econ-std</v>
      </c>
      <c r="R153" s="176" t="str">
        <f>IF(ISBLANK(INDEX('Policy Characteristics'!L:L,MATCH($C153,'Policy Characteristics'!$C:$C,0))),"",INDEX('Policy Characteristics'!L:L,MATCH($C153,'Policy Characteristics'!$C:$C,0)))</f>
        <v>fuel-economy-standard.html</v>
      </c>
    </row>
    <row r="154" spans="1:18" x14ac:dyDescent="0.25">
      <c r="A154" s="176" t="str">
        <f>IF(ISBLANK(INDEX('Policy Characteristics'!A:A,MATCH($C154,'Policy Characteristics'!$C:$C,0))),"",INDEX('Policy Characteristics'!A:A,MATCH($C154,'Policy Characteristics'!$C:$C,0)))</f>
        <v>Transportation</v>
      </c>
      <c r="B154" s="184" t="str">
        <f>IF(ISBLANK(INDEX('Policy Characteristics'!B:B,MATCH($C154,'Policy Characteristics'!$C:$C,0))),"",INDEX('Policy Characteristics'!B:B,MATCH($C154,'Policy Characteristics'!$C:$C,0)))</f>
        <v>Fuel Economy Standard</v>
      </c>
      <c r="C154" s="176" t="str">
        <f t="shared" ref="C154:C159" si="7">C$148</f>
        <v>Percentage Additional Improvement of Fuel Economy Std</v>
      </c>
      <c r="D154" s="47" t="s">
        <v>45</v>
      </c>
      <c r="E154" s="47" t="s">
        <v>40</v>
      </c>
      <c r="F154" s="47" t="s">
        <v>83</v>
      </c>
      <c r="G154" s="2" t="s">
        <v>85</v>
      </c>
      <c r="H154" s="44">
        <v>368</v>
      </c>
      <c r="I154" s="2" t="s">
        <v>44</v>
      </c>
      <c r="J154" s="177" t="str">
        <f>IF(ISBLANK(INDEX('Policy Characteristics'!D:D,MATCH($C154,'Policy Characteristics'!$C:$C,0))),"",INDEX('Policy Characteristics'!D:D,MATCH($C154,'Policy Characteristics'!$C:$C,0)))</f>
        <v>Vehicle Fuel Economy Standards</v>
      </c>
      <c r="K154" s="176" t="str">
        <f>IF(ISBLANK(INDEX('Policy Characteristics'!E:E,MATCH($C154,'Policy Characteristics'!$C:$C,0))),"",INDEX('Policy Characteristics'!E:E,MATCH($C154,'Policy Characteristics'!$C:$C,0)))</f>
        <v>trans fuel economy standards</v>
      </c>
      <c r="L154" s="176">
        <f>IF(ISBLANK(INDEX('Policy Characteristics'!F:F,MATCH($C154,'Policy Characteristics'!$C:$C,0))),"",INDEX('Policy Characteristics'!F:F,MATCH($C154,'Policy Characteristics'!$C:$C,0)))</f>
        <v>0</v>
      </c>
      <c r="M154" s="176">
        <f>IF(ISBLANK(INDEX('Policy Characteristics'!G:G,MATCH($C154,'Policy Characteristics'!$C:$C,0))),"",INDEX('Policy Characteristics'!G:G,MATCH($C154,'Policy Characteristics'!$C:$C,0)))</f>
        <v>1</v>
      </c>
      <c r="N154" s="176">
        <f>IF(ISBLANK(INDEX('Policy Characteristics'!H:H,MATCH($C154,'Policy Characteristics'!$C:$C,0))),"",INDEX('Policy Characteristics'!H:H,MATCH($C154,'Policy Characteristics'!$C:$C,0)))</f>
        <v>0.01</v>
      </c>
      <c r="O154" s="176" t="str">
        <f>IF(ISBLANK(INDEX('Policy Characteristics'!I:I,MATCH($C154,'Policy Characteristics'!$C:$C,0))),"",INDEX('Policy Characteristics'!I:I,MATCH($C154,'Policy Characteristics'!$C:$C,0)))</f>
        <v xml:space="preserve">% increase in 100km/L </v>
      </c>
      <c r="P154" s="176"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4" s="176" t="str">
        <f>IF(ISBLANK(INDEX('Policy Characteristics'!K:K,MATCH($C154,'Policy Characteristics'!$C:$C,0))),"",INDEX('Policy Characteristics'!K:K,MATCH($C154,'Policy Characteristics'!$C:$C,0)))</f>
        <v>transportation-sector-main.html#fuel-econ-std</v>
      </c>
      <c r="R154" s="176" t="str">
        <f>IF(ISBLANK(INDEX('Policy Characteristics'!L:L,MATCH($C154,'Policy Characteristics'!$C:$C,0))),"",INDEX('Policy Characteristics'!L:L,MATCH($C154,'Policy Characteristics'!$C:$C,0)))</f>
        <v>fuel-economy-standard.html</v>
      </c>
    </row>
    <row r="155" spans="1:18" x14ac:dyDescent="0.25">
      <c r="A155" s="176" t="str">
        <f>IF(ISBLANK(INDEX('Policy Characteristics'!A:A,MATCH($C155,'Policy Characteristics'!$C:$C,0))),"",INDEX('Policy Characteristics'!A:A,MATCH($C155,'Policy Characteristics'!$C:$C,0)))</f>
        <v>Transportation</v>
      </c>
      <c r="B155" s="184" t="str">
        <f>IF(ISBLANK(INDEX('Policy Characteristics'!B:B,MATCH($C155,'Policy Characteristics'!$C:$C,0))),"",INDEX('Policy Characteristics'!B:B,MATCH($C155,'Policy Characteristics'!$C:$C,0)))</f>
        <v>Fuel Economy Standard</v>
      </c>
      <c r="C155" s="176" t="str">
        <f t="shared" si="7"/>
        <v>Percentage Additional Improvement of Fuel Economy Std</v>
      </c>
      <c r="D155" s="47" t="s">
        <v>42</v>
      </c>
      <c r="E155" s="47" t="s">
        <v>40</v>
      </c>
      <c r="F155" s="47" t="s">
        <v>84</v>
      </c>
      <c r="G155" s="2" t="s">
        <v>85</v>
      </c>
      <c r="H155" s="44">
        <v>369</v>
      </c>
      <c r="I155" s="2" t="s">
        <v>44</v>
      </c>
      <c r="J155" s="177" t="str">
        <f>IF(ISBLANK(INDEX('Policy Characteristics'!D:D,MATCH($C155,'Policy Characteristics'!$C:$C,0))),"",INDEX('Policy Characteristics'!D:D,MATCH($C155,'Policy Characteristics'!$C:$C,0)))</f>
        <v>Vehicle Fuel Economy Standards</v>
      </c>
      <c r="K155" s="176" t="str">
        <f>IF(ISBLANK(INDEX('Policy Characteristics'!E:E,MATCH($C155,'Policy Characteristics'!$C:$C,0))),"",INDEX('Policy Characteristics'!E:E,MATCH($C155,'Policy Characteristics'!$C:$C,0)))</f>
        <v>trans fuel economy standards</v>
      </c>
      <c r="L155" s="176">
        <f>IF(ISBLANK(INDEX('Policy Characteristics'!F:F,MATCH($C155,'Policy Characteristics'!$C:$C,0))),"",INDEX('Policy Characteristics'!F:F,MATCH($C155,'Policy Characteristics'!$C:$C,0)))</f>
        <v>0</v>
      </c>
      <c r="M155" s="176">
        <f>IF(ISBLANK(INDEX('Policy Characteristics'!G:G,MATCH($C155,'Policy Characteristics'!$C:$C,0))),"",INDEX('Policy Characteristics'!G:G,MATCH($C155,'Policy Characteristics'!$C:$C,0)))</f>
        <v>1</v>
      </c>
      <c r="N155" s="176">
        <f>IF(ISBLANK(INDEX('Policy Characteristics'!H:H,MATCH($C155,'Policy Characteristics'!$C:$C,0))),"",INDEX('Policy Characteristics'!H:H,MATCH($C155,'Policy Characteristics'!$C:$C,0)))</f>
        <v>0.01</v>
      </c>
      <c r="O155" s="176" t="str">
        <f>IF(ISBLANK(INDEX('Policy Characteristics'!I:I,MATCH($C155,'Policy Characteristics'!$C:$C,0))),"",INDEX('Policy Characteristics'!I:I,MATCH($C155,'Policy Characteristics'!$C:$C,0)))</f>
        <v xml:space="preserve">% increase in 100km/L </v>
      </c>
      <c r="P155" s="176"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5" s="176" t="str">
        <f>IF(ISBLANK(INDEX('Policy Characteristics'!K:K,MATCH($C155,'Policy Characteristics'!$C:$C,0))),"",INDEX('Policy Characteristics'!K:K,MATCH($C155,'Policy Characteristics'!$C:$C,0)))</f>
        <v>transportation-sector-main.html#fuel-econ-std</v>
      </c>
      <c r="R155" s="176" t="str">
        <f>IF(ISBLANK(INDEX('Policy Characteristics'!L:L,MATCH($C155,'Policy Characteristics'!$C:$C,0))),"",INDEX('Policy Characteristics'!L:L,MATCH($C155,'Policy Characteristics'!$C:$C,0)))</f>
        <v>fuel-economy-standard.html</v>
      </c>
    </row>
    <row r="156" spans="1:18" x14ac:dyDescent="0.25">
      <c r="A156" s="176" t="str">
        <f>IF(ISBLANK(INDEX('Policy Characteristics'!A:A,MATCH($C156,'Policy Characteristics'!$C:$C,0))),"",INDEX('Policy Characteristics'!A:A,MATCH($C156,'Policy Characteristics'!$C:$C,0)))</f>
        <v>Transportation</v>
      </c>
      <c r="B156" s="184" t="str">
        <f>IF(ISBLANK(INDEX('Policy Characteristics'!B:B,MATCH($C156,'Policy Characteristics'!$C:$C,0))),"",INDEX('Policy Characteristics'!B:B,MATCH($C156,'Policy Characteristics'!$C:$C,0)))</f>
        <v>Fuel Economy Standard</v>
      </c>
      <c r="C156" s="176" t="str">
        <f t="shared" si="7"/>
        <v>Percentage Additional Improvement of Fuel Economy Std</v>
      </c>
      <c r="D156" s="47" t="s">
        <v>45</v>
      </c>
      <c r="E156" s="47" t="s">
        <v>41</v>
      </c>
      <c r="F156" s="47" t="s">
        <v>83</v>
      </c>
      <c r="G156" s="2" t="s">
        <v>2115</v>
      </c>
      <c r="H156" s="44">
        <v>370</v>
      </c>
      <c r="I156" s="2" t="s">
        <v>44</v>
      </c>
      <c r="J156" s="177" t="str">
        <f>IF(ISBLANK(INDEX('Policy Characteristics'!D:D,MATCH($C156,'Policy Characteristics'!$C:$C,0))),"",INDEX('Policy Characteristics'!D:D,MATCH($C156,'Policy Characteristics'!$C:$C,0)))</f>
        <v>Vehicle Fuel Economy Standards</v>
      </c>
      <c r="K156" s="176" t="str">
        <f>IF(ISBLANK(INDEX('Policy Characteristics'!E:E,MATCH($C156,'Policy Characteristics'!$C:$C,0))),"",INDEX('Policy Characteristics'!E:E,MATCH($C156,'Policy Characteristics'!$C:$C,0)))</f>
        <v>trans fuel economy standards</v>
      </c>
      <c r="L156" s="176">
        <f>IF(ISBLANK(INDEX('Policy Characteristics'!F:F,MATCH($C156,'Policy Characteristics'!$C:$C,0))),"",INDEX('Policy Characteristics'!F:F,MATCH($C156,'Policy Characteristics'!$C:$C,0)))</f>
        <v>0</v>
      </c>
      <c r="M156" s="176">
        <f>IF(ISBLANK(INDEX('Policy Characteristics'!G:G,MATCH($C156,'Policy Characteristics'!$C:$C,0))),"",INDEX('Policy Characteristics'!G:G,MATCH($C156,'Policy Characteristics'!$C:$C,0)))</f>
        <v>1</v>
      </c>
      <c r="N156" s="176">
        <f>IF(ISBLANK(INDEX('Policy Characteristics'!H:H,MATCH($C156,'Policy Characteristics'!$C:$C,0))),"",INDEX('Policy Characteristics'!H:H,MATCH($C156,'Policy Characteristics'!$C:$C,0)))</f>
        <v>0.01</v>
      </c>
      <c r="O156" s="176" t="str">
        <f>IF(ISBLANK(INDEX('Policy Characteristics'!I:I,MATCH($C156,'Policy Characteristics'!$C:$C,0))),"",INDEX('Policy Characteristics'!I:I,MATCH($C156,'Policy Characteristics'!$C:$C,0)))</f>
        <v xml:space="preserve">% increase in 100km/L </v>
      </c>
      <c r="P156" s="176"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6" s="176" t="str">
        <f>IF(ISBLANK(INDEX('Policy Characteristics'!K:K,MATCH($C156,'Policy Characteristics'!$C:$C,0))),"",INDEX('Policy Characteristics'!K:K,MATCH($C156,'Policy Characteristics'!$C:$C,0)))</f>
        <v>transportation-sector-main.html#fuel-econ-std</v>
      </c>
      <c r="R156" s="176" t="str">
        <f>IF(ISBLANK(INDEX('Policy Characteristics'!L:L,MATCH($C156,'Policy Characteristics'!$C:$C,0))),"",INDEX('Policy Characteristics'!L:L,MATCH($C156,'Policy Characteristics'!$C:$C,0)))</f>
        <v>fuel-economy-standard.html</v>
      </c>
    </row>
    <row r="157" spans="1:18" x14ac:dyDescent="0.25">
      <c r="A157" s="176" t="str">
        <f>IF(ISBLANK(INDEX('Policy Characteristics'!A:A,MATCH($C157,'Policy Characteristics'!$C:$C,0))),"",INDEX('Policy Characteristics'!A:A,MATCH($C157,'Policy Characteristics'!$C:$C,0)))</f>
        <v>Transportation</v>
      </c>
      <c r="B157" s="184" t="str">
        <f>IF(ISBLANK(INDEX('Policy Characteristics'!B:B,MATCH($C157,'Policy Characteristics'!$C:$C,0))),"",INDEX('Policy Characteristics'!B:B,MATCH($C157,'Policy Characteristics'!$C:$C,0)))</f>
        <v>Fuel Economy Standard</v>
      </c>
      <c r="C157" s="176" t="str">
        <f t="shared" si="7"/>
        <v>Percentage Additional Improvement of Fuel Economy Std</v>
      </c>
      <c r="D157" s="47" t="s">
        <v>42</v>
      </c>
      <c r="E157" s="47" t="s">
        <v>41</v>
      </c>
      <c r="F157" s="47" t="s">
        <v>84</v>
      </c>
      <c r="G157" s="2" t="s">
        <v>2116</v>
      </c>
      <c r="H157" s="44">
        <v>371</v>
      </c>
      <c r="I157" s="2" t="s">
        <v>44</v>
      </c>
      <c r="J157" s="177" t="str">
        <f>IF(ISBLANK(INDEX('Policy Characteristics'!D:D,MATCH($C157,'Policy Characteristics'!$C:$C,0))),"",INDEX('Policy Characteristics'!D:D,MATCH($C157,'Policy Characteristics'!$C:$C,0)))</f>
        <v>Vehicle Fuel Economy Standards</v>
      </c>
      <c r="K157" s="176" t="str">
        <f>IF(ISBLANK(INDEX('Policy Characteristics'!E:E,MATCH($C157,'Policy Characteristics'!$C:$C,0))),"",INDEX('Policy Characteristics'!E:E,MATCH($C157,'Policy Characteristics'!$C:$C,0)))</f>
        <v>trans fuel economy standards</v>
      </c>
      <c r="L157" s="176">
        <f>IF(ISBLANK(INDEX('Policy Characteristics'!F:F,MATCH($C157,'Policy Characteristics'!$C:$C,0))),"",INDEX('Policy Characteristics'!F:F,MATCH($C157,'Policy Characteristics'!$C:$C,0)))</f>
        <v>0</v>
      </c>
      <c r="M157" s="176">
        <f>IF(ISBLANK(INDEX('Policy Characteristics'!G:G,MATCH($C157,'Policy Characteristics'!$C:$C,0))),"",INDEX('Policy Characteristics'!G:G,MATCH($C157,'Policy Characteristics'!$C:$C,0)))</f>
        <v>1</v>
      </c>
      <c r="N157" s="176">
        <f>IF(ISBLANK(INDEX('Policy Characteristics'!H:H,MATCH($C157,'Policy Characteristics'!$C:$C,0))),"",INDEX('Policy Characteristics'!H:H,MATCH($C157,'Policy Characteristics'!$C:$C,0)))</f>
        <v>0.01</v>
      </c>
      <c r="O157" s="176" t="str">
        <f>IF(ISBLANK(INDEX('Policy Characteristics'!I:I,MATCH($C157,'Policy Characteristics'!$C:$C,0))),"",INDEX('Policy Characteristics'!I:I,MATCH($C157,'Policy Characteristics'!$C:$C,0)))</f>
        <v xml:space="preserve">% increase in 100km/L </v>
      </c>
      <c r="P157" s="176"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7" s="176" t="str">
        <f>IF(ISBLANK(INDEX('Policy Characteristics'!K:K,MATCH($C157,'Policy Characteristics'!$C:$C,0))),"",INDEX('Policy Characteristics'!K:K,MATCH($C157,'Policy Characteristics'!$C:$C,0)))</f>
        <v>transportation-sector-main.html#fuel-econ-std</v>
      </c>
      <c r="R157" s="176" t="str">
        <f>IF(ISBLANK(INDEX('Policy Characteristics'!L:L,MATCH($C157,'Policy Characteristics'!$C:$C,0))),"",INDEX('Policy Characteristics'!L:L,MATCH($C157,'Policy Characteristics'!$C:$C,0)))</f>
        <v>fuel-economy-standard.html</v>
      </c>
    </row>
    <row r="158" spans="1:18" x14ac:dyDescent="0.25">
      <c r="A158" s="176" t="str">
        <f>IF(ISBLANK(INDEX('Policy Characteristics'!A:A,MATCH($C158,'Policy Characteristics'!$C:$C,0))),"",INDEX('Policy Characteristics'!A:A,MATCH($C158,'Policy Characteristics'!$C:$C,0)))</f>
        <v>Transportation</v>
      </c>
      <c r="B158" s="184" t="str">
        <f>IF(ISBLANK(INDEX('Policy Characteristics'!B:B,MATCH($C158,'Policy Characteristics'!$C:$C,0))),"",INDEX('Policy Characteristics'!B:B,MATCH($C158,'Policy Characteristics'!$C:$C,0)))</f>
        <v>Fuel Economy Standard</v>
      </c>
      <c r="C158" s="176" t="str">
        <f t="shared" si="7"/>
        <v>Percentage Additional Improvement of Fuel Economy Std</v>
      </c>
      <c r="D158" s="47" t="s">
        <v>45</v>
      </c>
      <c r="E158" s="47" t="s">
        <v>111</v>
      </c>
      <c r="F158" s="47" t="s">
        <v>83</v>
      </c>
      <c r="G158" s="2" t="s">
        <v>141</v>
      </c>
      <c r="H158" s="44">
        <v>372</v>
      </c>
      <c r="I158" s="2" t="s">
        <v>44</v>
      </c>
      <c r="J158" s="177" t="str">
        <f>IF(ISBLANK(INDEX('Policy Characteristics'!D:D,MATCH($C158,'Policy Characteristics'!$C:$C,0))),"",INDEX('Policy Characteristics'!D:D,MATCH($C158,'Policy Characteristics'!$C:$C,0)))</f>
        <v>Vehicle Fuel Economy Standards</v>
      </c>
      <c r="K158" s="176" t="str">
        <f>IF(ISBLANK(INDEX('Policy Characteristics'!E:E,MATCH($C158,'Policy Characteristics'!$C:$C,0))),"",INDEX('Policy Characteristics'!E:E,MATCH($C158,'Policy Characteristics'!$C:$C,0)))</f>
        <v>trans fuel economy standards</v>
      </c>
      <c r="L158" s="176">
        <f>IF(ISBLANK(INDEX('Policy Characteristics'!F:F,MATCH($C158,'Policy Characteristics'!$C:$C,0))),"",INDEX('Policy Characteristics'!F:F,MATCH($C158,'Policy Characteristics'!$C:$C,0)))</f>
        <v>0</v>
      </c>
      <c r="M158" s="176">
        <f>IF(ISBLANK(INDEX('Policy Characteristics'!G:G,MATCH($C158,'Policy Characteristics'!$C:$C,0))),"",INDEX('Policy Characteristics'!G:G,MATCH($C158,'Policy Characteristics'!$C:$C,0)))</f>
        <v>1</v>
      </c>
      <c r="N158" s="176">
        <f>IF(ISBLANK(INDEX('Policy Characteristics'!H:H,MATCH($C158,'Policy Characteristics'!$C:$C,0))),"",INDEX('Policy Characteristics'!H:H,MATCH($C158,'Policy Characteristics'!$C:$C,0)))</f>
        <v>0.01</v>
      </c>
      <c r="O158" s="176" t="str">
        <f>IF(ISBLANK(INDEX('Policy Characteristics'!I:I,MATCH($C158,'Policy Characteristics'!$C:$C,0))),"",INDEX('Policy Characteristics'!I:I,MATCH($C158,'Policy Characteristics'!$C:$C,0)))</f>
        <v xml:space="preserve">% increase in 100km/L </v>
      </c>
      <c r="P158" s="176"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8" s="176" t="str">
        <f>IF(ISBLANK(INDEX('Policy Characteristics'!K:K,MATCH($C158,'Policy Characteristics'!$C:$C,0))),"",INDEX('Policy Characteristics'!K:K,MATCH($C158,'Policy Characteristics'!$C:$C,0)))</f>
        <v>transportation-sector-main.html#fuel-econ-std</v>
      </c>
      <c r="R158" s="176" t="str">
        <f>IF(ISBLANK(INDEX('Policy Characteristics'!L:L,MATCH($C158,'Policy Characteristics'!$C:$C,0))),"",INDEX('Policy Characteristics'!L:L,MATCH($C158,'Policy Characteristics'!$C:$C,0)))</f>
        <v>fuel-economy-standard.html</v>
      </c>
    </row>
    <row r="159" spans="1:18" x14ac:dyDescent="0.25">
      <c r="A159" s="176" t="str">
        <f>IF(ISBLANK(INDEX('Policy Characteristics'!A:A,MATCH($C159,'Policy Characteristics'!$C:$C,0))),"",INDEX('Policy Characteristics'!A:A,MATCH($C159,'Policy Characteristics'!$C:$C,0)))</f>
        <v>Transportation</v>
      </c>
      <c r="B159" s="184" t="str">
        <f>IF(ISBLANK(INDEX('Policy Characteristics'!B:B,MATCH($C159,'Policy Characteristics'!$C:$C,0))),"",INDEX('Policy Characteristics'!B:B,MATCH($C159,'Policy Characteristics'!$C:$C,0)))</f>
        <v>Fuel Economy Standard</v>
      </c>
      <c r="C159" s="176" t="str">
        <f t="shared" si="7"/>
        <v>Percentage Additional Improvement of Fuel Economy Std</v>
      </c>
      <c r="D159" s="47" t="s">
        <v>42</v>
      </c>
      <c r="E159" s="47" t="s">
        <v>111</v>
      </c>
      <c r="F159" s="47" t="s">
        <v>84</v>
      </c>
      <c r="G159" s="2" t="s">
        <v>141</v>
      </c>
      <c r="H159" s="44">
        <v>373</v>
      </c>
      <c r="I159" s="198" t="s">
        <v>44</v>
      </c>
      <c r="J159" s="177" t="str">
        <f>IF(ISBLANK(INDEX('Policy Characteristics'!D:D,MATCH($C159,'Policy Characteristics'!$C:$C,0))),"",INDEX('Policy Characteristics'!D:D,MATCH($C159,'Policy Characteristics'!$C:$C,0)))</f>
        <v>Vehicle Fuel Economy Standards</v>
      </c>
      <c r="K159" s="176" t="str">
        <f>IF(ISBLANK(INDEX('Policy Characteristics'!E:E,MATCH($C159,'Policy Characteristics'!$C:$C,0))),"",INDEX('Policy Characteristics'!E:E,MATCH($C159,'Policy Characteristics'!$C:$C,0)))</f>
        <v>trans fuel economy standards</v>
      </c>
      <c r="L159" s="176">
        <f>IF(ISBLANK(INDEX('Policy Characteristics'!F:F,MATCH($C159,'Policy Characteristics'!$C:$C,0))),"",INDEX('Policy Characteristics'!F:F,MATCH($C159,'Policy Characteristics'!$C:$C,0)))</f>
        <v>0</v>
      </c>
      <c r="M159" s="176">
        <f>IF(ISBLANK(INDEX('Policy Characteristics'!G:G,MATCH($C159,'Policy Characteristics'!$C:$C,0))),"",INDEX('Policy Characteristics'!G:G,MATCH($C159,'Policy Characteristics'!$C:$C,0)))</f>
        <v>1</v>
      </c>
      <c r="N159" s="176">
        <f>IF(ISBLANK(INDEX('Policy Characteristics'!H:H,MATCH($C159,'Policy Characteristics'!$C:$C,0))),"",INDEX('Policy Characteristics'!H:H,MATCH($C159,'Policy Characteristics'!$C:$C,0)))</f>
        <v>0.01</v>
      </c>
      <c r="O159" s="176" t="str">
        <f>IF(ISBLANK(INDEX('Policy Characteristics'!I:I,MATCH($C159,'Policy Characteristics'!$C:$C,0))),"",INDEX('Policy Characteristics'!I:I,MATCH($C159,'Policy Characteristics'!$C:$C,0)))</f>
        <v xml:space="preserve">% increase in 100km/L </v>
      </c>
      <c r="P159" s="176"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9" s="176" t="str">
        <f>IF(ISBLANK(INDEX('Policy Characteristics'!K:K,MATCH($C159,'Policy Characteristics'!$C:$C,0))),"",INDEX('Policy Characteristics'!K:K,MATCH($C159,'Policy Characteristics'!$C:$C,0)))</f>
        <v>transportation-sector-main.html#fuel-econ-std</v>
      </c>
      <c r="R159" s="176" t="str">
        <f>IF(ISBLANK(INDEX('Policy Characteristics'!L:L,MATCH($C159,'Policy Characteristics'!$C:$C,0))),"",INDEX('Policy Characteristics'!L:L,MATCH($C159,'Policy Characteristics'!$C:$C,0)))</f>
        <v>fuel-economy-standard.html</v>
      </c>
    </row>
    <row r="160" spans="1:18" s="2" customFormat="1" x14ac:dyDescent="0.25">
      <c r="A160" s="176" t="str">
        <f>IF(ISBLANK(INDEX('Policy Characteristics'!A:A,MATCH($C160,'Policy Characteristics'!$C:$C,0))),"",INDEX('Policy Characteristics'!A:A,MATCH($C160,'Policy Characteristics'!$C:$C,0)))</f>
        <v>Transportation</v>
      </c>
      <c r="B160" s="184" t="str">
        <f>IF(ISBLANK(INDEX('Policy Characteristics'!B:B,MATCH($C160,'Policy Characteristics'!$C:$C,0))),"",INDEX('Policy Characteristics'!B:B,MATCH($C160,'Policy Characteristics'!$C:$C,0)))</f>
        <v>Low Carbon Fuel Standard</v>
      </c>
      <c r="C160" s="191" t="s">
        <v>456</v>
      </c>
      <c r="D160" s="47"/>
      <c r="E160" s="47"/>
      <c r="F160" s="47"/>
      <c r="G160" s="47"/>
      <c r="H160" s="49">
        <v>190</v>
      </c>
      <c r="I160" s="2" t="s">
        <v>43</v>
      </c>
      <c r="J160" s="177" t="str">
        <f>IF(ISBLANK(INDEX('Policy Characteristics'!D:D,MATCH($C160,'Policy Characteristics'!$C:$C,0))),"",INDEX('Policy Characteristics'!D:D,MATCH($C160,'Policy Characteristics'!$C:$C,0)))</f>
        <v>Low Carbon Fuel Standard</v>
      </c>
      <c r="K160" s="176" t="str">
        <f>IF(ISBLANK(INDEX('Policy Characteristics'!E:E,MATCH($C160,'Policy Characteristics'!$C:$C,0))),"",INDEX('Policy Characteristics'!E:E,MATCH($C160,'Policy Characteristics'!$C:$C,0)))</f>
        <v>trans LCFS</v>
      </c>
      <c r="L160" s="176">
        <f>IF(ISBLANK(INDEX('Policy Characteristics'!F:F,MATCH($C160,'Policy Characteristics'!$C:$C,0))),"",INDEX('Policy Characteristics'!F:F,MATCH($C160,'Policy Characteristics'!$C:$C,0)))</f>
        <v>0</v>
      </c>
      <c r="M160" s="176">
        <f>IF(ISBLANK(INDEX('Policy Characteristics'!G:G,MATCH($C160,'Policy Characteristics'!$C:$C,0))),"",INDEX('Policy Characteristics'!G:G,MATCH($C160,'Policy Characteristics'!$C:$C,0)))</f>
        <v>1</v>
      </c>
      <c r="N160" s="176">
        <f>IF(ISBLANK(INDEX('Policy Characteristics'!H:H,MATCH($C160,'Policy Characteristics'!$C:$C,0))),"",INDEX('Policy Characteristics'!H:H,MATCH($C160,'Policy Characteristics'!$C:$C,0)))</f>
        <v>0.01</v>
      </c>
      <c r="O160" s="176" t="str">
        <f>IF(ISBLANK(INDEX('Policy Characteristics'!I:I,MATCH($C160,'Policy Characteristics'!$C:$C,0))),"",INDEX('Policy Characteristics'!I:I,MATCH($C160,'Policy Characteristics'!$C:$C,0)))</f>
        <v>% reduction in carbon emissions</v>
      </c>
      <c r="P160" s="176" t="str">
        <f>IF(ISBLANK(INDEX('Policy Characteristics'!J:J,MATCH($C160,'Policy Characteristics'!$C:$C,0))),"",INDEX('Policy Characteristics'!J:J,MATCH($C160,'Policy Characteristics'!$C:$C,0)))</f>
        <v xml:space="preserve">**Description:**  This policy specifies the percentage reduction in carbon emissions from the transportation sub-sectors that must be achieved via fuel switching. This value is in addition to BAU requirements. The Fit for 55 package represents the New Fuel EU and ReFuel EU policies for ships and aircrafts. </v>
      </c>
      <c r="Q160" s="176" t="str">
        <f>IF(ISBLANK(INDEX('Policy Characteristics'!K:K,MATCH($C160,'Policy Characteristics'!$C:$C,0))),"",INDEX('Policy Characteristics'!K:K,MATCH($C160,'Policy Characteristics'!$C:$C,0)))</f>
        <v>transportation-sector-main.html#lcfs</v>
      </c>
      <c r="R160" s="176" t="str">
        <f>IF(ISBLANK(INDEX('Policy Characteristics'!L:L,MATCH($C160,'Policy Characteristics'!$C:$C,0))),"",INDEX('Policy Characteristics'!L:L,MATCH($C160,'Policy Characteristics'!$C:$C,0)))</f>
        <v>low-carbon-fuel-standard.html</v>
      </c>
    </row>
    <row r="161" spans="1:18" s="2" customFormat="1" x14ac:dyDescent="0.25">
      <c r="A161" s="176" t="str">
        <f>IF(ISBLANK(INDEX('Policy Characteristics'!A:A,MATCH($C161,'Policy Characteristics'!$C:$C,0))),"",INDEX('Policy Characteristics'!A:A,MATCH($C161,'Policy Characteristics'!$C:$C,0)))</f>
        <v>Transportation</v>
      </c>
      <c r="B161" s="184" t="str">
        <f>IF(ISBLANK(INDEX('Policy Characteristics'!B:B,MATCH($C161,'Policy Characteristics'!$C:$C,0))),"",INDEX('Policy Characteristics'!B:B,MATCH($C161,'Policy Characteristics'!$C:$C,0)))</f>
        <v>Non-BAU LCFS-Qualifying Vehicles</v>
      </c>
      <c r="C161" s="1" t="s">
        <v>2446</v>
      </c>
      <c r="D161" s="47"/>
      <c r="E161" s="47"/>
      <c r="F161" s="47"/>
      <c r="G161" s="47"/>
      <c r="H161" s="49">
        <v>2284</v>
      </c>
      <c r="I161" s="197" t="s">
        <v>43</v>
      </c>
      <c r="J161" s="177" t="str">
        <f>IF(ISBLANK(INDEX('Policy Characteristics'!D:D,MATCH($C161,'Policy Characteristics'!$C:$C,0))),"",INDEX('Policy Characteristics'!D:D,MATCH($C161,'Policy Characteristics'!$C:$C,0)))</f>
        <v>Low Carbon Fuel Standard</v>
      </c>
      <c r="K161" s="176" t="str">
        <f>IF(ISBLANK(INDEX('Policy Characteristics'!E:E,MATCH($C161,'Policy Characteristics'!$C:$C,0))),"",INDEX('Policy Characteristics'!E:E,MATCH($C161,'Policy Characteristics'!$C:$C,0)))</f>
        <v>trans LCFS vehicles</v>
      </c>
      <c r="L161" s="176">
        <f>IF(ISBLANK(INDEX('Policy Characteristics'!F:F,MATCH($C161,'Policy Characteristics'!$C:$C,0))),"",INDEX('Policy Characteristics'!F:F,MATCH($C161,'Policy Characteristics'!$C:$C,0)))</f>
        <v>0</v>
      </c>
      <c r="M161" s="176">
        <f>IF(ISBLANK(INDEX('Policy Characteristics'!G:G,MATCH($C161,'Policy Characteristics'!$C:$C,0))),"",INDEX('Policy Characteristics'!G:G,MATCH($C161,'Policy Characteristics'!$C:$C,0)))</f>
        <v>1</v>
      </c>
      <c r="N161" s="176">
        <f>IF(ISBLANK(INDEX('Policy Characteristics'!H:H,MATCH($C161,'Policy Characteristics'!$C:$C,0))),"",INDEX('Policy Characteristics'!H:H,MATCH($C161,'Policy Characteristics'!$C:$C,0)))</f>
        <v>1</v>
      </c>
      <c r="O161" s="176" t="str">
        <f>IF(ISBLANK(INDEX('Policy Characteristics'!I:I,MATCH($C161,'Policy Characteristics'!$C:$C,0))),"",INDEX('Policy Characteristics'!I:I,MATCH($C161,'Policy Characteristics'!$C:$C,0)))</f>
        <v>on/off</v>
      </c>
      <c r="P161" s="176" t="str">
        <f>IF(ISBLANK(INDEX('Policy Characteristics'!J:J,MATCH($C161,'Policy Characteristics'!$C:$C,0))),"",INDEX('Policy Characteristics'!J:J,MATCH($C161,'Policy Characteristics'!$C:$C,0)))</f>
        <v>**Description:** This lever allows users to turn on low carbon fuel standards under the NewFuel EU and ReFuel EU policies for ships and aircraft. With the lever off, these policies are off. With the lever on, aircrafts and ships qualify for these policies.</v>
      </c>
      <c r="Q161" s="176" t="str">
        <f>IF(ISBLANK(INDEX('Policy Characteristics'!K:K,MATCH($C161,'Policy Characteristics'!$C:$C,0))),"",INDEX('Policy Characteristics'!K:K,MATCH($C161,'Policy Characteristics'!$C:$C,0)))</f>
        <v>transportation-sector-main.html#lcfs</v>
      </c>
      <c r="R161" s="176" t="str">
        <f>IF(ISBLANK(INDEX('Policy Characteristics'!L:L,MATCH($C161,'Policy Characteristics'!$C:$C,0))),"",INDEX('Policy Characteristics'!L:L,MATCH($C161,'Policy Characteristics'!$C:$C,0)))</f>
        <v>low-carbon-fuel-standard.html</v>
      </c>
    </row>
    <row r="162" spans="1:18" x14ac:dyDescent="0.25">
      <c r="A162" s="176" t="str">
        <f>IF(ISBLANK(INDEX('Policy Characteristics'!A:A,MATCH($C162,'Policy Characteristics'!$C:$C,0))),"",INDEX('Policy Characteristics'!A:A,MATCH($C162,'Policy Characteristics'!$C:$C,0)))</f>
        <v>Transportation</v>
      </c>
      <c r="B162" s="184" t="str">
        <f>IF(ISBLANK(INDEX('Policy Characteristics'!B:B,MATCH($C162,'Policy Characteristics'!$C:$C,0))),"",INDEX('Policy Characteristics'!B:B,MATCH($C162,'Policy Characteristics'!$C:$C,0)))</f>
        <v>Mode Shifting</v>
      </c>
      <c r="C162" t="s">
        <v>1857</v>
      </c>
      <c r="D162" s="47" t="s">
        <v>45</v>
      </c>
      <c r="E162" s="47" t="s">
        <v>37</v>
      </c>
      <c r="F162" s="47" t="s">
        <v>83</v>
      </c>
      <c r="G162" s="2" t="s">
        <v>2678</v>
      </c>
      <c r="H162" s="44">
        <v>848</v>
      </c>
      <c r="I162" s="197" t="s">
        <v>43</v>
      </c>
      <c r="J162" s="177" t="str">
        <f>IF(ISBLANK(INDEX('Policy Characteristics'!D:D,MATCH($C162,'Policy Characteristics'!$C:$C,0))),"",INDEX('Policy Characteristics'!D:D,MATCH($C162,'Policy Characteristics'!$C:$C,0)))</f>
        <v>Mode Shifting</v>
      </c>
      <c r="K162" s="176" t="str">
        <f>IF(ISBLANK(INDEX('Policy Characteristics'!E:E,MATCH($C162,'Policy Characteristics'!$C:$C,0))),"",INDEX('Policy Characteristics'!E:E,MATCH($C162,'Policy Characteristics'!$C:$C,0)))</f>
        <v>trans mode shifting</v>
      </c>
      <c r="L162" s="176">
        <f>IF(ISBLANK(INDEX('Policy Characteristics'!F:F,MATCH($C162,'Policy Characteristics'!$C:$C,0))),"",INDEX('Policy Characteristics'!F:F,MATCH($C162,'Policy Characteristics'!$C:$C,0)))</f>
        <v>0</v>
      </c>
      <c r="M162" s="176">
        <f>IF(ISBLANK(INDEX('Policy Characteristics'!G:G,MATCH($C162,'Policy Characteristics'!$C:$C,0))),"",INDEX('Policy Characteristics'!G:G,MATCH($C162,'Policy Characteristics'!$C:$C,0)))</f>
        <v>0.26</v>
      </c>
      <c r="N162" s="176">
        <f>IF(ISBLANK(INDEX('Policy Characteristics'!H:H,MATCH($C162,'Policy Characteristics'!$C:$C,0))),"",INDEX('Policy Characteristics'!H:H,MATCH($C162,'Policy Characteristics'!$C:$C,0)))</f>
        <v>0.01</v>
      </c>
      <c r="O162" s="176" t="str">
        <f>IF(ISBLANK(INDEX('Policy Characteristics'!I:I,MATCH($C162,'Policy Characteristics'!$C:$C,0))),"",INDEX('Policy Characteristics'!I:I,MATCH($C162,'Policy Characteristics'!$C:$C,0)))</f>
        <v>% of trips shifted</v>
      </c>
      <c r="P162" s="176" t="str">
        <f>IF(ISBLANK(INDEX('Policy Characteristics'!J:J,MATCH($C162,'Policy Characteristics'!$C:$C,0))),"",INDEX('Policy Characteristics'!J:J,MATCH($C162,'Policy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2" s="176" t="str">
        <f>IF(ISBLANK(INDEX('Policy Characteristics'!K:K,MATCH($C162,'Policy Characteristics'!$C:$C,0))),"",INDEX('Policy Characteristics'!K:K,MATCH($C162,'Policy Characteristics'!$C:$C,0)))</f>
        <v>transportation-sector-main.html#tdm</v>
      </c>
      <c r="R162" s="176" t="str">
        <f>IF(ISBLANK(INDEX('Policy Characteristics'!L:L,MATCH($C162,'Policy Characteristics'!$C:$C,0))),"",INDEX('Policy Characteristics'!L:L,MATCH($C162,'Policy Characteristics'!$C:$C,0)))</f>
        <v>transportation-demand-management.html</v>
      </c>
    </row>
    <row r="163" spans="1:18" x14ac:dyDescent="0.25">
      <c r="A163" s="176" t="str">
        <f>IF(ISBLANK(INDEX('Policy Characteristics'!A:A,MATCH($C163,'Policy Characteristics'!$C:$C,0))),"",INDEX('Policy Characteristics'!A:A,MATCH($C163,'Policy Characteristics'!$C:$C,0)))</f>
        <v>Transportation</v>
      </c>
      <c r="B163" s="184" t="str">
        <f>IF(ISBLANK(INDEX('Policy Characteristics'!B:B,MATCH($C163,'Policy Characteristics'!$C:$C,0))),"",INDEX('Policy Characteristics'!B:B,MATCH($C163,'Policy Characteristics'!$C:$C,0)))</f>
        <v>Mode Shifting</v>
      </c>
      <c r="C163" s="176" t="str">
        <f t="shared" ref="C163:C173" si="8">C$162</f>
        <v>Percent of Travel Demand Shifted to Other Modes or Eliminated</v>
      </c>
      <c r="D163" s="47" t="s">
        <v>45</v>
      </c>
      <c r="E163" s="47" t="s">
        <v>38</v>
      </c>
      <c r="F163" s="47" t="s">
        <v>83</v>
      </c>
      <c r="G163" s="2" t="s">
        <v>1231</v>
      </c>
      <c r="H163" s="44">
        <v>849</v>
      </c>
      <c r="I163" s="198" t="s">
        <v>44</v>
      </c>
      <c r="J163" s="177" t="str">
        <f>IF(ISBLANK(INDEX('Policy Characteristics'!D:D,MATCH($C163,'Policy Characteristics'!$C:$C,0))),"",INDEX('Policy Characteristics'!D:D,MATCH($C163,'Policy Characteristics'!$C:$C,0)))</f>
        <v>Mode Shifting</v>
      </c>
      <c r="K163" s="176" t="str">
        <f>IF(ISBLANK(INDEX('Policy Characteristics'!E:E,MATCH($C163,'Policy Characteristics'!$C:$C,0))),"",INDEX('Policy Characteristics'!E:E,MATCH($C163,'Policy Characteristics'!$C:$C,0)))</f>
        <v>trans mode shifting</v>
      </c>
      <c r="L163" s="176">
        <f>IF(ISBLANK(INDEX('Policy Characteristics'!F:F,MATCH($C163,'Policy Characteristics'!$C:$C,0))),"",INDEX('Policy Characteristics'!F:F,MATCH($C163,'Policy Characteristics'!$C:$C,0)))</f>
        <v>0</v>
      </c>
      <c r="M163" s="176">
        <f>IF(ISBLANK(INDEX('Policy Characteristics'!G:G,MATCH($C163,'Policy Characteristics'!$C:$C,0))),"",INDEX('Policy Characteristics'!G:G,MATCH($C163,'Policy Characteristics'!$C:$C,0)))</f>
        <v>0.26</v>
      </c>
      <c r="N163" s="176">
        <f>IF(ISBLANK(INDEX('Policy Characteristics'!H:H,MATCH($C163,'Policy Characteristics'!$C:$C,0))),"",INDEX('Policy Characteristics'!H:H,MATCH($C163,'Policy Characteristics'!$C:$C,0)))</f>
        <v>0.01</v>
      </c>
      <c r="O163" s="176" t="str">
        <f>IF(ISBLANK(INDEX('Policy Characteristics'!I:I,MATCH($C163,'Policy Characteristics'!$C:$C,0))),"",INDEX('Policy Characteristics'!I:I,MATCH($C163,'Policy Characteristics'!$C:$C,0)))</f>
        <v>% of trips shifted</v>
      </c>
      <c r="P163" s="176" t="str">
        <f>IF(ISBLANK(INDEX('Policy Characteristics'!J:J,MATCH($C163,'Policy Characteristics'!$C:$C,0))),"",INDEX('Policy Characteristics'!J:J,MATCH($C163,'Policy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3" s="176" t="str">
        <f>IF(ISBLANK(INDEX('Policy Characteristics'!K:K,MATCH($C163,'Policy Characteristics'!$C:$C,0))),"",INDEX('Policy Characteristics'!K:K,MATCH($C163,'Policy Characteristics'!$C:$C,0)))</f>
        <v>transportation-sector-main.html#tdm</v>
      </c>
      <c r="R163" s="176" t="str">
        <f>IF(ISBLANK(INDEX('Policy Characteristics'!L:L,MATCH($C163,'Policy Characteristics'!$C:$C,0))),"",INDEX('Policy Characteristics'!L:L,MATCH($C163,'Policy Characteristics'!$C:$C,0)))</f>
        <v>transportation-demand-management.html</v>
      </c>
    </row>
    <row r="164" spans="1:18" x14ac:dyDescent="0.25">
      <c r="A164" s="176" t="str">
        <f>IF(ISBLANK(INDEX('Policy Characteristics'!A:A,MATCH($C164,'Policy Characteristics'!$C:$C,0))),"",INDEX('Policy Characteristics'!A:A,MATCH($C164,'Policy Characteristics'!$C:$C,0)))</f>
        <v>Transportation</v>
      </c>
      <c r="B164" s="184" t="str">
        <f>IF(ISBLANK(INDEX('Policy Characteristics'!B:B,MATCH($C164,'Policy Characteristics'!$C:$C,0))),"",INDEX('Policy Characteristics'!B:B,MATCH($C164,'Policy Characteristics'!$C:$C,0)))</f>
        <v>Mode Shifting</v>
      </c>
      <c r="C164" s="176" t="str">
        <f t="shared" si="8"/>
        <v>Percent of Travel Demand Shifted to Other Modes or Eliminated</v>
      </c>
      <c r="D164" s="47" t="s">
        <v>45</v>
      </c>
      <c r="E164" s="47" t="s">
        <v>39</v>
      </c>
      <c r="F164" s="47" t="s">
        <v>83</v>
      </c>
      <c r="G164" s="2" t="s">
        <v>2114</v>
      </c>
      <c r="H164" s="44">
        <v>850</v>
      </c>
      <c r="I164" s="197" t="s">
        <v>43</v>
      </c>
      <c r="J164" s="177" t="str">
        <f>IF(ISBLANK(INDEX('Policy Characteristics'!D:D,MATCH($C164,'Policy Characteristics'!$C:$C,0))),"",INDEX('Policy Characteristics'!D:D,MATCH($C164,'Policy Characteristics'!$C:$C,0)))</f>
        <v>Mode Shifting</v>
      </c>
      <c r="K164" s="176" t="str">
        <f>IF(ISBLANK(INDEX('Policy Characteristics'!E:E,MATCH($C164,'Policy Characteristics'!$C:$C,0))),"",INDEX('Policy Characteristics'!E:E,MATCH($C164,'Policy Characteristics'!$C:$C,0)))</f>
        <v>trans mode shifting</v>
      </c>
      <c r="L164" s="176">
        <f>IF(ISBLANK(INDEX('Policy Characteristics'!F:F,MATCH($C164,'Policy Characteristics'!$C:$C,0))),"",INDEX('Policy Characteristics'!F:F,MATCH($C164,'Policy Characteristics'!$C:$C,0)))</f>
        <v>0</v>
      </c>
      <c r="M164" s="176">
        <f>IF(ISBLANK(INDEX('Policy Characteristics'!G:G,MATCH($C164,'Policy Characteristics'!$C:$C,0))),"",INDEX('Policy Characteristics'!G:G,MATCH($C164,'Policy Characteristics'!$C:$C,0)))</f>
        <v>0.26</v>
      </c>
      <c r="N164" s="176">
        <f>IF(ISBLANK(INDEX('Policy Characteristics'!H:H,MATCH($C164,'Policy Characteristics'!$C:$C,0))),"",INDEX('Policy Characteristics'!H:H,MATCH($C164,'Policy Characteristics'!$C:$C,0)))</f>
        <v>0.01</v>
      </c>
      <c r="O164" s="176" t="str">
        <f>IF(ISBLANK(INDEX('Policy Characteristics'!I:I,MATCH($C164,'Policy Characteristics'!$C:$C,0))),"",INDEX('Policy Characteristics'!I:I,MATCH($C164,'Policy Characteristics'!$C:$C,0)))</f>
        <v>% of trips shifted</v>
      </c>
      <c r="P164" s="176" t="str">
        <f>IF(ISBLANK(INDEX('Policy Characteristics'!J:J,MATCH($C164,'Policy Characteristics'!$C:$C,0))),"",INDEX('Policy Characteristics'!J:J,MATCH($C164,'Policy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4" s="176" t="str">
        <f>IF(ISBLANK(INDEX('Policy Characteristics'!K:K,MATCH($C164,'Policy Characteristics'!$C:$C,0))),"",INDEX('Policy Characteristics'!K:K,MATCH($C164,'Policy Characteristics'!$C:$C,0)))</f>
        <v>transportation-sector-main.html#tdm</v>
      </c>
      <c r="R164" s="176" t="str">
        <f>IF(ISBLANK(INDEX('Policy Characteristics'!L:L,MATCH($C164,'Policy Characteristics'!$C:$C,0))),"",INDEX('Policy Characteristics'!L:L,MATCH($C164,'Policy Characteristics'!$C:$C,0)))</f>
        <v>transportation-demand-management.html</v>
      </c>
    </row>
    <row r="165" spans="1:18" x14ac:dyDescent="0.25">
      <c r="A165" s="176" t="str">
        <f>IF(ISBLANK(INDEX('Policy Characteristics'!A:A,MATCH($C165,'Policy Characteristics'!$C:$C,0))),"",INDEX('Policy Characteristics'!A:A,MATCH($C165,'Policy Characteristics'!$C:$C,0)))</f>
        <v>Transportation</v>
      </c>
      <c r="B165" s="184" t="str">
        <f>IF(ISBLANK(INDEX('Policy Characteristics'!B:B,MATCH($C165,'Policy Characteristics'!$C:$C,0))),"",INDEX('Policy Characteristics'!B:B,MATCH($C165,'Policy Characteristics'!$C:$C,0)))</f>
        <v>Mode Shifting</v>
      </c>
      <c r="C165" s="176" t="str">
        <f t="shared" si="8"/>
        <v>Percent of Travel Demand Shifted to Other Modes or Eliminated</v>
      </c>
      <c r="D165" s="47" t="s">
        <v>45</v>
      </c>
      <c r="E165" s="47" t="s">
        <v>40</v>
      </c>
      <c r="F165" s="47" t="s">
        <v>83</v>
      </c>
      <c r="G165" s="47" t="s">
        <v>85</v>
      </c>
      <c r="H165" s="44">
        <v>851</v>
      </c>
      <c r="I165" s="198" t="s">
        <v>44</v>
      </c>
      <c r="J165" s="177" t="str">
        <f>IF(ISBLANK(INDEX('Policy Characteristics'!D:D,MATCH($C165,'Policy Characteristics'!$C:$C,0))),"",INDEX('Policy Characteristics'!D:D,MATCH($C165,'Policy Characteristics'!$C:$C,0)))</f>
        <v>Mode Shifting</v>
      </c>
      <c r="K165" s="176" t="str">
        <f>IF(ISBLANK(INDEX('Policy Characteristics'!E:E,MATCH($C165,'Policy Characteristics'!$C:$C,0))),"",INDEX('Policy Characteristics'!E:E,MATCH($C165,'Policy Characteristics'!$C:$C,0)))</f>
        <v>trans mode shifting</v>
      </c>
      <c r="L165" s="176">
        <f>IF(ISBLANK(INDEX('Policy Characteristics'!F:F,MATCH($C165,'Policy Characteristics'!$C:$C,0))),"",INDEX('Policy Characteristics'!F:F,MATCH($C165,'Policy Characteristics'!$C:$C,0)))</f>
        <v>0</v>
      </c>
      <c r="M165" s="176">
        <f>IF(ISBLANK(INDEX('Policy Characteristics'!G:G,MATCH($C165,'Policy Characteristics'!$C:$C,0))),"",INDEX('Policy Characteristics'!G:G,MATCH($C165,'Policy Characteristics'!$C:$C,0)))</f>
        <v>0.26</v>
      </c>
      <c r="N165" s="176">
        <f>IF(ISBLANK(INDEX('Policy Characteristics'!H:H,MATCH($C165,'Policy Characteristics'!$C:$C,0))),"",INDEX('Policy Characteristics'!H:H,MATCH($C165,'Policy Characteristics'!$C:$C,0)))</f>
        <v>0.01</v>
      </c>
      <c r="O165" s="176" t="str">
        <f>IF(ISBLANK(INDEX('Policy Characteristics'!I:I,MATCH($C165,'Policy Characteristics'!$C:$C,0))),"",INDEX('Policy Characteristics'!I:I,MATCH($C165,'Policy Characteristics'!$C:$C,0)))</f>
        <v>% of trips shifted</v>
      </c>
      <c r="P165" s="176" t="str">
        <f>IF(ISBLANK(INDEX('Policy Characteristics'!J:J,MATCH($C165,'Policy Characteristics'!$C:$C,0))),"",INDEX('Policy Characteristics'!J:J,MATCH($C165,'Policy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5" s="176" t="str">
        <f>IF(ISBLANK(INDEX('Policy Characteristics'!K:K,MATCH($C165,'Policy Characteristics'!$C:$C,0))),"",INDEX('Policy Characteristics'!K:K,MATCH($C165,'Policy Characteristics'!$C:$C,0)))</f>
        <v>transportation-sector-main.html#tdm</v>
      </c>
      <c r="R165" s="176" t="str">
        <f>IF(ISBLANK(INDEX('Policy Characteristics'!L:L,MATCH($C165,'Policy Characteristics'!$C:$C,0))),"",INDEX('Policy Characteristics'!L:L,MATCH($C165,'Policy Characteristics'!$C:$C,0)))</f>
        <v>transportation-demand-management.html</v>
      </c>
    </row>
    <row r="166" spans="1:18" x14ac:dyDescent="0.25">
      <c r="A166" s="176" t="str">
        <f>IF(ISBLANK(INDEX('Policy Characteristics'!A:A,MATCH($C166,'Policy Characteristics'!$C:$C,0))),"",INDEX('Policy Characteristics'!A:A,MATCH($C166,'Policy Characteristics'!$C:$C,0)))</f>
        <v>Transportation</v>
      </c>
      <c r="B166" s="184" t="str">
        <f>IF(ISBLANK(INDEX('Policy Characteristics'!B:B,MATCH($C166,'Policy Characteristics'!$C:$C,0))),"",INDEX('Policy Characteristics'!B:B,MATCH($C166,'Policy Characteristics'!$C:$C,0)))</f>
        <v>Mode Shifting</v>
      </c>
      <c r="C166" s="176" t="str">
        <f t="shared" si="8"/>
        <v>Percent of Travel Demand Shifted to Other Modes or Eliminated</v>
      </c>
      <c r="D166" s="47" t="s">
        <v>45</v>
      </c>
      <c r="E166" s="47" t="s">
        <v>41</v>
      </c>
      <c r="F166" s="47" t="s">
        <v>83</v>
      </c>
      <c r="G166" s="2" t="s">
        <v>2115</v>
      </c>
      <c r="H166" s="44">
        <v>852</v>
      </c>
      <c r="I166" s="198" t="s">
        <v>44</v>
      </c>
      <c r="J166" s="177" t="str">
        <f>IF(ISBLANK(INDEX('Policy Characteristics'!D:D,MATCH($C166,'Policy Characteristics'!$C:$C,0))),"",INDEX('Policy Characteristics'!D:D,MATCH($C166,'Policy Characteristics'!$C:$C,0)))</f>
        <v>Mode Shifting</v>
      </c>
      <c r="K166" s="176" t="str">
        <f>IF(ISBLANK(INDEX('Policy Characteristics'!E:E,MATCH($C166,'Policy Characteristics'!$C:$C,0))),"",INDEX('Policy Characteristics'!E:E,MATCH($C166,'Policy Characteristics'!$C:$C,0)))</f>
        <v>trans mode shifting</v>
      </c>
      <c r="L166" s="176">
        <f>IF(ISBLANK(INDEX('Policy Characteristics'!F:F,MATCH($C166,'Policy Characteristics'!$C:$C,0))),"",INDEX('Policy Characteristics'!F:F,MATCH($C166,'Policy Characteristics'!$C:$C,0)))</f>
        <v>0</v>
      </c>
      <c r="M166" s="176">
        <f>IF(ISBLANK(INDEX('Policy Characteristics'!G:G,MATCH($C166,'Policy Characteristics'!$C:$C,0))),"",INDEX('Policy Characteristics'!G:G,MATCH($C166,'Policy Characteristics'!$C:$C,0)))</f>
        <v>0.26</v>
      </c>
      <c r="N166" s="176">
        <f>IF(ISBLANK(INDEX('Policy Characteristics'!H:H,MATCH($C166,'Policy Characteristics'!$C:$C,0))),"",INDEX('Policy Characteristics'!H:H,MATCH($C166,'Policy Characteristics'!$C:$C,0)))</f>
        <v>0.01</v>
      </c>
      <c r="O166" s="176" t="str">
        <f>IF(ISBLANK(INDEX('Policy Characteristics'!I:I,MATCH($C166,'Policy Characteristics'!$C:$C,0))),"",INDEX('Policy Characteristics'!I:I,MATCH($C166,'Policy Characteristics'!$C:$C,0)))</f>
        <v>% of trips shifted</v>
      </c>
      <c r="P166" s="176" t="str">
        <f>IF(ISBLANK(INDEX('Policy Characteristics'!J:J,MATCH($C166,'Policy Characteristics'!$C:$C,0))),"",INDEX('Policy Characteristics'!J:J,MATCH($C166,'Policy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6" s="176" t="str">
        <f>IF(ISBLANK(INDEX('Policy Characteristics'!K:K,MATCH($C166,'Policy Characteristics'!$C:$C,0))),"",INDEX('Policy Characteristics'!K:K,MATCH($C166,'Policy Characteristics'!$C:$C,0)))</f>
        <v>transportation-sector-main.html#tdm</v>
      </c>
      <c r="R166" s="176" t="str">
        <f>IF(ISBLANK(INDEX('Policy Characteristics'!L:L,MATCH($C166,'Policy Characteristics'!$C:$C,0))),"",INDEX('Policy Characteristics'!L:L,MATCH($C166,'Policy Characteristics'!$C:$C,0)))</f>
        <v>transportation-demand-management.html</v>
      </c>
    </row>
    <row r="167" spans="1:18" x14ac:dyDescent="0.25">
      <c r="A167" s="176" t="str">
        <f>IF(ISBLANK(INDEX('Policy Characteristics'!A:A,MATCH($C167,'Policy Characteristics'!$C:$C,0))),"",INDEX('Policy Characteristics'!A:A,MATCH($C167,'Policy Characteristics'!$C:$C,0)))</f>
        <v>Transportation</v>
      </c>
      <c r="B167" s="184" t="str">
        <f>IF(ISBLANK(INDEX('Policy Characteristics'!B:B,MATCH($C167,'Policy Characteristics'!$C:$C,0))),"",INDEX('Policy Characteristics'!B:B,MATCH($C167,'Policy Characteristics'!$C:$C,0)))</f>
        <v>Mode Shifting</v>
      </c>
      <c r="C167" s="176" t="str">
        <f t="shared" si="8"/>
        <v>Percent of Travel Demand Shifted to Other Modes or Eliminated</v>
      </c>
      <c r="D167" s="47" t="s">
        <v>45</v>
      </c>
      <c r="E167" s="47" t="s">
        <v>111</v>
      </c>
      <c r="F167" s="47" t="s">
        <v>83</v>
      </c>
      <c r="G167" s="47" t="s">
        <v>141</v>
      </c>
      <c r="H167" s="44">
        <v>853</v>
      </c>
      <c r="I167" s="198" t="s">
        <v>44</v>
      </c>
      <c r="J167" s="177" t="str">
        <f>IF(ISBLANK(INDEX('Policy Characteristics'!D:D,MATCH($C167,'Policy Characteristics'!$C:$C,0))),"",INDEX('Policy Characteristics'!D:D,MATCH($C167,'Policy Characteristics'!$C:$C,0)))</f>
        <v>Mode Shifting</v>
      </c>
      <c r="K167" s="176" t="str">
        <f>IF(ISBLANK(INDEX('Policy Characteristics'!E:E,MATCH($C167,'Policy Characteristics'!$C:$C,0))),"",INDEX('Policy Characteristics'!E:E,MATCH($C167,'Policy Characteristics'!$C:$C,0)))</f>
        <v>trans mode shifting</v>
      </c>
      <c r="L167" s="176">
        <f>IF(ISBLANK(INDEX('Policy Characteristics'!F:F,MATCH($C167,'Policy Characteristics'!$C:$C,0))),"",INDEX('Policy Characteristics'!F:F,MATCH($C167,'Policy Characteristics'!$C:$C,0)))</f>
        <v>0</v>
      </c>
      <c r="M167" s="176">
        <f>IF(ISBLANK(INDEX('Policy Characteristics'!G:G,MATCH($C167,'Policy Characteristics'!$C:$C,0))),"",INDEX('Policy Characteristics'!G:G,MATCH($C167,'Policy Characteristics'!$C:$C,0)))</f>
        <v>0.26</v>
      </c>
      <c r="N167" s="176">
        <f>IF(ISBLANK(INDEX('Policy Characteristics'!H:H,MATCH($C167,'Policy Characteristics'!$C:$C,0))),"",INDEX('Policy Characteristics'!H:H,MATCH($C167,'Policy Characteristics'!$C:$C,0)))</f>
        <v>0.01</v>
      </c>
      <c r="O167" s="176" t="str">
        <f>IF(ISBLANK(INDEX('Policy Characteristics'!I:I,MATCH($C167,'Policy Characteristics'!$C:$C,0))),"",INDEX('Policy Characteristics'!I:I,MATCH($C167,'Policy Characteristics'!$C:$C,0)))</f>
        <v>% of trips shifted</v>
      </c>
      <c r="P167" s="176" t="str">
        <f>IF(ISBLANK(INDEX('Policy Characteristics'!J:J,MATCH($C167,'Policy Characteristics'!$C:$C,0))),"",INDEX('Policy Characteristics'!J:J,MATCH($C167,'Policy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7" s="176" t="str">
        <f>IF(ISBLANK(INDEX('Policy Characteristics'!K:K,MATCH($C167,'Policy Characteristics'!$C:$C,0))),"",INDEX('Policy Characteristics'!K:K,MATCH($C167,'Policy Characteristics'!$C:$C,0)))</f>
        <v>transportation-sector-main.html#tdm</v>
      </c>
      <c r="R167" s="176" t="str">
        <f>IF(ISBLANK(INDEX('Policy Characteristics'!L:L,MATCH($C167,'Policy Characteristics'!$C:$C,0))),"",INDEX('Policy Characteristics'!L:L,MATCH($C167,'Policy Characteristics'!$C:$C,0)))</f>
        <v>transportation-demand-management.html</v>
      </c>
    </row>
    <row r="168" spans="1:18" x14ac:dyDescent="0.25">
      <c r="A168" s="176" t="str">
        <f>IF(ISBLANK(INDEX('Policy Characteristics'!A:A,MATCH($C168,'Policy Characteristics'!$C:$C,0))),"",INDEX('Policy Characteristics'!A:A,MATCH($C168,'Policy Characteristics'!$C:$C,0)))</f>
        <v>Transportation</v>
      </c>
      <c r="B168" s="184" t="str">
        <f>IF(ISBLANK(INDEX('Policy Characteristics'!B:B,MATCH($C168,'Policy Characteristics'!$C:$C,0))),"",INDEX('Policy Characteristics'!B:B,MATCH($C168,'Policy Characteristics'!$C:$C,0)))</f>
        <v>Mode Shifting</v>
      </c>
      <c r="C168" s="176" t="str">
        <f t="shared" si="8"/>
        <v>Percent of Travel Demand Shifted to Other Modes or Eliminated</v>
      </c>
      <c r="D168" s="47" t="s">
        <v>42</v>
      </c>
      <c r="E168" s="47" t="s">
        <v>37</v>
      </c>
      <c r="F168" s="47" t="s">
        <v>84</v>
      </c>
      <c r="G168" s="1" t="s">
        <v>2645</v>
      </c>
      <c r="H168" s="44">
        <v>854</v>
      </c>
      <c r="I168" s="198" t="s">
        <v>44</v>
      </c>
      <c r="J168" s="177" t="str">
        <f>IF(ISBLANK(INDEX('Policy Characteristics'!D:D,MATCH($C168,'Policy Characteristics'!$C:$C,0))),"",INDEX('Policy Characteristics'!D:D,MATCH($C168,'Policy Characteristics'!$C:$C,0)))</f>
        <v>Mode Shifting</v>
      </c>
      <c r="K168" s="176" t="str">
        <f>IF(ISBLANK(INDEX('Policy Characteristics'!E:E,MATCH($C168,'Policy Characteristics'!$C:$C,0))),"",INDEX('Policy Characteristics'!E:E,MATCH($C168,'Policy Characteristics'!$C:$C,0)))</f>
        <v>trans mode shifting</v>
      </c>
      <c r="L168" s="176">
        <f>IF(ISBLANK(INDEX('Policy Characteristics'!F:F,MATCH($C168,'Policy Characteristics'!$C:$C,0))),"",INDEX('Policy Characteristics'!F:F,MATCH($C168,'Policy Characteristics'!$C:$C,0)))</f>
        <v>0</v>
      </c>
      <c r="M168" s="176">
        <f>IF(ISBLANK(INDEX('Policy Characteristics'!G:G,MATCH($C168,'Policy Characteristics'!$C:$C,0))),"",INDEX('Policy Characteristics'!G:G,MATCH($C168,'Policy Characteristics'!$C:$C,0)))</f>
        <v>0.26</v>
      </c>
      <c r="N168" s="176">
        <f>IF(ISBLANK(INDEX('Policy Characteristics'!H:H,MATCH($C168,'Policy Characteristics'!$C:$C,0))),"",INDEX('Policy Characteristics'!H:H,MATCH($C168,'Policy Characteristics'!$C:$C,0)))</f>
        <v>0.01</v>
      </c>
      <c r="O168" s="176" t="str">
        <f>IF(ISBLANK(INDEX('Policy Characteristics'!I:I,MATCH($C168,'Policy Characteristics'!$C:$C,0))),"",INDEX('Policy Characteristics'!I:I,MATCH($C168,'Policy Characteristics'!$C:$C,0)))</f>
        <v>% of trips shifted</v>
      </c>
      <c r="P168" s="176" t="str">
        <f>IF(ISBLANK(INDEX('Policy Characteristics'!J:J,MATCH($C168,'Policy Characteristics'!$C:$C,0))),"",INDEX('Policy Characteristics'!J:J,MATCH($C168,'Policy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8" s="176" t="str">
        <f>IF(ISBLANK(INDEX('Policy Characteristics'!K:K,MATCH($C168,'Policy Characteristics'!$C:$C,0))),"",INDEX('Policy Characteristics'!K:K,MATCH($C168,'Policy Characteristics'!$C:$C,0)))</f>
        <v>transportation-sector-main.html#tdm</v>
      </c>
      <c r="R168" s="176" t="str">
        <f>IF(ISBLANK(INDEX('Policy Characteristics'!L:L,MATCH($C168,'Policy Characteristics'!$C:$C,0))),"",INDEX('Policy Characteristics'!L:L,MATCH($C168,'Policy Characteristics'!$C:$C,0)))</f>
        <v>transportation-demand-management.html</v>
      </c>
    </row>
    <row r="169" spans="1:18" x14ac:dyDescent="0.25">
      <c r="A169" s="176" t="str">
        <f>IF(ISBLANK(INDEX('Policy Characteristics'!A:A,MATCH($C169,'Policy Characteristics'!$C:$C,0))),"",INDEX('Policy Characteristics'!A:A,MATCH($C169,'Policy Characteristics'!$C:$C,0)))</f>
        <v>Transportation</v>
      </c>
      <c r="B169" s="184" t="str">
        <f>IF(ISBLANK(INDEX('Policy Characteristics'!B:B,MATCH($C169,'Policy Characteristics'!$C:$C,0))),"",INDEX('Policy Characteristics'!B:B,MATCH($C169,'Policy Characteristics'!$C:$C,0)))</f>
        <v>Mode Shifting</v>
      </c>
      <c r="C169" s="176" t="str">
        <f t="shared" si="8"/>
        <v>Percent of Travel Demand Shifted to Other Modes or Eliminated</v>
      </c>
      <c r="D169" s="47" t="s">
        <v>42</v>
      </c>
      <c r="E169" s="47" t="s">
        <v>38</v>
      </c>
      <c r="F169" s="47" t="s">
        <v>84</v>
      </c>
      <c r="G169" s="2" t="s">
        <v>2648</v>
      </c>
      <c r="H169" s="44">
        <v>855</v>
      </c>
      <c r="I169" s="197" t="s">
        <v>43</v>
      </c>
      <c r="J169" s="177" t="str">
        <f>IF(ISBLANK(INDEX('Policy Characteristics'!D:D,MATCH($C169,'Policy Characteristics'!$C:$C,0))),"",INDEX('Policy Characteristics'!D:D,MATCH($C169,'Policy Characteristics'!$C:$C,0)))</f>
        <v>Mode Shifting</v>
      </c>
      <c r="K169" s="176" t="str">
        <f>IF(ISBLANK(INDEX('Policy Characteristics'!E:E,MATCH($C169,'Policy Characteristics'!$C:$C,0))),"",INDEX('Policy Characteristics'!E:E,MATCH($C169,'Policy Characteristics'!$C:$C,0)))</f>
        <v>trans mode shifting</v>
      </c>
      <c r="L169" s="176">
        <f>IF(ISBLANK(INDEX('Policy Characteristics'!F:F,MATCH($C169,'Policy Characteristics'!$C:$C,0))),"",INDEX('Policy Characteristics'!F:F,MATCH($C169,'Policy Characteristics'!$C:$C,0)))</f>
        <v>0</v>
      </c>
      <c r="M169" s="176">
        <f>IF(ISBLANK(INDEX('Policy Characteristics'!G:G,MATCH($C169,'Policy Characteristics'!$C:$C,0))),"",INDEX('Policy Characteristics'!G:G,MATCH($C169,'Policy Characteristics'!$C:$C,0)))</f>
        <v>0.26</v>
      </c>
      <c r="N169" s="176">
        <f>IF(ISBLANK(INDEX('Policy Characteristics'!H:H,MATCH($C169,'Policy Characteristics'!$C:$C,0))),"",INDEX('Policy Characteristics'!H:H,MATCH($C169,'Policy Characteristics'!$C:$C,0)))</f>
        <v>0.01</v>
      </c>
      <c r="O169" s="176" t="str">
        <f>IF(ISBLANK(INDEX('Policy Characteristics'!I:I,MATCH($C169,'Policy Characteristics'!$C:$C,0))),"",INDEX('Policy Characteristics'!I:I,MATCH($C169,'Policy Characteristics'!$C:$C,0)))</f>
        <v>% of trips shifted</v>
      </c>
      <c r="P169" s="176" t="str">
        <f>IF(ISBLANK(INDEX('Policy Characteristics'!J:J,MATCH($C169,'Policy Characteristics'!$C:$C,0))),"",INDEX('Policy Characteristics'!J:J,MATCH($C169,'Policy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9" s="176" t="str">
        <f>IF(ISBLANK(INDEX('Policy Characteristics'!K:K,MATCH($C169,'Policy Characteristics'!$C:$C,0))),"",INDEX('Policy Characteristics'!K:K,MATCH($C169,'Policy Characteristics'!$C:$C,0)))</f>
        <v>transportation-sector-main.html#tdm</v>
      </c>
      <c r="R169" s="176" t="str">
        <f>IF(ISBLANK(INDEX('Policy Characteristics'!L:L,MATCH($C169,'Policy Characteristics'!$C:$C,0))),"",INDEX('Policy Characteristics'!L:L,MATCH($C169,'Policy Characteristics'!$C:$C,0)))</f>
        <v>transportation-demand-management.html</v>
      </c>
    </row>
    <row r="170" spans="1:18" x14ac:dyDescent="0.25">
      <c r="A170" s="176" t="str">
        <f>IF(ISBLANK(INDEX('Policy Characteristics'!A:A,MATCH($C170,'Policy Characteristics'!$C:$C,0))),"",INDEX('Policy Characteristics'!A:A,MATCH($C170,'Policy Characteristics'!$C:$C,0)))</f>
        <v>Transportation</v>
      </c>
      <c r="B170" s="184" t="str">
        <f>IF(ISBLANK(INDEX('Policy Characteristics'!B:B,MATCH($C170,'Policy Characteristics'!$C:$C,0))),"",INDEX('Policy Characteristics'!B:B,MATCH($C170,'Policy Characteristics'!$C:$C,0)))</f>
        <v>Mode Shifting</v>
      </c>
      <c r="C170" s="176" t="str">
        <f t="shared" si="8"/>
        <v>Percent of Travel Demand Shifted to Other Modes or Eliminated</v>
      </c>
      <c r="D170" s="47" t="s">
        <v>42</v>
      </c>
      <c r="E170" s="47" t="s">
        <v>39</v>
      </c>
      <c r="F170" s="47" t="s">
        <v>84</v>
      </c>
      <c r="G170" s="2" t="s">
        <v>2114</v>
      </c>
      <c r="H170" s="44">
        <v>856</v>
      </c>
      <c r="I170" s="198" t="s">
        <v>44</v>
      </c>
      <c r="J170" s="177" t="str">
        <f>IF(ISBLANK(INDEX('Policy Characteristics'!D:D,MATCH($C170,'Policy Characteristics'!$C:$C,0))),"",INDEX('Policy Characteristics'!D:D,MATCH($C170,'Policy Characteristics'!$C:$C,0)))</f>
        <v>Mode Shifting</v>
      </c>
      <c r="K170" s="176" t="str">
        <f>IF(ISBLANK(INDEX('Policy Characteristics'!E:E,MATCH($C170,'Policy Characteristics'!$C:$C,0))),"",INDEX('Policy Characteristics'!E:E,MATCH($C170,'Policy Characteristics'!$C:$C,0)))</f>
        <v>trans mode shifting</v>
      </c>
      <c r="L170" s="176">
        <f>IF(ISBLANK(INDEX('Policy Characteristics'!F:F,MATCH($C170,'Policy Characteristics'!$C:$C,0))),"",INDEX('Policy Characteristics'!F:F,MATCH($C170,'Policy Characteristics'!$C:$C,0)))</f>
        <v>0</v>
      </c>
      <c r="M170" s="176">
        <f>IF(ISBLANK(INDEX('Policy Characteristics'!G:G,MATCH($C170,'Policy Characteristics'!$C:$C,0))),"",INDEX('Policy Characteristics'!G:G,MATCH($C170,'Policy Characteristics'!$C:$C,0)))</f>
        <v>0.26</v>
      </c>
      <c r="N170" s="176">
        <f>IF(ISBLANK(INDEX('Policy Characteristics'!H:H,MATCH($C170,'Policy Characteristics'!$C:$C,0))),"",INDEX('Policy Characteristics'!H:H,MATCH($C170,'Policy Characteristics'!$C:$C,0)))</f>
        <v>0.01</v>
      </c>
      <c r="O170" s="176" t="str">
        <f>IF(ISBLANK(INDEX('Policy Characteristics'!I:I,MATCH($C170,'Policy Characteristics'!$C:$C,0))),"",INDEX('Policy Characteristics'!I:I,MATCH($C170,'Policy Characteristics'!$C:$C,0)))</f>
        <v>% of trips shifted</v>
      </c>
      <c r="P170" s="176" t="str">
        <f>IF(ISBLANK(INDEX('Policy Characteristics'!J:J,MATCH($C170,'Policy Characteristics'!$C:$C,0))),"",INDEX('Policy Characteristics'!J:J,MATCH($C170,'Policy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70" s="176" t="str">
        <f>IF(ISBLANK(INDEX('Policy Characteristics'!K:K,MATCH($C170,'Policy Characteristics'!$C:$C,0))),"",INDEX('Policy Characteristics'!K:K,MATCH($C170,'Policy Characteristics'!$C:$C,0)))</f>
        <v>transportation-sector-main.html#tdm</v>
      </c>
      <c r="R170" s="176" t="str">
        <f>IF(ISBLANK(INDEX('Policy Characteristics'!L:L,MATCH($C170,'Policy Characteristics'!$C:$C,0))),"",INDEX('Policy Characteristics'!L:L,MATCH($C170,'Policy Characteristics'!$C:$C,0)))</f>
        <v>transportation-demand-management.html</v>
      </c>
    </row>
    <row r="171" spans="1:18" x14ac:dyDescent="0.25">
      <c r="A171" s="176" t="str">
        <f>IF(ISBLANK(INDEX('Policy Characteristics'!A:A,MATCH($C171,'Policy Characteristics'!$C:$C,0))),"",INDEX('Policy Characteristics'!A:A,MATCH($C171,'Policy Characteristics'!$C:$C,0)))</f>
        <v>Transportation</v>
      </c>
      <c r="B171" s="184" t="str">
        <f>IF(ISBLANK(INDEX('Policy Characteristics'!B:B,MATCH($C171,'Policy Characteristics'!$C:$C,0))),"",INDEX('Policy Characteristics'!B:B,MATCH($C171,'Policy Characteristics'!$C:$C,0)))</f>
        <v>Mode Shifting</v>
      </c>
      <c r="C171" s="176" t="str">
        <f t="shared" si="8"/>
        <v>Percent of Travel Demand Shifted to Other Modes or Eliminated</v>
      </c>
      <c r="D171" s="47" t="s">
        <v>42</v>
      </c>
      <c r="E171" s="47" t="s">
        <v>40</v>
      </c>
      <c r="F171" s="47" t="s">
        <v>84</v>
      </c>
      <c r="G171" s="47" t="s">
        <v>85</v>
      </c>
      <c r="H171" s="44">
        <v>857</v>
      </c>
      <c r="I171" s="198" t="s">
        <v>44</v>
      </c>
      <c r="J171" s="177" t="str">
        <f>IF(ISBLANK(INDEX('Policy Characteristics'!D:D,MATCH($C171,'Policy Characteristics'!$C:$C,0))),"",INDEX('Policy Characteristics'!D:D,MATCH($C171,'Policy Characteristics'!$C:$C,0)))</f>
        <v>Mode Shifting</v>
      </c>
      <c r="K171" s="176" t="str">
        <f>IF(ISBLANK(INDEX('Policy Characteristics'!E:E,MATCH($C171,'Policy Characteristics'!$C:$C,0))),"",INDEX('Policy Characteristics'!E:E,MATCH($C171,'Policy Characteristics'!$C:$C,0)))</f>
        <v>trans mode shifting</v>
      </c>
      <c r="L171" s="176">
        <f>IF(ISBLANK(INDEX('Policy Characteristics'!F:F,MATCH($C171,'Policy Characteristics'!$C:$C,0))),"",INDEX('Policy Characteristics'!F:F,MATCH($C171,'Policy Characteristics'!$C:$C,0)))</f>
        <v>0</v>
      </c>
      <c r="M171" s="176">
        <f>IF(ISBLANK(INDEX('Policy Characteristics'!G:G,MATCH($C171,'Policy Characteristics'!$C:$C,0))),"",INDEX('Policy Characteristics'!G:G,MATCH($C171,'Policy Characteristics'!$C:$C,0)))</f>
        <v>0.26</v>
      </c>
      <c r="N171" s="176">
        <f>IF(ISBLANK(INDEX('Policy Characteristics'!H:H,MATCH($C171,'Policy Characteristics'!$C:$C,0))),"",INDEX('Policy Characteristics'!H:H,MATCH($C171,'Policy Characteristics'!$C:$C,0)))</f>
        <v>0.01</v>
      </c>
      <c r="O171" s="176" t="str">
        <f>IF(ISBLANK(INDEX('Policy Characteristics'!I:I,MATCH($C171,'Policy Characteristics'!$C:$C,0))),"",INDEX('Policy Characteristics'!I:I,MATCH($C171,'Policy Characteristics'!$C:$C,0)))</f>
        <v>% of trips shifted</v>
      </c>
      <c r="P171" s="176" t="str">
        <f>IF(ISBLANK(INDEX('Policy Characteristics'!J:J,MATCH($C171,'Policy Characteristics'!$C:$C,0))),"",INDEX('Policy Characteristics'!J:J,MATCH($C171,'Policy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71" s="176" t="str">
        <f>IF(ISBLANK(INDEX('Policy Characteristics'!K:K,MATCH($C171,'Policy Characteristics'!$C:$C,0))),"",INDEX('Policy Characteristics'!K:K,MATCH($C171,'Policy Characteristics'!$C:$C,0)))</f>
        <v>transportation-sector-main.html#tdm</v>
      </c>
      <c r="R171" s="176" t="str">
        <f>IF(ISBLANK(INDEX('Policy Characteristics'!L:L,MATCH($C171,'Policy Characteristics'!$C:$C,0))),"",INDEX('Policy Characteristics'!L:L,MATCH($C171,'Policy Characteristics'!$C:$C,0)))</f>
        <v>transportation-demand-management.html</v>
      </c>
    </row>
    <row r="172" spans="1:18" x14ac:dyDescent="0.25">
      <c r="A172" s="176" t="str">
        <f>IF(ISBLANK(INDEX('Policy Characteristics'!A:A,MATCH($C172,'Policy Characteristics'!$C:$C,0))),"",INDEX('Policy Characteristics'!A:A,MATCH($C172,'Policy Characteristics'!$C:$C,0)))</f>
        <v>Transportation</v>
      </c>
      <c r="B172" s="184" t="str">
        <f>IF(ISBLANK(INDEX('Policy Characteristics'!B:B,MATCH($C172,'Policy Characteristics'!$C:$C,0))),"",INDEX('Policy Characteristics'!B:B,MATCH($C172,'Policy Characteristics'!$C:$C,0)))</f>
        <v>Mode Shifting</v>
      </c>
      <c r="C172" s="176" t="str">
        <f t="shared" si="8"/>
        <v>Percent of Travel Demand Shifted to Other Modes or Eliminated</v>
      </c>
      <c r="D172" s="47" t="s">
        <v>42</v>
      </c>
      <c r="E172" s="47" t="s">
        <v>41</v>
      </c>
      <c r="F172" s="47" t="s">
        <v>84</v>
      </c>
      <c r="G172" s="2" t="s">
        <v>2116</v>
      </c>
      <c r="H172" s="44">
        <v>858</v>
      </c>
      <c r="I172" s="198" t="s">
        <v>44</v>
      </c>
      <c r="J172" s="177" t="str">
        <f>IF(ISBLANK(INDEX('Policy Characteristics'!D:D,MATCH($C172,'Policy Characteristics'!$C:$C,0))),"",INDEX('Policy Characteristics'!D:D,MATCH($C172,'Policy Characteristics'!$C:$C,0)))</f>
        <v>Mode Shifting</v>
      </c>
      <c r="K172" s="176" t="str">
        <f>IF(ISBLANK(INDEX('Policy Characteristics'!E:E,MATCH($C172,'Policy Characteristics'!$C:$C,0))),"",INDEX('Policy Characteristics'!E:E,MATCH($C172,'Policy Characteristics'!$C:$C,0)))</f>
        <v>trans mode shifting</v>
      </c>
      <c r="L172" s="176">
        <f>IF(ISBLANK(INDEX('Policy Characteristics'!F:F,MATCH($C172,'Policy Characteristics'!$C:$C,0))),"",INDEX('Policy Characteristics'!F:F,MATCH($C172,'Policy Characteristics'!$C:$C,0)))</f>
        <v>0</v>
      </c>
      <c r="M172" s="176">
        <f>IF(ISBLANK(INDEX('Policy Characteristics'!G:G,MATCH($C172,'Policy Characteristics'!$C:$C,0))),"",INDEX('Policy Characteristics'!G:G,MATCH($C172,'Policy Characteristics'!$C:$C,0)))</f>
        <v>0.26</v>
      </c>
      <c r="N172" s="176">
        <f>IF(ISBLANK(INDEX('Policy Characteristics'!H:H,MATCH($C172,'Policy Characteristics'!$C:$C,0))),"",INDEX('Policy Characteristics'!H:H,MATCH($C172,'Policy Characteristics'!$C:$C,0)))</f>
        <v>0.01</v>
      </c>
      <c r="O172" s="176" t="str">
        <f>IF(ISBLANK(INDEX('Policy Characteristics'!I:I,MATCH($C172,'Policy Characteristics'!$C:$C,0))),"",INDEX('Policy Characteristics'!I:I,MATCH($C172,'Policy Characteristics'!$C:$C,0)))</f>
        <v>% of trips shifted</v>
      </c>
      <c r="P172" s="176" t="str">
        <f>IF(ISBLANK(INDEX('Policy Characteristics'!J:J,MATCH($C172,'Policy Characteristics'!$C:$C,0))),"",INDEX('Policy Characteristics'!J:J,MATCH($C172,'Policy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72" s="176" t="str">
        <f>IF(ISBLANK(INDEX('Policy Characteristics'!K:K,MATCH($C172,'Policy Characteristics'!$C:$C,0))),"",INDEX('Policy Characteristics'!K:K,MATCH($C172,'Policy Characteristics'!$C:$C,0)))</f>
        <v>transportation-sector-main.html#tdm</v>
      </c>
      <c r="R172" s="176" t="str">
        <f>IF(ISBLANK(INDEX('Policy Characteristics'!L:L,MATCH($C172,'Policy Characteristics'!$C:$C,0))),"",INDEX('Policy Characteristics'!L:L,MATCH($C172,'Policy Characteristics'!$C:$C,0)))</f>
        <v>transportation-demand-management.html</v>
      </c>
    </row>
    <row r="173" spans="1:18" x14ac:dyDescent="0.25">
      <c r="A173" s="176" t="str">
        <f>IF(ISBLANK(INDEX('Policy Characteristics'!A:A,MATCH($C173,'Policy Characteristics'!$C:$C,0))),"",INDEX('Policy Characteristics'!A:A,MATCH($C173,'Policy Characteristics'!$C:$C,0)))</f>
        <v>Transportation</v>
      </c>
      <c r="B173" s="184" t="str">
        <f>IF(ISBLANK(INDEX('Policy Characteristics'!B:B,MATCH($C173,'Policy Characteristics'!$C:$C,0))),"",INDEX('Policy Characteristics'!B:B,MATCH($C173,'Policy Characteristics'!$C:$C,0)))</f>
        <v>Mode Shifting</v>
      </c>
      <c r="C173" s="176" t="str">
        <f t="shared" si="8"/>
        <v>Percent of Travel Demand Shifted to Other Modes or Eliminated</v>
      </c>
      <c r="D173" s="47" t="s">
        <v>42</v>
      </c>
      <c r="E173" s="47" t="s">
        <v>111</v>
      </c>
      <c r="F173" s="47" t="s">
        <v>84</v>
      </c>
      <c r="G173" s="47" t="s">
        <v>141</v>
      </c>
      <c r="H173" s="44">
        <v>859</v>
      </c>
      <c r="I173" s="198" t="s">
        <v>44</v>
      </c>
      <c r="J173" s="177" t="str">
        <f>IF(ISBLANK(INDEX('Policy Characteristics'!D:D,MATCH($C173,'Policy Characteristics'!$C:$C,0))),"",INDEX('Policy Characteristics'!D:D,MATCH($C173,'Policy Characteristics'!$C:$C,0)))</f>
        <v>Mode Shifting</v>
      </c>
      <c r="K173" s="176" t="str">
        <f>IF(ISBLANK(INDEX('Policy Characteristics'!E:E,MATCH($C173,'Policy Characteristics'!$C:$C,0))),"",INDEX('Policy Characteristics'!E:E,MATCH($C173,'Policy Characteristics'!$C:$C,0)))</f>
        <v>trans mode shifting</v>
      </c>
      <c r="L173" s="176">
        <f>IF(ISBLANK(INDEX('Policy Characteristics'!F:F,MATCH($C173,'Policy Characteristics'!$C:$C,0))),"",INDEX('Policy Characteristics'!F:F,MATCH($C173,'Policy Characteristics'!$C:$C,0)))</f>
        <v>0</v>
      </c>
      <c r="M173" s="176">
        <f>IF(ISBLANK(INDEX('Policy Characteristics'!G:G,MATCH($C173,'Policy Characteristics'!$C:$C,0))),"",INDEX('Policy Characteristics'!G:G,MATCH($C173,'Policy Characteristics'!$C:$C,0)))</f>
        <v>0.26</v>
      </c>
      <c r="N173" s="176">
        <f>IF(ISBLANK(INDEX('Policy Characteristics'!H:H,MATCH($C173,'Policy Characteristics'!$C:$C,0))),"",INDEX('Policy Characteristics'!H:H,MATCH($C173,'Policy Characteristics'!$C:$C,0)))</f>
        <v>0.01</v>
      </c>
      <c r="O173" s="176" t="str">
        <f>IF(ISBLANK(INDEX('Policy Characteristics'!I:I,MATCH($C173,'Policy Characteristics'!$C:$C,0))),"",INDEX('Policy Characteristics'!I:I,MATCH($C173,'Policy Characteristics'!$C:$C,0)))</f>
        <v>% of trips shifted</v>
      </c>
      <c r="P173" s="176" t="str">
        <f>IF(ISBLANK(INDEX('Policy Characteristics'!J:J,MATCH($C173,'Policy Characteristics'!$C:$C,0))),"",INDEX('Policy Characteristics'!J:J,MATCH($C173,'Policy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73" s="176" t="str">
        <f>IF(ISBLANK(INDEX('Policy Characteristics'!K:K,MATCH($C173,'Policy Characteristics'!$C:$C,0))),"",INDEX('Policy Characteristics'!K:K,MATCH($C173,'Policy Characteristics'!$C:$C,0)))</f>
        <v>transportation-sector-main.html#tdm</v>
      </c>
      <c r="R173" s="176" t="str">
        <f>IF(ISBLANK(INDEX('Policy Characteristics'!L:L,MATCH($C173,'Policy Characteristics'!$C:$C,0))),"",INDEX('Policy Characteristics'!L:L,MATCH($C173,'Policy Characteristics'!$C:$C,0)))</f>
        <v>transportation-demand-management.html</v>
      </c>
    </row>
    <row r="174" spans="1:18" x14ac:dyDescent="0.25">
      <c r="A174" s="176" t="str">
        <f>IF(ISBLANK(INDEX('Policy Characteristics'!A:A,MATCH($C174,'Policy Characteristics'!$C:$C,0))),"",INDEX('Policy Characteristics'!A:A,MATCH($C174,'Policy Characteristics'!$C:$C,0)))</f>
        <v>Transportation</v>
      </c>
      <c r="B174" s="184" t="str">
        <f>IF(ISBLANK(INDEX('Policy Characteristics'!B:B,MATCH($C174,'Policy Characteristics'!$C:$C,0))),"",INDEX('Policy Characteristics'!B:B,MATCH($C174,'Policy Characteristics'!$C:$C,0)))</f>
        <v>Zero-Emission Vehicle Sales Standard</v>
      </c>
      <c r="C174" s="191" t="s">
        <v>2228</v>
      </c>
      <c r="D174" s="47" t="s">
        <v>45</v>
      </c>
      <c r="E174" s="47" t="s">
        <v>37</v>
      </c>
      <c r="F174" s="47" t="s">
        <v>83</v>
      </c>
      <c r="G174" s="2" t="s">
        <v>2678</v>
      </c>
      <c r="H174" s="49">
        <v>186</v>
      </c>
      <c r="I174" s="197" t="s">
        <v>43</v>
      </c>
      <c r="J174" s="177" t="str">
        <f>IF(ISBLANK(INDEX('Policy Characteristics'!D:D,MATCH($C174,'Policy Characteristics'!$C:$C,0))),"",INDEX('Policy Characteristics'!D:D,MATCH($C174,'Policy Characteristics'!$C:$C,0)))</f>
        <v>ZEV Sales Standard</v>
      </c>
      <c r="K174" s="176" t="str">
        <f>IF(ISBLANK(INDEX('Policy Characteristics'!E:E,MATCH($C174,'Policy Characteristics'!$C:$C,0))),"",INDEX('Policy Characteristics'!E:E,MATCH($C174,'Policy Characteristics'!$C:$C,0)))</f>
        <v>trans ZEV minimum</v>
      </c>
      <c r="L174" s="176">
        <f>IF(ISBLANK(INDEX('Policy Characteristics'!F:F,MATCH($C174,'Policy Characteristics'!$C:$C,0))),"",INDEX('Policy Characteristics'!F:F,MATCH($C174,'Policy Characteristics'!$C:$C,0)))</f>
        <v>0</v>
      </c>
      <c r="M174" s="176">
        <f>IF(ISBLANK(INDEX('Policy Characteristics'!G:G,MATCH($C174,'Policy Characteristics'!$C:$C,0))),"",INDEX('Policy Characteristics'!G:G,MATCH($C174,'Policy Characteristics'!$C:$C,0)))</f>
        <v>1</v>
      </c>
      <c r="N174" s="176">
        <f>IF(ISBLANK(INDEX('Policy Characteristics'!H:H,MATCH($C174,'Policy Characteristics'!$C:$C,0))),"",INDEX('Policy Characteristics'!H:H,MATCH($C174,'Policy Characteristics'!$C:$C,0)))</f>
        <v>0.01</v>
      </c>
      <c r="O174" s="176" t="str">
        <f>IF(ISBLANK(INDEX('Policy Characteristics'!I:I,MATCH($C174,'Policy Characteristics'!$C:$C,0))),"",INDEX('Policy Characteristics'!I:I,MATCH($C174,'Policy Characteristics'!$C:$C,0)))</f>
        <v>% of new vehicles sold</v>
      </c>
      <c r="P174" s="176" t="str">
        <f>IF(ISBLANK(INDEX('Policy Characteristics'!J:J,MATCH($C174,'Policy Characteristics'!$C:$C,0))),"",INDEX('Policy Characteristics'!J:J,MATCH($C174,'Policy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4" s="176" t="str">
        <f>IF(ISBLANK(INDEX('Policy Characteristics'!K:K,MATCH($C174,'Policy Characteristics'!$C:$C,0))),"",INDEX('Policy Characteristics'!K:K,MATCH($C174,'Policy Characteristics'!$C:$C,0)))</f>
        <v>transportation-sector-main.html#ev-mandate</v>
      </c>
      <c r="R174" s="176" t="str">
        <f>IF(ISBLANK(INDEX('Policy Characteristics'!L:L,MATCH($C174,'Policy Characteristics'!$C:$C,0))),"",INDEX('Policy Characteristics'!L:L,MATCH($C174,'Policy Characteristics'!$C:$C,0)))</f>
        <v>ev-mandate.html</v>
      </c>
    </row>
    <row r="175" spans="1:18" x14ac:dyDescent="0.25">
      <c r="A175" s="176" t="str">
        <f>IF(ISBLANK(INDEX('Policy Characteristics'!A:A,MATCH($C175,'Policy Characteristics'!$C:$C,0))),"",INDEX('Policy Characteristics'!A:A,MATCH($C175,'Policy Characteristics'!$C:$C,0)))</f>
        <v>Transportation</v>
      </c>
      <c r="B175" s="184" t="str">
        <f>IF(ISBLANK(INDEX('Policy Characteristics'!B:B,MATCH($C175,'Policy Characteristics'!$C:$C,0))),"",INDEX('Policy Characteristics'!B:B,MATCH($C175,'Policy Characteristics'!$C:$C,0)))</f>
        <v>Zero-Emission Vehicle Sales Standard</v>
      </c>
      <c r="C175" s="176" t="str">
        <f>C$174</f>
        <v>Minimum Required ZEV Sales Percentage</v>
      </c>
      <c r="D175" s="2" t="s">
        <v>42</v>
      </c>
      <c r="E175" s="2" t="s">
        <v>37</v>
      </c>
      <c r="F175" s="2" t="s">
        <v>84</v>
      </c>
      <c r="G175" s="1" t="s">
        <v>2645</v>
      </c>
      <c r="H175" s="49">
        <v>203</v>
      </c>
      <c r="I175" s="198" t="s">
        <v>43</v>
      </c>
      <c r="J175" s="177" t="str">
        <f>IF(ISBLANK(INDEX('Policy Characteristics'!D:D,MATCH($C175,'Policy Characteristics'!$C:$C,0))),"",INDEX('Policy Characteristics'!D:D,MATCH($C175,'Policy Characteristics'!$C:$C,0)))</f>
        <v>ZEV Sales Standard</v>
      </c>
      <c r="K175" s="176" t="str">
        <f>IF(ISBLANK(INDEX('Policy Characteristics'!E:E,MATCH($C175,'Policy Characteristics'!$C:$C,0))),"",INDEX('Policy Characteristics'!E:E,MATCH($C175,'Policy Characteristics'!$C:$C,0)))</f>
        <v>trans ZEV minimum</v>
      </c>
      <c r="L175" s="176">
        <f>IF(ISBLANK(INDEX('Policy Characteristics'!F:F,MATCH($C175,'Policy Characteristics'!$C:$C,0))),"",INDEX('Policy Characteristics'!F:F,MATCH($C175,'Policy Characteristics'!$C:$C,0)))</f>
        <v>0</v>
      </c>
      <c r="M175" s="176">
        <f>IF(ISBLANK(INDEX('Policy Characteristics'!G:G,MATCH($C175,'Policy Characteristics'!$C:$C,0))),"",INDEX('Policy Characteristics'!G:G,MATCH($C175,'Policy Characteristics'!$C:$C,0)))</f>
        <v>1</v>
      </c>
      <c r="N175" s="176">
        <f>IF(ISBLANK(INDEX('Policy Characteristics'!H:H,MATCH($C175,'Policy Characteristics'!$C:$C,0))),"",INDEX('Policy Characteristics'!H:H,MATCH($C175,'Policy Characteristics'!$C:$C,0)))</f>
        <v>0.01</v>
      </c>
      <c r="O175" s="176" t="str">
        <f>IF(ISBLANK(INDEX('Policy Characteristics'!I:I,MATCH($C175,'Policy Characteristics'!$C:$C,0))),"",INDEX('Policy Characteristics'!I:I,MATCH($C175,'Policy Characteristics'!$C:$C,0)))</f>
        <v>% of new vehicles sold</v>
      </c>
      <c r="P175" s="176" t="str">
        <f>IF(ISBLANK(INDEX('Policy Characteristics'!J:J,MATCH($C175,'Policy Characteristics'!$C:$C,0))),"",INDEX('Policy Characteristics'!J:J,MATCH($C175,'Policy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5" s="176" t="str">
        <f>IF(ISBLANK(INDEX('Policy Characteristics'!K:K,MATCH($C175,'Policy Characteristics'!$C:$C,0))),"",INDEX('Policy Characteristics'!K:K,MATCH($C175,'Policy Characteristics'!$C:$C,0)))</f>
        <v>transportation-sector-main.html#ev-mandate</v>
      </c>
      <c r="R175" s="176" t="str">
        <f>IF(ISBLANK(INDEX('Policy Characteristics'!L:L,MATCH($C175,'Policy Characteristics'!$C:$C,0))),"",INDEX('Policy Characteristics'!L:L,MATCH($C175,'Policy Characteristics'!$C:$C,0)))</f>
        <v>ev-mandate.html</v>
      </c>
    </row>
    <row r="176" spans="1:18" x14ac:dyDescent="0.25">
      <c r="A176" s="176" t="str">
        <f>IF(ISBLANK(INDEX('Policy Characteristics'!A:A,MATCH($C176,'Policy Characteristics'!$C:$C,0))),"",INDEX('Policy Characteristics'!A:A,MATCH($C176,'Policy Characteristics'!$C:$C,0)))</f>
        <v>Transportation</v>
      </c>
      <c r="B176" s="184" t="str">
        <f>IF(ISBLANK(INDEX('Policy Characteristics'!B:B,MATCH($C176,'Policy Characteristics'!$C:$C,0))),"",INDEX('Policy Characteristics'!B:B,MATCH($C176,'Policy Characteristics'!$C:$C,0)))</f>
        <v>Zero-Emission Vehicle Sales Standard</v>
      </c>
      <c r="C176" s="176" t="str">
        <f t="shared" ref="C176:C185" si="9">C$174</f>
        <v>Minimum Required ZEV Sales Percentage</v>
      </c>
      <c r="D176" s="2" t="s">
        <v>45</v>
      </c>
      <c r="E176" s="2" t="s">
        <v>38</v>
      </c>
      <c r="F176" s="2" t="s">
        <v>83</v>
      </c>
      <c r="G176" s="2" t="s">
        <v>1231</v>
      </c>
      <c r="H176" s="49">
        <v>187</v>
      </c>
      <c r="I176" s="197" t="s">
        <v>43</v>
      </c>
      <c r="J176" s="177" t="str">
        <f>IF(ISBLANK(INDEX('Policy Characteristics'!D:D,MATCH($C176,'Policy Characteristics'!$C:$C,0))),"",INDEX('Policy Characteristics'!D:D,MATCH($C176,'Policy Characteristics'!$C:$C,0)))</f>
        <v>ZEV Sales Standard</v>
      </c>
      <c r="K176" s="176" t="str">
        <f>IF(ISBLANK(INDEX('Policy Characteristics'!E:E,MATCH($C176,'Policy Characteristics'!$C:$C,0))),"",INDEX('Policy Characteristics'!E:E,MATCH($C176,'Policy Characteristics'!$C:$C,0)))</f>
        <v>trans ZEV minimum</v>
      </c>
      <c r="L176" s="176">
        <f>IF(ISBLANK(INDEX('Policy Characteristics'!F:F,MATCH($C176,'Policy Characteristics'!$C:$C,0))),"",INDEX('Policy Characteristics'!F:F,MATCH($C176,'Policy Characteristics'!$C:$C,0)))</f>
        <v>0</v>
      </c>
      <c r="M176" s="176">
        <f>IF(ISBLANK(INDEX('Policy Characteristics'!G:G,MATCH($C176,'Policy Characteristics'!$C:$C,0))),"",INDEX('Policy Characteristics'!G:G,MATCH($C176,'Policy Characteristics'!$C:$C,0)))</f>
        <v>1</v>
      </c>
      <c r="N176" s="176">
        <f>IF(ISBLANK(INDEX('Policy Characteristics'!H:H,MATCH($C176,'Policy Characteristics'!$C:$C,0))),"",INDEX('Policy Characteristics'!H:H,MATCH($C176,'Policy Characteristics'!$C:$C,0)))</f>
        <v>0.01</v>
      </c>
      <c r="O176" s="176" t="str">
        <f>IF(ISBLANK(INDEX('Policy Characteristics'!I:I,MATCH($C176,'Policy Characteristics'!$C:$C,0))),"",INDEX('Policy Characteristics'!I:I,MATCH($C176,'Policy Characteristics'!$C:$C,0)))</f>
        <v>% of new vehicles sold</v>
      </c>
      <c r="P176" s="176" t="str">
        <f>IF(ISBLANK(INDEX('Policy Characteristics'!J:J,MATCH($C176,'Policy Characteristics'!$C:$C,0))),"",INDEX('Policy Characteristics'!J:J,MATCH($C176,'Policy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6" s="176" t="str">
        <f>IF(ISBLANK(INDEX('Policy Characteristics'!K:K,MATCH($C176,'Policy Characteristics'!$C:$C,0))),"",INDEX('Policy Characteristics'!K:K,MATCH($C176,'Policy Characteristics'!$C:$C,0)))</f>
        <v>transportation-sector-main.html#ev-mandate</v>
      </c>
      <c r="R176" s="176" t="str">
        <f>IF(ISBLANK(INDEX('Policy Characteristics'!L:L,MATCH($C176,'Policy Characteristics'!$C:$C,0))),"",INDEX('Policy Characteristics'!L:L,MATCH($C176,'Policy Characteristics'!$C:$C,0)))</f>
        <v>ev-mandate.html</v>
      </c>
    </row>
    <row r="177" spans="1:18" x14ac:dyDescent="0.25">
      <c r="A177" s="176" t="str">
        <f>IF(ISBLANK(INDEX('Policy Characteristics'!A:A,MATCH($C177,'Policy Characteristics'!$C:$C,0))),"",INDEX('Policy Characteristics'!A:A,MATCH($C177,'Policy Characteristics'!$C:$C,0)))</f>
        <v>Transportation</v>
      </c>
      <c r="B177" s="184" t="str">
        <f>IF(ISBLANK(INDEX('Policy Characteristics'!B:B,MATCH($C177,'Policy Characteristics'!$C:$C,0))),"",INDEX('Policy Characteristics'!B:B,MATCH($C177,'Policy Characteristics'!$C:$C,0)))</f>
        <v>Zero-Emission Vehicle Sales Standard</v>
      </c>
      <c r="C177" s="176" t="str">
        <f t="shared" si="9"/>
        <v>Minimum Required ZEV Sales Percentage</v>
      </c>
      <c r="D177" s="2" t="s">
        <v>42</v>
      </c>
      <c r="E177" s="2" t="s">
        <v>38</v>
      </c>
      <c r="F177" s="2" t="s">
        <v>84</v>
      </c>
      <c r="G177" s="2" t="s">
        <v>2648</v>
      </c>
      <c r="H177" s="49">
        <v>191</v>
      </c>
      <c r="I177" s="197" t="s">
        <v>43</v>
      </c>
      <c r="J177" s="177" t="str">
        <f>IF(ISBLANK(INDEX('Policy Characteristics'!D:D,MATCH($C177,'Policy Characteristics'!$C:$C,0))),"",INDEX('Policy Characteristics'!D:D,MATCH($C177,'Policy Characteristics'!$C:$C,0)))</f>
        <v>ZEV Sales Standard</v>
      </c>
      <c r="K177" s="176" t="str">
        <f>IF(ISBLANK(INDEX('Policy Characteristics'!E:E,MATCH($C177,'Policy Characteristics'!$C:$C,0))),"",INDEX('Policy Characteristics'!E:E,MATCH($C177,'Policy Characteristics'!$C:$C,0)))</f>
        <v>trans ZEV minimum</v>
      </c>
      <c r="L177" s="176">
        <f>IF(ISBLANK(INDEX('Policy Characteristics'!F:F,MATCH($C177,'Policy Characteristics'!$C:$C,0))),"",INDEX('Policy Characteristics'!F:F,MATCH($C177,'Policy Characteristics'!$C:$C,0)))</f>
        <v>0</v>
      </c>
      <c r="M177" s="176">
        <f>IF(ISBLANK(INDEX('Policy Characteristics'!G:G,MATCH($C177,'Policy Characteristics'!$C:$C,0))),"",INDEX('Policy Characteristics'!G:G,MATCH($C177,'Policy Characteristics'!$C:$C,0)))</f>
        <v>1</v>
      </c>
      <c r="N177" s="176">
        <f>IF(ISBLANK(INDEX('Policy Characteristics'!H:H,MATCH($C177,'Policy Characteristics'!$C:$C,0))),"",INDEX('Policy Characteristics'!H:H,MATCH($C177,'Policy Characteristics'!$C:$C,0)))</f>
        <v>0.01</v>
      </c>
      <c r="O177" s="176" t="str">
        <f>IF(ISBLANK(INDEX('Policy Characteristics'!I:I,MATCH($C177,'Policy Characteristics'!$C:$C,0))),"",INDEX('Policy Characteristics'!I:I,MATCH($C177,'Policy Characteristics'!$C:$C,0)))</f>
        <v>% of new vehicles sold</v>
      </c>
      <c r="P177" s="176" t="str">
        <f>IF(ISBLANK(INDEX('Policy Characteristics'!J:J,MATCH($C177,'Policy Characteristics'!$C:$C,0))),"",INDEX('Policy Characteristics'!J:J,MATCH($C177,'Policy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7" s="176" t="str">
        <f>IF(ISBLANK(INDEX('Policy Characteristics'!K:K,MATCH($C177,'Policy Characteristics'!$C:$C,0))),"",INDEX('Policy Characteristics'!K:K,MATCH($C177,'Policy Characteristics'!$C:$C,0)))</f>
        <v>transportation-sector-main.html#ev-mandate</v>
      </c>
      <c r="R177" s="176" t="str">
        <f>IF(ISBLANK(INDEX('Policy Characteristics'!L:L,MATCH($C177,'Policy Characteristics'!$C:$C,0))),"",INDEX('Policy Characteristics'!L:L,MATCH($C177,'Policy Characteristics'!$C:$C,0)))</f>
        <v>ev-mandate.html</v>
      </c>
    </row>
    <row r="178" spans="1:18" x14ac:dyDescent="0.25">
      <c r="A178" s="176" t="str">
        <f>IF(ISBLANK(INDEX('Policy Characteristics'!A:A,MATCH($C178,'Policy Characteristics'!$C:$C,0))),"",INDEX('Policy Characteristics'!A:A,MATCH($C178,'Policy Characteristics'!$C:$C,0)))</f>
        <v>Transportation</v>
      </c>
      <c r="B178" s="184" t="str">
        <f>IF(ISBLANK(INDEX('Policy Characteristics'!B:B,MATCH($C178,'Policy Characteristics'!$C:$C,0))),"",INDEX('Policy Characteristics'!B:B,MATCH($C178,'Policy Characteristics'!$C:$C,0)))</f>
        <v>Zero-Emission Vehicle Sales Standard</v>
      </c>
      <c r="C178" s="176" t="str">
        <f t="shared" si="9"/>
        <v>Minimum Required ZEV Sales Percentage</v>
      </c>
      <c r="D178" s="2" t="s">
        <v>45</v>
      </c>
      <c r="E178" s="2" t="s">
        <v>39</v>
      </c>
      <c r="F178" s="2" t="s">
        <v>83</v>
      </c>
      <c r="G178" s="2" t="s">
        <v>2114</v>
      </c>
      <c r="H178" s="49">
        <v>496</v>
      </c>
      <c r="I178" s="197" t="s">
        <v>44</v>
      </c>
      <c r="J178" s="177" t="str">
        <f>IF(ISBLANK(INDEX('Policy Characteristics'!D:D,MATCH($C178,'Policy Characteristics'!$C:$C,0))),"",INDEX('Policy Characteristics'!D:D,MATCH($C178,'Policy Characteristics'!$C:$C,0)))</f>
        <v>ZEV Sales Standard</v>
      </c>
      <c r="K178" s="176" t="str">
        <f>IF(ISBLANK(INDEX('Policy Characteristics'!E:E,MATCH($C178,'Policy Characteristics'!$C:$C,0))),"",INDEX('Policy Characteristics'!E:E,MATCH($C178,'Policy Characteristics'!$C:$C,0)))</f>
        <v>trans ZEV minimum</v>
      </c>
      <c r="L178" s="176">
        <f>IF(ISBLANK(INDEX('Policy Characteristics'!F:F,MATCH($C178,'Policy Characteristics'!$C:$C,0))),"",INDEX('Policy Characteristics'!F:F,MATCH($C178,'Policy Characteristics'!$C:$C,0)))</f>
        <v>0</v>
      </c>
      <c r="M178" s="176">
        <f>IF(ISBLANK(INDEX('Policy Characteristics'!G:G,MATCH($C178,'Policy Characteristics'!$C:$C,0))),"",INDEX('Policy Characteristics'!G:G,MATCH($C178,'Policy Characteristics'!$C:$C,0)))</f>
        <v>1</v>
      </c>
      <c r="N178" s="176">
        <f>IF(ISBLANK(INDEX('Policy Characteristics'!H:H,MATCH($C178,'Policy Characteristics'!$C:$C,0))),"",INDEX('Policy Characteristics'!H:H,MATCH($C178,'Policy Characteristics'!$C:$C,0)))</f>
        <v>0.01</v>
      </c>
      <c r="O178" s="176" t="str">
        <f>IF(ISBLANK(INDEX('Policy Characteristics'!I:I,MATCH($C178,'Policy Characteristics'!$C:$C,0))),"",INDEX('Policy Characteristics'!I:I,MATCH($C178,'Policy Characteristics'!$C:$C,0)))</f>
        <v>% of new vehicles sold</v>
      </c>
      <c r="P178" s="176" t="str">
        <f>IF(ISBLANK(INDEX('Policy Characteristics'!J:J,MATCH($C178,'Policy Characteristics'!$C:$C,0))),"",INDEX('Policy Characteristics'!J:J,MATCH($C178,'Policy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8" s="176" t="str">
        <f>IF(ISBLANK(INDEX('Policy Characteristics'!K:K,MATCH($C178,'Policy Characteristics'!$C:$C,0))),"",INDEX('Policy Characteristics'!K:K,MATCH($C178,'Policy Characteristics'!$C:$C,0)))</f>
        <v>transportation-sector-main.html#ev-mandate</v>
      </c>
      <c r="R178" s="176" t="str">
        <f>IF(ISBLANK(INDEX('Policy Characteristics'!L:L,MATCH($C178,'Policy Characteristics'!$C:$C,0))),"",INDEX('Policy Characteristics'!L:L,MATCH($C178,'Policy Characteristics'!$C:$C,0)))</f>
        <v>ev-mandate.html</v>
      </c>
    </row>
    <row r="179" spans="1:18" x14ac:dyDescent="0.25">
      <c r="A179" s="176" t="str">
        <f>IF(ISBLANK(INDEX('Policy Characteristics'!A:A,MATCH($C179,'Policy Characteristics'!$C:$C,0))),"",INDEX('Policy Characteristics'!A:A,MATCH($C179,'Policy Characteristics'!$C:$C,0)))</f>
        <v>Transportation</v>
      </c>
      <c r="B179" s="184" t="str">
        <f>IF(ISBLANK(INDEX('Policy Characteristics'!B:B,MATCH($C179,'Policy Characteristics'!$C:$C,0))),"",INDEX('Policy Characteristics'!B:B,MATCH($C179,'Policy Characteristics'!$C:$C,0)))</f>
        <v>Zero-Emission Vehicle Sales Standard</v>
      </c>
      <c r="C179" s="176" t="str">
        <f t="shared" si="9"/>
        <v>Minimum Required ZEV Sales Percentage</v>
      </c>
      <c r="D179" s="2" t="s">
        <v>42</v>
      </c>
      <c r="E179" s="2" t="s">
        <v>39</v>
      </c>
      <c r="F179" s="2" t="s">
        <v>84</v>
      </c>
      <c r="G179" s="2" t="s">
        <v>2114</v>
      </c>
      <c r="H179" s="49">
        <v>497</v>
      </c>
      <c r="I179" s="197" t="s">
        <v>44</v>
      </c>
      <c r="J179" s="177" t="str">
        <f>IF(ISBLANK(INDEX('Policy Characteristics'!D:D,MATCH($C179,'Policy Characteristics'!$C:$C,0))),"",INDEX('Policy Characteristics'!D:D,MATCH($C179,'Policy Characteristics'!$C:$C,0)))</f>
        <v>ZEV Sales Standard</v>
      </c>
      <c r="K179" s="176" t="str">
        <f>IF(ISBLANK(INDEX('Policy Characteristics'!E:E,MATCH($C179,'Policy Characteristics'!$C:$C,0))),"",INDEX('Policy Characteristics'!E:E,MATCH($C179,'Policy Characteristics'!$C:$C,0)))</f>
        <v>trans ZEV minimum</v>
      </c>
      <c r="L179" s="176">
        <f>IF(ISBLANK(INDEX('Policy Characteristics'!F:F,MATCH($C179,'Policy Characteristics'!$C:$C,0))),"",INDEX('Policy Characteristics'!F:F,MATCH($C179,'Policy Characteristics'!$C:$C,0)))</f>
        <v>0</v>
      </c>
      <c r="M179" s="176">
        <f>IF(ISBLANK(INDEX('Policy Characteristics'!G:G,MATCH($C179,'Policy Characteristics'!$C:$C,0))),"",INDEX('Policy Characteristics'!G:G,MATCH($C179,'Policy Characteristics'!$C:$C,0)))</f>
        <v>1</v>
      </c>
      <c r="N179" s="176">
        <f>IF(ISBLANK(INDEX('Policy Characteristics'!H:H,MATCH($C179,'Policy Characteristics'!$C:$C,0))),"",INDEX('Policy Characteristics'!H:H,MATCH($C179,'Policy Characteristics'!$C:$C,0)))</f>
        <v>0.01</v>
      </c>
      <c r="O179" s="176" t="str">
        <f>IF(ISBLANK(INDEX('Policy Characteristics'!I:I,MATCH($C179,'Policy Characteristics'!$C:$C,0))),"",INDEX('Policy Characteristics'!I:I,MATCH($C179,'Policy Characteristics'!$C:$C,0)))</f>
        <v>% of new vehicles sold</v>
      </c>
      <c r="P179" s="176" t="str">
        <f>IF(ISBLANK(INDEX('Policy Characteristics'!J:J,MATCH($C179,'Policy Characteristics'!$C:$C,0))),"",INDEX('Policy Characteristics'!J:J,MATCH($C179,'Policy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9" s="176" t="str">
        <f>IF(ISBLANK(INDEX('Policy Characteristics'!K:K,MATCH($C179,'Policy Characteristics'!$C:$C,0))),"",INDEX('Policy Characteristics'!K:K,MATCH($C179,'Policy Characteristics'!$C:$C,0)))</f>
        <v>transportation-sector-main.html#ev-mandate</v>
      </c>
      <c r="R179" s="176" t="str">
        <f>IF(ISBLANK(INDEX('Policy Characteristics'!L:L,MATCH($C179,'Policy Characteristics'!$C:$C,0))),"",INDEX('Policy Characteristics'!L:L,MATCH($C179,'Policy Characteristics'!$C:$C,0)))</f>
        <v>ev-mandate.html</v>
      </c>
    </row>
    <row r="180" spans="1:18" x14ac:dyDescent="0.25">
      <c r="A180" s="176" t="str">
        <f>IF(ISBLANK(INDEX('Policy Characteristics'!A:A,MATCH($C180,'Policy Characteristics'!$C:$C,0))),"",INDEX('Policy Characteristics'!A:A,MATCH($C180,'Policy Characteristics'!$C:$C,0)))</f>
        <v>Transportation</v>
      </c>
      <c r="B180" s="184" t="str">
        <f>IF(ISBLANK(INDEX('Policy Characteristics'!B:B,MATCH($C180,'Policy Characteristics'!$C:$C,0))),"",INDEX('Policy Characteristics'!B:B,MATCH($C180,'Policy Characteristics'!$C:$C,0)))</f>
        <v>Zero-Emission Vehicle Sales Standard</v>
      </c>
      <c r="C180" s="176" t="str">
        <f t="shared" si="9"/>
        <v>Minimum Required ZEV Sales Percentage</v>
      </c>
      <c r="D180" s="2" t="s">
        <v>45</v>
      </c>
      <c r="E180" s="2" t="s">
        <v>40</v>
      </c>
      <c r="F180" s="2" t="s">
        <v>83</v>
      </c>
      <c r="G180" s="2" t="s">
        <v>85</v>
      </c>
      <c r="H180" s="49">
        <v>498</v>
      </c>
      <c r="I180" s="197" t="s">
        <v>44</v>
      </c>
      <c r="J180" s="177" t="str">
        <f>IF(ISBLANK(INDEX('Policy Characteristics'!D:D,MATCH($C180,'Policy Characteristics'!$C:$C,0))),"",INDEX('Policy Characteristics'!D:D,MATCH($C180,'Policy Characteristics'!$C:$C,0)))</f>
        <v>ZEV Sales Standard</v>
      </c>
      <c r="K180" s="176" t="str">
        <f>IF(ISBLANK(INDEX('Policy Characteristics'!E:E,MATCH($C180,'Policy Characteristics'!$C:$C,0))),"",INDEX('Policy Characteristics'!E:E,MATCH($C180,'Policy Characteristics'!$C:$C,0)))</f>
        <v>trans ZEV minimum</v>
      </c>
      <c r="L180" s="176">
        <f>IF(ISBLANK(INDEX('Policy Characteristics'!F:F,MATCH($C180,'Policy Characteristics'!$C:$C,0))),"",INDEX('Policy Characteristics'!F:F,MATCH($C180,'Policy Characteristics'!$C:$C,0)))</f>
        <v>0</v>
      </c>
      <c r="M180" s="176">
        <f>IF(ISBLANK(INDEX('Policy Characteristics'!G:G,MATCH($C180,'Policy Characteristics'!$C:$C,0))),"",INDEX('Policy Characteristics'!G:G,MATCH($C180,'Policy Characteristics'!$C:$C,0)))</f>
        <v>1</v>
      </c>
      <c r="N180" s="176">
        <f>IF(ISBLANK(INDEX('Policy Characteristics'!H:H,MATCH($C180,'Policy Characteristics'!$C:$C,0))),"",INDEX('Policy Characteristics'!H:H,MATCH($C180,'Policy Characteristics'!$C:$C,0)))</f>
        <v>0.01</v>
      </c>
      <c r="O180" s="176" t="str">
        <f>IF(ISBLANK(INDEX('Policy Characteristics'!I:I,MATCH($C180,'Policy Characteristics'!$C:$C,0))),"",INDEX('Policy Characteristics'!I:I,MATCH($C180,'Policy Characteristics'!$C:$C,0)))</f>
        <v>% of new vehicles sold</v>
      </c>
      <c r="P180" s="176" t="str">
        <f>IF(ISBLANK(INDEX('Policy Characteristics'!J:J,MATCH($C180,'Policy Characteristics'!$C:$C,0))),"",INDEX('Policy Characteristics'!J:J,MATCH($C180,'Policy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0" s="176" t="str">
        <f>IF(ISBLANK(INDEX('Policy Characteristics'!K:K,MATCH($C180,'Policy Characteristics'!$C:$C,0))),"",INDEX('Policy Characteristics'!K:K,MATCH($C180,'Policy Characteristics'!$C:$C,0)))</f>
        <v>transportation-sector-main.html#ev-mandate</v>
      </c>
      <c r="R180" s="176" t="str">
        <f>IF(ISBLANK(INDEX('Policy Characteristics'!L:L,MATCH($C180,'Policy Characteristics'!$C:$C,0))),"",INDEX('Policy Characteristics'!L:L,MATCH($C180,'Policy Characteristics'!$C:$C,0)))</f>
        <v>ev-mandate.html</v>
      </c>
    </row>
    <row r="181" spans="1:18" x14ac:dyDescent="0.25">
      <c r="A181" s="176" t="str">
        <f>IF(ISBLANK(INDEX('Policy Characteristics'!A:A,MATCH($C181,'Policy Characteristics'!$C:$C,0))),"",INDEX('Policy Characteristics'!A:A,MATCH($C181,'Policy Characteristics'!$C:$C,0)))</f>
        <v>Transportation</v>
      </c>
      <c r="B181" s="184" t="str">
        <f>IF(ISBLANK(INDEX('Policy Characteristics'!B:B,MATCH($C181,'Policy Characteristics'!$C:$C,0))),"",INDEX('Policy Characteristics'!B:B,MATCH($C181,'Policy Characteristics'!$C:$C,0)))</f>
        <v>Zero-Emission Vehicle Sales Standard</v>
      </c>
      <c r="C181" s="176" t="str">
        <f t="shared" si="9"/>
        <v>Minimum Required ZEV Sales Percentage</v>
      </c>
      <c r="D181" s="2" t="s">
        <v>42</v>
      </c>
      <c r="E181" s="2" t="s">
        <v>40</v>
      </c>
      <c r="F181" s="2" t="s">
        <v>84</v>
      </c>
      <c r="G181" s="2" t="s">
        <v>85</v>
      </c>
      <c r="H181" s="49">
        <v>499</v>
      </c>
      <c r="I181" s="197" t="s">
        <v>44</v>
      </c>
      <c r="J181" s="177" t="str">
        <f>IF(ISBLANK(INDEX('Policy Characteristics'!D:D,MATCH($C181,'Policy Characteristics'!$C:$C,0))),"",INDEX('Policy Characteristics'!D:D,MATCH($C181,'Policy Characteristics'!$C:$C,0)))</f>
        <v>ZEV Sales Standard</v>
      </c>
      <c r="K181" s="176" t="str">
        <f>IF(ISBLANK(INDEX('Policy Characteristics'!E:E,MATCH($C181,'Policy Characteristics'!$C:$C,0))),"",INDEX('Policy Characteristics'!E:E,MATCH($C181,'Policy Characteristics'!$C:$C,0)))</f>
        <v>trans ZEV minimum</v>
      </c>
      <c r="L181" s="176">
        <f>IF(ISBLANK(INDEX('Policy Characteristics'!F:F,MATCH($C181,'Policy Characteristics'!$C:$C,0))),"",INDEX('Policy Characteristics'!F:F,MATCH($C181,'Policy Characteristics'!$C:$C,0)))</f>
        <v>0</v>
      </c>
      <c r="M181" s="176">
        <f>IF(ISBLANK(INDEX('Policy Characteristics'!G:G,MATCH($C181,'Policy Characteristics'!$C:$C,0))),"",INDEX('Policy Characteristics'!G:G,MATCH($C181,'Policy Characteristics'!$C:$C,0)))</f>
        <v>1</v>
      </c>
      <c r="N181" s="176">
        <f>IF(ISBLANK(INDEX('Policy Characteristics'!H:H,MATCH($C181,'Policy Characteristics'!$C:$C,0))),"",INDEX('Policy Characteristics'!H:H,MATCH($C181,'Policy Characteristics'!$C:$C,0)))</f>
        <v>0.01</v>
      </c>
      <c r="O181" s="176" t="str">
        <f>IF(ISBLANK(INDEX('Policy Characteristics'!I:I,MATCH($C181,'Policy Characteristics'!$C:$C,0))),"",INDEX('Policy Characteristics'!I:I,MATCH($C181,'Policy Characteristics'!$C:$C,0)))</f>
        <v>% of new vehicles sold</v>
      </c>
      <c r="P181" s="176" t="str">
        <f>IF(ISBLANK(INDEX('Policy Characteristics'!J:J,MATCH($C181,'Policy Characteristics'!$C:$C,0))),"",INDEX('Policy Characteristics'!J:J,MATCH($C181,'Policy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1" s="176" t="str">
        <f>IF(ISBLANK(INDEX('Policy Characteristics'!K:K,MATCH($C181,'Policy Characteristics'!$C:$C,0))),"",INDEX('Policy Characteristics'!K:K,MATCH($C181,'Policy Characteristics'!$C:$C,0)))</f>
        <v>transportation-sector-main.html#ev-mandate</v>
      </c>
      <c r="R181" s="176" t="str">
        <f>IF(ISBLANK(INDEX('Policy Characteristics'!L:L,MATCH($C181,'Policy Characteristics'!$C:$C,0))),"",INDEX('Policy Characteristics'!L:L,MATCH($C181,'Policy Characteristics'!$C:$C,0)))</f>
        <v>ev-mandate.html</v>
      </c>
    </row>
    <row r="182" spans="1:18" x14ac:dyDescent="0.25">
      <c r="A182" s="176" t="str">
        <f>IF(ISBLANK(INDEX('Policy Characteristics'!A:A,MATCH($C182,'Policy Characteristics'!$C:$C,0))),"",INDEX('Policy Characteristics'!A:A,MATCH($C182,'Policy Characteristics'!$C:$C,0)))</f>
        <v>Transportation</v>
      </c>
      <c r="B182" s="184" t="str">
        <f>IF(ISBLANK(INDEX('Policy Characteristics'!B:B,MATCH($C182,'Policy Characteristics'!$C:$C,0))),"",INDEX('Policy Characteristics'!B:B,MATCH($C182,'Policy Characteristics'!$C:$C,0)))</f>
        <v>Zero-Emission Vehicle Sales Standard</v>
      </c>
      <c r="C182" s="176" t="str">
        <f t="shared" si="9"/>
        <v>Minimum Required ZEV Sales Percentage</v>
      </c>
      <c r="D182" s="2" t="s">
        <v>45</v>
      </c>
      <c r="E182" s="2" t="s">
        <v>41</v>
      </c>
      <c r="F182" s="2" t="s">
        <v>83</v>
      </c>
      <c r="G182" s="2" t="s">
        <v>2115</v>
      </c>
      <c r="H182" s="49">
        <v>500</v>
      </c>
      <c r="I182" s="197" t="s">
        <v>44</v>
      </c>
      <c r="J182" s="177" t="str">
        <f>IF(ISBLANK(INDEX('Policy Characteristics'!D:D,MATCH($C182,'Policy Characteristics'!$C:$C,0))),"",INDEX('Policy Characteristics'!D:D,MATCH($C182,'Policy Characteristics'!$C:$C,0)))</f>
        <v>ZEV Sales Standard</v>
      </c>
      <c r="K182" s="176" t="str">
        <f>IF(ISBLANK(INDEX('Policy Characteristics'!E:E,MATCH($C182,'Policy Characteristics'!$C:$C,0))),"",INDEX('Policy Characteristics'!E:E,MATCH($C182,'Policy Characteristics'!$C:$C,0)))</f>
        <v>trans ZEV minimum</v>
      </c>
      <c r="L182" s="176">
        <f>IF(ISBLANK(INDEX('Policy Characteristics'!F:F,MATCH($C182,'Policy Characteristics'!$C:$C,0))),"",INDEX('Policy Characteristics'!F:F,MATCH($C182,'Policy Characteristics'!$C:$C,0)))</f>
        <v>0</v>
      </c>
      <c r="M182" s="176">
        <f>IF(ISBLANK(INDEX('Policy Characteristics'!G:G,MATCH($C182,'Policy Characteristics'!$C:$C,0))),"",INDEX('Policy Characteristics'!G:G,MATCH($C182,'Policy Characteristics'!$C:$C,0)))</f>
        <v>1</v>
      </c>
      <c r="N182" s="176">
        <f>IF(ISBLANK(INDEX('Policy Characteristics'!H:H,MATCH($C182,'Policy Characteristics'!$C:$C,0))),"",INDEX('Policy Characteristics'!H:H,MATCH($C182,'Policy Characteristics'!$C:$C,0)))</f>
        <v>0.01</v>
      </c>
      <c r="O182" s="176" t="str">
        <f>IF(ISBLANK(INDEX('Policy Characteristics'!I:I,MATCH($C182,'Policy Characteristics'!$C:$C,0))),"",INDEX('Policy Characteristics'!I:I,MATCH($C182,'Policy Characteristics'!$C:$C,0)))</f>
        <v>% of new vehicles sold</v>
      </c>
      <c r="P182" s="176" t="str">
        <f>IF(ISBLANK(INDEX('Policy Characteristics'!J:J,MATCH($C182,'Policy Characteristics'!$C:$C,0))),"",INDEX('Policy Characteristics'!J:J,MATCH($C182,'Policy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2" s="176" t="str">
        <f>IF(ISBLANK(INDEX('Policy Characteristics'!K:K,MATCH($C182,'Policy Characteristics'!$C:$C,0))),"",INDEX('Policy Characteristics'!K:K,MATCH($C182,'Policy Characteristics'!$C:$C,0)))</f>
        <v>transportation-sector-main.html#ev-mandate</v>
      </c>
      <c r="R182" s="176" t="str">
        <f>IF(ISBLANK(INDEX('Policy Characteristics'!L:L,MATCH($C182,'Policy Characteristics'!$C:$C,0))),"",INDEX('Policy Characteristics'!L:L,MATCH($C182,'Policy Characteristics'!$C:$C,0)))</f>
        <v>ev-mandate.html</v>
      </c>
    </row>
    <row r="183" spans="1:18" x14ac:dyDescent="0.25">
      <c r="A183" s="176" t="str">
        <f>IF(ISBLANK(INDEX('Policy Characteristics'!A:A,MATCH($C183,'Policy Characteristics'!$C:$C,0))),"",INDEX('Policy Characteristics'!A:A,MATCH($C183,'Policy Characteristics'!$C:$C,0)))</f>
        <v>Transportation</v>
      </c>
      <c r="B183" s="184" t="str">
        <f>IF(ISBLANK(INDEX('Policy Characteristics'!B:B,MATCH($C183,'Policy Characteristics'!$C:$C,0))),"",INDEX('Policy Characteristics'!B:B,MATCH($C183,'Policy Characteristics'!$C:$C,0)))</f>
        <v>Zero-Emission Vehicle Sales Standard</v>
      </c>
      <c r="C183" s="176" t="str">
        <f t="shared" si="9"/>
        <v>Minimum Required ZEV Sales Percentage</v>
      </c>
      <c r="D183" s="2" t="s">
        <v>42</v>
      </c>
      <c r="E183" s="2" t="s">
        <v>41</v>
      </c>
      <c r="F183" s="2" t="s">
        <v>84</v>
      </c>
      <c r="G183" s="2" t="s">
        <v>2116</v>
      </c>
      <c r="H183" s="49">
        <v>501</v>
      </c>
      <c r="I183" s="197" t="s">
        <v>44</v>
      </c>
      <c r="J183" s="177" t="str">
        <f>IF(ISBLANK(INDEX('Policy Characteristics'!D:D,MATCH($C183,'Policy Characteristics'!$C:$C,0))),"",INDEX('Policy Characteristics'!D:D,MATCH($C183,'Policy Characteristics'!$C:$C,0)))</f>
        <v>ZEV Sales Standard</v>
      </c>
      <c r="K183" s="176" t="str">
        <f>IF(ISBLANK(INDEX('Policy Characteristics'!E:E,MATCH($C183,'Policy Characteristics'!$C:$C,0))),"",INDEX('Policy Characteristics'!E:E,MATCH($C183,'Policy Characteristics'!$C:$C,0)))</f>
        <v>trans ZEV minimum</v>
      </c>
      <c r="L183" s="176">
        <f>IF(ISBLANK(INDEX('Policy Characteristics'!F:F,MATCH($C183,'Policy Characteristics'!$C:$C,0))),"",INDEX('Policy Characteristics'!F:F,MATCH($C183,'Policy Characteristics'!$C:$C,0)))</f>
        <v>0</v>
      </c>
      <c r="M183" s="176">
        <f>IF(ISBLANK(INDEX('Policy Characteristics'!G:G,MATCH($C183,'Policy Characteristics'!$C:$C,0))),"",INDEX('Policy Characteristics'!G:G,MATCH($C183,'Policy Characteristics'!$C:$C,0)))</f>
        <v>1</v>
      </c>
      <c r="N183" s="176">
        <f>IF(ISBLANK(INDEX('Policy Characteristics'!H:H,MATCH($C183,'Policy Characteristics'!$C:$C,0))),"",INDEX('Policy Characteristics'!H:H,MATCH($C183,'Policy Characteristics'!$C:$C,0)))</f>
        <v>0.01</v>
      </c>
      <c r="O183" s="176" t="str">
        <f>IF(ISBLANK(INDEX('Policy Characteristics'!I:I,MATCH($C183,'Policy Characteristics'!$C:$C,0))),"",INDEX('Policy Characteristics'!I:I,MATCH($C183,'Policy Characteristics'!$C:$C,0)))</f>
        <v>% of new vehicles sold</v>
      </c>
      <c r="P183" s="176" t="str">
        <f>IF(ISBLANK(INDEX('Policy Characteristics'!J:J,MATCH($C183,'Policy Characteristics'!$C:$C,0))),"",INDEX('Policy Characteristics'!J:J,MATCH($C183,'Policy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3" s="176" t="str">
        <f>IF(ISBLANK(INDEX('Policy Characteristics'!K:K,MATCH($C183,'Policy Characteristics'!$C:$C,0))),"",INDEX('Policy Characteristics'!K:K,MATCH($C183,'Policy Characteristics'!$C:$C,0)))</f>
        <v>transportation-sector-main.html#ev-mandate</v>
      </c>
      <c r="R183" s="176" t="str">
        <f>IF(ISBLANK(INDEX('Policy Characteristics'!L:L,MATCH($C183,'Policy Characteristics'!$C:$C,0))),"",INDEX('Policy Characteristics'!L:L,MATCH($C183,'Policy Characteristics'!$C:$C,0)))</f>
        <v>ev-mandate.html</v>
      </c>
    </row>
    <row r="184" spans="1:18" x14ac:dyDescent="0.25">
      <c r="A184" s="176" t="str">
        <f>IF(ISBLANK(INDEX('Policy Characteristics'!A:A,MATCH($C184,'Policy Characteristics'!$C:$C,0))),"",INDEX('Policy Characteristics'!A:A,MATCH($C184,'Policy Characteristics'!$C:$C,0)))</f>
        <v>Transportation</v>
      </c>
      <c r="B184" s="184" t="str">
        <f>IF(ISBLANK(INDEX('Policy Characteristics'!B:B,MATCH($C184,'Policy Characteristics'!$C:$C,0))),"",INDEX('Policy Characteristics'!B:B,MATCH($C184,'Policy Characteristics'!$C:$C,0)))</f>
        <v>Zero-Emission Vehicle Sales Standard</v>
      </c>
      <c r="C184" s="176" t="str">
        <f t="shared" si="9"/>
        <v>Minimum Required ZEV Sales Percentage</v>
      </c>
      <c r="D184" s="2" t="s">
        <v>45</v>
      </c>
      <c r="E184" s="2" t="s">
        <v>111</v>
      </c>
      <c r="F184" s="2" t="s">
        <v>83</v>
      </c>
      <c r="G184" s="2" t="s">
        <v>141</v>
      </c>
      <c r="H184" s="49">
        <v>188</v>
      </c>
      <c r="I184" s="197" t="s">
        <v>43</v>
      </c>
      <c r="J184" s="177" t="str">
        <f>IF(ISBLANK(INDEX('Policy Characteristics'!D:D,MATCH($C184,'Policy Characteristics'!$C:$C,0))),"",INDEX('Policy Characteristics'!D:D,MATCH($C184,'Policy Characteristics'!$C:$C,0)))</f>
        <v>ZEV Sales Standard</v>
      </c>
      <c r="K184" s="176" t="str">
        <f>IF(ISBLANK(INDEX('Policy Characteristics'!E:E,MATCH($C184,'Policy Characteristics'!$C:$C,0))),"",INDEX('Policy Characteristics'!E:E,MATCH($C184,'Policy Characteristics'!$C:$C,0)))</f>
        <v>trans ZEV minimum</v>
      </c>
      <c r="L184" s="176">
        <f>IF(ISBLANK(INDEX('Policy Characteristics'!F:F,MATCH($C184,'Policy Characteristics'!$C:$C,0))),"",INDEX('Policy Characteristics'!F:F,MATCH($C184,'Policy Characteristics'!$C:$C,0)))</f>
        <v>0</v>
      </c>
      <c r="M184" s="176">
        <f>IF(ISBLANK(INDEX('Policy Characteristics'!G:G,MATCH($C184,'Policy Characteristics'!$C:$C,0))),"",INDEX('Policy Characteristics'!G:G,MATCH($C184,'Policy Characteristics'!$C:$C,0)))</f>
        <v>1</v>
      </c>
      <c r="N184" s="176">
        <f>IF(ISBLANK(INDEX('Policy Characteristics'!H:H,MATCH($C184,'Policy Characteristics'!$C:$C,0))),"",INDEX('Policy Characteristics'!H:H,MATCH($C184,'Policy Characteristics'!$C:$C,0)))</f>
        <v>0.01</v>
      </c>
      <c r="O184" s="176" t="str">
        <f>IF(ISBLANK(INDEX('Policy Characteristics'!I:I,MATCH($C184,'Policy Characteristics'!$C:$C,0))),"",INDEX('Policy Characteristics'!I:I,MATCH($C184,'Policy Characteristics'!$C:$C,0)))</f>
        <v>% of new vehicles sold</v>
      </c>
      <c r="P184" s="176" t="str">
        <f>IF(ISBLANK(INDEX('Policy Characteristics'!J:J,MATCH($C184,'Policy Characteristics'!$C:$C,0))),"",INDEX('Policy Characteristics'!J:J,MATCH($C184,'Policy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4" s="176" t="str">
        <f>IF(ISBLANK(INDEX('Policy Characteristics'!K:K,MATCH($C184,'Policy Characteristics'!$C:$C,0))),"",INDEX('Policy Characteristics'!K:K,MATCH($C184,'Policy Characteristics'!$C:$C,0)))</f>
        <v>transportation-sector-main.html#ev-mandate</v>
      </c>
      <c r="R184" s="176" t="str">
        <f>IF(ISBLANK(INDEX('Policy Characteristics'!L:L,MATCH($C184,'Policy Characteristics'!$C:$C,0))),"",INDEX('Policy Characteristics'!L:L,MATCH($C184,'Policy Characteristics'!$C:$C,0)))</f>
        <v>ev-mandate.html</v>
      </c>
    </row>
    <row r="185" spans="1:18" x14ac:dyDescent="0.25">
      <c r="A185" s="176" t="str">
        <f>IF(ISBLANK(INDEX('Policy Characteristics'!A:A,MATCH($C185,'Policy Characteristics'!$C:$C,0))),"",INDEX('Policy Characteristics'!A:A,MATCH($C185,'Policy Characteristics'!$C:$C,0)))</f>
        <v>Transportation</v>
      </c>
      <c r="B185" s="184" t="str">
        <f>IF(ISBLANK(INDEX('Policy Characteristics'!B:B,MATCH($C185,'Policy Characteristics'!$C:$C,0))),"",INDEX('Policy Characteristics'!B:B,MATCH($C185,'Policy Characteristics'!$C:$C,0)))</f>
        <v>Zero-Emission Vehicle Sales Standard</v>
      </c>
      <c r="C185" s="176" t="str">
        <f t="shared" si="9"/>
        <v>Minimum Required ZEV Sales Percentage</v>
      </c>
      <c r="D185" s="2" t="s">
        <v>42</v>
      </c>
      <c r="E185" s="2" t="s">
        <v>111</v>
      </c>
      <c r="F185" s="2" t="s">
        <v>84</v>
      </c>
      <c r="G185" s="2" t="s">
        <v>141</v>
      </c>
      <c r="H185" s="49">
        <v>591</v>
      </c>
      <c r="I185" s="198" t="s">
        <v>44</v>
      </c>
      <c r="J185" s="177" t="str">
        <f>IF(ISBLANK(INDEX('Policy Characteristics'!D:D,MATCH($C185,'Policy Characteristics'!$C:$C,0))),"",INDEX('Policy Characteristics'!D:D,MATCH($C185,'Policy Characteristics'!$C:$C,0)))</f>
        <v>ZEV Sales Standard</v>
      </c>
      <c r="K185" s="176" t="str">
        <f>IF(ISBLANK(INDEX('Policy Characteristics'!E:E,MATCH($C185,'Policy Characteristics'!$C:$C,0))),"",INDEX('Policy Characteristics'!E:E,MATCH($C185,'Policy Characteristics'!$C:$C,0)))</f>
        <v>trans ZEV minimum</v>
      </c>
      <c r="L185" s="176">
        <f>IF(ISBLANK(INDEX('Policy Characteristics'!F:F,MATCH($C185,'Policy Characteristics'!$C:$C,0))),"",INDEX('Policy Characteristics'!F:F,MATCH($C185,'Policy Characteristics'!$C:$C,0)))</f>
        <v>0</v>
      </c>
      <c r="M185" s="176">
        <f>IF(ISBLANK(INDEX('Policy Characteristics'!G:G,MATCH($C185,'Policy Characteristics'!$C:$C,0))),"",INDEX('Policy Characteristics'!G:G,MATCH($C185,'Policy Characteristics'!$C:$C,0)))</f>
        <v>1</v>
      </c>
      <c r="N185" s="176">
        <f>IF(ISBLANK(INDEX('Policy Characteristics'!H:H,MATCH($C185,'Policy Characteristics'!$C:$C,0))),"",INDEX('Policy Characteristics'!H:H,MATCH($C185,'Policy Characteristics'!$C:$C,0)))</f>
        <v>0.01</v>
      </c>
      <c r="O185" s="176" t="str">
        <f>IF(ISBLANK(INDEX('Policy Characteristics'!I:I,MATCH($C185,'Policy Characteristics'!$C:$C,0))),"",INDEX('Policy Characteristics'!I:I,MATCH($C185,'Policy Characteristics'!$C:$C,0)))</f>
        <v>% of new vehicles sold</v>
      </c>
      <c r="P185" s="176" t="str">
        <f>IF(ISBLANK(INDEX('Policy Characteristics'!J:J,MATCH($C185,'Policy Characteristics'!$C:$C,0))),"",INDEX('Policy Characteristics'!J:J,MATCH($C185,'Policy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5" s="176" t="str">
        <f>IF(ISBLANK(INDEX('Policy Characteristics'!K:K,MATCH($C185,'Policy Characteristics'!$C:$C,0))),"",INDEX('Policy Characteristics'!K:K,MATCH($C185,'Policy Characteristics'!$C:$C,0)))</f>
        <v>transportation-sector-main.html#ev-mandate</v>
      </c>
      <c r="R185" s="176" t="str">
        <f>IF(ISBLANK(INDEX('Policy Characteristics'!L:L,MATCH($C185,'Policy Characteristics'!$C:$C,0))),"",INDEX('Policy Characteristics'!L:L,MATCH($C185,'Policy Characteristics'!$C:$C,0)))</f>
        <v>ev-mandate.html</v>
      </c>
    </row>
    <row r="186" spans="1:18" x14ac:dyDescent="0.25">
      <c r="A186" s="176" t="str">
        <f>IF(ISBLANK(INDEX('Policy Characteristics'!A:A,MATCH($C186,'Policy Characteristics'!$C:$C,0))),"",INDEX('Policy Characteristics'!A:A,MATCH($C186,'Policy Characteristics'!$C:$C,0)))</f>
        <v>Transportation</v>
      </c>
      <c r="B186" s="184" t="str">
        <f>IF(ISBLANK(INDEX('Policy Characteristics'!B:B,MATCH($C186,'Policy Characteristics'!$C:$C,0))),"",INDEX('Policy Characteristics'!B:B,MATCH($C186,'Policy Characteristics'!$C:$C,0)))</f>
        <v>Non-BAU ZEV-Qualifying Vehicles</v>
      </c>
      <c r="C186" s="1" t="s">
        <v>2233</v>
      </c>
      <c r="D186" s="47"/>
      <c r="E186" s="47"/>
      <c r="F186" s="47"/>
      <c r="G186" s="47"/>
      <c r="H186" s="44">
        <v>1655</v>
      </c>
      <c r="I186" s="197" t="s">
        <v>43</v>
      </c>
      <c r="J186" s="177" t="str">
        <f>IF(ISBLANK(INDEX('Policy Characteristics'!D:D,MATCH($C186,'Policy Characteristics'!$C:$C,0))),"",INDEX('Policy Characteristics'!D:D,MATCH($C186,'Policy Characteristics'!$C:$C,0)))</f>
        <v>ZEV Sales Standard</v>
      </c>
      <c r="K186" s="176" t="str">
        <f>IF(ISBLANK(INDEX('Policy Characteristics'!E:E,MATCH($C186,'Policy Characteristics'!$C:$C,0))),"",INDEX('Policy Characteristics'!E:E,MATCH($C186,'Policy Characteristics'!$C:$C,0)))</f>
        <v>trans non BAU ZEV vehicle definitions</v>
      </c>
      <c r="L186" s="176">
        <f>IF(ISBLANK(INDEX('Policy Characteristics'!F:F,MATCH($C186,'Policy Characteristics'!$C:$C,0))),"",INDEX('Policy Characteristics'!F:F,MATCH($C186,'Policy Characteristics'!$C:$C,0)))</f>
        <v>0</v>
      </c>
      <c r="M186" s="176">
        <f>IF(ISBLANK(INDEX('Policy Characteristics'!G:G,MATCH($C186,'Policy Characteristics'!$C:$C,0))),"",INDEX('Policy Characteristics'!G:G,MATCH($C186,'Policy Characteristics'!$C:$C,0)))</f>
        <v>1</v>
      </c>
      <c r="N186" s="176">
        <f>IF(ISBLANK(INDEX('Policy Characteristics'!H:H,MATCH($C186,'Policy Characteristics'!$C:$C,0))),"",INDEX('Policy Characteristics'!H:H,MATCH($C186,'Policy Characteristics'!$C:$C,0)))</f>
        <v>1</v>
      </c>
      <c r="O186" s="176" t="str">
        <f>IF(ISBLANK(INDEX('Policy Characteristics'!I:I,MATCH($C186,'Policy Characteristics'!$C:$C,0))),"",INDEX('Policy Characteristics'!I:I,MATCH($C186,'Policy Characteristics'!$C:$C,0)))</f>
        <v>on/off</v>
      </c>
      <c r="P186" s="176" t="str">
        <f>IF(ISBLANK(INDEX('Policy Characteristics'!J:J,MATCH($C186,'Policy Characteristics'!$C:$C,0))),"",INDEX('Policy Characteristics'!J:J,MATCH($C186,'Policy Characteristics'!$C:$C,0)))</f>
        <v>**Description:** This lever changes which vehicles qualify under the ZEV standard. With the lever off, ZEV qualifying vehicles include: battery electric vehicles, plugin hybrid vehicles, and hydrogen fueled vehicles. With the lever on, only battery electric vehicles and hydrogen fueled vehicles qualify.</v>
      </c>
      <c r="Q186" s="176" t="str">
        <f>IF(ISBLANK(INDEX('Policy Characteristics'!K:K,MATCH($C186,'Policy Characteristics'!$C:$C,0))),"",INDEX('Policy Characteristics'!K:K,MATCH($C186,'Policy Characteristics'!$C:$C,0)))</f>
        <v/>
      </c>
      <c r="R186" s="176" t="str">
        <f>IF(ISBLANK(INDEX('Policy Characteristics'!L:L,MATCH($C186,'Policy Characteristics'!$C:$C,0))),"",INDEX('Policy Characteristics'!L:L,MATCH($C186,'Policy Characteristics'!$C:$C,0)))</f>
        <v/>
      </c>
    </row>
    <row r="187" spans="1:18" s="2" customFormat="1" x14ac:dyDescent="0.25">
      <c r="A187" s="176" t="str">
        <f>IF(ISBLANK(INDEX('Policy Characteristics'!A:A,MATCH($C187,'Policy Characteristics'!$C:$C,0))),"",INDEX('Policy Characteristics'!A:A,MATCH($C187,'Policy Characteristics'!$C:$C,0)))</f>
        <v>Transportation</v>
      </c>
      <c r="B187" s="184" t="str">
        <f>IF(ISBLANK(INDEX('Policy Characteristics'!B:B,MATCH($C187,'Policy Characteristics'!$C:$C,0))),"",INDEX('Policy Characteristics'!B:B,MATCH($C187,'Policy Characteristics'!$C:$C,0)))</f>
        <v>Subsidy for Vehicle Battery Production</v>
      </c>
      <c r="C187" s="1" t="s">
        <v>2397</v>
      </c>
      <c r="H187" s="44">
        <v>2257</v>
      </c>
      <c r="I187" s="2" t="s">
        <v>44</v>
      </c>
      <c r="J187" s="177" t="str">
        <f>IF(ISBLANK(INDEX('Policy Characteristics'!D:D,MATCH($C187,'Policy Characteristics'!$C:$C,0))),"",INDEX('Policy Characteristics'!D:D,MATCH($C187,'Policy Characteristics'!$C:$C,0)))</f>
        <v>Vehicle Battery Production Subsidy</v>
      </c>
      <c r="K187" s="176" t="str">
        <f>IF(ISBLANK(INDEX('Policy Characteristics'!E:E,MATCH($C187,'Policy Characteristics'!$C:$C,0))),"",INDEX('Policy Characteristics'!E:E,MATCH($C187,'Policy Characteristics'!$C:$C,0)))</f>
        <v>trans battery subsidy</v>
      </c>
      <c r="L187" s="176">
        <f>IF(ISBLANK(INDEX('Policy Characteristics'!F:F,MATCH($C187,'Policy Characteristics'!$C:$C,0))),"",INDEX('Policy Characteristics'!F:F,MATCH($C187,'Policy Characteristics'!$C:$C,0)))</f>
        <v>0</v>
      </c>
      <c r="M187" s="176">
        <f>IF(ISBLANK(INDEX('Policy Characteristics'!G:G,MATCH($C187,'Policy Characteristics'!$C:$C,0))),"",INDEX('Policy Characteristics'!G:G,MATCH($C187,'Policy Characteristics'!$C:$C,0)))</f>
        <v>1</v>
      </c>
      <c r="N187" s="176">
        <f>IF(ISBLANK(INDEX('Policy Characteristics'!H:H,MATCH($C187,'Policy Characteristics'!$C:$C,0))),"",INDEX('Policy Characteristics'!H:H,MATCH($C187,'Policy Characteristics'!$C:$C,0)))</f>
        <v>1</v>
      </c>
      <c r="O187" s="176" t="str">
        <f>IF(ISBLANK(INDEX('Policy Characteristics'!I:I,MATCH($C187,'Policy Characteristics'!$C:$C,0))),"",INDEX('Policy Characteristics'!I:I,MATCH($C187,'Policy Characteristics'!$C:$C,0)))</f>
        <v>on/off</v>
      </c>
      <c r="P187" s="176" t="str">
        <f>IF(ISBLANK(INDEX('Policy Characteristics'!J:J,MATCH($C187,'Policy Characteristics'!$C:$C,0))),"",INDEX('Policy Characteristics'!J:J,MATCH($C187,'Policy Characteristics'!$C:$C,0)))</f>
        <v>**Description:** This policy causes government to pay for the specified percentage of the purchase price of new battery electric Passenger cars (most light-duty road vehicles).  This is in addition to EV subsidies that exist in the BAU case.  // **Guidance for setting values:** In the EU, the average subsidy was around 4300€ in 2021. However, these subsidies are handled on national level and not EU level so the subsidies differ between member states both in terms of total amount as well as type of subsidy (direct subsidies, tax breaks, etc.)</v>
      </c>
      <c r="Q187" s="176" t="str">
        <f>IF(ISBLANK(INDEX('Policy Characteristics'!K:K,MATCH($C187,'Policy Characteristics'!$C:$C,0))),"",INDEX('Policy Characteristics'!K:K,MATCH($C187,'Policy Characteristics'!$C:$C,0)))</f>
        <v/>
      </c>
      <c r="R187" s="176" t="str">
        <f>IF(ISBLANK(INDEX('Policy Characteristics'!L:L,MATCH($C187,'Policy Characteristics'!$C:$C,0))),"",INDEX('Policy Characteristics'!L:L,MATCH($C187,'Policy Characteristics'!$C:$C,0)))</f>
        <v/>
      </c>
    </row>
    <row r="188" spans="1:18" s="2" customFormat="1" x14ac:dyDescent="0.25">
      <c r="A188" s="176" t="str">
        <f>IF(ISBLANK(INDEX('Policy Characteristics'!A:A,MATCH($C188,'Policy Characteristics'!$C:$C,0))),"",INDEX('Policy Characteristics'!A:A,MATCH($C188,'Policy Characteristics'!$C:$C,0)))</f>
        <v>Transportation</v>
      </c>
      <c r="B188" s="184" t="str">
        <f>IF(ISBLANK(INDEX('Policy Characteristics'!B:B,MATCH($C188,'Policy Characteristics'!$C:$C,0))),"",INDEX('Policy Characteristics'!B:B,MATCH($C188,'Policy Characteristics'!$C:$C,0)))</f>
        <v>Non-BAU Zero-Emission Vehicle Sales Standard by Subregion</v>
      </c>
      <c r="C188" s="191" t="s">
        <v>2762</v>
      </c>
      <c r="D188" s="47" t="s">
        <v>45</v>
      </c>
      <c r="E188" s="47" t="s">
        <v>37</v>
      </c>
      <c r="F188" s="47" t="s">
        <v>83</v>
      </c>
      <c r="G188" s="2" t="s">
        <v>2678</v>
      </c>
      <c r="H188" s="44">
        <v>2710</v>
      </c>
      <c r="I188" s="47" t="s">
        <v>44</v>
      </c>
      <c r="J188" s="177" t="str">
        <f>IF(ISBLANK(INDEX('Policy Characteristics'!D:D,MATCH($C188,'Policy Characteristics'!$C:$C,0))),"",INDEX('Policy Characteristics'!D:D,MATCH($C188,'Policy Characteristics'!$C:$C,0)))</f>
        <v>ZEV Sales Standard</v>
      </c>
      <c r="K188" s="176" t="str">
        <f>IF(ISBLANK(INDEX('Policy Characteristics'!E:E,MATCH($C188,'Policy Characteristics'!$C:$C,0))),"",INDEX('Policy Characteristics'!E:E,MATCH($C188,'Policy Characteristics'!$C:$C,0)))</f>
        <v>trans non BAU ZEV minimum</v>
      </c>
      <c r="L188" s="176">
        <f>IF(ISBLANK(INDEX('Policy Characteristics'!F:F,MATCH($C188,'Policy Characteristics'!$C:$C,0))),"",INDEX('Policy Characteristics'!F:F,MATCH($C188,'Policy Characteristics'!$C:$C,0)))</f>
        <v>0</v>
      </c>
      <c r="M188" s="176">
        <f>IF(ISBLANK(INDEX('Policy Characteristics'!G:G,MATCH($C188,'Policy Characteristics'!$C:$C,0))),"",INDEX('Policy Characteristics'!G:G,MATCH($C188,'Policy Characteristics'!$C:$C,0)))</f>
        <v>1</v>
      </c>
      <c r="N188" s="176">
        <f>IF(ISBLANK(INDEX('Policy Characteristics'!H:H,MATCH($C188,'Policy Characteristics'!$C:$C,0))),"",INDEX('Policy Characteristics'!H:H,MATCH($C188,'Policy Characteristics'!$C:$C,0)))</f>
        <v>1</v>
      </c>
      <c r="O188" s="176" t="str">
        <f>IF(ISBLANK(INDEX('Policy Characteristics'!I:I,MATCH($C188,'Policy Characteristics'!$C:$C,0))),"",INDEX('Policy Characteristics'!I:I,MATCH($C188,'Policy Characteristics'!$C:$C,0)))</f>
        <v>on/off</v>
      </c>
      <c r="P188" s="176" t="str">
        <f>IF(ISBLANK(INDEX('Policy Characteristics'!J:J,MATCH($C188,'Policy Characteristics'!$C:$C,0))),"",INDEX('Policy Characteristics'!J:J,MATCH($C188,'Policy Characteristics'!$C:$C,0)))</f>
        <v>**Description:**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v>
      </c>
      <c r="Q188" s="176" t="str">
        <f>IF(ISBLANK(INDEX('Policy Characteristics'!K:K,MATCH($C188,'Policy Characteristics'!$C:$C,0))),"",INDEX('Policy Characteristics'!K:K,MATCH($C188,'Policy Characteristics'!$C:$C,0)))</f>
        <v/>
      </c>
      <c r="R188" s="176" t="str">
        <f>IF(ISBLANK(INDEX('Policy Characteristics'!L:L,MATCH($C188,'Policy Characteristics'!$C:$C,0))),"",INDEX('Policy Characteristics'!L:L,MATCH($C188,'Policy Characteristics'!$C:$C,0)))</f>
        <v/>
      </c>
    </row>
    <row r="189" spans="1:18" s="2" customFormat="1" x14ac:dyDescent="0.25">
      <c r="A189" s="176" t="str">
        <f>IF(ISBLANK(INDEX('Policy Characteristics'!A:A,MATCH($C189,'Policy Characteristics'!$C:$C,0))),"",INDEX('Policy Characteristics'!A:A,MATCH($C189,'Policy Characteristics'!$C:$C,0)))</f>
        <v>Transportation</v>
      </c>
      <c r="B189" s="184" t="str">
        <f>IF(ISBLANK(INDEX('Policy Characteristics'!B:B,MATCH($C189,'Policy Characteristics'!$C:$C,0))),"",INDEX('Policy Characteristics'!B:B,MATCH($C189,'Policy Characteristics'!$C:$C,0)))</f>
        <v>Non-BAU Zero-Emission Vehicle Sales Standard by Subregion</v>
      </c>
      <c r="C189" s="176" t="str">
        <f>$C$188</f>
        <v>Boolean Use Non BAU Minimum Required ZEV Sales Percentage by Subregion</v>
      </c>
      <c r="D189" s="2" t="s">
        <v>42</v>
      </c>
      <c r="E189" s="2" t="s">
        <v>37</v>
      </c>
      <c r="F189" s="2" t="s">
        <v>84</v>
      </c>
      <c r="G189" s="1" t="s">
        <v>2645</v>
      </c>
      <c r="H189" s="44">
        <v>2711</v>
      </c>
      <c r="I189" s="47" t="s">
        <v>44</v>
      </c>
      <c r="J189" s="177" t="str">
        <f>IF(ISBLANK(INDEX('Policy Characteristics'!D:D,MATCH($C189,'Policy Characteristics'!$C:$C,0))),"",INDEX('Policy Characteristics'!D:D,MATCH($C189,'Policy Characteristics'!$C:$C,0)))</f>
        <v>ZEV Sales Standard</v>
      </c>
      <c r="K189" s="176" t="str">
        <f>IF(ISBLANK(INDEX('Policy Characteristics'!E:E,MATCH($C189,'Policy Characteristics'!$C:$C,0))),"",INDEX('Policy Characteristics'!E:E,MATCH($C189,'Policy Characteristics'!$C:$C,0)))</f>
        <v>trans non BAU ZEV minimum</v>
      </c>
      <c r="L189" s="176">
        <f>IF(ISBLANK(INDEX('Policy Characteristics'!F:F,MATCH($C189,'Policy Characteristics'!$C:$C,0))),"",INDEX('Policy Characteristics'!F:F,MATCH($C189,'Policy Characteristics'!$C:$C,0)))</f>
        <v>0</v>
      </c>
      <c r="M189" s="176">
        <f>IF(ISBLANK(INDEX('Policy Characteristics'!G:G,MATCH($C189,'Policy Characteristics'!$C:$C,0))),"",INDEX('Policy Characteristics'!G:G,MATCH($C189,'Policy Characteristics'!$C:$C,0)))</f>
        <v>1</v>
      </c>
      <c r="N189" s="176">
        <f>IF(ISBLANK(INDEX('Policy Characteristics'!H:H,MATCH($C189,'Policy Characteristics'!$C:$C,0))),"",INDEX('Policy Characteristics'!H:H,MATCH($C189,'Policy Characteristics'!$C:$C,0)))</f>
        <v>1</v>
      </c>
      <c r="O189" s="176" t="str">
        <f>IF(ISBLANK(INDEX('Policy Characteristics'!I:I,MATCH($C189,'Policy Characteristics'!$C:$C,0))),"",INDEX('Policy Characteristics'!I:I,MATCH($C189,'Policy Characteristics'!$C:$C,0)))</f>
        <v>on/off</v>
      </c>
      <c r="P189" s="176" t="str">
        <f>IF(ISBLANK(INDEX('Policy Characteristics'!J:J,MATCH($C189,'Policy Characteristics'!$C:$C,0))),"",INDEX('Policy Characteristics'!J:J,MATCH($C189,'Policy Characteristics'!$C:$C,0)))</f>
        <v>**Description:**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v>
      </c>
      <c r="Q189" s="176" t="str">
        <f>IF(ISBLANK(INDEX('Policy Characteristics'!K:K,MATCH($C189,'Policy Characteristics'!$C:$C,0))),"",INDEX('Policy Characteristics'!K:K,MATCH($C189,'Policy Characteristics'!$C:$C,0)))</f>
        <v/>
      </c>
      <c r="R189" s="176" t="str">
        <f>IF(ISBLANK(INDEX('Policy Characteristics'!L:L,MATCH($C189,'Policy Characteristics'!$C:$C,0))),"",INDEX('Policy Characteristics'!L:L,MATCH($C189,'Policy Characteristics'!$C:$C,0)))</f>
        <v/>
      </c>
    </row>
    <row r="190" spans="1:18" s="2" customFormat="1" x14ac:dyDescent="0.25">
      <c r="A190" s="176" t="str">
        <f>IF(ISBLANK(INDEX('Policy Characteristics'!A:A,MATCH($C190,'Policy Characteristics'!$C:$C,0))),"",INDEX('Policy Characteristics'!A:A,MATCH($C190,'Policy Characteristics'!$C:$C,0)))</f>
        <v>Transportation</v>
      </c>
      <c r="B190" s="184" t="str">
        <f>IF(ISBLANK(INDEX('Policy Characteristics'!B:B,MATCH($C190,'Policy Characteristics'!$C:$C,0))),"",INDEX('Policy Characteristics'!B:B,MATCH($C190,'Policy Characteristics'!$C:$C,0)))</f>
        <v>Non-BAU Zero-Emission Vehicle Sales Standard by Subregion</v>
      </c>
      <c r="C190" s="176" t="str">
        <f t="shared" ref="C190:C199" si="10">$C$188</f>
        <v>Boolean Use Non BAU Minimum Required ZEV Sales Percentage by Subregion</v>
      </c>
      <c r="D190" s="2" t="s">
        <v>45</v>
      </c>
      <c r="E190" s="2" t="s">
        <v>38</v>
      </c>
      <c r="F190" s="2" t="s">
        <v>83</v>
      </c>
      <c r="G190" s="2" t="s">
        <v>1231</v>
      </c>
      <c r="H190" s="44">
        <v>2712</v>
      </c>
      <c r="I190" s="47" t="s">
        <v>44</v>
      </c>
      <c r="J190" s="177" t="str">
        <f>IF(ISBLANK(INDEX('Policy Characteristics'!D:D,MATCH($C190,'Policy Characteristics'!$C:$C,0))),"",INDEX('Policy Characteristics'!D:D,MATCH($C190,'Policy Characteristics'!$C:$C,0)))</f>
        <v>ZEV Sales Standard</v>
      </c>
      <c r="K190" s="176" t="str">
        <f>IF(ISBLANK(INDEX('Policy Characteristics'!E:E,MATCH($C190,'Policy Characteristics'!$C:$C,0))),"",INDEX('Policy Characteristics'!E:E,MATCH($C190,'Policy Characteristics'!$C:$C,0)))</f>
        <v>trans non BAU ZEV minimum</v>
      </c>
      <c r="L190" s="176">
        <f>IF(ISBLANK(INDEX('Policy Characteristics'!F:F,MATCH($C190,'Policy Characteristics'!$C:$C,0))),"",INDEX('Policy Characteristics'!F:F,MATCH($C190,'Policy Characteristics'!$C:$C,0)))</f>
        <v>0</v>
      </c>
      <c r="M190" s="176">
        <f>IF(ISBLANK(INDEX('Policy Characteristics'!G:G,MATCH($C190,'Policy Characteristics'!$C:$C,0))),"",INDEX('Policy Characteristics'!G:G,MATCH($C190,'Policy Characteristics'!$C:$C,0)))</f>
        <v>1</v>
      </c>
      <c r="N190" s="176">
        <f>IF(ISBLANK(INDEX('Policy Characteristics'!H:H,MATCH($C190,'Policy Characteristics'!$C:$C,0))),"",INDEX('Policy Characteristics'!H:H,MATCH($C190,'Policy Characteristics'!$C:$C,0)))</f>
        <v>1</v>
      </c>
      <c r="O190" s="176" t="str">
        <f>IF(ISBLANK(INDEX('Policy Characteristics'!I:I,MATCH($C190,'Policy Characteristics'!$C:$C,0))),"",INDEX('Policy Characteristics'!I:I,MATCH($C190,'Policy Characteristics'!$C:$C,0)))</f>
        <v>on/off</v>
      </c>
      <c r="P190" s="176" t="str">
        <f>IF(ISBLANK(INDEX('Policy Characteristics'!J:J,MATCH($C190,'Policy Characteristics'!$C:$C,0))),"",INDEX('Policy Characteristics'!J:J,MATCH($C190,'Policy Characteristics'!$C:$C,0)))</f>
        <v>**Description:**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v>
      </c>
      <c r="Q190" s="176" t="str">
        <f>IF(ISBLANK(INDEX('Policy Characteristics'!K:K,MATCH($C190,'Policy Characteristics'!$C:$C,0))),"",INDEX('Policy Characteristics'!K:K,MATCH($C190,'Policy Characteristics'!$C:$C,0)))</f>
        <v/>
      </c>
      <c r="R190" s="176" t="str">
        <f>IF(ISBLANK(INDEX('Policy Characteristics'!L:L,MATCH($C190,'Policy Characteristics'!$C:$C,0))),"",INDEX('Policy Characteristics'!L:L,MATCH($C190,'Policy Characteristics'!$C:$C,0)))</f>
        <v/>
      </c>
    </row>
    <row r="191" spans="1:18" s="2" customFormat="1" x14ac:dyDescent="0.25">
      <c r="A191" s="176" t="str">
        <f>IF(ISBLANK(INDEX('Policy Characteristics'!A:A,MATCH($C191,'Policy Characteristics'!$C:$C,0))),"",INDEX('Policy Characteristics'!A:A,MATCH($C191,'Policy Characteristics'!$C:$C,0)))</f>
        <v>Transportation</v>
      </c>
      <c r="B191" s="184" t="str">
        <f>IF(ISBLANK(INDEX('Policy Characteristics'!B:B,MATCH($C191,'Policy Characteristics'!$C:$C,0))),"",INDEX('Policy Characteristics'!B:B,MATCH($C191,'Policy Characteristics'!$C:$C,0)))</f>
        <v>Non-BAU Zero-Emission Vehicle Sales Standard by Subregion</v>
      </c>
      <c r="C191" s="176" t="str">
        <f t="shared" si="10"/>
        <v>Boolean Use Non BAU Minimum Required ZEV Sales Percentage by Subregion</v>
      </c>
      <c r="D191" s="2" t="s">
        <v>42</v>
      </c>
      <c r="E191" s="2" t="s">
        <v>38</v>
      </c>
      <c r="F191" s="2" t="s">
        <v>84</v>
      </c>
      <c r="G191" s="2" t="s">
        <v>2648</v>
      </c>
      <c r="H191" s="44">
        <v>2713</v>
      </c>
      <c r="I191" s="47" t="s">
        <v>44</v>
      </c>
      <c r="J191" s="177" t="str">
        <f>IF(ISBLANK(INDEX('Policy Characteristics'!D:D,MATCH($C191,'Policy Characteristics'!$C:$C,0))),"",INDEX('Policy Characteristics'!D:D,MATCH($C191,'Policy Characteristics'!$C:$C,0)))</f>
        <v>ZEV Sales Standard</v>
      </c>
      <c r="K191" s="176" t="str">
        <f>IF(ISBLANK(INDEX('Policy Characteristics'!E:E,MATCH($C191,'Policy Characteristics'!$C:$C,0))),"",INDEX('Policy Characteristics'!E:E,MATCH($C191,'Policy Characteristics'!$C:$C,0)))</f>
        <v>trans non BAU ZEV minimum</v>
      </c>
      <c r="L191" s="176">
        <f>IF(ISBLANK(INDEX('Policy Characteristics'!F:F,MATCH($C191,'Policy Characteristics'!$C:$C,0))),"",INDEX('Policy Characteristics'!F:F,MATCH($C191,'Policy Characteristics'!$C:$C,0)))</f>
        <v>0</v>
      </c>
      <c r="M191" s="176">
        <f>IF(ISBLANK(INDEX('Policy Characteristics'!G:G,MATCH($C191,'Policy Characteristics'!$C:$C,0))),"",INDEX('Policy Characteristics'!G:G,MATCH($C191,'Policy Characteristics'!$C:$C,0)))</f>
        <v>1</v>
      </c>
      <c r="N191" s="176">
        <f>IF(ISBLANK(INDEX('Policy Characteristics'!H:H,MATCH($C191,'Policy Characteristics'!$C:$C,0))),"",INDEX('Policy Characteristics'!H:H,MATCH($C191,'Policy Characteristics'!$C:$C,0)))</f>
        <v>1</v>
      </c>
      <c r="O191" s="176" t="str">
        <f>IF(ISBLANK(INDEX('Policy Characteristics'!I:I,MATCH($C191,'Policy Characteristics'!$C:$C,0))),"",INDEX('Policy Characteristics'!I:I,MATCH($C191,'Policy Characteristics'!$C:$C,0)))</f>
        <v>on/off</v>
      </c>
      <c r="P191" s="176" t="str">
        <f>IF(ISBLANK(INDEX('Policy Characteristics'!J:J,MATCH($C191,'Policy Characteristics'!$C:$C,0))),"",INDEX('Policy Characteristics'!J:J,MATCH($C191,'Policy Characteristics'!$C:$C,0)))</f>
        <v>**Description:**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v>
      </c>
      <c r="Q191" s="176" t="str">
        <f>IF(ISBLANK(INDEX('Policy Characteristics'!K:K,MATCH($C191,'Policy Characteristics'!$C:$C,0))),"",INDEX('Policy Characteristics'!K:K,MATCH($C191,'Policy Characteristics'!$C:$C,0)))</f>
        <v/>
      </c>
      <c r="R191" s="176" t="str">
        <f>IF(ISBLANK(INDEX('Policy Characteristics'!L:L,MATCH($C191,'Policy Characteristics'!$C:$C,0))),"",INDEX('Policy Characteristics'!L:L,MATCH($C191,'Policy Characteristics'!$C:$C,0)))</f>
        <v/>
      </c>
    </row>
    <row r="192" spans="1:18" s="2" customFormat="1" x14ac:dyDescent="0.25">
      <c r="A192" s="176" t="str">
        <f>IF(ISBLANK(INDEX('Policy Characteristics'!A:A,MATCH($C192,'Policy Characteristics'!$C:$C,0))),"",INDEX('Policy Characteristics'!A:A,MATCH($C192,'Policy Characteristics'!$C:$C,0)))</f>
        <v>Transportation</v>
      </c>
      <c r="B192" s="184" t="str">
        <f>IF(ISBLANK(INDEX('Policy Characteristics'!B:B,MATCH($C192,'Policy Characteristics'!$C:$C,0))),"",INDEX('Policy Characteristics'!B:B,MATCH($C192,'Policy Characteristics'!$C:$C,0)))</f>
        <v>Non-BAU Zero-Emission Vehicle Sales Standard by Subregion</v>
      </c>
      <c r="C192" s="176" t="str">
        <f t="shared" si="10"/>
        <v>Boolean Use Non BAU Minimum Required ZEV Sales Percentage by Subregion</v>
      </c>
      <c r="D192" s="2" t="s">
        <v>45</v>
      </c>
      <c r="E192" s="2" t="s">
        <v>39</v>
      </c>
      <c r="F192" s="2" t="s">
        <v>83</v>
      </c>
      <c r="G192" s="2" t="s">
        <v>2114</v>
      </c>
      <c r="H192" s="44">
        <v>2714</v>
      </c>
      <c r="I192" s="47" t="s">
        <v>44</v>
      </c>
      <c r="J192" s="177" t="str">
        <f>IF(ISBLANK(INDEX('Policy Characteristics'!D:D,MATCH($C192,'Policy Characteristics'!$C:$C,0))),"",INDEX('Policy Characteristics'!D:D,MATCH($C192,'Policy Characteristics'!$C:$C,0)))</f>
        <v>ZEV Sales Standard</v>
      </c>
      <c r="K192" s="176" t="str">
        <f>IF(ISBLANK(INDEX('Policy Characteristics'!E:E,MATCH($C192,'Policy Characteristics'!$C:$C,0))),"",INDEX('Policy Characteristics'!E:E,MATCH($C192,'Policy Characteristics'!$C:$C,0)))</f>
        <v>trans non BAU ZEV minimum</v>
      </c>
      <c r="L192" s="176">
        <f>IF(ISBLANK(INDEX('Policy Characteristics'!F:F,MATCH($C192,'Policy Characteristics'!$C:$C,0))),"",INDEX('Policy Characteristics'!F:F,MATCH($C192,'Policy Characteristics'!$C:$C,0)))</f>
        <v>0</v>
      </c>
      <c r="M192" s="176">
        <f>IF(ISBLANK(INDEX('Policy Characteristics'!G:G,MATCH($C192,'Policy Characteristics'!$C:$C,0))),"",INDEX('Policy Characteristics'!G:G,MATCH($C192,'Policy Characteristics'!$C:$C,0)))</f>
        <v>1</v>
      </c>
      <c r="N192" s="176">
        <f>IF(ISBLANK(INDEX('Policy Characteristics'!H:H,MATCH($C192,'Policy Characteristics'!$C:$C,0))),"",INDEX('Policy Characteristics'!H:H,MATCH($C192,'Policy Characteristics'!$C:$C,0)))</f>
        <v>1</v>
      </c>
      <c r="O192" s="176" t="str">
        <f>IF(ISBLANK(INDEX('Policy Characteristics'!I:I,MATCH($C192,'Policy Characteristics'!$C:$C,0))),"",INDEX('Policy Characteristics'!I:I,MATCH($C192,'Policy Characteristics'!$C:$C,0)))</f>
        <v>on/off</v>
      </c>
      <c r="P192" s="176" t="str">
        <f>IF(ISBLANK(INDEX('Policy Characteristics'!J:J,MATCH($C192,'Policy Characteristics'!$C:$C,0))),"",INDEX('Policy Characteristics'!J:J,MATCH($C192,'Policy Characteristics'!$C:$C,0)))</f>
        <v>**Description:**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v>
      </c>
      <c r="Q192" s="176" t="str">
        <f>IF(ISBLANK(INDEX('Policy Characteristics'!K:K,MATCH($C192,'Policy Characteristics'!$C:$C,0))),"",INDEX('Policy Characteristics'!K:K,MATCH($C192,'Policy Characteristics'!$C:$C,0)))</f>
        <v/>
      </c>
      <c r="R192" s="176" t="str">
        <f>IF(ISBLANK(INDEX('Policy Characteristics'!L:L,MATCH($C192,'Policy Characteristics'!$C:$C,0))),"",INDEX('Policy Characteristics'!L:L,MATCH($C192,'Policy Characteristics'!$C:$C,0)))</f>
        <v/>
      </c>
    </row>
    <row r="193" spans="1:18" s="2" customFormat="1" x14ac:dyDescent="0.25">
      <c r="A193" s="176" t="str">
        <f>IF(ISBLANK(INDEX('Policy Characteristics'!A:A,MATCH($C193,'Policy Characteristics'!$C:$C,0))),"",INDEX('Policy Characteristics'!A:A,MATCH($C193,'Policy Characteristics'!$C:$C,0)))</f>
        <v>Transportation</v>
      </c>
      <c r="B193" s="184" t="str">
        <f>IF(ISBLANK(INDEX('Policy Characteristics'!B:B,MATCH($C193,'Policy Characteristics'!$C:$C,0))),"",INDEX('Policy Characteristics'!B:B,MATCH($C193,'Policy Characteristics'!$C:$C,0)))</f>
        <v>Non-BAU Zero-Emission Vehicle Sales Standard by Subregion</v>
      </c>
      <c r="C193" s="176" t="str">
        <f t="shared" si="10"/>
        <v>Boolean Use Non BAU Minimum Required ZEV Sales Percentage by Subregion</v>
      </c>
      <c r="D193" s="2" t="s">
        <v>42</v>
      </c>
      <c r="E193" s="2" t="s">
        <v>39</v>
      </c>
      <c r="F193" s="2" t="s">
        <v>84</v>
      </c>
      <c r="G193" s="2" t="s">
        <v>2114</v>
      </c>
      <c r="H193" s="44">
        <v>2715</v>
      </c>
      <c r="I193" s="47" t="s">
        <v>44</v>
      </c>
      <c r="J193" s="177" t="str">
        <f>IF(ISBLANK(INDEX('Policy Characteristics'!D:D,MATCH($C193,'Policy Characteristics'!$C:$C,0))),"",INDEX('Policy Characteristics'!D:D,MATCH($C193,'Policy Characteristics'!$C:$C,0)))</f>
        <v>ZEV Sales Standard</v>
      </c>
      <c r="K193" s="176" t="str">
        <f>IF(ISBLANK(INDEX('Policy Characteristics'!E:E,MATCH($C193,'Policy Characteristics'!$C:$C,0))),"",INDEX('Policy Characteristics'!E:E,MATCH($C193,'Policy Characteristics'!$C:$C,0)))</f>
        <v>trans non BAU ZEV minimum</v>
      </c>
      <c r="L193" s="176">
        <f>IF(ISBLANK(INDEX('Policy Characteristics'!F:F,MATCH($C193,'Policy Characteristics'!$C:$C,0))),"",INDEX('Policy Characteristics'!F:F,MATCH($C193,'Policy Characteristics'!$C:$C,0)))</f>
        <v>0</v>
      </c>
      <c r="M193" s="176">
        <f>IF(ISBLANK(INDEX('Policy Characteristics'!G:G,MATCH($C193,'Policy Characteristics'!$C:$C,0))),"",INDEX('Policy Characteristics'!G:G,MATCH($C193,'Policy Characteristics'!$C:$C,0)))</f>
        <v>1</v>
      </c>
      <c r="N193" s="176">
        <f>IF(ISBLANK(INDEX('Policy Characteristics'!H:H,MATCH($C193,'Policy Characteristics'!$C:$C,0))),"",INDEX('Policy Characteristics'!H:H,MATCH($C193,'Policy Characteristics'!$C:$C,0)))</f>
        <v>1</v>
      </c>
      <c r="O193" s="176" t="str">
        <f>IF(ISBLANK(INDEX('Policy Characteristics'!I:I,MATCH($C193,'Policy Characteristics'!$C:$C,0))),"",INDEX('Policy Characteristics'!I:I,MATCH($C193,'Policy Characteristics'!$C:$C,0)))</f>
        <v>on/off</v>
      </c>
      <c r="P193" s="176" t="str">
        <f>IF(ISBLANK(INDEX('Policy Characteristics'!J:J,MATCH($C193,'Policy Characteristics'!$C:$C,0))),"",INDEX('Policy Characteristics'!J:J,MATCH($C193,'Policy Characteristics'!$C:$C,0)))</f>
        <v>**Description:**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v>
      </c>
      <c r="Q193" s="176" t="str">
        <f>IF(ISBLANK(INDEX('Policy Characteristics'!K:K,MATCH($C193,'Policy Characteristics'!$C:$C,0))),"",INDEX('Policy Characteristics'!K:K,MATCH($C193,'Policy Characteristics'!$C:$C,0)))</f>
        <v/>
      </c>
      <c r="R193" s="176" t="str">
        <f>IF(ISBLANK(INDEX('Policy Characteristics'!L:L,MATCH($C193,'Policy Characteristics'!$C:$C,0))),"",INDEX('Policy Characteristics'!L:L,MATCH($C193,'Policy Characteristics'!$C:$C,0)))</f>
        <v/>
      </c>
    </row>
    <row r="194" spans="1:18" s="2" customFormat="1" x14ac:dyDescent="0.25">
      <c r="A194" s="176" t="str">
        <f>IF(ISBLANK(INDEX('Policy Characteristics'!A:A,MATCH($C194,'Policy Characteristics'!$C:$C,0))),"",INDEX('Policy Characteristics'!A:A,MATCH($C194,'Policy Characteristics'!$C:$C,0)))</f>
        <v>Transportation</v>
      </c>
      <c r="B194" s="184" t="str">
        <f>IF(ISBLANK(INDEX('Policy Characteristics'!B:B,MATCH($C194,'Policy Characteristics'!$C:$C,0))),"",INDEX('Policy Characteristics'!B:B,MATCH($C194,'Policy Characteristics'!$C:$C,0)))</f>
        <v>Non-BAU Zero-Emission Vehicle Sales Standard by Subregion</v>
      </c>
      <c r="C194" s="176" t="str">
        <f t="shared" si="10"/>
        <v>Boolean Use Non BAU Minimum Required ZEV Sales Percentage by Subregion</v>
      </c>
      <c r="D194" s="2" t="s">
        <v>45</v>
      </c>
      <c r="E194" s="2" t="s">
        <v>40</v>
      </c>
      <c r="F194" s="2" t="s">
        <v>83</v>
      </c>
      <c r="G194" s="2" t="s">
        <v>85</v>
      </c>
      <c r="H194" s="44">
        <v>2716</v>
      </c>
      <c r="I194" s="47" t="s">
        <v>44</v>
      </c>
      <c r="J194" s="177" t="str">
        <f>IF(ISBLANK(INDEX('Policy Characteristics'!D:D,MATCH($C194,'Policy Characteristics'!$C:$C,0))),"",INDEX('Policy Characteristics'!D:D,MATCH($C194,'Policy Characteristics'!$C:$C,0)))</f>
        <v>ZEV Sales Standard</v>
      </c>
      <c r="K194" s="176" t="str">
        <f>IF(ISBLANK(INDEX('Policy Characteristics'!E:E,MATCH($C194,'Policy Characteristics'!$C:$C,0))),"",INDEX('Policy Characteristics'!E:E,MATCH($C194,'Policy Characteristics'!$C:$C,0)))</f>
        <v>trans non BAU ZEV minimum</v>
      </c>
      <c r="L194" s="176">
        <f>IF(ISBLANK(INDEX('Policy Characteristics'!F:F,MATCH($C194,'Policy Characteristics'!$C:$C,0))),"",INDEX('Policy Characteristics'!F:F,MATCH($C194,'Policy Characteristics'!$C:$C,0)))</f>
        <v>0</v>
      </c>
      <c r="M194" s="176">
        <f>IF(ISBLANK(INDEX('Policy Characteristics'!G:G,MATCH($C194,'Policy Characteristics'!$C:$C,0))),"",INDEX('Policy Characteristics'!G:G,MATCH($C194,'Policy Characteristics'!$C:$C,0)))</f>
        <v>1</v>
      </c>
      <c r="N194" s="176">
        <f>IF(ISBLANK(INDEX('Policy Characteristics'!H:H,MATCH($C194,'Policy Characteristics'!$C:$C,0))),"",INDEX('Policy Characteristics'!H:H,MATCH($C194,'Policy Characteristics'!$C:$C,0)))</f>
        <v>1</v>
      </c>
      <c r="O194" s="176" t="str">
        <f>IF(ISBLANK(INDEX('Policy Characteristics'!I:I,MATCH($C194,'Policy Characteristics'!$C:$C,0))),"",INDEX('Policy Characteristics'!I:I,MATCH($C194,'Policy Characteristics'!$C:$C,0)))</f>
        <v>on/off</v>
      </c>
      <c r="P194" s="176" t="str">
        <f>IF(ISBLANK(INDEX('Policy Characteristics'!J:J,MATCH($C194,'Policy Characteristics'!$C:$C,0))),"",INDEX('Policy Characteristics'!J:J,MATCH($C194,'Policy Characteristics'!$C:$C,0)))</f>
        <v>**Description:**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v>
      </c>
      <c r="Q194" s="176" t="str">
        <f>IF(ISBLANK(INDEX('Policy Characteristics'!K:K,MATCH($C194,'Policy Characteristics'!$C:$C,0))),"",INDEX('Policy Characteristics'!K:K,MATCH($C194,'Policy Characteristics'!$C:$C,0)))</f>
        <v/>
      </c>
      <c r="R194" s="176" t="str">
        <f>IF(ISBLANK(INDEX('Policy Characteristics'!L:L,MATCH($C194,'Policy Characteristics'!$C:$C,0))),"",INDEX('Policy Characteristics'!L:L,MATCH($C194,'Policy Characteristics'!$C:$C,0)))</f>
        <v/>
      </c>
    </row>
    <row r="195" spans="1:18" s="2" customFormat="1" x14ac:dyDescent="0.25">
      <c r="A195" s="176" t="str">
        <f>IF(ISBLANK(INDEX('Policy Characteristics'!A:A,MATCH($C195,'Policy Characteristics'!$C:$C,0))),"",INDEX('Policy Characteristics'!A:A,MATCH($C195,'Policy Characteristics'!$C:$C,0)))</f>
        <v>Transportation</v>
      </c>
      <c r="B195" s="184" t="str">
        <f>IF(ISBLANK(INDEX('Policy Characteristics'!B:B,MATCH($C195,'Policy Characteristics'!$C:$C,0))),"",INDEX('Policy Characteristics'!B:B,MATCH($C195,'Policy Characteristics'!$C:$C,0)))</f>
        <v>Non-BAU Zero-Emission Vehicle Sales Standard by Subregion</v>
      </c>
      <c r="C195" s="176" t="str">
        <f t="shared" si="10"/>
        <v>Boolean Use Non BAU Minimum Required ZEV Sales Percentage by Subregion</v>
      </c>
      <c r="D195" s="2" t="s">
        <v>42</v>
      </c>
      <c r="E195" s="2" t="s">
        <v>40</v>
      </c>
      <c r="F195" s="2" t="s">
        <v>84</v>
      </c>
      <c r="G195" s="2" t="s">
        <v>85</v>
      </c>
      <c r="H195" s="44">
        <v>2717</v>
      </c>
      <c r="I195" s="47" t="s">
        <v>44</v>
      </c>
      <c r="J195" s="177" t="str">
        <f>IF(ISBLANK(INDEX('Policy Characteristics'!D:D,MATCH($C195,'Policy Characteristics'!$C:$C,0))),"",INDEX('Policy Characteristics'!D:D,MATCH($C195,'Policy Characteristics'!$C:$C,0)))</f>
        <v>ZEV Sales Standard</v>
      </c>
      <c r="K195" s="176" t="str">
        <f>IF(ISBLANK(INDEX('Policy Characteristics'!E:E,MATCH($C195,'Policy Characteristics'!$C:$C,0))),"",INDEX('Policy Characteristics'!E:E,MATCH($C195,'Policy Characteristics'!$C:$C,0)))</f>
        <v>trans non BAU ZEV minimum</v>
      </c>
      <c r="L195" s="176">
        <f>IF(ISBLANK(INDEX('Policy Characteristics'!F:F,MATCH($C195,'Policy Characteristics'!$C:$C,0))),"",INDEX('Policy Characteristics'!F:F,MATCH($C195,'Policy Characteristics'!$C:$C,0)))</f>
        <v>0</v>
      </c>
      <c r="M195" s="176">
        <f>IF(ISBLANK(INDEX('Policy Characteristics'!G:G,MATCH($C195,'Policy Characteristics'!$C:$C,0))),"",INDEX('Policy Characteristics'!G:G,MATCH($C195,'Policy Characteristics'!$C:$C,0)))</f>
        <v>1</v>
      </c>
      <c r="N195" s="176">
        <f>IF(ISBLANK(INDEX('Policy Characteristics'!H:H,MATCH($C195,'Policy Characteristics'!$C:$C,0))),"",INDEX('Policy Characteristics'!H:H,MATCH($C195,'Policy Characteristics'!$C:$C,0)))</f>
        <v>1</v>
      </c>
      <c r="O195" s="176" t="str">
        <f>IF(ISBLANK(INDEX('Policy Characteristics'!I:I,MATCH($C195,'Policy Characteristics'!$C:$C,0))),"",INDEX('Policy Characteristics'!I:I,MATCH($C195,'Policy Characteristics'!$C:$C,0)))</f>
        <v>on/off</v>
      </c>
      <c r="P195" s="176" t="str">
        <f>IF(ISBLANK(INDEX('Policy Characteristics'!J:J,MATCH($C195,'Policy Characteristics'!$C:$C,0))),"",INDEX('Policy Characteristics'!J:J,MATCH($C195,'Policy Characteristics'!$C:$C,0)))</f>
        <v>**Description:**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v>
      </c>
      <c r="Q195" s="176" t="str">
        <f>IF(ISBLANK(INDEX('Policy Characteristics'!K:K,MATCH($C195,'Policy Characteristics'!$C:$C,0))),"",INDEX('Policy Characteristics'!K:K,MATCH($C195,'Policy Characteristics'!$C:$C,0)))</f>
        <v/>
      </c>
      <c r="R195" s="176" t="str">
        <f>IF(ISBLANK(INDEX('Policy Characteristics'!L:L,MATCH($C195,'Policy Characteristics'!$C:$C,0))),"",INDEX('Policy Characteristics'!L:L,MATCH($C195,'Policy Characteristics'!$C:$C,0)))</f>
        <v/>
      </c>
    </row>
    <row r="196" spans="1:18" s="2" customFormat="1" x14ac:dyDescent="0.25">
      <c r="A196" s="176" t="str">
        <f>IF(ISBLANK(INDEX('Policy Characteristics'!A:A,MATCH($C196,'Policy Characteristics'!$C:$C,0))),"",INDEX('Policy Characteristics'!A:A,MATCH($C196,'Policy Characteristics'!$C:$C,0)))</f>
        <v>Transportation</v>
      </c>
      <c r="B196" s="184" t="str">
        <f>IF(ISBLANK(INDEX('Policy Characteristics'!B:B,MATCH($C196,'Policy Characteristics'!$C:$C,0))),"",INDEX('Policy Characteristics'!B:B,MATCH($C196,'Policy Characteristics'!$C:$C,0)))</f>
        <v>Non-BAU Zero-Emission Vehicle Sales Standard by Subregion</v>
      </c>
      <c r="C196" s="176" t="str">
        <f t="shared" si="10"/>
        <v>Boolean Use Non BAU Minimum Required ZEV Sales Percentage by Subregion</v>
      </c>
      <c r="D196" s="2" t="s">
        <v>45</v>
      </c>
      <c r="E196" s="2" t="s">
        <v>41</v>
      </c>
      <c r="F196" s="2" t="s">
        <v>83</v>
      </c>
      <c r="G196" s="2" t="s">
        <v>2115</v>
      </c>
      <c r="H196" s="44">
        <v>2718</v>
      </c>
      <c r="I196" s="47" t="s">
        <v>44</v>
      </c>
      <c r="J196" s="177" t="str">
        <f>IF(ISBLANK(INDEX('Policy Characteristics'!D:D,MATCH($C196,'Policy Characteristics'!$C:$C,0))),"",INDEX('Policy Characteristics'!D:D,MATCH($C196,'Policy Characteristics'!$C:$C,0)))</f>
        <v>ZEV Sales Standard</v>
      </c>
      <c r="K196" s="176" t="str">
        <f>IF(ISBLANK(INDEX('Policy Characteristics'!E:E,MATCH($C196,'Policy Characteristics'!$C:$C,0))),"",INDEX('Policy Characteristics'!E:E,MATCH($C196,'Policy Characteristics'!$C:$C,0)))</f>
        <v>trans non BAU ZEV minimum</v>
      </c>
      <c r="L196" s="176">
        <f>IF(ISBLANK(INDEX('Policy Characteristics'!F:F,MATCH($C196,'Policy Characteristics'!$C:$C,0))),"",INDEX('Policy Characteristics'!F:F,MATCH($C196,'Policy Characteristics'!$C:$C,0)))</f>
        <v>0</v>
      </c>
      <c r="M196" s="176">
        <f>IF(ISBLANK(INDEX('Policy Characteristics'!G:G,MATCH($C196,'Policy Characteristics'!$C:$C,0))),"",INDEX('Policy Characteristics'!G:G,MATCH($C196,'Policy Characteristics'!$C:$C,0)))</f>
        <v>1</v>
      </c>
      <c r="N196" s="176">
        <f>IF(ISBLANK(INDEX('Policy Characteristics'!H:H,MATCH($C196,'Policy Characteristics'!$C:$C,0))),"",INDEX('Policy Characteristics'!H:H,MATCH($C196,'Policy Characteristics'!$C:$C,0)))</f>
        <v>1</v>
      </c>
      <c r="O196" s="176" t="str">
        <f>IF(ISBLANK(INDEX('Policy Characteristics'!I:I,MATCH($C196,'Policy Characteristics'!$C:$C,0))),"",INDEX('Policy Characteristics'!I:I,MATCH($C196,'Policy Characteristics'!$C:$C,0)))</f>
        <v>on/off</v>
      </c>
      <c r="P196" s="176" t="str">
        <f>IF(ISBLANK(INDEX('Policy Characteristics'!J:J,MATCH($C196,'Policy Characteristics'!$C:$C,0))),"",INDEX('Policy Characteristics'!J:J,MATCH($C196,'Policy Characteristics'!$C:$C,0)))</f>
        <v>**Description:**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v>
      </c>
      <c r="Q196" s="176" t="str">
        <f>IF(ISBLANK(INDEX('Policy Characteristics'!K:K,MATCH($C196,'Policy Characteristics'!$C:$C,0))),"",INDEX('Policy Characteristics'!K:K,MATCH($C196,'Policy Characteristics'!$C:$C,0)))</f>
        <v/>
      </c>
      <c r="R196" s="176" t="str">
        <f>IF(ISBLANK(INDEX('Policy Characteristics'!L:L,MATCH($C196,'Policy Characteristics'!$C:$C,0))),"",INDEX('Policy Characteristics'!L:L,MATCH($C196,'Policy Characteristics'!$C:$C,0)))</f>
        <v/>
      </c>
    </row>
    <row r="197" spans="1:18" s="2" customFormat="1" x14ac:dyDescent="0.25">
      <c r="A197" s="176" t="str">
        <f>IF(ISBLANK(INDEX('Policy Characteristics'!A:A,MATCH($C197,'Policy Characteristics'!$C:$C,0))),"",INDEX('Policy Characteristics'!A:A,MATCH($C197,'Policy Characteristics'!$C:$C,0)))</f>
        <v>Transportation</v>
      </c>
      <c r="B197" s="184" t="str">
        <f>IF(ISBLANK(INDEX('Policy Characteristics'!B:B,MATCH($C197,'Policy Characteristics'!$C:$C,0))),"",INDEX('Policy Characteristics'!B:B,MATCH($C197,'Policy Characteristics'!$C:$C,0)))</f>
        <v>Non-BAU Zero-Emission Vehicle Sales Standard by Subregion</v>
      </c>
      <c r="C197" s="176" t="str">
        <f t="shared" si="10"/>
        <v>Boolean Use Non BAU Minimum Required ZEV Sales Percentage by Subregion</v>
      </c>
      <c r="D197" s="2" t="s">
        <v>42</v>
      </c>
      <c r="E197" s="2" t="s">
        <v>41</v>
      </c>
      <c r="F197" s="2" t="s">
        <v>84</v>
      </c>
      <c r="G197" s="2" t="s">
        <v>2116</v>
      </c>
      <c r="H197" s="44">
        <v>2719</v>
      </c>
      <c r="I197" s="47" t="s">
        <v>44</v>
      </c>
      <c r="J197" s="177" t="str">
        <f>IF(ISBLANK(INDEX('Policy Characteristics'!D:D,MATCH($C197,'Policy Characteristics'!$C:$C,0))),"",INDEX('Policy Characteristics'!D:D,MATCH($C197,'Policy Characteristics'!$C:$C,0)))</f>
        <v>ZEV Sales Standard</v>
      </c>
      <c r="K197" s="176" t="str">
        <f>IF(ISBLANK(INDEX('Policy Characteristics'!E:E,MATCH($C197,'Policy Characteristics'!$C:$C,0))),"",INDEX('Policy Characteristics'!E:E,MATCH($C197,'Policy Characteristics'!$C:$C,0)))</f>
        <v>trans non BAU ZEV minimum</v>
      </c>
      <c r="L197" s="176">
        <f>IF(ISBLANK(INDEX('Policy Characteristics'!F:F,MATCH($C197,'Policy Characteristics'!$C:$C,0))),"",INDEX('Policy Characteristics'!F:F,MATCH($C197,'Policy Characteristics'!$C:$C,0)))</f>
        <v>0</v>
      </c>
      <c r="M197" s="176">
        <f>IF(ISBLANK(INDEX('Policy Characteristics'!G:G,MATCH($C197,'Policy Characteristics'!$C:$C,0))),"",INDEX('Policy Characteristics'!G:G,MATCH($C197,'Policy Characteristics'!$C:$C,0)))</f>
        <v>1</v>
      </c>
      <c r="N197" s="176">
        <f>IF(ISBLANK(INDEX('Policy Characteristics'!H:H,MATCH($C197,'Policy Characteristics'!$C:$C,0))),"",INDEX('Policy Characteristics'!H:H,MATCH($C197,'Policy Characteristics'!$C:$C,0)))</f>
        <v>1</v>
      </c>
      <c r="O197" s="176" t="str">
        <f>IF(ISBLANK(INDEX('Policy Characteristics'!I:I,MATCH($C197,'Policy Characteristics'!$C:$C,0))),"",INDEX('Policy Characteristics'!I:I,MATCH($C197,'Policy Characteristics'!$C:$C,0)))</f>
        <v>on/off</v>
      </c>
      <c r="P197" s="176" t="str">
        <f>IF(ISBLANK(INDEX('Policy Characteristics'!J:J,MATCH($C197,'Policy Characteristics'!$C:$C,0))),"",INDEX('Policy Characteristics'!J:J,MATCH($C197,'Policy Characteristics'!$C:$C,0)))</f>
        <v>**Description:**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v>
      </c>
      <c r="Q197" s="176" t="str">
        <f>IF(ISBLANK(INDEX('Policy Characteristics'!K:K,MATCH($C197,'Policy Characteristics'!$C:$C,0))),"",INDEX('Policy Characteristics'!K:K,MATCH($C197,'Policy Characteristics'!$C:$C,0)))</f>
        <v/>
      </c>
      <c r="R197" s="176" t="str">
        <f>IF(ISBLANK(INDEX('Policy Characteristics'!L:L,MATCH($C197,'Policy Characteristics'!$C:$C,0))),"",INDEX('Policy Characteristics'!L:L,MATCH($C197,'Policy Characteristics'!$C:$C,0)))</f>
        <v/>
      </c>
    </row>
    <row r="198" spans="1:18" s="2" customFormat="1" x14ac:dyDescent="0.25">
      <c r="A198" s="176" t="str">
        <f>IF(ISBLANK(INDEX('Policy Characteristics'!A:A,MATCH($C198,'Policy Characteristics'!$C:$C,0))),"",INDEX('Policy Characteristics'!A:A,MATCH($C198,'Policy Characteristics'!$C:$C,0)))</f>
        <v>Transportation</v>
      </c>
      <c r="B198" s="184" t="str">
        <f>IF(ISBLANK(INDEX('Policy Characteristics'!B:B,MATCH($C198,'Policy Characteristics'!$C:$C,0))),"",INDEX('Policy Characteristics'!B:B,MATCH($C198,'Policy Characteristics'!$C:$C,0)))</f>
        <v>Non-BAU Zero-Emission Vehicle Sales Standard by Subregion</v>
      </c>
      <c r="C198" s="176" t="str">
        <f t="shared" si="10"/>
        <v>Boolean Use Non BAU Minimum Required ZEV Sales Percentage by Subregion</v>
      </c>
      <c r="D198" s="2" t="s">
        <v>45</v>
      </c>
      <c r="E198" s="2" t="s">
        <v>111</v>
      </c>
      <c r="F198" s="2" t="s">
        <v>83</v>
      </c>
      <c r="G198" s="2" t="s">
        <v>141</v>
      </c>
      <c r="H198" s="44">
        <v>2720</v>
      </c>
      <c r="I198" s="47" t="s">
        <v>44</v>
      </c>
      <c r="J198" s="177" t="str">
        <f>IF(ISBLANK(INDEX('Policy Characteristics'!D:D,MATCH($C198,'Policy Characteristics'!$C:$C,0))),"",INDEX('Policy Characteristics'!D:D,MATCH($C198,'Policy Characteristics'!$C:$C,0)))</f>
        <v>ZEV Sales Standard</v>
      </c>
      <c r="K198" s="176" t="str">
        <f>IF(ISBLANK(INDEX('Policy Characteristics'!E:E,MATCH($C198,'Policy Characteristics'!$C:$C,0))),"",INDEX('Policy Characteristics'!E:E,MATCH($C198,'Policy Characteristics'!$C:$C,0)))</f>
        <v>trans non BAU ZEV minimum</v>
      </c>
      <c r="L198" s="176">
        <f>IF(ISBLANK(INDEX('Policy Characteristics'!F:F,MATCH($C198,'Policy Characteristics'!$C:$C,0))),"",INDEX('Policy Characteristics'!F:F,MATCH($C198,'Policy Characteristics'!$C:$C,0)))</f>
        <v>0</v>
      </c>
      <c r="M198" s="176">
        <f>IF(ISBLANK(INDEX('Policy Characteristics'!G:G,MATCH($C198,'Policy Characteristics'!$C:$C,0))),"",INDEX('Policy Characteristics'!G:G,MATCH($C198,'Policy Characteristics'!$C:$C,0)))</f>
        <v>1</v>
      </c>
      <c r="N198" s="176">
        <f>IF(ISBLANK(INDEX('Policy Characteristics'!H:H,MATCH($C198,'Policy Characteristics'!$C:$C,0))),"",INDEX('Policy Characteristics'!H:H,MATCH($C198,'Policy Characteristics'!$C:$C,0)))</f>
        <v>1</v>
      </c>
      <c r="O198" s="176" t="str">
        <f>IF(ISBLANK(INDEX('Policy Characteristics'!I:I,MATCH($C198,'Policy Characteristics'!$C:$C,0))),"",INDEX('Policy Characteristics'!I:I,MATCH($C198,'Policy Characteristics'!$C:$C,0)))</f>
        <v>on/off</v>
      </c>
      <c r="P198" s="176" t="str">
        <f>IF(ISBLANK(INDEX('Policy Characteristics'!J:J,MATCH($C198,'Policy Characteristics'!$C:$C,0))),"",INDEX('Policy Characteristics'!J:J,MATCH($C198,'Policy Characteristics'!$C:$C,0)))</f>
        <v>**Description:**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v>
      </c>
      <c r="Q198" s="176" t="str">
        <f>IF(ISBLANK(INDEX('Policy Characteristics'!K:K,MATCH($C198,'Policy Characteristics'!$C:$C,0))),"",INDEX('Policy Characteristics'!K:K,MATCH($C198,'Policy Characteristics'!$C:$C,0)))</f>
        <v/>
      </c>
      <c r="R198" s="176" t="str">
        <f>IF(ISBLANK(INDEX('Policy Characteristics'!L:L,MATCH($C198,'Policy Characteristics'!$C:$C,0))),"",INDEX('Policy Characteristics'!L:L,MATCH($C198,'Policy Characteristics'!$C:$C,0)))</f>
        <v/>
      </c>
    </row>
    <row r="199" spans="1:18" s="2" customFormat="1" x14ac:dyDescent="0.25">
      <c r="A199" s="176" t="str">
        <f>IF(ISBLANK(INDEX('Policy Characteristics'!A:A,MATCH($C199,'Policy Characteristics'!$C:$C,0))),"",INDEX('Policy Characteristics'!A:A,MATCH($C199,'Policy Characteristics'!$C:$C,0)))</f>
        <v>Transportation</v>
      </c>
      <c r="B199" s="184" t="str">
        <f>IF(ISBLANK(INDEX('Policy Characteristics'!B:B,MATCH($C199,'Policy Characteristics'!$C:$C,0))),"",INDEX('Policy Characteristics'!B:B,MATCH($C199,'Policy Characteristics'!$C:$C,0)))</f>
        <v>Non-BAU Zero-Emission Vehicle Sales Standard by Subregion</v>
      </c>
      <c r="C199" s="176" t="str">
        <f t="shared" si="10"/>
        <v>Boolean Use Non BAU Minimum Required ZEV Sales Percentage by Subregion</v>
      </c>
      <c r="D199" s="2" t="s">
        <v>42</v>
      </c>
      <c r="E199" s="2" t="s">
        <v>111</v>
      </c>
      <c r="F199" s="2" t="s">
        <v>84</v>
      </c>
      <c r="G199" s="2" t="s">
        <v>141</v>
      </c>
      <c r="H199" s="44">
        <v>2721</v>
      </c>
      <c r="I199" s="47" t="s">
        <v>44</v>
      </c>
      <c r="J199" s="177" t="str">
        <f>IF(ISBLANK(INDEX('Policy Characteristics'!D:D,MATCH($C199,'Policy Characteristics'!$C:$C,0))),"",INDEX('Policy Characteristics'!D:D,MATCH($C199,'Policy Characteristics'!$C:$C,0)))</f>
        <v>ZEV Sales Standard</v>
      </c>
      <c r="K199" s="176" t="str">
        <f>IF(ISBLANK(INDEX('Policy Characteristics'!E:E,MATCH($C199,'Policy Characteristics'!$C:$C,0))),"",INDEX('Policy Characteristics'!E:E,MATCH($C199,'Policy Characteristics'!$C:$C,0)))</f>
        <v>trans non BAU ZEV minimum</v>
      </c>
      <c r="L199" s="176">
        <f>IF(ISBLANK(INDEX('Policy Characteristics'!F:F,MATCH($C199,'Policy Characteristics'!$C:$C,0))),"",INDEX('Policy Characteristics'!F:F,MATCH($C199,'Policy Characteristics'!$C:$C,0)))</f>
        <v>0</v>
      </c>
      <c r="M199" s="176">
        <f>IF(ISBLANK(INDEX('Policy Characteristics'!G:G,MATCH($C199,'Policy Characteristics'!$C:$C,0))),"",INDEX('Policy Characteristics'!G:G,MATCH($C199,'Policy Characteristics'!$C:$C,0)))</f>
        <v>1</v>
      </c>
      <c r="N199" s="176">
        <f>IF(ISBLANK(INDEX('Policy Characteristics'!H:H,MATCH($C199,'Policy Characteristics'!$C:$C,0))),"",INDEX('Policy Characteristics'!H:H,MATCH($C199,'Policy Characteristics'!$C:$C,0)))</f>
        <v>1</v>
      </c>
      <c r="O199" s="176" t="str">
        <f>IF(ISBLANK(INDEX('Policy Characteristics'!I:I,MATCH($C199,'Policy Characteristics'!$C:$C,0))),"",INDEX('Policy Characteristics'!I:I,MATCH($C199,'Policy Characteristics'!$C:$C,0)))</f>
        <v>on/off</v>
      </c>
      <c r="P199" s="176" t="str">
        <f>IF(ISBLANK(INDEX('Policy Characteristics'!J:J,MATCH($C199,'Policy Characteristics'!$C:$C,0))),"",INDEX('Policy Characteristics'!J:J,MATCH($C199,'Policy Characteristics'!$C:$C,0)))</f>
        <v>**Description:**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v>
      </c>
      <c r="Q199" s="176" t="str">
        <f>IF(ISBLANK(INDEX('Policy Characteristics'!K:K,MATCH($C199,'Policy Characteristics'!$C:$C,0))),"",INDEX('Policy Characteristics'!K:K,MATCH($C199,'Policy Characteristics'!$C:$C,0)))</f>
        <v/>
      </c>
      <c r="R199" s="176" t="str">
        <f>IF(ISBLANK(INDEX('Policy Characteristics'!L:L,MATCH($C199,'Policy Characteristics'!$C:$C,0))),"",INDEX('Policy Characteristics'!L:L,MATCH($C199,'Policy Characteristics'!$C:$C,0)))</f>
        <v/>
      </c>
    </row>
    <row r="200" spans="1:18" x14ac:dyDescent="0.25">
      <c r="A200" s="176" t="str">
        <f>IF(ISBLANK(INDEX('Policy Characteristics'!A:A,MATCH($C200,'Policy Characteristics'!$C:$C,0))),"",INDEX('Policy Characteristics'!A:A,MATCH($C200,'Policy Characteristics'!$C:$C,0)))</f>
        <v>Buildings, Appliances, and Heat</v>
      </c>
      <c r="B200" s="184" t="str">
        <f>IF(ISBLANK(INDEX('Policy Characteristics'!B:B,MATCH($C200,'Policy Characteristics'!$C:$C,0))),"",INDEX('Policy Characteristics'!B:B,MATCH($C200,'Policy Characteristics'!$C:$C,0)))</f>
        <v>Building Component Electrification</v>
      </c>
      <c r="C200" t="s">
        <v>1364</v>
      </c>
      <c r="D200" s="47" t="s">
        <v>112</v>
      </c>
      <c r="E200" s="47" t="s">
        <v>270</v>
      </c>
      <c r="F200" s="47" t="s">
        <v>118</v>
      </c>
      <c r="G200" s="47" t="s">
        <v>2673</v>
      </c>
      <c r="H200" s="44">
        <v>435</v>
      </c>
      <c r="I200" s="197" t="s">
        <v>43</v>
      </c>
      <c r="J200" s="177" t="str">
        <f>IF(ISBLANK(INDEX('Policy Characteristics'!D:D,MATCH($C200,'Policy Characteristics'!$C:$C,0))),"",INDEX('Policy Characteristics'!D:D,MATCH($C200,'Policy Characteristics'!$C:$C,0)))</f>
        <v>Building Component Electrification</v>
      </c>
      <c r="K200" s="176" t="str">
        <f>IF(ISBLANK(INDEX('Policy Characteristics'!E:E,MATCH($C200,'Policy Characteristics'!$C:$C,0))),"",INDEX('Policy Characteristics'!E:E,MATCH($C200,'Policy Characteristics'!$C:$C,0)))</f>
        <v>bldgs new component fuel shifting</v>
      </c>
      <c r="L200" s="176">
        <f>IF(ISBLANK(INDEX('Policy Characteristics'!F:F,MATCH($C200,'Policy Characteristics'!$C:$C,0))),"",INDEX('Policy Characteristics'!F:F,MATCH($C200,'Policy Characteristics'!$C:$C,0)))</f>
        <v>0</v>
      </c>
      <c r="M200" s="176">
        <f>IF(ISBLANK(INDEX('Policy Characteristics'!G:G,MATCH($C200,'Policy Characteristics'!$C:$C,0))),"",INDEX('Policy Characteristics'!G:G,MATCH($C200,'Policy Characteristics'!$C:$C,0)))</f>
        <v>1</v>
      </c>
      <c r="N200" s="176">
        <f>IF(ISBLANK(INDEX('Policy Characteristics'!H:H,MATCH($C200,'Policy Characteristics'!$C:$C,0))),"",INDEX('Policy Characteristics'!H:H,MATCH($C200,'Policy Characteristics'!$C:$C,0)))</f>
        <v>0.01</v>
      </c>
      <c r="O200" s="176" t="str">
        <f>IF(ISBLANK(INDEX('Policy Characteristics'!I:I,MATCH($C200,'Policy Characteristics'!$C:$C,0))),"",INDEX('Policy Characteristics'!I:I,MATCH($C200,'Policy Characteristics'!$C:$C,0)))</f>
        <v>% of newly sold non-electric building components</v>
      </c>
      <c r="P200" s="176" t="str">
        <f>IF(ISBLANK(INDEX('Policy Characteristics'!J:J,MATCH($C200,'Policy Characteristics'!$C:$C,0))),"",INDEX('Policy Characteristics'!J:J,MATCH($C200,'Policy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00" s="176" t="str">
        <f>IF(ISBLANK(INDEX('Policy Characteristics'!K:K,MATCH($C200,'Policy Characteristics'!$C:$C,0))),"",INDEX('Policy Characteristics'!K:K,MATCH($C200,'Policy Characteristics'!$C:$C,0)))</f>
        <v>buildings-sector-main.html#component-elec</v>
      </c>
      <c r="R200" s="176" t="str">
        <f>IF(ISBLANK(INDEX('Policy Characteristics'!L:L,MATCH($C200,'Policy Characteristics'!$C:$C,0))),"",INDEX('Policy Characteristics'!L:L,MATCH($C200,'Policy Characteristics'!$C:$C,0)))</f>
        <v>building-component-electrification.html</v>
      </c>
    </row>
    <row r="201" spans="1:18" x14ac:dyDescent="0.25">
      <c r="A201" s="176" t="str">
        <f>IF(ISBLANK(INDEX('Policy Characteristics'!A:A,MATCH($C201,'Policy Characteristics'!$C:$C,0))),"",INDEX('Policy Characteristics'!A:A,MATCH($C201,'Policy Characteristics'!$C:$C,0)))</f>
        <v>Buildings, Appliances, and Heat</v>
      </c>
      <c r="B201" s="184" t="str">
        <f>IF(ISBLANK(INDEX('Policy Characteristics'!B:B,MATCH($C201,'Policy Characteristics'!$C:$C,0))),"",INDEX('Policy Characteristics'!B:B,MATCH($C201,'Policy Characteristics'!$C:$C,0)))</f>
        <v>Building Component Electrification</v>
      </c>
      <c r="C201" s="176" t="str">
        <f t="shared" ref="C201:C213" si="11">C$200</f>
        <v>Fraction of New Bldg Components Shifted to Other Fuels</v>
      </c>
      <c r="D201" s="47" t="s">
        <v>113</v>
      </c>
      <c r="E201" s="47" t="s">
        <v>270</v>
      </c>
      <c r="F201" s="47" t="s">
        <v>119</v>
      </c>
      <c r="G201" s="47" t="s">
        <v>2673</v>
      </c>
      <c r="H201" s="44">
        <v>436</v>
      </c>
      <c r="I201" s="47" t="s">
        <v>43</v>
      </c>
      <c r="J201" s="177" t="str">
        <f>IF(ISBLANK(INDEX('Policy Characteristics'!D:D,MATCH($C201,'Policy Characteristics'!$C:$C,0))),"",INDEX('Policy Characteristics'!D:D,MATCH($C201,'Policy Characteristics'!$C:$C,0)))</f>
        <v>Building Component Electrification</v>
      </c>
      <c r="K201" s="176" t="str">
        <f>IF(ISBLANK(INDEX('Policy Characteristics'!E:E,MATCH($C201,'Policy Characteristics'!$C:$C,0))),"",INDEX('Policy Characteristics'!E:E,MATCH($C201,'Policy Characteristics'!$C:$C,0)))</f>
        <v>bldgs new component fuel shifting</v>
      </c>
      <c r="L201" s="176">
        <f>IF(ISBLANK(INDEX('Policy Characteristics'!F:F,MATCH($C201,'Policy Characteristics'!$C:$C,0))),"",INDEX('Policy Characteristics'!F:F,MATCH($C201,'Policy Characteristics'!$C:$C,0)))</f>
        <v>0</v>
      </c>
      <c r="M201" s="176">
        <f>IF(ISBLANK(INDEX('Policy Characteristics'!G:G,MATCH($C201,'Policy Characteristics'!$C:$C,0))),"",INDEX('Policy Characteristics'!G:G,MATCH($C201,'Policy Characteristics'!$C:$C,0)))</f>
        <v>1</v>
      </c>
      <c r="N201" s="176">
        <f>IF(ISBLANK(INDEX('Policy Characteristics'!H:H,MATCH($C201,'Policy Characteristics'!$C:$C,0))),"",INDEX('Policy Characteristics'!H:H,MATCH($C201,'Policy Characteristics'!$C:$C,0)))</f>
        <v>0.01</v>
      </c>
      <c r="O201" s="176" t="str">
        <f>IF(ISBLANK(INDEX('Policy Characteristics'!I:I,MATCH($C201,'Policy Characteristics'!$C:$C,0))),"",INDEX('Policy Characteristics'!I:I,MATCH($C201,'Policy Characteristics'!$C:$C,0)))</f>
        <v>% of newly sold non-electric building components</v>
      </c>
      <c r="P201" s="176" t="str">
        <f>IF(ISBLANK(INDEX('Policy Characteristics'!J:J,MATCH($C201,'Policy Characteristics'!$C:$C,0))),"",INDEX('Policy Characteristics'!J:J,MATCH($C201,'Policy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01" s="176" t="str">
        <f>IF(ISBLANK(INDEX('Policy Characteristics'!K:K,MATCH($C201,'Policy Characteristics'!$C:$C,0))),"",INDEX('Policy Characteristics'!K:K,MATCH($C201,'Policy Characteristics'!$C:$C,0)))</f>
        <v>buildings-sector-main.html#component-elec</v>
      </c>
      <c r="R201" s="176" t="str">
        <f>IF(ISBLANK(INDEX('Policy Characteristics'!L:L,MATCH($C201,'Policy Characteristics'!$C:$C,0))),"",INDEX('Policy Characteristics'!L:L,MATCH($C201,'Policy Characteristics'!$C:$C,0)))</f>
        <v>building-component-electrification.html</v>
      </c>
    </row>
    <row r="202" spans="1:18" x14ac:dyDescent="0.25">
      <c r="A202" s="176" t="str">
        <f>IF(ISBLANK(INDEX('Policy Characteristics'!A:A,MATCH($C202,'Policy Characteristics'!$C:$C,0))),"",INDEX('Policy Characteristics'!A:A,MATCH($C202,'Policy Characteristics'!$C:$C,0)))</f>
        <v>Buildings, Appliances, and Heat</v>
      </c>
      <c r="B202" s="184" t="str">
        <f>IF(ISBLANK(INDEX('Policy Characteristics'!B:B,MATCH($C202,'Policy Characteristics'!$C:$C,0))),"",INDEX('Policy Characteristics'!B:B,MATCH($C202,'Policy Characteristics'!$C:$C,0)))</f>
        <v>Building Component Electrification</v>
      </c>
      <c r="C202" s="176" t="str">
        <f t="shared" si="11"/>
        <v>Fraction of New Bldg Components Shifted to Other Fuels</v>
      </c>
      <c r="D202" s="47" t="s">
        <v>115</v>
      </c>
      <c r="E202" s="47" t="s">
        <v>270</v>
      </c>
      <c r="F202" s="47" t="s">
        <v>121</v>
      </c>
      <c r="G202" s="47" t="s">
        <v>2673</v>
      </c>
      <c r="H202" s="44">
        <v>437</v>
      </c>
      <c r="I202" s="47" t="s">
        <v>43</v>
      </c>
      <c r="J202" s="177" t="str">
        <f>IF(ISBLANK(INDEX('Policy Characteristics'!D:D,MATCH($C202,'Policy Characteristics'!$C:$C,0))),"",INDEX('Policy Characteristics'!D:D,MATCH($C202,'Policy Characteristics'!$C:$C,0)))</f>
        <v>Building Component Electrification</v>
      </c>
      <c r="K202" s="176" t="str">
        <f>IF(ISBLANK(INDEX('Policy Characteristics'!E:E,MATCH($C202,'Policy Characteristics'!$C:$C,0))),"",INDEX('Policy Characteristics'!E:E,MATCH($C202,'Policy Characteristics'!$C:$C,0)))</f>
        <v>bldgs new component fuel shifting</v>
      </c>
      <c r="L202" s="176">
        <f>IF(ISBLANK(INDEX('Policy Characteristics'!F:F,MATCH($C202,'Policy Characteristics'!$C:$C,0))),"",INDEX('Policy Characteristics'!F:F,MATCH($C202,'Policy Characteristics'!$C:$C,0)))</f>
        <v>0</v>
      </c>
      <c r="M202" s="176">
        <f>IF(ISBLANK(INDEX('Policy Characteristics'!G:G,MATCH($C202,'Policy Characteristics'!$C:$C,0))),"",INDEX('Policy Characteristics'!G:G,MATCH($C202,'Policy Characteristics'!$C:$C,0)))</f>
        <v>1</v>
      </c>
      <c r="N202" s="176">
        <f>IF(ISBLANK(INDEX('Policy Characteristics'!H:H,MATCH($C202,'Policy Characteristics'!$C:$C,0))),"",INDEX('Policy Characteristics'!H:H,MATCH($C202,'Policy Characteristics'!$C:$C,0)))</f>
        <v>0.01</v>
      </c>
      <c r="O202" s="176" t="str">
        <f>IF(ISBLANK(INDEX('Policy Characteristics'!I:I,MATCH($C202,'Policy Characteristics'!$C:$C,0))),"",INDEX('Policy Characteristics'!I:I,MATCH($C202,'Policy Characteristics'!$C:$C,0)))</f>
        <v>% of newly sold non-electric building components</v>
      </c>
      <c r="P202" s="176" t="str">
        <f>IF(ISBLANK(INDEX('Policy Characteristics'!J:J,MATCH($C202,'Policy Characteristics'!$C:$C,0))),"",INDEX('Policy Characteristics'!J:J,MATCH($C202,'Policy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02" s="176" t="str">
        <f>IF(ISBLANK(INDEX('Policy Characteristics'!K:K,MATCH($C202,'Policy Characteristics'!$C:$C,0))),"",INDEX('Policy Characteristics'!K:K,MATCH($C202,'Policy Characteristics'!$C:$C,0)))</f>
        <v>buildings-sector-main.html#component-elec</v>
      </c>
      <c r="R202" s="176" t="str">
        <f>IF(ISBLANK(INDEX('Policy Characteristics'!L:L,MATCH($C202,'Policy Characteristics'!$C:$C,0))),"",INDEX('Policy Characteristics'!L:L,MATCH($C202,'Policy Characteristics'!$C:$C,0)))</f>
        <v>building-component-electrification.html</v>
      </c>
    </row>
    <row r="203" spans="1:18" x14ac:dyDescent="0.25">
      <c r="A203" s="176" t="str">
        <f>IF(ISBLANK(INDEX('Policy Characteristics'!A:A,MATCH($C203,'Policy Characteristics'!$C:$C,0))),"",INDEX('Policy Characteristics'!A:A,MATCH($C203,'Policy Characteristics'!$C:$C,0)))</f>
        <v>Buildings, Appliances, and Heat</v>
      </c>
      <c r="B203" s="184" t="str">
        <f>IF(ISBLANK(INDEX('Policy Characteristics'!B:B,MATCH($C203,'Policy Characteristics'!$C:$C,0))),"",INDEX('Policy Characteristics'!B:B,MATCH($C203,'Policy Characteristics'!$C:$C,0)))</f>
        <v>Building Component Electrification</v>
      </c>
      <c r="C203" s="176" t="str">
        <f t="shared" si="11"/>
        <v>Fraction of New Bldg Components Shifted to Other Fuels</v>
      </c>
      <c r="D203" s="47" t="s">
        <v>116</v>
      </c>
      <c r="E203" s="47" t="s">
        <v>270</v>
      </c>
      <c r="F203" s="47" t="s">
        <v>122</v>
      </c>
      <c r="G203" s="47" t="s">
        <v>2673</v>
      </c>
      <c r="H203" s="44">
        <v>438</v>
      </c>
      <c r="I203" s="197" t="s">
        <v>43</v>
      </c>
      <c r="J203" s="177" t="str">
        <f>IF(ISBLANK(INDEX('Policy Characteristics'!D:D,MATCH($C203,'Policy Characteristics'!$C:$C,0))),"",INDEX('Policy Characteristics'!D:D,MATCH($C203,'Policy Characteristics'!$C:$C,0)))</f>
        <v>Building Component Electrification</v>
      </c>
      <c r="K203" s="176" t="str">
        <f>IF(ISBLANK(INDEX('Policy Characteristics'!E:E,MATCH($C203,'Policy Characteristics'!$C:$C,0))),"",INDEX('Policy Characteristics'!E:E,MATCH($C203,'Policy Characteristics'!$C:$C,0)))</f>
        <v>bldgs new component fuel shifting</v>
      </c>
      <c r="L203" s="176">
        <f>IF(ISBLANK(INDEX('Policy Characteristics'!F:F,MATCH($C203,'Policy Characteristics'!$C:$C,0))),"",INDEX('Policy Characteristics'!F:F,MATCH($C203,'Policy Characteristics'!$C:$C,0)))</f>
        <v>0</v>
      </c>
      <c r="M203" s="176">
        <f>IF(ISBLANK(INDEX('Policy Characteristics'!G:G,MATCH($C203,'Policy Characteristics'!$C:$C,0))),"",INDEX('Policy Characteristics'!G:G,MATCH($C203,'Policy Characteristics'!$C:$C,0)))</f>
        <v>1</v>
      </c>
      <c r="N203" s="176">
        <f>IF(ISBLANK(INDEX('Policy Characteristics'!H:H,MATCH($C203,'Policy Characteristics'!$C:$C,0))),"",INDEX('Policy Characteristics'!H:H,MATCH($C203,'Policy Characteristics'!$C:$C,0)))</f>
        <v>0.01</v>
      </c>
      <c r="O203" s="176" t="str">
        <f>IF(ISBLANK(INDEX('Policy Characteristics'!I:I,MATCH($C203,'Policy Characteristics'!$C:$C,0))),"",INDEX('Policy Characteristics'!I:I,MATCH($C203,'Policy Characteristics'!$C:$C,0)))</f>
        <v>% of newly sold non-electric building components</v>
      </c>
      <c r="P203" s="176" t="str">
        <f>IF(ISBLANK(INDEX('Policy Characteristics'!J:J,MATCH($C203,'Policy Characteristics'!$C:$C,0))),"",INDEX('Policy Characteristics'!J:J,MATCH($C203,'Policy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03" s="176" t="str">
        <f>IF(ISBLANK(INDEX('Policy Characteristics'!K:K,MATCH($C203,'Policy Characteristics'!$C:$C,0))),"",INDEX('Policy Characteristics'!K:K,MATCH($C203,'Policy Characteristics'!$C:$C,0)))</f>
        <v>buildings-sector-main.html#component-elec</v>
      </c>
      <c r="R203" s="176" t="str">
        <f>IF(ISBLANK(INDEX('Policy Characteristics'!L:L,MATCH($C203,'Policy Characteristics'!$C:$C,0))),"",INDEX('Policy Characteristics'!L:L,MATCH($C203,'Policy Characteristics'!$C:$C,0)))</f>
        <v>building-component-electrification.html</v>
      </c>
    </row>
    <row r="204" spans="1:18" x14ac:dyDescent="0.25">
      <c r="A204" s="176" t="str">
        <f>IF(ISBLANK(INDEX('Policy Characteristics'!A:A,MATCH($C204,'Policy Characteristics'!$C:$C,0))),"",INDEX('Policy Characteristics'!A:A,MATCH($C204,'Policy Characteristics'!$C:$C,0)))</f>
        <v>Buildings, Appliances, and Heat</v>
      </c>
      <c r="B204" s="184" t="str">
        <f>IF(ISBLANK(INDEX('Policy Characteristics'!B:B,MATCH($C204,'Policy Characteristics'!$C:$C,0))),"",INDEX('Policy Characteristics'!B:B,MATCH($C204,'Policy Characteristics'!$C:$C,0)))</f>
        <v>Building Component Electrification</v>
      </c>
      <c r="C204" s="176" t="str">
        <f t="shared" si="11"/>
        <v>Fraction of New Bldg Components Shifted to Other Fuels</v>
      </c>
      <c r="D204" s="47" t="s">
        <v>117</v>
      </c>
      <c r="E204" s="47" t="s">
        <v>270</v>
      </c>
      <c r="F204" s="47" t="s">
        <v>123</v>
      </c>
      <c r="G204" s="47" t="s">
        <v>2673</v>
      </c>
      <c r="H204" s="44">
        <v>439</v>
      </c>
      <c r="I204" s="197" t="s">
        <v>43</v>
      </c>
      <c r="J204" s="177" t="str">
        <f>IF(ISBLANK(INDEX('Policy Characteristics'!D:D,MATCH($C204,'Policy Characteristics'!$C:$C,0))),"",INDEX('Policy Characteristics'!D:D,MATCH($C204,'Policy Characteristics'!$C:$C,0)))</f>
        <v>Building Component Electrification</v>
      </c>
      <c r="K204" s="176" t="str">
        <f>IF(ISBLANK(INDEX('Policy Characteristics'!E:E,MATCH($C204,'Policy Characteristics'!$C:$C,0))),"",INDEX('Policy Characteristics'!E:E,MATCH($C204,'Policy Characteristics'!$C:$C,0)))</f>
        <v>bldgs new component fuel shifting</v>
      </c>
      <c r="L204" s="176">
        <f>IF(ISBLANK(INDEX('Policy Characteristics'!F:F,MATCH($C204,'Policy Characteristics'!$C:$C,0))),"",INDEX('Policy Characteristics'!F:F,MATCH($C204,'Policy Characteristics'!$C:$C,0)))</f>
        <v>0</v>
      </c>
      <c r="M204" s="176">
        <f>IF(ISBLANK(INDEX('Policy Characteristics'!G:G,MATCH($C204,'Policy Characteristics'!$C:$C,0))),"",INDEX('Policy Characteristics'!G:G,MATCH($C204,'Policy Characteristics'!$C:$C,0)))</f>
        <v>1</v>
      </c>
      <c r="N204" s="176">
        <f>IF(ISBLANK(INDEX('Policy Characteristics'!H:H,MATCH($C204,'Policy Characteristics'!$C:$C,0))),"",INDEX('Policy Characteristics'!H:H,MATCH($C204,'Policy Characteristics'!$C:$C,0)))</f>
        <v>0.01</v>
      </c>
      <c r="O204" s="176" t="str">
        <f>IF(ISBLANK(INDEX('Policy Characteristics'!I:I,MATCH($C204,'Policy Characteristics'!$C:$C,0))),"",INDEX('Policy Characteristics'!I:I,MATCH($C204,'Policy Characteristics'!$C:$C,0)))</f>
        <v>% of newly sold non-electric building components</v>
      </c>
      <c r="P204" s="176" t="str">
        <f>IF(ISBLANK(INDEX('Policy Characteristics'!J:J,MATCH($C204,'Policy Characteristics'!$C:$C,0))),"",INDEX('Policy Characteristics'!J:J,MATCH($C204,'Policy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04" s="176" t="str">
        <f>IF(ISBLANK(INDEX('Policy Characteristics'!K:K,MATCH($C204,'Policy Characteristics'!$C:$C,0))),"",INDEX('Policy Characteristics'!K:K,MATCH($C204,'Policy Characteristics'!$C:$C,0)))</f>
        <v>buildings-sector-main.html#component-elec</v>
      </c>
      <c r="R204" s="176" t="str">
        <f>IF(ISBLANK(INDEX('Policy Characteristics'!L:L,MATCH($C204,'Policy Characteristics'!$C:$C,0))),"",INDEX('Policy Characteristics'!L:L,MATCH($C204,'Policy Characteristics'!$C:$C,0)))</f>
        <v>building-component-electrification.html</v>
      </c>
    </row>
    <row r="205" spans="1:18" x14ac:dyDescent="0.25">
      <c r="A205" s="176" t="str">
        <f>IF(ISBLANK(INDEX('Policy Characteristics'!A:A,MATCH($C205,'Policy Characteristics'!$C:$C,0))),"",INDEX('Policy Characteristics'!A:A,MATCH($C205,'Policy Characteristics'!$C:$C,0)))</f>
        <v>Buildings, Appliances, and Heat</v>
      </c>
      <c r="B205" s="184" t="str">
        <f>IF(ISBLANK(INDEX('Policy Characteristics'!B:B,MATCH($C205,'Policy Characteristics'!$C:$C,0))),"",INDEX('Policy Characteristics'!B:B,MATCH($C205,'Policy Characteristics'!$C:$C,0)))</f>
        <v>Building Component Electrification</v>
      </c>
      <c r="C205" s="176" t="str">
        <f t="shared" si="11"/>
        <v>Fraction of New Bldg Components Shifted to Other Fuels</v>
      </c>
      <c r="D205" s="47" t="s">
        <v>112</v>
      </c>
      <c r="E205" s="47" t="s">
        <v>271</v>
      </c>
      <c r="F205" s="47" t="s">
        <v>118</v>
      </c>
      <c r="G205" s="47" t="s">
        <v>273</v>
      </c>
      <c r="H205" s="44">
        <v>440</v>
      </c>
      <c r="I205" s="197" t="s">
        <v>44</v>
      </c>
      <c r="J205" s="177" t="str">
        <f>IF(ISBLANK(INDEX('Policy Characteristics'!D:D,MATCH($C205,'Policy Characteristics'!$C:$C,0))),"",INDEX('Policy Characteristics'!D:D,MATCH($C205,'Policy Characteristics'!$C:$C,0)))</f>
        <v>Building Component Electrification</v>
      </c>
      <c r="K205" s="176" t="str">
        <f>IF(ISBLANK(INDEX('Policy Characteristics'!E:E,MATCH($C205,'Policy Characteristics'!$C:$C,0))),"",INDEX('Policy Characteristics'!E:E,MATCH($C205,'Policy Characteristics'!$C:$C,0)))</f>
        <v>bldgs new component fuel shifting</v>
      </c>
      <c r="L205" s="176">
        <f>IF(ISBLANK(INDEX('Policy Characteristics'!F:F,MATCH($C205,'Policy Characteristics'!$C:$C,0))),"",INDEX('Policy Characteristics'!F:F,MATCH($C205,'Policy Characteristics'!$C:$C,0)))</f>
        <v>0</v>
      </c>
      <c r="M205" s="176">
        <f>IF(ISBLANK(INDEX('Policy Characteristics'!G:G,MATCH($C205,'Policy Characteristics'!$C:$C,0))),"",INDEX('Policy Characteristics'!G:G,MATCH($C205,'Policy Characteristics'!$C:$C,0)))</f>
        <v>1</v>
      </c>
      <c r="N205" s="176">
        <f>IF(ISBLANK(INDEX('Policy Characteristics'!H:H,MATCH($C205,'Policy Characteristics'!$C:$C,0))),"",INDEX('Policy Characteristics'!H:H,MATCH($C205,'Policy Characteristics'!$C:$C,0)))</f>
        <v>0.01</v>
      </c>
      <c r="O205" s="176" t="str">
        <f>IF(ISBLANK(INDEX('Policy Characteristics'!I:I,MATCH($C205,'Policy Characteristics'!$C:$C,0))),"",INDEX('Policy Characteristics'!I:I,MATCH($C205,'Policy Characteristics'!$C:$C,0)))</f>
        <v>% of newly sold non-electric building components</v>
      </c>
      <c r="P205" s="176" t="str">
        <f>IF(ISBLANK(INDEX('Policy Characteristics'!J:J,MATCH($C205,'Policy Characteristics'!$C:$C,0))),"",INDEX('Policy Characteristics'!J:J,MATCH($C205,'Policy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05" s="176" t="str">
        <f>IF(ISBLANK(INDEX('Policy Characteristics'!K:K,MATCH($C205,'Policy Characteristics'!$C:$C,0))),"",INDEX('Policy Characteristics'!K:K,MATCH($C205,'Policy Characteristics'!$C:$C,0)))</f>
        <v>buildings-sector-main.html#component-elec</v>
      </c>
      <c r="R205" s="176" t="str">
        <f>IF(ISBLANK(INDEX('Policy Characteristics'!L:L,MATCH($C205,'Policy Characteristics'!$C:$C,0))),"",INDEX('Policy Characteristics'!L:L,MATCH($C205,'Policy Characteristics'!$C:$C,0)))</f>
        <v>building-component-electrification.html</v>
      </c>
    </row>
    <row r="206" spans="1:18" x14ac:dyDescent="0.25">
      <c r="A206" s="176" t="str">
        <f>IF(ISBLANK(INDEX('Policy Characteristics'!A:A,MATCH($C206,'Policy Characteristics'!$C:$C,0))),"",INDEX('Policy Characteristics'!A:A,MATCH($C206,'Policy Characteristics'!$C:$C,0)))</f>
        <v>Buildings, Appliances, and Heat</v>
      </c>
      <c r="B206" s="184" t="str">
        <f>IF(ISBLANK(INDEX('Policy Characteristics'!B:B,MATCH($C206,'Policy Characteristics'!$C:$C,0))),"",INDEX('Policy Characteristics'!B:B,MATCH($C206,'Policy Characteristics'!$C:$C,0)))</f>
        <v>Building Component Electrification</v>
      </c>
      <c r="C206" s="176" t="str">
        <f t="shared" si="11"/>
        <v>Fraction of New Bldg Components Shifted to Other Fuels</v>
      </c>
      <c r="D206" s="47" t="s">
        <v>113</v>
      </c>
      <c r="E206" s="47" t="s">
        <v>271</v>
      </c>
      <c r="F206" s="47" t="s">
        <v>119</v>
      </c>
      <c r="G206" s="47" t="s">
        <v>273</v>
      </c>
      <c r="H206" s="44">
        <v>441</v>
      </c>
      <c r="I206" s="197" t="s">
        <v>44</v>
      </c>
      <c r="J206" s="177" t="str">
        <f>IF(ISBLANK(INDEX('Policy Characteristics'!D:D,MATCH($C206,'Policy Characteristics'!$C:$C,0))),"",INDEX('Policy Characteristics'!D:D,MATCH($C206,'Policy Characteristics'!$C:$C,0)))</f>
        <v>Building Component Electrification</v>
      </c>
      <c r="K206" s="176" t="str">
        <f>IF(ISBLANK(INDEX('Policy Characteristics'!E:E,MATCH($C206,'Policy Characteristics'!$C:$C,0))),"",INDEX('Policy Characteristics'!E:E,MATCH($C206,'Policy Characteristics'!$C:$C,0)))</f>
        <v>bldgs new component fuel shifting</v>
      </c>
      <c r="L206" s="176">
        <f>IF(ISBLANK(INDEX('Policy Characteristics'!F:F,MATCH($C206,'Policy Characteristics'!$C:$C,0))),"",INDEX('Policy Characteristics'!F:F,MATCH($C206,'Policy Characteristics'!$C:$C,0)))</f>
        <v>0</v>
      </c>
      <c r="M206" s="176">
        <f>IF(ISBLANK(INDEX('Policy Characteristics'!G:G,MATCH($C206,'Policy Characteristics'!$C:$C,0))),"",INDEX('Policy Characteristics'!G:G,MATCH($C206,'Policy Characteristics'!$C:$C,0)))</f>
        <v>1</v>
      </c>
      <c r="N206" s="176">
        <f>IF(ISBLANK(INDEX('Policy Characteristics'!H:H,MATCH($C206,'Policy Characteristics'!$C:$C,0))),"",INDEX('Policy Characteristics'!H:H,MATCH($C206,'Policy Characteristics'!$C:$C,0)))</f>
        <v>0.01</v>
      </c>
      <c r="O206" s="176" t="str">
        <f>IF(ISBLANK(INDEX('Policy Characteristics'!I:I,MATCH($C206,'Policy Characteristics'!$C:$C,0))),"",INDEX('Policy Characteristics'!I:I,MATCH($C206,'Policy Characteristics'!$C:$C,0)))</f>
        <v>% of newly sold non-electric building components</v>
      </c>
      <c r="P206" s="176" t="str">
        <f>IF(ISBLANK(INDEX('Policy Characteristics'!J:J,MATCH($C206,'Policy Characteristics'!$C:$C,0))),"",INDEX('Policy Characteristics'!J:J,MATCH($C206,'Policy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06" s="176" t="str">
        <f>IF(ISBLANK(INDEX('Policy Characteristics'!K:K,MATCH($C206,'Policy Characteristics'!$C:$C,0))),"",INDEX('Policy Characteristics'!K:K,MATCH($C206,'Policy Characteristics'!$C:$C,0)))</f>
        <v>buildings-sector-main.html#component-elec</v>
      </c>
      <c r="R206" s="176" t="str">
        <f>IF(ISBLANK(INDEX('Policy Characteristics'!L:L,MATCH($C206,'Policy Characteristics'!$C:$C,0))),"",INDEX('Policy Characteristics'!L:L,MATCH($C206,'Policy Characteristics'!$C:$C,0)))</f>
        <v>building-component-electrification.html</v>
      </c>
    </row>
    <row r="207" spans="1:18" x14ac:dyDescent="0.25">
      <c r="A207" s="176" t="str">
        <f>IF(ISBLANK(INDEX('Policy Characteristics'!A:A,MATCH($C207,'Policy Characteristics'!$C:$C,0))),"",INDEX('Policy Characteristics'!A:A,MATCH($C207,'Policy Characteristics'!$C:$C,0)))</f>
        <v>Buildings, Appliances, and Heat</v>
      </c>
      <c r="B207" s="184" t="str">
        <f>IF(ISBLANK(INDEX('Policy Characteristics'!B:B,MATCH($C207,'Policy Characteristics'!$C:$C,0))),"",INDEX('Policy Characteristics'!B:B,MATCH($C207,'Policy Characteristics'!$C:$C,0)))</f>
        <v>Building Component Electrification</v>
      </c>
      <c r="C207" s="176" t="str">
        <f t="shared" si="11"/>
        <v>Fraction of New Bldg Components Shifted to Other Fuels</v>
      </c>
      <c r="D207" s="47" t="s">
        <v>115</v>
      </c>
      <c r="E207" s="47" t="s">
        <v>271</v>
      </c>
      <c r="F207" s="47" t="s">
        <v>121</v>
      </c>
      <c r="G207" s="47" t="s">
        <v>273</v>
      </c>
      <c r="H207" s="44">
        <v>442</v>
      </c>
      <c r="I207" s="197" t="s">
        <v>44</v>
      </c>
      <c r="J207" s="177" t="str">
        <f>IF(ISBLANK(INDEX('Policy Characteristics'!D:D,MATCH($C207,'Policy Characteristics'!$C:$C,0))),"",INDEX('Policy Characteristics'!D:D,MATCH($C207,'Policy Characteristics'!$C:$C,0)))</f>
        <v>Building Component Electrification</v>
      </c>
      <c r="K207" s="176" t="str">
        <f>IF(ISBLANK(INDEX('Policy Characteristics'!E:E,MATCH($C207,'Policy Characteristics'!$C:$C,0))),"",INDEX('Policy Characteristics'!E:E,MATCH($C207,'Policy Characteristics'!$C:$C,0)))</f>
        <v>bldgs new component fuel shifting</v>
      </c>
      <c r="L207" s="176">
        <f>IF(ISBLANK(INDEX('Policy Characteristics'!F:F,MATCH($C207,'Policy Characteristics'!$C:$C,0))),"",INDEX('Policy Characteristics'!F:F,MATCH($C207,'Policy Characteristics'!$C:$C,0)))</f>
        <v>0</v>
      </c>
      <c r="M207" s="176">
        <f>IF(ISBLANK(INDEX('Policy Characteristics'!G:G,MATCH($C207,'Policy Characteristics'!$C:$C,0))),"",INDEX('Policy Characteristics'!G:G,MATCH($C207,'Policy Characteristics'!$C:$C,0)))</f>
        <v>1</v>
      </c>
      <c r="N207" s="176">
        <f>IF(ISBLANK(INDEX('Policy Characteristics'!H:H,MATCH($C207,'Policy Characteristics'!$C:$C,0))),"",INDEX('Policy Characteristics'!H:H,MATCH($C207,'Policy Characteristics'!$C:$C,0)))</f>
        <v>0.01</v>
      </c>
      <c r="O207" s="176" t="str">
        <f>IF(ISBLANK(INDEX('Policy Characteristics'!I:I,MATCH($C207,'Policy Characteristics'!$C:$C,0))),"",INDEX('Policy Characteristics'!I:I,MATCH($C207,'Policy Characteristics'!$C:$C,0)))</f>
        <v>% of newly sold non-electric building components</v>
      </c>
      <c r="P207" s="176" t="str">
        <f>IF(ISBLANK(INDEX('Policy Characteristics'!J:J,MATCH($C207,'Policy Characteristics'!$C:$C,0))),"",INDEX('Policy Characteristics'!J:J,MATCH($C207,'Policy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07" s="176" t="str">
        <f>IF(ISBLANK(INDEX('Policy Characteristics'!K:K,MATCH($C207,'Policy Characteristics'!$C:$C,0))),"",INDEX('Policy Characteristics'!K:K,MATCH($C207,'Policy Characteristics'!$C:$C,0)))</f>
        <v>buildings-sector-main.html#component-elec</v>
      </c>
      <c r="R207" s="176" t="str">
        <f>IF(ISBLANK(INDEX('Policy Characteristics'!L:L,MATCH($C207,'Policy Characteristics'!$C:$C,0))),"",INDEX('Policy Characteristics'!L:L,MATCH($C207,'Policy Characteristics'!$C:$C,0)))</f>
        <v>building-component-electrification.html</v>
      </c>
    </row>
    <row r="208" spans="1:18" x14ac:dyDescent="0.25">
      <c r="A208" s="176" t="str">
        <f>IF(ISBLANK(INDEX('Policy Characteristics'!A:A,MATCH($C208,'Policy Characteristics'!$C:$C,0))),"",INDEX('Policy Characteristics'!A:A,MATCH($C208,'Policy Characteristics'!$C:$C,0)))</f>
        <v>Buildings, Appliances, and Heat</v>
      </c>
      <c r="B208" s="184" t="str">
        <f>IF(ISBLANK(INDEX('Policy Characteristics'!B:B,MATCH($C208,'Policy Characteristics'!$C:$C,0))),"",INDEX('Policy Characteristics'!B:B,MATCH($C208,'Policy Characteristics'!$C:$C,0)))</f>
        <v>Building Component Electrification</v>
      </c>
      <c r="C208" s="176" t="str">
        <f t="shared" si="11"/>
        <v>Fraction of New Bldg Components Shifted to Other Fuels</v>
      </c>
      <c r="D208" s="47" t="s">
        <v>116</v>
      </c>
      <c r="E208" s="47" t="s">
        <v>271</v>
      </c>
      <c r="F208" s="47" t="s">
        <v>122</v>
      </c>
      <c r="G208" s="47" t="s">
        <v>273</v>
      </c>
      <c r="H208" s="44">
        <v>443</v>
      </c>
      <c r="I208" s="197" t="s">
        <v>44</v>
      </c>
      <c r="J208" s="177" t="str">
        <f>IF(ISBLANK(INDEX('Policy Characteristics'!D:D,MATCH($C208,'Policy Characteristics'!$C:$C,0))),"",INDEX('Policy Characteristics'!D:D,MATCH($C208,'Policy Characteristics'!$C:$C,0)))</f>
        <v>Building Component Electrification</v>
      </c>
      <c r="K208" s="176" t="str">
        <f>IF(ISBLANK(INDEX('Policy Characteristics'!E:E,MATCH($C208,'Policy Characteristics'!$C:$C,0))),"",INDEX('Policy Characteristics'!E:E,MATCH($C208,'Policy Characteristics'!$C:$C,0)))</f>
        <v>bldgs new component fuel shifting</v>
      </c>
      <c r="L208" s="176">
        <f>IF(ISBLANK(INDEX('Policy Characteristics'!F:F,MATCH($C208,'Policy Characteristics'!$C:$C,0))),"",INDEX('Policy Characteristics'!F:F,MATCH($C208,'Policy Characteristics'!$C:$C,0)))</f>
        <v>0</v>
      </c>
      <c r="M208" s="176">
        <f>IF(ISBLANK(INDEX('Policy Characteristics'!G:G,MATCH($C208,'Policy Characteristics'!$C:$C,0))),"",INDEX('Policy Characteristics'!G:G,MATCH($C208,'Policy Characteristics'!$C:$C,0)))</f>
        <v>1</v>
      </c>
      <c r="N208" s="176">
        <f>IF(ISBLANK(INDEX('Policy Characteristics'!H:H,MATCH($C208,'Policy Characteristics'!$C:$C,0))),"",INDEX('Policy Characteristics'!H:H,MATCH($C208,'Policy Characteristics'!$C:$C,0)))</f>
        <v>0.01</v>
      </c>
      <c r="O208" s="176" t="str">
        <f>IF(ISBLANK(INDEX('Policy Characteristics'!I:I,MATCH($C208,'Policy Characteristics'!$C:$C,0))),"",INDEX('Policy Characteristics'!I:I,MATCH($C208,'Policy Characteristics'!$C:$C,0)))</f>
        <v>% of newly sold non-electric building components</v>
      </c>
      <c r="P208" s="176" t="str">
        <f>IF(ISBLANK(INDEX('Policy Characteristics'!J:J,MATCH($C208,'Policy Characteristics'!$C:$C,0))),"",INDEX('Policy Characteristics'!J:J,MATCH($C208,'Policy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08" s="176" t="str">
        <f>IF(ISBLANK(INDEX('Policy Characteristics'!K:K,MATCH($C208,'Policy Characteristics'!$C:$C,0))),"",INDEX('Policy Characteristics'!K:K,MATCH($C208,'Policy Characteristics'!$C:$C,0)))</f>
        <v>buildings-sector-main.html#component-elec</v>
      </c>
      <c r="R208" s="176" t="str">
        <f>IF(ISBLANK(INDEX('Policy Characteristics'!L:L,MATCH($C208,'Policy Characteristics'!$C:$C,0))),"",INDEX('Policy Characteristics'!L:L,MATCH($C208,'Policy Characteristics'!$C:$C,0)))</f>
        <v>building-component-electrification.html</v>
      </c>
    </row>
    <row r="209" spans="1:18" x14ac:dyDescent="0.25">
      <c r="A209" s="176" t="str">
        <f>IF(ISBLANK(INDEX('Policy Characteristics'!A:A,MATCH($C209,'Policy Characteristics'!$C:$C,0))),"",INDEX('Policy Characteristics'!A:A,MATCH($C209,'Policy Characteristics'!$C:$C,0)))</f>
        <v>Buildings, Appliances, and Heat</v>
      </c>
      <c r="B209" s="184" t="str">
        <f>IF(ISBLANK(INDEX('Policy Characteristics'!B:B,MATCH($C209,'Policy Characteristics'!$C:$C,0))),"",INDEX('Policy Characteristics'!B:B,MATCH($C209,'Policy Characteristics'!$C:$C,0)))</f>
        <v>Building Component Electrification</v>
      </c>
      <c r="C209" s="176" t="str">
        <f t="shared" si="11"/>
        <v>Fraction of New Bldg Components Shifted to Other Fuels</v>
      </c>
      <c r="D209" s="47" t="s">
        <v>117</v>
      </c>
      <c r="E209" s="47" t="s">
        <v>271</v>
      </c>
      <c r="F209" s="47" t="s">
        <v>123</v>
      </c>
      <c r="G209" s="47" t="s">
        <v>273</v>
      </c>
      <c r="H209" s="44">
        <v>444</v>
      </c>
      <c r="I209" s="197" t="s">
        <v>44</v>
      </c>
      <c r="J209" s="177" t="str">
        <f>IF(ISBLANK(INDEX('Policy Characteristics'!D:D,MATCH($C209,'Policy Characteristics'!$C:$C,0))),"",INDEX('Policy Characteristics'!D:D,MATCH($C209,'Policy Characteristics'!$C:$C,0)))</f>
        <v>Building Component Electrification</v>
      </c>
      <c r="K209" s="176" t="str">
        <f>IF(ISBLANK(INDEX('Policy Characteristics'!E:E,MATCH($C209,'Policy Characteristics'!$C:$C,0))),"",INDEX('Policy Characteristics'!E:E,MATCH($C209,'Policy Characteristics'!$C:$C,0)))</f>
        <v>bldgs new component fuel shifting</v>
      </c>
      <c r="L209" s="176">
        <f>IF(ISBLANK(INDEX('Policy Characteristics'!F:F,MATCH($C209,'Policy Characteristics'!$C:$C,0))),"",INDEX('Policy Characteristics'!F:F,MATCH($C209,'Policy Characteristics'!$C:$C,0)))</f>
        <v>0</v>
      </c>
      <c r="M209" s="176">
        <f>IF(ISBLANK(INDEX('Policy Characteristics'!G:G,MATCH($C209,'Policy Characteristics'!$C:$C,0))),"",INDEX('Policy Characteristics'!G:G,MATCH($C209,'Policy Characteristics'!$C:$C,0)))</f>
        <v>1</v>
      </c>
      <c r="N209" s="176">
        <f>IF(ISBLANK(INDEX('Policy Characteristics'!H:H,MATCH($C209,'Policy Characteristics'!$C:$C,0))),"",INDEX('Policy Characteristics'!H:H,MATCH($C209,'Policy Characteristics'!$C:$C,0)))</f>
        <v>0.01</v>
      </c>
      <c r="O209" s="176" t="str">
        <f>IF(ISBLANK(INDEX('Policy Characteristics'!I:I,MATCH($C209,'Policy Characteristics'!$C:$C,0))),"",INDEX('Policy Characteristics'!I:I,MATCH($C209,'Policy Characteristics'!$C:$C,0)))</f>
        <v>% of newly sold non-electric building components</v>
      </c>
      <c r="P209" s="176" t="str">
        <f>IF(ISBLANK(INDEX('Policy Characteristics'!J:J,MATCH($C209,'Policy Characteristics'!$C:$C,0))),"",INDEX('Policy Characteristics'!J:J,MATCH($C209,'Policy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09" s="176" t="str">
        <f>IF(ISBLANK(INDEX('Policy Characteristics'!K:K,MATCH($C209,'Policy Characteristics'!$C:$C,0))),"",INDEX('Policy Characteristics'!K:K,MATCH($C209,'Policy Characteristics'!$C:$C,0)))</f>
        <v>buildings-sector-main.html#component-elec</v>
      </c>
      <c r="R209" s="176" t="str">
        <f>IF(ISBLANK(INDEX('Policy Characteristics'!L:L,MATCH($C209,'Policy Characteristics'!$C:$C,0))),"",INDEX('Policy Characteristics'!L:L,MATCH($C209,'Policy Characteristics'!$C:$C,0)))</f>
        <v>building-component-electrification.html</v>
      </c>
    </row>
    <row r="210" spans="1:18" x14ac:dyDescent="0.25">
      <c r="A210" s="176" t="str">
        <f>IF(ISBLANK(INDEX('Policy Characteristics'!A:A,MATCH($C210,'Policy Characteristics'!$C:$C,0))),"",INDEX('Policy Characteristics'!A:A,MATCH($C210,'Policy Characteristics'!$C:$C,0)))</f>
        <v>Buildings, Appliances, and Heat</v>
      </c>
      <c r="B210" s="184" t="str">
        <f>IF(ISBLANK(INDEX('Policy Characteristics'!B:B,MATCH($C210,'Policy Characteristics'!$C:$C,0))),"",INDEX('Policy Characteristics'!B:B,MATCH($C210,'Policy Characteristics'!$C:$C,0)))</f>
        <v>Building Component Electrification</v>
      </c>
      <c r="C210" s="176" t="str">
        <f t="shared" si="11"/>
        <v>Fraction of New Bldg Components Shifted to Other Fuels</v>
      </c>
      <c r="D210" s="47" t="s">
        <v>112</v>
      </c>
      <c r="E210" s="47" t="s">
        <v>272</v>
      </c>
      <c r="F210" s="47" t="s">
        <v>118</v>
      </c>
      <c r="G210" s="47" t="s">
        <v>160</v>
      </c>
      <c r="H210" s="44">
        <v>445</v>
      </c>
      <c r="I210" s="197" t="s">
        <v>43</v>
      </c>
      <c r="J210" s="177" t="str">
        <f>IF(ISBLANK(INDEX('Policy Characteristics'!D:D,MATCH($C210,'Policy Characteristics'!$C:$C,0))),"",INDEX('Policy Characteristics'!D:D,MATCH($C210,'Policy Characteristics'!$C:$C,0)))</f>
        <v>Building Component Electrification</v>
      </c>
      <c r="K210" s="176" t="str">
        <f>IF(ISBLANK(INDEX('Policy Characteristics'!E:E,MATCH($C210,'Policy Characteristics'!$C:$C,0))),"",INDEX('Policy Characteristics'!E:E,MATCH($C210,'Policy Characteristics'!$C:$C,0)))</f>
        <v>bldgs new component fuel shifting</v>
      </c>
      <c r="L210" s="176">
        <f>IF(ISBLANK(INDEX('Policy Characteristics'!F:F,MATCH($C210,'Policy Characteristics'!$C:$C,0))),"",INDEX('Policy Characteristics'!F:F,MATCH($C210,'Policy Characteristics'!$C:$C,0)))</f>
        <v>0</v>
      </c>
      <c r="M210" s="176">
        <f>IF(ISBLANK(INDEX('Policy Characteristics'!G:G,MATCH($C210,'Policy Characteristics'!$C:$C,0))),"",INDEX('Policy Characteristics'!G:G,MATCH($C210,'Policy Characteristics'!$C:$C,0)))</f>
        <v>1</v>
      </c>
      <c r="N210" s="176">
        <f>IF(ISBLANK(INDEX('Policy Characteristics'!H:H,MATCH($C210,'Policy Characteristics'!$C:$C,0))),"",INDEX('Policy Characteristics'!H:H,MATCH($C210,'Policy Characteristics'!$C:$C,0)))</f>
        <v>0.01</v>
      </c>
      <c r="O210" s="176" t="str">
        <f>IF(ISBLANK(INDEX('Policy Characteristics'!I:I,MATCH($C210,'Policy Characteristics'!$C:$C,0))),"",INDEX('Policy Characteristics'!I:I,MATCH($C210,'Policy Characteristics'!$C:$C,0)))</f>
        <v>% of newly sold non-electric building components</v>
      </c>
      <c r="P210" s="176" t="str">
        <f>IF(ISBLANK(INDEX('Policy Characteristics'!J:J,MATCH($C210,'Policy Characteristics'!$C:$C,0))),"",INDEX('Policy Characteristics'!J:J,MATCH($C210,'Policy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10" s="176" t="str">
        <f>IF(ISBLANK(INDEX('Policy Characteristics'!K:K,MATCH($C210,'Policy Characteristics'!$C:$C,0))),"",INDEX('Policy Characteristics'!K:K,MATCH($C210,'Policy Characteristics'!$C:$C,0)))</f>
        <v>buildings-sector-main.html#component-elec</v>
      </c>
      <c r="R210" s="176" t="str">
        <f>IF(ISBLANK(INDEX('Policy Characteristics'!L:L,MATCH($C210,'Policy Characteristics'!$C:$C,0))),"",INDEX('Policy Characteristics'!L:L,MATCH($C210,'Policy Characteristics'!$C:$C,0)))</f>
        <v>building-component-electrification.html</v>
      </c>
    </row>
    <row r="211" spans="1:18" x14ac:dyDescent="0.25">
      <c r="A211" s="176" t="str">
        <f>IF(ISBLANK(INDEX('Policy Characteristics'!A:A,MATCH($C211,'Policy Characteristics'!$C:$C,0))),"",INDEX('Policy Characteristics'!A:A,MATCH($C211,'Policy Characteristics'!$C:$C,0)))</f>
        <v>Buildings, Appliances, and Heat</v>
      </c>
      <c r="B211" s="184" t="str">
        <f>IF(ISBLANK(INDEX('Policy Characteristics'!B:B,MATCH($C211,'Policy Characteristics'!$C:$C,0))),"",INDEX('Policy Characteristics'!B:B,MATCH($C211,'Policy Characteristics'!$C:$C,0)))</f>
        <v>Building Component Electrification</v>
      </c>
      <c r="C211" s="176" t="str">
        <f t="shared" si="11"/>
        <v>Fraction of New Bldg Components Shifted to Other Fuels</v>
      </c>
      <c r="D211" s="47" t="s">
        <v>113</v>
      </c>
      <c r="E211" s="47" t="s">
        <v>272</v>
      </c>
      <c r="F211" s="47" t="s">
        <v>119</v>
      </c>
      <c r="G211" s="47" t="s">
        <v>160</v>
      </c>
      <c r="H211" s="44">
        <v>446</v>
      </c>
      <c r="I211" s="47" t="s">
        <v>43</v>
      </c>
      <c r="J211" s="177" t="str">
        <f>IF(ISBLANK(INDEX('Policy Characteristics'!D:D,MATCH($C211,'Policy Characteristics'!$C:$C,0))),"",INDEX('Policy Characteristics'!D:D,MATCH($C211,'Policy Characteristics'!$C:$C,0)))</f>
        <v>Building Component Electrification</v>
      </c>
      <c r="K211" s="176" t="str">
        <f>IF(ISBLANK(INDEX('Policy Characteristics'!E:E,MATCH($C211,'Policy Characteristics'!$C:$C,0))),"",INDEX('Policy Characteristics'!E:E,MATCH($C211,'Policy Characteristics'!$C:$C,0)))</f>
        <v>bldgs new component fuel shifting</v>
      </c>
      <c r="L211" s="176">
        <f>IF(ISBLANK(INDEX('Policy Characteristics'!F:F,MATCH($C211,'Policy Characteristics'!$C:$C,0))),"",INDEX('Policy Characteristics'!F:F,MATCH($C211,'Policy Characteristics'!$C:$C,0)))</f>
        <v>0</v>
      </c>
      <c r="M211" s="176">
        <f>IF(ISBLANK(INDEX('Policy Characteristics'!G:G,MATCH($C211,'Policy Characteristics'!$C:$C,0))),"",INDEX('Policy Characteristics'!G:G,MATCH($C211,'Policy Characteristics'!$C:$C,0)))</f>
        <v>1</v>
      </c>
      <c r="N211" s="176">
        <f>IF(ISBLANK(INDEX('Policy Characteristics'!H:H,MATCH($C211,'Policy Characteristics'!$C:$C,0))),"",INDEX('Policy Characteristics'!H:H,MATCH($C211,'Policy Characteristics'!$C:$C,0)))</f>
        <v>0.01</v>
      </c>
      <c r="O211" s="176" t="str">
        <f>IF(ISBLANK(INDEX('Policy Characteristics'!I:I,MATCH($C211,'Policy Characteristics'!$C:$C,0))),"",INDEX('Policy Characteristics'!I:I,MATCH($C211,'Policy Characteristics'!$C:$C,0)))</f>
        <v>% of newly sold non-electric building components</v>
      </c>
      <c r="P211" s="176" t="str">
        <f>IF(ISBLANK(INDEX('Policy Characteristics'!J:J,MATCH($C211,'Policy Characteristics'!$C:$C,0))),"",INDEX('Policy Characteristics'!J:J,MATCH($C211,'Policy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11" s="176" t="str">
        <f>IF(ISBLANK(INDEX('Policy Characteristics'!K:K,MATCH($C211,'Policy Characteristics'!$C:$C,0))),"",INDEX('Policy Characteristics'!K:K,MATCH($C211,'Policy Characteristics'!$C:$C,0)))</f>
        <v>buildings-sector-main.html#component-elec</v>
      </c>
      <c r="R211" s="176" t="str">
        <f>IF(ISBLANK(INDEX('Policy Characteristics'!L:L,MATCH($C211,'Policy Characteristics'!$C:$C,0))),"",INDEX('Policy Characteristics'!L:L,MATCH($C211,'Policy Characteristics'!$C:$C,0)))</f>
        <v>building-component-electrification.html</v>
      </c>
    </row>
    <row r="212" spans="1:18" x14ac:dyDescent="0.25">
      <c r="A212" s="176" t="str">
        <f>IF(ISBLANK(INDEX('Policy Characteristics'!A:A,MATCH($C212,'Policy Characteristics'!$C:$C,0))),"",INDEX('Policy Characteristics'!A:A,MATCH($C212,'Policy Characteristics'!$C:$C,0)))</f>
        <v>Buildings, Appliances, and Heat</v>
      </c>
      <c r="B212" s="184" t="str">
        <f>IF(ISBLANK(INDEX('Policy Characteristics'!B:B,MATCH($C212,'Policy Characteristics'!$C:$C,0))),"",INDEX('Policy Characteristics'!B:B,MATCH($C212,'Policy Characteristics'!$C:$C,0)))</f>
        <v>Building Component Electrification</v>
      </c>
      <c r="C212" s="176" t="str">
        <f t="shared" si="11"/>
        <v>Fraction of New Bldg Components Shifted to Other Fuels</v>
      </c>
      <c r="D212" s="47" t="s">
        <v>115</v>
      </c>
      <c r="E212" s="47" t="s">
        <v>272</v>
      </c>
      <c r="F212" s="47" t="s">
        <v>121</v>
      </c>
      <c r="G212" s="47" t="s">
        <v>160</v>
      </c>
      <c r="H212" s="44">
        <v>447</v>
      </c>
      <c r="I212" s="47" t="s">
        <v>43</v>
      </c>
      <c r="J212" s="177" t="str">
        <f>IF(ISBLANK(INDEX('Policy Characteristics'!D:D,MATCH($C212,'Policy Characteristics'!$C:$C,0))),"",INDEX('Policy Characteristics'!D:D,MATCH($C212,'Policy Characteristics'!$C:$C,0)))</f>
        <v>Building Component Electrification</v>
      </c>
      <c r="K212" s="176" t="str">
        <f>IF(ISBLANK(INDEX('Policy Characteristics'!E:E,MATCH($C212,'Policy Characteristics'!$C:$C,0))),"",INDEX('Policy Characteristics'!E:E,MATCH($C212,'Policy Characteristics'!$C:$C,0)))</f>
        <v>bldgs new component fuel shifting</v>
      </c>
      <c r="L212" s="176">
        <f>IF(ISBLANK(INDEX('Policy Characteristics'!F:F,MATCH($C212,'Policy Characteristics'!$C:$C,0))),"",INDEX('Policy Characteristics'!F:F,MATCH($C212,'Policy Characteristics'!$C:$C,0)))</f>
        <v>0</v>
      </c>
      <c r="M212" s="176">
        <f>IF(ISBLANK(INDEX('Policy Characteristics'!G:G,MATCH($C212,'Policy Characteristics'!$C:$C,0))),"",INDEX('Policy Characteristics'!G:G,MATCH($C212,'Policy Characteristics'!$C:$C,0)))</f>
        <v>1</v>
      </c>
      <c r="N212" s="176">
        <f>IF(ISBLANK(INDEX('Policy Characteristics'!H:H,MATCH($C212,'Policy Characteristics'!$C:$C,0))),"",INDEX('Policy Characteristics'!H:H,MATCH($C212,'Policy Characteristics'!$C:$C,0)))</f>
        <v>0.01</v>
      </c>
      <c r="O212" s="176" t="str">
        <f>IF(ISBLANK(INDEX('Policy Characteristics'!I:I,MATCH($C212,'Policy Characteristics'!$C:$C,0))),"",INDEX('Policy Characteristics'!I:I,MATCH($C212,'Policy Characteristics'!$C:$C,0)))</f>
        <v>% of newly sold non-electric building components</v>
      </c>
      <c r="P212" s="176" t="str">
        <f>IF(ISBLANK(INDEX('Policy Characteristics'!J:J,MATCH($C212,'Policy Characteristics'!$C:$C,0))),"",INDEX('Policy Characteristics'!J:J,MATCH($C212,'Policy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12" s="176" t="str">
        <f>IF(ISBLANK(INDEX('Policy Characteristics'!K:K,MATCH($C212,'Policy Characteristics'!$C:$C,0))),"",INDEX('Policy Characteristics'!K:K,MATCH($C212,'Policy Characteristics'!$C:$C,0)))</f>
        <v>buildings-sector-main.html#component-elec</v>
      </c>
      <c r="R212" s="176" t="str">
        <f>IF(ISBLANK(INDEX('Policy Characteristics'!L:L,MATCH($C212,'Policy Characteristics'!$C:$C,0))),"",INDEX('Policy Characteristics'!L:L,MATCH($C212,'Policy Characteristics'!$C:$C,0)))</f>
        <v>building-component-electrification.html</v>
      </c>
    </row>
    <row r="213" spans="1:18" x14ac:dyDescent="0.25">
      <c r="A213" s="176" t="str">
        <f>IF(ISBLANK(INDEX('Policy Characteristics'!A:A,MATCH($C213,'Policy Characteristics'!$C:$C,0))),"",INDEX('Policy Characteristics'!A:A,MATCH($C213,'Policy Characteristics'!$C:$C,0)))</f>
        <v>Buildings, Appliances, and Heat</v>
      </c>
      <c r="B213" s="184" t="str">
        <f>IF(ISBLANK(INDEX('Policy Characteristics'!B:B,MATCH($C213,'Policy Characteristics'!$C:$C,0))),"",INDEX('Policy Characteristics'!B:B,MATCH($C213,'Policy Characteristics'!$C:$C,0)))</f>
        <v>Building Component Electrification</v>
      </c>
      <c r="C213" s="176" t="str">
        <f t="shared" si="11"/>
        <v>Fraction of New Bldg Components Shifted to Other Fuels</v>
      </c>
      <c r="D213" s="47" t="s">
        <v>116</v>
      </c>
      <c r="E213" s="47" t="s">
        <v>272</v>
      </c>
      <c r="F213" s="47" t="s">
        <v>122</v>
      </c>
      <c r="G213" s="47" t="s">
        <v>160</v>
      </c>
      <c r="H213" s="44">
        <v>448</v>
      </c>
      <c r="I213" s="197" t="s">
        <v>43</v>
      </c>
      <c r="J213" s="177" t="str">
        <f>IF(ISBLANK(INDEX('Policy Characteristics'!D:D,MATCH($C213,'Policy Characteristics'!$C:$C,0))),"",INDEX('Policy Characteristics'!D:D,MATCH($C213,'Policy Characteristics'!$C:$C,0)))</f>
        <v>Building Component Electrification</v>
      </c>
      <c r="K213" s="176" t="str">
        <f>IF(ISBLANK(INDEX('Policy Characteristics'!E:E,MATCH($C213,'Policy Characteristics'!$C:$C,0))),"",INDEX('Policy Characteristics'!E:E,MATCH($C213,'Policy Characteristics'!$C:$C,0)))</f>
        <v>bldgs new component fuel shifting</v>
      </c>
      <c r="L213" s="176">
        <f>IF(ISBLANK(INDEX('Policy Characteristics'!F:F,MATCH($C213,'Policy Characteristics'!$C:$C,0))),"",INDEX('Policy Characteristics'!F:F,MATCH($C213,'Policy Characteristics'!$C:$C,0)))</f>
        <v>0</v>
      </c>
      <c r="M213" s="176">
        <f>IF(ISBLANK(INDEX('Policy Characteristics'!G:G,MATCH($C213,'Policy Characteristics'!$C:$C,0))),"",INDEX('Policy Characteristics'!G:G,MATCH($C213,'Policy Characteristics'!$C:$C,0)))</f>
        <v>1</v>
      </c>
      <c r="N213" s="176">
        <f>IF(ISBLANK(INDEX('Policy Characteristics'!H:H,MATCH($C213,'Policy Characteristics'!$C:$C,0))),"",INDEX('Policy Characteristics'!H:H,MATCH($C213,'Policy Characteristics'!$C:$C,0)))</f>
        <v>0.01</v>
      </c>
      <c r="O213" s="176" t="str">
        <f>IF(ISBLANK(INDEX('Policy Characteristics'!I:I,MATCH($C213,'Policy Characteristics'!$C:$C,0))),"",INDEX('Policy Characteristics'!I:I,MATCH($C213,'Policy Characteristics'!$C:$C,0)))</f>
        <v>% of newly sold non-electric building components</v>
      </c>
      <c r="P213" s="176" t="str">
        <f>IF(ISBLANK(INDEX('Policy Characteristics'!J:J,MATCH($C213,'Policy Characteristics'!$C:$C,0))),"",INDEX('Policy Characteristics'!J:J,MATCH($C213,'Policy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13" s="176" t="str">
        <f>IF(ISBLANK(INDEX('Policy Characteristics'!K:K,MATCH($C213,'Policy Characteristics'!$C:$C,0))),"",INDEX('Policy Characteristics'!K:K,MATCH($C213,'Policy Characteristics'!$C:$C,0)))</f>
        <v>buildings-sector-main.html#component-elec</v>
      </c>
      <c r="R213" s="176" t="str">
        <f>IF(ISBLANK(INDEX('Policy Characteristics'!L:L,MATCH($C213,'Policy Characteristics'!$C:$C,0))),"",INDEX('Policy Characteristics'!L:L,MATCH($C213,'Policy Characteristics'!$C:$C,0)))</f>
        <v>building-component-electrification.html</v>
      </c>
    </row>
    <row r="214" spans="1:18" x14ac:dyDescent="0.25">
      <c r="A214" s="176" t="str">
        <f>IF(ISBLANK(INDEX('Policy Characteristics'!A:A,MATCH($C214,'Policy Characteristics'!$C:$C,0))),"",INDEX('Policy Characteristics'!A:A,MATCH($C214,'Policy Characteristics'!$C:$C,0)))</f>
        <v>Buildings, Appliances, and Heat</v>
      </c>
      <c r="B214" s="184" t="str">
        <f>IF(ISBLANK(INDEX('Policy Characteristics'!B:B,MATCH($C214,'Policy Characteristics'!$C:$C,0))),"",INDEX('Policy Characteristics'!B:B,MATCH($C214,'Policy Characteristics'!$C:$C,0)))</f>
        <v>Building Component Electrification</v>
      </c>
      <c r="C214" s="176" t="str">
        <f t="shared" ref="C214" si="12">C$200</f>
        <v>Fraction of New Bldg Components Shifted to Other Fuels</v>
      </c>
      <c r="D214" s="47" t="s">
        <v>117</v>
      </c>
      <c r="E214" s="47" t="s">
        <v>272</v>
      </c>
      <c r="F214" s="47" t="s">
        <v>123</v>
      </c>
      <c r="G214" s="47" t="s">
        <v>160</v>
      </c>
      <c r="H214" s="44">
        <v>449</v>
      </c>
      <c r="I214" s="197" t="s">
        <v>43</v>
      </c>
      <c r="J214" s="177" t="str">
        <f>IF(ISBLANK(INDEX('Policy Characteristics'!D:D,MATCH($C214,'Policy Characteristics'!$C:$C,0))),"",INDEX('Policy Characteristics'!D:D,MATCH($C214,'Policy Characteristics'!$C:$C,0)))</f>
        <v>Building Component Electrification</v>
      </c>
      <c r="K214" s="176" t="str">
        <f>IF(ISBLANK(INDEX('Policy Characteristics'!E:E,MATCH($C214,'Policy Characteristics'!$C:$C,0))),"",INDEX('Policy Characteristics'!E:E,MATCH($C214,'Policy Characteristics'!$C:$C,0)))</f>
        <v>bldgs new component fuel shifting</v>
      </c>
      <c r="L214" s="176">
        <f>IF(ISBLANK(INDEX('Policy Characteristics'!F:F,MATCH($C214,'Policy Characteristics'!$C:$C,0))),"",INDEX('Policy Characteristics'!F:F,MATCH($C214,'Policy Characteristics'!$C:$C,0)))</f>
        <v>0</v>
      </c>
      <c r="M214" s="176">
        <f>IF(ISBLANK(INDEX('Policy Characteristics'!G:G,MATCH($C214,'Policy Characteristics'!$C:$C,0))),"",INDEX('Policy Characteristics'!G:G,MATCH($C214,'Policy Characteristics'!$C:$C,0)))</f>
        <v>1</v>
      </c>
      <c r="N214" s="176">
        <f>IF(ISBLANK(INDEX('Policy Characteristics'!H:H,MATCH($C214,'Policy Characteristics'!$C:$C,0))),"",INDEX('Policy Characteristics'!H:H,MATCH($C214,'Policy Characteristics'!$C:$C,0)))</f>
        <v>0.01</v>
      </c>
      <c r="O214" s="176" t="str">
        <f>IF(ISBLANK(INDEX('Policy Characteristics'!I:I,MATCH($C214,'Policy Characteristics'!$C:$C,0))),"",INDEX('Policy Characteristics'!I:I,MATCH($C214,'Policy Characteristics'!$C:$C,0)))</f>
        <v>% of newly sold non-electric building components</v>
      </c>
      <c r="P214" s="176" t="str">
        <f>IF(ISBLANK(INDEX('Policy Characteristics'!J:J,MATCH($C214,'Policy Characteristics'!$C:$C,0))),"",INDEX('Policy Characteristics'!J:J,MATCH($C214,'Policy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14" s="176" t="str">
        <f>IF(ISBLANK(INDEX('Policy Characteristics'!K:K,MATCH($C214,'Policy Characteristics'!$C:$C,0))),"",INDEX('Policy Characteristics'!K:K,MATCH($C214,'Policy Characteristics'!$C:$C,0)))</f>
        <v>buildings-sector-main.html#component-elec</v>
      </c>
      <c r="R214" s="176" t="str">
        <f>IF(ISBLANK(INDEX('Policy Characteristics'!L:L,MATCH($C214,'Policy Characteristics'!$C:$C,0))),"",INDEX('Policy Characteristics'!L:L,MATCH($C214,'Policy Characteristics'!$C:$C,0)))</f>
        <v>building-component-electrification.html</v>
      </c>
    </row>
    <row r="215" spans="1:18" s="4" customFormat="1" x14ac:dyDescent="0.25">
      <c r="A215" s="176" t="str">
        <f>IF(ISBLANK(INDEX('Policy Characteristics'!A:A,MATCH($C215,'Policy Characteristics'!$C:$C,0))),"",INDEX('Policy Characteristics'!A:A,MATCH($C215,'Policy Characteristics'!$C:$C,0)))</f>
        <v>Buildings, Appliances, and Heat</v>
      </c>
      <c r="B215" s="184" t="str">
        <f>IF(ISBLANK(INDEX('Policy Characteristics'!B:B,MATCH($C215,'Policy Characteristics'!$C:$C,0))),"",INDEX('Policy Characteristics'!B:B,MATCH($C215,'Policy Characteristics'!$C:$C,0)))</f>
        <v>Building Energy Efficiency Standards</v>
      </c>
      <c r="C215" t="s">
        <v>293</v>
      </c>
      <c r="D215" s="47" t="s">
        <v>112</v>
      </c>
      <c r="E215" s="47" t="s">
        <v>270</v>
      </c>
      <c r="F215" s="47" t="s">
        <v>118</v>
      </c>
      <c r="G215" s="47" t="s">
        <v>2673</v>
      </c>
      <c r="H215" s="44">
        <v>13</v>
      </c>
      <c r="I215" s="197" t="s">
        <v>43</v>
      </c>
      <c r="J215" s="177" t="str">
        <f>IF(ISBLANK(INDEX('Policy Characteristics'!D:D,MATCH($C215,'Policy Characteristics'!$C:$C,0))),"",INDEX('Policy Characteristics'!D:D,MATCH($C215,'Policy Characteristics'!$C:$C,0)))</f>
        <v>Building Energy Efficiency Standards</v>
      </c>
      <c r="K215" s="176" t="str">
        <f>IF(ISBLANK(INDEX('Policy Characteristics'!E:E,MATCH($C215,'Policy Characteristics'!$C:$C,0))),"",INDEX('Policy Characteristics'!E:E,MATCH($C215,'Policy Characteristics'!$C:$C,0)))</f>
        <v>bldgs efficiency standards</v>
      </c>
      <c r="L215" s="176">
        <f>IF(ISBLANK(INDEX('Policy Characteristics'!F:F,MATCH($C215,'Policy Characteristics'!$C:$C,0))),"",INDEX('Policy Characteristics'!F:F,MATCH($C215,'Policy Characteristics'!$C:$C,0)))</f>
        <v>0</v>
      </c>
      <c r="M215" s="176">
        <f>IF(ISBLANK(INDEX('Policy Characteristics'!G:G,MATCH($C215,'Policy Characteristics'!$C:$C,0))),"",INDEX('Policy Characteristics'!G:G,MATCH($C215,'Policy Characteristics'!$C:$C,0)))</f>
        <v>0.75</v>
      </c>
      <c r="N215" s="176">
        <f>IF(ISBLANK(INDEX('Policy Characteristics'!H:H,MATCH($C215,'Policy Characteristics'!$C:$C,0))),"",INDEX('Policy Characteristics'!H:H,MATCH($C215,'Policy Characteristics'!$C:$C,0)))</f>
        <v>0.01</v>
      </c>
      <c r="O215" s="176" t="str">
        <f>IF(ISBLANK(INDEX('Policy Characteristics'!I:I,MATCH($C215,'Policy Characteristics'!$C:$C,0))),"",INDEX('Policy Characteristics'!I:I,MATCH($C215,'Policy Characteristics'!$C:$C,0)))</f>
        <v>% reduction in energy use</v>
      </c>
      <c r="P215" s="176"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5" s="176" t="str">
        <f>IF(ISBLANK(INDEX('Policy Characteristics'!K:K,MATCH($C215,'Policy Characteristics'!$C:$C,0))),"",INDEX('Policy Characteristics'!K:K,MATCH($C215,'Policy Characteristics'!$C:$C,0)))</f>
        <v>buildings-sector-main.html#eff-stds</v>
      </c>
      <c r="R215" s="176" t="str">
        <f>IF(ISBLANK(INDEX('Policy Characteristics'!L:L,MATCH($C215,'Policy Characteristics'!$C:$C,0))),"",INDEX('Policy Characteristics'!L:L,MATCH($C215,'Policy Characteristics'!$C:$C,0)))</f>
        <v>building-energy-efficiency-standards.html</v>
      </c>
    </row>
    <row r="216" spans="1:18" s="4" customFormat="1" x14ac:dyDescent="0.25">
      <c r="A216" s="176" t="str">
        <f>IF(ISBLANK(INDEX('Policy Characteristics'!A:A,MATCH($C216,'Policy Characteristics'!$C:$C,0))),"",INDEX('Policy Characteristics'!A:A,MATCH($C216,'Policy Characteristics'!$C:$C,0)))</f>
        <v>Buildings, Appliances, and Heat</v>
      </c>
      <c r="B216" s="184" t="str">
        <f>IF(ISBLANK(INDEX('Policy Characteristics'!B:B,MATCH($C216,'Policy Characteristics'!$C:$C,0))),"",INDEX('Policy Characteristics'!B:B,MATCH($C216,'Policy Characteristics'!$C:$C,0)))</f>
        <v>Building Energy Efficiency Standards</v>
      </c>
      <c r="C216" s="176" t="str">
        <f t="shared" ref="C216:C231" si="13">C$215</f>
        <v>Reduction in E Use Allowed by Component Eff Std</v>
      </c>
      <c r="D216" s="47" t="s">
        <v>113</v>
      </c>
      <c r="E216" s="47" t="s">
        <v>270</v>
      </c>
      <c r="F216" s="47" t="s">
        <v>119</v>
      </c>
      <c r="G216" s="47" t="s">
        <v>2673</v>
      </c>
      <c r="H216" s="44">
        <v>14</v>
      </c>
      <c r="I216" s="197" t="s">
        <v>43</v>
      </c>
      <c r="J216" s="177" t="str">
        <f>IF(ISBLANK(INDEX('Policy Characteristics'!D:D,MATCH($C216,'Policy Characteristics'!$C:$C,0))),"",INDEX('Policy Characteristics'!D:D,MATCH($C216,'Policy Characteristics'!$C:$C,0)))</f>
        <v>Building Energy Efficiency Standards</v>
      </c>
      <c r="K216" s="176" t="str">
        <f>IF(ISBLANK(INDEX('Policy Characteristics'!E:E,MATCH($C216,'Policy Characteristics'!$C:$C,0))),"",INDEX('Policy Characteristics'!E:E,MATCH($C216,'Policy Characteristics'!$C:$C,0)))</f>
        <v>bldgs efficiency standards</v>
      </c>
      <c r="L216" s="176">
        <f>IF(ISBLANK(INDEX('Policy Characteristics'!F:F,MATCH($C216,'Policy Characteristics'!$C:$C,0))),"",INDEX('Policy Characteristics'!F:F,MATCH($C216,'Policy Characteristics'!$C:$C,0)))</f>
        <v>0</v>
      </c>
      <c r="M216" s="176">
        <f>IF(ISBLANK(INDEX('Policy Characteristics'!G:G,MATCH($C216,'Policy Characteristics'!$C:$C,0))),"",INDEX('Policy Characteristics'!G:G,MATCH($C216,'Policy Characteristics'!$C:$C,0)))</f>
        <v>0.75</v>
      </c>
      <c r="N216" s="176">
        <f>IF(ISBLANK(INDEX('Policy Characteristics'!H:H,MATCH($C216,'Policy Characteristics'!$C:$C,0))),"",INDEX('Policy Characteristics'!H:H,MATCH($C216,'Policy Characteristics'!$C:$C,0)))</f>
        <v>0.01</v>
      </c>
      <c r="O216" s="176" t="str">
        <f>IF(ISBLANK(INDEX('Policy Characteristics'!I:I,MATCH($C216,'Policy Characteristics'!$C:$C,0))),"",INDEX('Policy Characteristics'!I:I,MATCH($C216,'Policy Characteristics'!$C:$C,0)))</f>
        <v>% reduction in energy use</v>
      </c>
      <c r="P216" s="176"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6" s="176" t="str">
        <f>IF(ISBLANK(INDEX('Policy Characteristics'!K:K,MATCH($C216,'Policy Characteristics'!$C:$C,0))),"",INDEX('Policy Characteristics'!K:K,MATCH($C216,'Policy Characteristics'!$C:$C,0)))</f>
        <v>buildings-sector-main.html#eff-stds</v>
      </c>
      <c r="R216" s="176" t="str">
        <f>IF(ISBLANK(INDEX('Policy Characteristics'!L:L,MATCH($C216,'Policy Characteristics'!$C:$C,0))),"",INDEX('Policy Characteristics'!L:L,MATCH($C216,'Policy Characteristics'!$C:$C,0)))</f>
        <v>building-energy-efficiency-standards.html</v>
      </c>
    </row>
    <row r="217" spans="1:18" s="4" customFormat="1" x14ac:dyDescent="0.25">
      <c r="A217" s="176" t="str">
        <f>IF(ISBLANK(INDEX('Policy Characteristics'!A:A,MATCH($C217,'Policy Characteristics'!$C:$C,0))),"",INDEX('Policy Characteristics'!A:A,MATCH($C217,'Policy Characteristics'!$C:$C,0)))</f>
        <v>Buildings, Appliances, and Heat</v>
      </c>
      <c r="B217" s="184" t="str">
        <f>IF(ISBLANK(INDEX('Policy Characteristics'!B:B,MATCH($C217,'Policy Characteristics'!$C:$C,0))),"",INDEX('Policy Characteristics'!B:B,MATCH($C217,'Policy Characteristics'!$C:$C,0)))</f>
        <v>Building Energy Efficiency Standards</v>
      </c>
      <c r="C217" s="176" t="str">
        <f t="shared" si="13"/>
        <v>Reduction in E Use Allowed by Component Eff Std</v>
      </c>
      <c r="D217" s="47" t="s">
        <v>114</v>
      </c>
      <c r="E217" s="47" t="s">
        <v>270</v>
      </c>
      <c r="F217" s="47" t="s">
        <v>120</v>
      </c>
      <c r="G217" s="47" t="s">
        <v>2673</v>
      </c>
      <c r="H217" s="44">
        <v>15</v>
      </c>
      <c r="I217" s="197" t="s">
        <v>43</v>
      </c>
      <c r="J217" s="177" t="str">
        <f>IF(ISBLANK(INDEX('Policy Characteristics'!D:D,MATCH($C217,'Policy Characteristics'!$C:$C,0))),"",INDEX('Policy Characteristics'!D:D,MATCH($C217,'Policy Characteristics'!$C:$C,0)))</f>
        <v>Building Energy Efficiency Standards</v>
      </c>
      <c r="K217" s="176" t="str">
        <f>IF(ISBLANK(INDEX('Policy Characteristics'!E:E,MATCH($C217,'Policy Characteristics'!$C:$C,0))),"",INDEX('Policy Characteristics'!E:E,MATCH($C217,'Policy Characteristics'!$C:$C,0)))</f>
        <v>bldgs efficiency standards</v>
      </c>
      <c r="L217" s="176">
        <f>IF(ISBLANK(INDEX('Policy Characteristics'!F:F,MATCH($C217,'Policy Characteristics'!$C:$C,0))),"",INDEX('Policy Characteristics'!F:F,MATCH($C217,'Policy Characteristics'!$C:$C,0)))</f>
        <v>0</v>
      </c>
      <c r="M217" s="176">
        <f>IF(ISBLANK(INDEX('Policy Characteristics'!G:G,MATCH($C217,'Policy Characteristics'!$C:$C,0))),"",INDEX('Policy Characteristics'!G:G,MATCH($C217,'Policy Characteristics'!$C:$C,0)))</f>
        <v>0.75</v>
      </c>
      <c r="N217" s="176">
        <f>IF(ISBLANK(INDEX('Policy Characteristics'!H:H,MATCH($C217,'Policy Characteristics'!$C:$C,0))),"",INDEX('Policy Characteristics'!H:H,MATCH($C217,'Policy Characteristics'!$C:$C,0)))</f>
        <v>0.01</v>
      </c>
      <c r="O217" s="176" t="str">
        <f>IF(ISBLANK(INDEX('Policy Characteristics'!I:I,MATCH($C217,'Policy Characteristics'!$C:$C,0))),"",INDEX('Policy Characteristics'!I:I,MATCH($C217,'Policy Characteristics'!$C:$C,0)))</f>
        <v>% reduction in energy use</v>
      </c>
      <c r="P217" s="176"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7" s="176" t="str">
        <f>IF(ISBLANK(INDEX('Policy Characteristics'!K:K,MATCH($C217,'Policy Characteristics'!$C:$C,0))),"",INDEX('Policy Characteristics'!K:K,MATCH($C217,'Policy Characteristics'!$C:$C,0)))</f>
        <v>buildings-sector-main.html#eff-stds</v>
      </c>
      <c r="R217" s="176" t="str">
        <f>IF(ISBLANK(INDEX('Policy Characteristics'!L:L,MATCH($C217,'Policy Characteristics'!$C:$C,0))),"",INDEX('Policy Characteristics'!L:L,MATCH($C217,'Policy Characteristics'!$C:$C,0)))</f>
        <v>building-energy-efficiency-standards.html</v>
      </c>
    </row>
    <row r="218" spans="1:18" s="4" customFormat="1" x14ac:dyDescent="0.25">
      <c r="A218" s="176" t="str">
        <f>IF(ISBLANK(INDEX('Policy Characteristics'!A:A,MATCH($C218,'Policy Characteristics'!$C:$C,0))),"",INDEX('Policy Characteristics'!A:A,MATCH($C218,'Policy Characteristics'!$C:$C,0)))</f>
        <v>Buildings, Appliances, and Heat</v>
      </c>
      <c r="B218" s="184" t="str">
        <f>IF(ISBLANK(INDEX('Policy Characteristics'!B:B,MATCH($C218,'Policy Characteristics'!$C:$C,0))),"",INDEX('Policy Characteristics'!B:B,MATCH($C218,'Policy Characteristics'!$C:$C,0)))</f>
        <v>Building Energy Efficiency Standards</v>
      </c>
      <c r="C218" s="176" t="str">
        <f t="shared" si="13"/>
        <v>Reduction in E Use Allowed by Component Eff Std</v>
      </c>
      <c r="D218" s="47" t="s">
        <v>115</v>
      </c>
      <c r="E218" s="47" t="s">
        <v>270</v>
      </c>
      <c r="F218" s="47" t="s">
        <v>121</v>
      </c>
      <c r="G218" s="47" t="s">
        <v>2673</v>
      </c>
      <c r="H218" s="44">
        <v>16</v>
      </c>
      <c r="I218" s="197" t="s">
        <v>43</v>
      </c>
      <c r="J218" s="177" t="str">
        <f>IF(ISBLANK(INDEX('Policy Characteristics'!D:D,MATCH($C218,'Policy Characteristics'!$C:$C,0))),"",INDEX('Policy Characteristics'!D:D,MATCH($C218,'Policy Characteristics'!$C:$C,0)))</f>
        <v>Building Energy Efficiency Standards</v>
      </c>
      <c r="K218" s="176" t="str">
        <f>IF(ISBLANK(INDEX('Policy Characteristics'!E:E,MATCH($C218,'Policy Characteristics'!$C:$C,0))),"",INDEX('Policy Characteristics'!E:E,MATCH($C218,'Policy Characteristics'!$C:$C,0)))</f>
        <v>bldgs efficiency standards</v>
      </c>
      <c r="L218" s="176">
        <f>IF(ISBLANK(INDEX('Policy Characteristics'!F:F,MATCH($C218,'Policy Characteristics'!$C:$C,0))),"",INDEX('Policy Characteristics'!F:F,MATCH($C218,'Policy Characteristics'!$C:$C,0)))</f>
        <v>0</v>
      </c>
      <c r="M218" s="176">
        <f>IF(ISBLANK(INDEX('Policy Characteristics'!G:G,MATCH($C218,'Policy Characteristics'!$C:$C,0))),"",INDEX('Policy Characteristics'!G:G,MATCH($C218,'Policy Characteristics'!$C:$C,0)))</f>
        <v>0.75</v>
      </c>
      <c r="N218" s="176">
        <f>IF(ISBLANK(INDEX('Policy Characteristics'!H:H,MATCH($C218,'Policy Characteristics'!$C:$C,0))),"",INDEX('Policy Characteristics'!H:H,MATCH($C218,'Policy Characteristics'!$C:$C,0)))</f>
        <v>0.01</v>
      </c>
      <c r="O218" s="176" t="str">
        <f>IF(ISBLANK(INDEX('Policy Characteristics'!I:I,MATCH($C218,'Policy Characteristics'!$C:$C,0))),"",INDEX('Policy Characteristics'!I:I,MATCH($C218,'Policy Characteristics'!$C:$C,0)))</f>
        <v>% reduction in energy use</v>
      </c>
      <c r="P218" s="176"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8" s="176" t="str">
        <f>IF(ISBLANK(INDEX('Policy Characteristics'!K:K,MATCH($C218,'Policy Characteristics'!$C:$C,0))),"",INDEX('Policy Characteristics'!K:K,MATCH($C218,'Policy Characteristics'!$C:$C,0)))</f>
        <v>buildings-sector-main.html#eff-stds</v>
      </c>
      <c r="R218" s="176" t="str">
        <f>IF(ISBLANK(INDEX('Policy Characteristics'!L:L,MATCH($C218,'Policy Characteristics'!$C:$C,0))),"",INDEX('Policy Characteristics'!L:L,MATCH($C218,'Policy Characteristics'!$C:$C,0)))</f>
        <v>building-energy-efficiency-standards.html</v>
      </c>
    </row>
    <row r="219" spans="1:18" s="4" customFormat="1" x14ac:dyDescent="0.25">
      <c r="A219" s="176" t="str">
        <f>IF(ISBLANK(INDEX('Policy Characteristics'!A:A,MATCH($C219,'Policy Characteristics'!$C:$C,0))),"",INDEX('Policy Characteristics'!A:A,MATCH($C219,'Policy Characteristics'!$C:$C,0)))</f>
        <v>Buildings, Appliances, and Heat</v>
      </c>
      <c r="B219" s="184" t="str">
        <f>IF(ISBLANK(INDEX('Policy Characteristics'!B:B,MATCH($C219,'Policy Characteristics'!$C:$C,0))),"",INDEX('Policy Characteristics'!B:B,MATCH($C219,'Policy Characteristics'!$C:$C,0)))</f>
        <v>Building Energy Efficiency Standards</v>
      </c>
      <c r="C219" s="176" t="str">
        <f t="shared" si="13"/>
        <v>Reduction in E Use Allowed by Component Eff Std</v>
      </c>
      <c r="D219" s="47" t="s">
        <v>116</v>
      </c>
      <c r="E219" s="47" t="s">
        <v>270</v>
      </c>
      <c r="F219" s="47" t="s">
        <v>122</v>
      </c>
      <c r="G219" s="47" t="s">
        <v>2673</v>
      </c>
      <c r="H219" s="44">
        <v>17</v>
      </c>
      <c r="I219" s="197" t="s">
        <v>43</v>
      </c>
      <c r="J219" s="177" t="str">
        <f>IF(ISBLANK(INDEX('Policy Characteristics'!D:D,MATCH($C219,'Policy Characteristics'!$C:$C,0))),"",INDEX('Policy Characteristics'!D:D,MATCH($C219,'Policy Characteristics'!$C:$C,0)))</f>
        <v>Building Energy Efficiency Standards</v>
      </c>
      <c r="K219" s="176" t="str">
        <f>IF(ISBLANK(INDEX('Policy Characteristics'!E:E,MATCH($C219,'Policy Characteristics'!$C:$C,0))),"",INDEX('Policy Characteristics'!E:E,MATCH($C219,'Policy Characteristics'!$C:$C,0)))</f>
        <v>bldgs efficiency standards</v>
      </c>
      <c r="L219" s="176">
        <f>IF(ISBLANK(INDEX('Policy Characteristics'!F:F,MATCH($C219,'Policy Characteristics'!$C:$C,0))),"",INDEX('Policy Characteristics'!F:F,MATCH($C219,'Policy Characteristics'!$C:$C,0)))</f>
        <v>0</v>
      </c>
      <c r="M219" s="176">
        <f>IF(ISBLANK(INDEX('Policy Characteristics'!G:G,MATCH($C219,'Policy Characteristics'!$C:$C,0))),"",INDEX('Policy Characteristics'!G:G,MATCH($C219,'Policy Characteristics'!$C:$C,0)))</f>
        <v>0.75</v>
      </c>
      <c r="N219" s="176">
        <f>IF(ISBLANK(INDEX('Policy Characteristics'!H:H,MATCH($C219,'Policy Characteristics'!$C:$C,0))),"",INDEX('Policy Characteristics'!H:H,MATCH($C219,'Policy Characteristics'!$C:$C,0)))</f>
        <v>0.01</v>
      </c>
      <c r="O219" s="176" t="str">
        <f>IF(ISBLANK(INDEX('Policy Characteristics'!I:I,MATCH($C219,'Policy Characteristics'!$C:$C,0))),"",INDEX('Policy Characteristics'!I:I,MATCH($C219,'Policy Characteristics'!$C:$C,0)))</f>
        <v>% reduction in energy use</v>
      </c>
      <c r="P219" s="176"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9" s="176" t="str">
        <f>IF(ISBLANK(INDEX('Policy Characteristics'!K:K,MATCH($C219,'Policy Characteristics'!$C:$C,0))),"",INDEX('Policy Characteristics'!K:K,MATCH($C219,'Policy Characteristics'!$C:$C,0)))</f>
        <v>buildings-sector-main.html#eff-stds</v>
      </c>
      <c r="R219" s="176" t="str">
        <f>IF(ISBLANK(INDEX('Policy Characteristics'!L:L,MATCH($C219,'Policy Characteristics'!$C:$C,0))),"",INDEX('Policy Characteristics'!L:L,MATCH($C219,'Policy Characteristics'!$C:$C,0)))</f>
        <v>building-energy-efficiency-standards.html</v>
      </c>
    </row>
    <row r="220" spans="1:18" s="4" customFormat="1" x14ac:dyDescent="0.25">
      <c r="A220" s="176" t="str">
        <f>IF(ISBLANK(INDEX('Policy Characteristics'!A:A,MATCH($C220,'Policy Characteristics'!$C:$C,0))),"",INDEX('Policy Characteristics'!A:A,MATCH($C220,'Policy Characteristics'!$C:$C,0)))</f>
        <v>Buildings, Appliances, and Heat</v>
      </c>
      <c r="B220" s="184" t="str">
        <f>IF(ISBLANK(INDEX('Policy Characteristics'!B:B,MATCH($C220,'Policy Characteristics'!$C:$C,0))),"",INDEX('Policy Characteristics'!B:B,MATCH($C220,'Policy Characteristics'!$C:$C,0)))</f>
        <v>Building Energy Efficiency Standards</v>
      </c>
      <c r="C220" s="176" t="str">
        <f t="shared" si="13"/>
        <v>Reduction in E Use Allowed by Component Eff Std</v>
      </c>
      <c r="D220" s="47" t="s">
        <v>117</v>
      </c>
      <c r="E220" s="47" t="s">
        <v>270</v>
      </c>
      <c r="F220" s="47" t="s">
        <v>123</v>
      </c>
      <c r="G220" s="47" t="s">
        <v>2673</v>
      </c>
      <c r="H220" s="44">
        <v>18</v>
      </c>
      <c r="I220" s="197" t="s">
        <v>43</v>
      </c>
      <c r="J220" s="177" t="str">
        <f>IF(ISBLANK(INDEX('Policy Characteristics'!D:D,MATCH($C220,'Policy Characteristics'!$C:$C,0))),"",INDEX('Policy Characteristics'!D:D,MATCH($C220,'Policy Characteristics'!$C:$C,0)))</f>
        <v>Building Energy Efficiency Standards</v>
      </c>
      <c r="K220" s="176" t="str">
        <f>IF(ISBLANK(INDEX('Policy Characteristics'!E:E,MATCH($C220,'Policy Characteristics'!$C:$C,0))),"",INDEX('Policy Characteristics'!E:E,MATCH($C220,'Policy Characteristics'!$C:$C,0)))</f>
        <v>bldgs efficiency standards</v>
      </c>
      <c r="L220" s="176">
        <f>IF(ISBLANK(INDEX('Policy Characteristics'!F:F,MATCH($C220,'Policy Characteristics'!$C:$C,0))),"",INDEX('Policy Characteristics'!F:F,MATCH($C220,'Policy Characteristics'!$C:$C,0)))</f>
        <v>0</v>
      </c>
      <c r="M220" s="176">
        <f>IF(ISBLANK(INDEX('Policy Characteristics'!G:G,MATCH($C220,'Policy Characteristics'!$C:$C,0))),"",INDEX('Policy Characteristics'!G:G,MATCH($C220,'Policy Characteristics'!$C:$C,0)))</f>
        <v>0.75</v>
      </c>
      <c r="N220" s="176">
        <f>IF(ISBLANK(INDEX('Policy Characteristics'!H:H,MATCH($C220,'Policy Characteristics'!$C:$C,0))),"",INDEX('Policy Characteristics'!H:H,MATCH($C220,'Policy Characteristics'!$C:$C,0)))</f>
        <v>0.01</v>
      </c>
      <c r="O220" s="176" t="str">
        <f>IF(ISBLANK(INDEX('Policy Characteristics'!I:I,MATCH($C220,'Policy Characteristics'!$C:$C,0))),"",INDEX('Policy Characteristics'!I:I,MATCH($C220,'Policy Characteristics'!$C:$C,0)))</f>
        <v>% reduction in energy use</v>
      </c>
      <c r="P220" s="176" t="str">
        <f>IF(ISBLANK(INDEX('Policy Characteristics'!J:J,MATCH($C220,'Policy Characteristics'!$C:$C,0))),"",INDEX('Policy Characteristics'!J:J,MATCH($C220,'Policy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0" s="176" t="str">
        <f>IF(ISBLANK(INDEX('Policy Characteristics'!K:K,MATCH($C220,'Policy Characteristics'!$C:$C,0))),"",INDEX('Policy Characteristics'!K:K,MATCH($C220,'Policy Characteristics'!$C:$C,0)))</f>
        <v>buildings-sector-main.html#eff-stds</v>
      </c>
      <c r="R220" s="176" t="str">
        <f>IF(ISBLANK(INDEX('Policy Characteristics'!L:L,MATCH($C220,'Policy Characteristics'!$C:$C,0))),"",INDEX('Policy Characteristics'!L:L,MATCH($C220,'Policy Characteristics'!$C:$C,0)))</f>
        <v>building-energy-efficiency-standards.html</v>
      </c>
    </row>
    <row r="221" spans="1:18" s="4" customFormat="1" x14ac:dyDescent="0.25">
      <c r="A221" s="176" t="str">
        <f>IF(ISBLANK(INDEX('Policy Characteristics'!A:A,MATCH($C221,'Policy Characteristics'!$C:$C,0))),"",INDEX('Policy Characteristics'!A:A,MATCH($C221,'Policy Characteristics'!$C:$C,0)))</f>
        <v>Buildings, Appliances, and Heat</v>
      </c>
      <c r="B221" s="184" t="str">
        <f>IF(ISBLANK(INDEX('Policy Characteristics'!B:B,MATCH($C221,'Policy Characteristics'!$C:$C,0))),"",INDEX('Policy Characteristics'!B:B,MATCH($C221,'Policy Characteristics'!$C:$C,0)))</f>
        <v>Building Energy Efficiency Standards</v>
      </c>
      <c r="C221" s="176" t="str">
        <f t="shared" si="13"/>
        <v>Reduction in E Use Allowed by Component Eff Std</v>
      </c>
      <c r="D221" s="47" t="s">
        <v>112</v>
      </c>
      <c r="E221" s="47" t="s">
        <v>271</v>
      </c>
      <c r="F221" s="47" t="s">
        <v>118</v>
      </c>
      <c r="G221" s="47" t="s">
        <v>273</v>
      </c>
      <c r="H221" s="44">
        <v>150</v>
      </c>
      <c r="I221" s="197" t="s">
        <v>44</v>
      </c>
      <c r="J221" s="177" t="str">
        <f>IF(ISBLANK(INDEX('Policy Characteristics'!D:D,MATCH($C221,'Policy Characteristics'!$C:$C,0))),"",INDEX('Policy Characteristics'!D:D,MATCH($C221,'Policy Characteristics'!$C:$C,0)))</f>
        <v>Building Energy Efficiency Standards</v>
      </c>
      <c r="K221" s="176" t="str">
        <f>IF(ISBLANK(INDEX('Policy Characteristics'!E:E,MATCH($C221,'Policy Characteristics'!$C:$C,0))),"",INDEX('Policy Characteristics'!E:E,MATCH($C221,'Policy Characteristics'!$C:$C,0)))</f>
        <v>bldgs efficiency standards</v>
      </c>
      <c r="L221" s="176">
        <f>IF(ISBLANK(INDEX('Policy Characteristics'!F:F,MATCH($C221,'Policy Characteristics'!$C:$C,0))),"",INDEX('Policy Characteristics'!F:F,MATCH($C221,'Policy Characteristics'!$C:$C,0)))</f>
        <v>0</v>
      </c>
      <c r="M221" s="176">
        <f>IF(ISBLANK(INDEX('Policy Characteristics'!G:G,MATCH($C221,'Policy Characteristics'!$C:$C,0))),"",INDEX('Policy Characteristics'!G:G,MATCH($C221,'Policy Characteristics'!$C:$C,0)))</f>
        <v>0.75</v>
      </c>
      <c r="N221" s="176">
        <f>IF(ISBLANK(INDEX('Policy Characteristics'!H:H,MATCH($C221,'Policy Characteristics'!$C:$C,0))),"",INDEX('Policy Characteristics'!H:H,MATCH($C221,'Policy Characteristics'!$C:$C,0)))</f>
        <v>0.01</v>
      </c>
      <c r="O221" s="176" t="str">
        <f>IF(ISBLANK(INDEX('Policy Characteristics'!I:I,MATCH($C221,'Policy Characteristics'!$C:$C,0))),"",INDEX('Policy Characteristics'!I:I,MATCH($C221,'Policy Characteristics'!$C:$C,0)))</f>
        <v>% reduction in energy use</v>
      </c>
      <c r="P221" s="176" t="str">
        <f>IF(ISBLANK(INDEX('Policy Characteristics'!J:J,MATCH($C221,'Policy Characteristics'!$C:$C,0))),"",INDEX('Policy Characteristics'!J:J,MATCH($C221,'Policy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1" s="176" t="str">
        <f>IF(ISBLANK(INDEX('Policy Characteristics'!K:K,MATCH($C221,'Policy Characteristics'!$C:$C,0))),"",INDEX('Policy Characteristics'!K:K,MATCH($C221,'Policy Characteristics'!$C:$C,0)))</f>
        <v>buildings-sector-main.html#eff-stds</v>
      </c>
      <c r="R221" s="176" t="str">
        <f>IF(ISBLANK(INDEX('Policy Characteristics'!L:L,MATCH($C221,'Policy Characteristics'!$C:$C,0))),"",INDEX('Policy Characteristics'!L:L,MATCH($C221,'Policy Characteristics'!$C:$C,0)))</f>
        <v>building-energy-efficiency-standards.html</v>
      </c>
    </row>
    <row r="222" spans="1:18" s="4" customFormat="1" x14ac:dyDescent="0.25">
      <c r="A222" s="176" t="str">
        <f>IF(ISBLANK(INDEX('Policy Characteristics'!A:A,MATCH($C222,'Policy Characteristics'!$C:$C,0))),"",INDEX('Policy Characteristics'!A:A,MATCH($C222,'Policy Characteristics'!$C:$C,0)))</f>
        <v>Buildings, Appliances, and Heat</v>
      </c>
      <c r="B222" s="184" t="str">
        <f>IF(ISBLANK(INDEX('Policy Characteristics'!B:B,MATCH($C222,'Policy Characteristics'!$C:$C,0))),"",INDEX('Policy Characteristics'!B:B,MATCH($C222,'Policy Characteristics'!$C:$C,0)))</f>
        <v>Building Energy Efficiency Standards</v>
      </c>
      <c r="C222" s="176" t="str">
        <f t="shared" si="13"/>
        <v>Reduction in E Use Allowed by Component Eff Std</v>
      </c>
      <c r="D222" s="47" t="s">
        <v>113</v>
      </c>
      <c r="E222" s="47" t="s">
        <v>271</v>
      </c>
      <c r="F222" s="47" t="s">
        <v>119</v>
      </c>
      <c r="G222" s="47" t="s">
        <v>273</v>
      </c>
      <c r="H222" s="44">
        <v>151</v>
      </c>
      <c r="I222" s="197" t="s">
        <v>44</v>
      </c>
      <c r="J222" s="177" t="str">
        <f>IF(ISBLANK(INDEX('Policy Characteristics'!D:D,MATCH($C222,'Policy Characteristics'!$C:$C,0))),"",INDEX('Policy Characteristics'!D:D,MATCH($C222,'Policy Characteristics'!$C:$C,0)))</f>
        <v>Building Energy Efficiency Standards</v>
      </c>
      <c r="K222" s="176" t="str">
        <f>IF(ISBLANK(INDEX('Policy Characteristics'!E:E,MATCH($C222,'Policy Characteristics'!$C:$C,0))),"",INDEX('Policy Characteristics'!E:E,MATCH($C222,'Policy Characteristics'!$C:$C,0)))</f>
        <v>bldgs efficiency standards</v>
      </c>
      <c r="L222" s="176">
        <f>IF(ISBLANK(INDEX('Policy Characteristics'!F:F,MATCH($C222,'Policy Characteristics'!$C:$C,0))),"",INDEX('Policy Characteristics'!F:F,MATCH($C222,'Policy Characteristics'!$C:$C,0)))</f>
        <v>0</v>
      </c>
      <c r="M222" s="176">
        <f>IF(ISBLANK(INDEX('Policy Characteristics'!G:G,MATCH($C222,'Policy Characteristics'!$C:$C,0))),"",INDEX('Policy Characteristics'!G:G,MATCH($C222,'Policy Characteristics'!$C:$C,0)))</f>
        <v>0.75</v>
      </c>
      <c r="N222" s="176">
        <f>IF(ISBLANK(INDEX('Policy Characteristics'!H:H,MATCH($C222,'Policy Characteristics'!$C:$C,0))),"",INDEX('Policy Characteristics'!H:H,MATCH($C222,'Policy Characteristics'!$C:$C,0)))</f>
        <v>0.01</v>
      </c>
      <c r="O222" s="176" t="str">
        <f>IF(ISBLANK(INDEX('Policy Characteristics'!I:I,MATCH($C222,'Policy Characteristics'!$C:$C,0))),"",INDEX('Policy Characteristics'!I:I,MATCH($C222,'Policy Characteristics'!$C:$C,0)))</f>
        <v>% reduction in energy use</v>
      </c>
      <c r="P222" s="176" t="str">
        <f>IF(ISBLANK(INDEX('Policy Characteristics'!J:J,MATCH($C222,'Policy Characteristics'!$C:$C,0))),"",INDEX('Policy Characteristics'!J:J,MATCH($C222,'Policy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2" s="176" t="str">
        <f>IF(ISBLANK(INDEX('Policy Characteristics'!K:K,MATCH($C222,'Policy Characteristics'!$C:$C,0))),"",INDEX('Policy Characteristics'!K:K,MATCH($C222,'Policy Characteristics'!$C:$C,0)))</f>
        <v>buildings-sector-main.html#eff-stds</v>
      </c>
      <c r="R222" s="176" t="str">
        <f>IF(ISBLANK(INDEX('Policy Characteristics'!L:L,MATCH($C222,'Policy Characteristics'!$C:$C,0))),"",INDEX('Policy Characteristics'!L:L,MATCH($C222,'Policy Characteristics'!$C:$C,0)))</f>
        <v>building-energy-efficiency-standards.html</v>
      </c>
    </row>
    <row r="223" spans="1:18" s="4" customFormat="1" x14ac:dyDescent="0.25">
      <c r="A223" s="176" t="str">
        <f>IF(ISBLANK(INDEX('Policy Characteristics'!A:A,MATCH($C223,'Policy Characteristics'!$C:$C,0))),"",INDEX('Policy Characteristics'!A:A,MATCH($C223,'Policy Characteristics'!$C:$C,0)))</f>
        <v>Buildings, Appliances, and Heat</v>
      </c>
      <c r="B223" s="184" t="str">
        <f>IF(ISBLANK(INDEX('Policy Characteristics'!B:B,MATCH($C223,'Policy Characteristics'!$C:$C,0))),"",INDEX('Policy Characteristics'!B:B,MATCH($C223,'Policy Characteristics'!$C:$C,0)))</f>
        <v>Building Energy Efficiency Standards</v>
      </c>
      <c r="C223" s="176" t="str">
        <f t="shared" si="13"/>
        <v>Reduction in E Use Allowed by Component Eff Std</v>
      </c>
      <c r="D223" s="47" t="s">
        <v>114</v>
      </c>
      <c r="E223" s="47" t="s">
        <v>271</v>
      </c>
      <c r="F223" s="47" t="s">
        <v>120</v>
      </c>
      <c r="G223" s="47" t="s">
        <v>273</v>
      </c>
      <c r="H223" s="44">
        <v>152</v>
      </c>
      <c r="I223" s="197" t="s">
        <v>44</v>
      </c>
      <c r="J223" s="177" t="str">
        <f>IF(ISBLANK(INDEX('Policy Characteristics'!D:D,MATCH($C223,'Policy Characteristics'!$C:$C,0))),"",INDEX('Policy Characteristics'!D:D,MATCH($C223,'Policy Characteristics'!$C:$C,0)))</f>
        <v>Building Energy Efficiency Standards</v>
      </c>
      <c r="K223" s="176" t="str">
        <f>IF(ISBLANK(INDEX('Policy Characteristics'!E:E,MATCH($C223,'Policy Characteristics'!$C:$C,0))),"",INDEX('Policy Characteristics'!E:E,MATCH($C223,'Policy Characteristics'!$C:$C,0)))</f>
        <v>bldgs efficiency standards</v>
      </c>
      <c r="L223" s="176">
        <f>IF(ISBLANK(INDEX('Policy Characteristics'!F:F,MATCH($C223,'Policy Characteristics'!$C:$C,0))),"",INDEX('Policy Characteristics'!F:F,MATCH($C223,'Policy Characteristics'!$C:$C,0)))</f>
        <v>0</v>
      </c>
      <c r="M223" s="176">
        <f>IF(ISBLANK(INDEX('Policy Characteristics'!G:G,MATCH($C223,'Policy Characteristics'!$C:$C,0))),"",INDEX('Policy Characteristics'!G:G,MATCH($C223,'Policy Characteristics'!$C:$C,0)))</f>
        <v>0.75</v>
      </c>
      <c r="N223" s="176">
        <f>IF(ISBLANK(INDEX('Policy Characteristics'!H:H,MATCH($C223,'Policy Characteristics'!$C:$C,0))),"",INDEX('Policy Characteristics'!H:H,MATCH($C223,'Policy Characteristics'!$C:$C,0)))</f>
        <v>0.01</v>
      </c>
      <c r="O223" s="176" t="str">
        <f>IF(ISBLANK(INDEX('Policy Characteristics'!I:I,MATCH($C223,'Policy Characteristics'!$C:$C,0))),"",INDEX('Policy Characteristics'!I:I,MATCH($C223,'Policy Characteristics'!$C:$C,0)))</f>
        <v>% reduction in energy use</v>
      </c>
      <c r="P223" s="176" t="str">
        <f>IF(ISBLANK(INDEX('Policy Characteristics'!J:J,MATCH($C223,'Policy Characteristics'!$C:$C,0))),"",INDEX('Policy Characteristics'!J:J,MATCH($C223,'Policy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3" s="176" t="str">
        <f>IF(ISBLANK(INDEX('Policy Characteristics'!K:K,MATCH($C223,'Policy Characteristics'!$C:$C,0))),"",INDEX('Policy Characteristics'!K:K,MATCH($C223,'Policy Characteristics'!$C:$C,0)))</f>
        <v>buildings-sector-main.html#eff-stds</v>
      </c>
      <c r="R223" s="176" t="str">
        <f>IF(ISBLANK(INDEX('Policy Characteristics'!L:L,MATCH($C223,'Policy Characteristics'!$C:$C,0))),"",INDEX('Policy Characteristics'!L:L,MATCH($C223,'Policy Characteristics'!$C:$C,0)))</f>
        <v>building-energy-efficiency-standards.html</v>
      </c>
    </row>
    <row r="224" spans="1:18" s="4" customFormat="1" x14ac:dyDescent="0.25">
      <c r="A224" s="176" t="str">
        <f>IF(ISBLANK(INDEX('Policy Characteristics'!A:A,MATCH($C224,'Policy Characteristics'!$C:$C,0))),"",INDEX('Policy Characteristics'!A:A,MATCH($C224,'Policy Characteristics'!$C:$C,0)))</f>
        <v>Buildings, Appliances, and Heat</v>
      </c>
      <c r="B224" s="184" t="str">
        <f>IF(ISBLANK(INDEX('Policy Characteristics'!B:B,MATCH($C224,'Policy Characteristics'!$C:$C,0))),"",INDEX('Policy Characteristics'!B:B,MATCH($C224,'Policy Characteristics'!$C:$C,0)))</f>
        <v>Building Energy Efficiency Standards</v>
      </c>
      <c r="C224" s="176" t="str">
        <f t="shared" si="13"/>
        <v>Reduction in E Use Allowed by Component Eff Std</v>
      </c>
      <c r="D224" s="47" t="s">
        <v>115</v>
      </c>
      <c r="E224" s="47" t="s">
        <v>271</v>
      </c>
      <c r="F224" s="47" t="s">
        <v>121</v>
      </c>
      <c r="G224" s="47" t="s">
        <v>273</v>
      </c>
      <c r="H224" s="44">
        <v>153</v>
      </c>
      <c r="I224" s="197" t="s">
        <v>44</v>
      </c>
      <c r="J224" s="177" t="str">
        <f>IF(ISBLANK(INDEX('Policy Characteristics'!D:D,MATCH($C224,'Policy Characteristics'!$C:$C,0))),"",INDEX('Policy Characteristics'!D:D,MATCH($C224,'Policy Characteristics'!$C:$C,0)))</f>
        <v>Building Energy Efficiency Standards</v>
      </c>
      <c r="K224" s="176" t="str">
        <f>IF(ISBLANK(INDEX('Policy Characteristics'!E:E,MATCH($C224,'Policy Characteristics'!$C:$C,0))),"",INDEX('Policy Characteristics'!E:E,MATCH($C224,'Policy Characteristics'!$C:$C,0)))</f>
        <v>bldgs efficiency standards</v>
      </c>
      <c r="L224" s="176">
        <f>IF(ISBLANK(INDEX('Policy Characteristics'!F:F,MATCH($C224,'Policy Characteristics'!$C:$C,0))),"",INDEX('Policy Characteristics'!F:F,MATCH($C224,'Policy Characteristics'!$C:$C,0)))</f>
        <v>0</v>
      </c>
      <c r="M224" s="176">
        <f>IF(ISBLANK(INDEX('Policy Characteristics'!G:G,MATCH($C224,'Policy Characteristics'!$C:$C,0))),"",INDEX('Policy Characteristics'!G:G,MATCH($C224,'Policy Characteristics'!$C:$C,0)))</f>
        <v>0.75</v>
      </c>
      <c r="N224" s="176">
        <f>IF(ISBLANK(INDEX('Policy Characteristics'!H:H,MATCH($C224,'Policy Characteristics'!$C:$C,0))),"",INDEX('Policy Characteristics'!H:H,MATCH($C224,'Policy Characteristics'!$C:$C,0)))</f>
        <v>0.01</v>
      </c>
      <c r="O224" s="176" t="str">
        <f>IF(ISBLANK(INDEX('Policy Characteristics'!I:I,MATCH($C224,'Policy Characteristics'!$C:$C,0))),"",INDEX('Policy Characteristics'!I:I,MATCH($C224,'Policy Characteristics'!$C:$C,0)))</f>
        <v>% reduction in energy use</v>
      </c>
      <c r="P224" s="176" t="str">
        <f>IF(ISBLANK(INDEX('Policy Characteristics'!J:J,MATCH($C224,'Policy Characteristics'!$C:$C,0))),"",INDEX('Policy Characteristics'!J:J,MATCH($C224,'Policy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4" s="176" t="str">
        <f>IF(ISBLANK(INDEX('Policy Characteristics'!K:K,MATCH($C224,'Policy Characteristics'!$C:$C,0))),"",INDEX('Policy Characteristics'!K:K,MATCH($C224,'Policy Characteristics'!$C:$C,0)))</f>
        <v>buildings-sector-main.html#eff-stds</v>
      </c>
      <c r="R224" s="176" t="str">
        <f>IF(ISBLANK(INDEX('Policy Characteristics'!L:L,MATCH($C224,'Policy Characteristics'!$C:$C,0))),"",INDEX('Policy Characteristics'!L:L,MATCH($C224,'Policy Characteristics'!$C:$C,0)))</f>
        <v>building-energy-efficiency-standards.html</v>
      </c>
    </row>
    <row r="225" spans="1:18" s="4" customFormat="1" x14ac:dyDescent="0.25">
      <c r="A225" s="176" t="str">
        <f>IF(ISBLANK(INDEX('Policy Characteristics'!A:A,MATCH($C225,'Policy Characteristics'!$C:$C,0))),"",INDEX('Policy Characteristics'!A:A,MATCH($C225,'Policy Characteristics'!$C:$C,0)))</f>
        <v>Buildings, Appliances, and Heat</v>
      </c>
      <c r="B225" s="184" t="str">
        <f>IF(ISBLANK(INDEX('Policy Characteristics'!B:B,MATCH($C225,'Policy Characteristics'!$C:$C,0))),"",INDEX('Policy Characteristics'!B:B,MATCH($C225,'Policy Characteristics'!$C:$C,0)))</f>
        <v>Building Energy Efficiency Standards</v>
      </c>
      <c r="C225" s="176" t="str">
        <f t="shared" si="13"/>
        <v>Reduction in E Use Allowed by Component Eff Std</v>
      </c>
      <c r="D225" s="47" t="s">
        <v>116</v>
      </c>
      <c r="E225" s="47" t="s">
        <v>271</v>
      </c>
      <c r="F225" s="47" t="s">
        <v>122</v>
      </c>
      <c r="G225" s="47" t="s">
        <v>273</v>
      </c>
      <c r="H225" s="44">
        <v>154</v>
      </c>
      <c r="I225" s="197" t="s">
        <v>44</v>
      </c>
      <c r="J225" s="177" t="str">
        <f>IF(ISBLANK(INDEX('Policy Characteristics'!D:D,MATCH($C225,'Policy Characteristics'!$C:$C,0))),"",INDEX('Policy Characteristics'!D:D,MATCH($C225,'Policy Characteristics'!$C:$C,0)))</f>
        <v>Building Energy Efficiency Standards</v>
      </c>
      <c r="K225" s="176" t="str">
        <f>IF(ISBLANK(INDEX('Policy Characteristics'!E:E,MATCH($C225,'Policy Characteristics'!$C:$C,0))),"",INDEX('Policy Characteristics'!E:E,MATCH($C225,'Policy Characteristics'!$C:$C,0)))</f>
        <v>bldgs efficiency standards</v>
      </c>
      <c r="L225" s="176">
        <f>IF(ISBLANK(INDEX('Policy Characteristics'!F:F,MATCH($C225,'Policy Characteristics'!$C:$C,0))),"",INDEX('Policy Characteristics'!F:F,MATCH($C225,'Policy Characteristics'!$C:$C,0)))</f>
        <v>0</v>
      </c>
      <c r="M225" s="176">
        <f>IF(ISBLANK(INDEX('Policy Characteristics'!G:G,MATCH($C225,'Policy Characteristics'!$C:$C,0))),"",INDEX('Policy Characteristics'!G:G,MATCH($C225,'Policy Characteristics'!$C:$C,0)))</f>
        <v>0.75</v>
      </c>
      <c r="N225" s="176">
        <f>IF(ISBLANK(INDEX('Policy Characteristics'!H:H,MATCH($C225,'Policy Characteristics'!$C:$C,0))),"",INDEX('Policy Characteristics'!H:H,MATCH($C225,'Policy Characteristics'!$C:$C,0)))</f>
        <v>0.01</v>
      </c>
      <c r="O225" s="176" t="str">
        <f>IF(ISBLANK(INDEX('Policy Characteristics'!I:I,MATCH($C225,'Policy Characteristics'!$C:$C,0))),"",INDEX('Policy Characteristics'!I:I,MATCH($C225,'Policy Characteristics'!$C:$C,0)))</f>
        <v>% reduction in energy use</v>
      </c>
      <c r="P225" s="176" t="str">
        <f>IF(ISBLANK(INDEX('Policy Characteristics'!J:J,MATCH($C225,'Policy Characteristics'!$C:$C,0))),"",INDEX('Policy Characteristics'!J:J,MATCH($C225,'Policy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5" s="176" t="str">
        <f>IF(ISBLANK(INDEX('Policy Characteristics'!K:K,MATCH($C225,'Policy Characteristics'!$C:$C,0))),"",INDEX('Policy Characteristics'!K:K,MATCH($C225,'Policy Characteristics'!$C:$C,0)))</f>
        <v>buildings-sector-main.html#eff-stds</v>
      </c>
      <c r="R225" s="176" t="str">
        <f>IF(ISBLANK(INDEX('Policy Characteristics'!L:L,MATCH($C225,'Policy Characteristics'!$C:$C,0))),"",INDEX('Policy Characteristics'!L:L,MATCH($C225,'Policy Characteristics'!$C:$C,0)))</f>
        <v>building-energy-efficiency-standards.html</v>
      </c>
    </row>
    <row r="226" spans="1:18" s="4" customFormat="1" x14ac:dyDescent="0.25">
      <c r="A226" s="176" t="str">
        <f>IF(ISBLANK(INDEX('Policy Characteristics'!A:A,MATCH($C226,'Policy Characteristics'!$C:$C,0))),"",INDEX('Policy Characteristics'!A:A,MATCH($C226,'Policy Characteristics'!$C:$C,0)))</f>
        <v>Buildings, Appliances, and Heat</v>
      </c>
      <c r="B226" s="184" t="str">
        <f>IF(ISBLANK(INDEX('Policy Characteristics'!B:B,MATCH($C226,'Policy Characteristics'!$C:$C,0))),"",INDEX('Policy Characteristics'!B:B,MATCH($C226,'Policy Characteristics'!$C:$C,0)))</f>
        <v>Building Energy Efficiency Standards</v>
      </c>
      <c r="C226" s="176" t="str">
        <f t="shared" si="13"/>
        <v>Reduction in E Use Allowed by Component Eff Std</v>
      </c>
      <c r="D226" s="47" t="s">
        <v>117</v>
      </c>
      <c r="E226" s="47" t="s">
        <v>271</v>
      </c>
      <c r="F226" s="47" t="s">
        <v>123</v>
      </c>
      <c r="G226" s="47" t="s">
        <v>273</v>
      </c>
      <c r="H226" s="44">
        <v>155</v>
      </c>
      <c r="I226" s="197" t="s">
        <v>44</v>
      </c>
      <c r="J226" s="177" t="str">
        <f>IF(ISBLANK(INDEX('Policy Characteristics'!D:D,MATCH($C226,'Policy Characteristics'!$C:$C,0))),"",INDEX('Policy Characteristics'!D:D,MATCH($C226,'Policy Characteristics'!$C:$C,0)))</f>
        <v>Building Energy Efficiency Standards</v>
      </c>
      <c r="K226" s="176" t="str">
        <f>IF(ISBLANK(INDEX('Policy Characteristics'!E:E,MATCH($C226,'Policy Characteristics'!$C:$C,0))),"",INDEX('Policy Characteristics'!E:E,MATCH($C226,'Policy Characteristics'!$C:$C,0)))</f>
        <v>bldgs efficiency standards</v>
      </c>
      <c r="L226" s="176">
        <f>IF(ISBLANK(INDEX('Policy Characteristics'!F:F,MATCH($C226,'Policy Characteristics'!$C:$C,0))),"",INDEX('Policy Characteristics'!F:F,MATCH($C226,'Policy Characteristics'!$C:$C,0)))</f>
        <v>0</v>
      </c>
      <c r="M226" s="176">
        <f>IF(ISBLANK(INDEX('Policy Characteristics'!G:G,MATCH($C226,'Policy Characteristics'!$C:$C,0))),"",INDEX('Policy Characteristics'!G:G,MATCH($C226,'Policy Characteristics'!$C:$C,0)))</f>
        <v>0.75</v>
      </c>
      <c r="N226" s="176">
        <f>IF(ISBLANK(INDEX('Policy Characteristics'!H:H,MATCH($C226,'Policy Characteristics'!$C:$C,0))),"",INDEX('Policy Characteristics'!H:H,MATCH($C226,'Policy Characteristics'!$C:$C,0)))</f>
        <v>0.01</v>
      </c>
      <c r="O226" s="176" t="str">
        <f>IF(ISBLANK(INDEX('Policy Characteristics'!I:I,MATCH($C226,'Policy Characteristics'!$C:$C,0))),"",INDEX('Policy Characteristics'!I:I,MATCH($C226,'Policy Characteristics'!$C:$C,0)))</f>
        <v>% reduction in energy use</v>
      </c>
      <c r="P226" s="176" t="str">
        <f>IF(ISBLANK(INDEX('Policy Characteristics'!J:J,MATCH($C226,'Policy Characteristics'!$C:$C,0))),"",INDEX('Policy Characteristics'!J:J,MATCH($C226,'Policy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6" s="176" t="str">
        <f>IF(ISBLANK(INDEX('Policy Characteristics'!K:K,MATCH($C226,'Policy Characteristics'!$C:$C,0))),"",INDEX('Policy Characteristics'!K:K,MATCH($C226,'Policy Characteristics'!$C:$C,0)))</f>
        <v>buildings-sector-main.html#eff-stds</v>
      </c>
      <c r="R226" s="176" t="str">
        <f>IF(ISBLANK(INDEX('Policy Characteristics'!L:L,MATCH($C226,'Policy Characteristics'!$C:$C,0))),"",INDEX('Policy Characteristics'!L:L,MATCH($C226,'Policy Characteristics'!$C:$C,0)))</f>
        <v>building-energy-efficiency-standards.html</v>
      </c>
    </row>
    <row r="227" spans="1:18" s="4" customFormat="1" x14ac:dyDescent="0.25">
      <c r="A227" s="176" t="str">
        <f>IF(ISBLANK(INDEX('Policy Characteristics'!A:A,MATCH($C227,'Policy Characteristics'!$C:$C,0))),"",INDEX('Policy Characteristics'!A:A,MATCH($C227,'Policy Characteristics'!$C:$C,0)))</f>
        <v>Buildings, Appliances, and Heat</v>
      </c>
      <c r="B227" s="184" t="str">
        <f>IF(ISBLANK(INDEX('Policy Characteristics'!B:B,MATCH($C227,'Policy Characteristics'!$C:$C,0))),"",INDEX('Policy Characteristics'!B:B,MATCH($C227,'Policy Characteristics'!$C:$C,0)))</f>
        <v>Building Energy Efficiency Standards</v>
      </c>
      <c r="C227" s="176" t="str">
        <f t="shared" si="13"/>
        <v>Reduction in E Use Allowed by Component Eff Std</v>
      </c>
      <c r="D227" s="47" t="s">
        <v>112</v>
      </c>
      <c r="E227" s="47" t="s">
        <v>272</v>
      </c>
      <c r="F227" s="47" t="s">
        <v>118</v>
      </c>
      <c r="G227" s="47" t="s">
        <v>160</v>
      </c>
      <c r="H227" s="44">
        <v>156</v>
      </c>
      <c r="I227" s="197" t="s">
        <v>43</v>
      </c>
      <c r="J227" s="177" t="str">
        <f>IF(ISBLANK(INDEX('Policy Characteristics'!D:D,MATCH($C227,'Policy Characteristics'!$C:$C,0))),"",INDEX('Policy Characteristics'!D:D,MATCH($C227,'Policy Characteristics'!$C:$C,0)))</f>
        <v>Building Energy Efficiency Standards</v>
      </c>
      <c r="K227" s="176" t="str">
        <f>IF(ISBLANK(INDEX('Policy Characteristics'!E:E,MATCH($C227,'Policy Characteristics'!$C:$C,0))),"",INDEX('Policy Characteristics'!E:E,MATCH($C227,'Policy Characteristics'!$C:$C,0)))</f>
        <v>bldgs efficiency standards</v>
      </c>
      <c r="L227" s="176">
        <f>IF(ISBLANK(INDEX('Policy Characteristics'!F:F,MATCH($C227,'Policy Characteristics'!$C:$C,0))),"",INDEX('Policy Characteristics'!F:F,MATCH($C227,'Policy Characteristics'!$C:$C,0)))</f>
        <v>0</v>
      </c>
      <c r="M227" s="176">
        <f>IF(ISBLANK(INDEX('Policy Characteristics'!G:G,MATCH($C227,'Policy Characteristics'!$C:$C,0))),"",INDEX('Policy Characteristics'!G:G,MATCH($C227,'Policy Characteristics'!$C:$C,0)))</f>
        <v>0.75</v>
      </c>
      <c r="N227" s="176">
        <f>IF(ISBLANK(INDEX('Policy Characteristics'!H:H,MATCH($C227,'Policy Characteristics'!$C:$C,0))),"",INDEX('Policy Characteristics'!H:H,MATCH($C227,'Policy Characteristics'!$C:$C,0)))</f>
        <v>0.01</v>
      </c>
      <c r="O227" s="176" t="str">
        <f>IF(ISBLANK(INDEX('Policy Characteristics'!I:I,MATCH($C227,'Policy Characteristics'!$C:$C,0))),"",INDEX('Policy Characteristics'!I:I,MATCH($C227,'Policy Characteristics'!$C:$C,0)))</f>
        <v>% reduction in energy use</v>
      </c>
      <c r="P227" s="176" t="str">
        <f>IF(ISBLANK(INDEX('Policy Characteristics'!J:J,MATCH($C227,'Policy Characteristics'!$C:$C,0))),"",INDEX('Policy Characteristics'!J:J,MATCH($C227,'Policy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7" s="176" t="str">
        <f>IF(ISBLANK(INDEX('Policy Characteristics'!K:K,MATCH($C227,'Policy Characteristics'!$C:$C,0))),"",INDEX('Policy Characteristics'!K:K,MATCH($C227,'Policy Characteristics'!$C:$C,0)))</f>
        <v>buildings-sector-main.html#eff-stds</v>
      </c>
      <c r="R227" s="176" t="str">
        <f>IF(ISBLANK(INDEX('Policy Characteristics'!L:L,MATCH($C227,'Policy Characteristics'!$C:$C,0))),"",INDEX('Policy Characteristics'!L:L,MATCH($C227,'Policy Characteristics'!$C:$C,0)))</f>
        <v>building-energy-efficiency-standards.html</v>
      </c>
    </row>
    <row r="228" spans="1:18" s="4" customFormat="1" x14ac:dyDescent="0.25">
      <c r="A228" s="176" t="str">
        <f>IF(ISBLANK(INDEX('Policy Characteristics'!A:A,MATCH($C228,'Policy Characteristics'!$C:$C,0))),"",INDEX('Policy Characteristics'!A:A,MATCH($C228,'Policy Characteristics'!$C:$C,0)))</f>
        <v>Buildings, Appliances, and Heat</v>
      </c>
      <c r="B228" s="184" t="str">
        <f>IF(ISBLANK(INDEX('Policy Characteristics'!B:B,MATCH($C228,'Policy Characteristics'!$C:$C,0))),"",INDEX('Policy Characteristics'!B:B,MATCH($C228,'Policy Characteristics'!$C:$C,0)))</f>
        <v>Building Energy Efficiency Standards</v>
      </c>
      <c r="C228" s="176" t="str">
        <f t="shared" si="13"/>
        <v>Reduction in E Use Allowed by Component Eff Std</v>
      </c>
      <c r="D228" s="47" t="s">
        <v>113</v>
      </c>
      <c r="E228" s="47" t="s">
        <v>272</v>
      </c>
      <c r="F228" s="47" t="s">
        <v>119</v>
      </c>
      <c r="G228" s="47" t="s">
        <v>160</v>
      </c>
      <c r="H228" s="44">
        <v>157</v>
      </c>
      <c r="I228" s="197" t="s">
        <v>43</v>
      </c>
      <c r="J228" s="177" t="str">
        <f>IF(ISBLANK(INDEX('Policy Characteristics'!D:D,MATCH($C228,'Policy Characteristics'!$C:$C,0))),"",INDEX('Policy Characteristics'!D:D,MATCH($C228,'Policy Characteristics'!$C:$C,0)))</f>
        <v>Building Energy Efficiency Standards</v>
      </c>
      <c r="K228" s="176" t="str">
        <f>IF(ISBLANK(INDEX('Policy Characteristics'!E:E,MATCH($C228,'Policy Characteristics'!$C:$C,0))),"",INDEX('Policy Characteristics'!E:E,MATCH($C228,'Policy Characteristics'!$C:$C,0)))</f>
        <v>bldgs efficiency standards</v>
      </c>
      <c r="L228" s="176">
        <f>IF(ISBLANK(INDEX('Policy Characteristics'!F:F,MATCH($C228,'Policy Characteristics'!$C:$C,0))),"",INDEX('Policy Characteristics'!F:F,MATCH($C228,'Policy Characteristics'!$C:$C,0)))</f>
        <v>0</v>
      </c>
      <c r="M228" s="176">
        <f>IF(ISBLANK(INDEX('Policy Characteristics'!G:G,MATCH($C228,'Policy Characteristics'!$C:$C,0))),"",INDEX('Policy Characteristics'!G:G,MATCH($C228,'Policy Characteristics'!$C:$C,0)))</f>
        <v>0.75</v>
      </c>
      <c r="N228" s="176">
        <f>IF(ISBLANK(INDEX('Policy Characteristics'!H:H,MATCH($C228,'Policy Characteristics'!$C:$C,0))),"",INDEX('Policy Characteristics'!H:H,MATCH($C228,'Policy Characteristics'!$C:$C,0)))</f>
        <v>0.01</v>
      </c>
      <c r="O228" s="176" t="str">
        <f>IF(ISBLANK(INDEX('Policy Characteristics'!I:I,MATCH($C228,'Policy Characteristics'!$C:$C,0))),"",INDEX('Policy Characteristics'!I:I,MATCH($C228,'Policy Characteristics'!$C:$C,0)))</f>
        <v>% reduction in energy use</v>
      </c>
      <c r="P228" s="176" t="str">
        <f>IF(ISBLANK(INDEX('Policy Characteristics'!J:J,MATCH($C228,'Policy Characteristics'!$C:$C,0))),"",INDEX('Policy Characteristics'!J:J,MATCH($C228,'Policy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8" s="176" t="str">
        <f>IF(ISBLANK(INDEX('Policy Characteristics'!K:K,MATCH($C228,'Policy Characteristics'!$C:$C,0))),"",INDEX('Policy Characteristics'!K:K,MATCH($C228,'Policy Characteristics'!$C:$C,0)))</f>
        <v>buildings-sector-main.html#eff-stds</v>
      </c>
      <c r="R228" s="176" t="str">
        <f>IF(ISBLANK(INDEX('Policy Characteristics'!L:L,MATCH($C228,'Policy Characteristics'!$C:$C,0))),"",INDEX('Policy Characteristics'!L:L,MATCH($C228,'Policy Characteristics'!$C:$C,0)))</f>
        <v>building-energy-efficiency-standards.html</v>
      </c>
    </row>
    <row r="229" spans="1:18" s="4" customFormat="1" x14ac:dyDescent="0.25">
      <c r="A229" s="176" t="str">
        <f>IF(ISBLANK(INDEX('Policy Characteristics'!A:A,MATCH($C229,'Policy Characteristics'!$C:$C,0))),"",INDEX('Policy Characteristics'!A:A,MATCH($C229,'Policy Characteristics'!$C:$C,0)))</f>
        <v>Buildings, Appliances, and Heat</v>
      </c>
      <c r="B229" s="184" t="str">
        <f>IF(ISBLANK(INDEX('Policy Characteristics'!B:B,MATCH($C229,'Policy Characteristics'!$C:$C,0))),"",INDEX('Policy Characteristics'!B:B,MATCH($C229,'Policy Characteristics'!$C:$C,0)))</f>
        <v>Building Energy Efficiency Standards</v>
      </c>
      <c r="C229" s="176" t="str">
        <f t="shared" si="13"/>
        <v>Reduction in E Use Allowed by Component Eff Std</v>
      </c>
      <c r="D229" s="47" t="s">
        <v>114</v>
      </c>
      <c r="E229" s="47" t="s">
        <v>272</v>
      </c>
      <c r="F229" s="47" t="s">
        <v>120</v>
      </c>
      <c r="G229" s="47" t="s">
        <v>160</v>
      </c>
      <c r="H229" s="44">
        <v>158</v>
      </c>
      <c r="I229" s="197" t="s">
        <v>43</v>
      </c>
      <c r="J229" s="177" t="str">
        <f>IF(ISBLANK(INDEX('Policy Characteristics'!D:D,MATCH($C229,'Policy Characteristics'!$C:$C,0))),"",INDEX('Policy Characteristics'!D:D,MATCH($C229,'Policy Characteristics'!$C:$C,0)))</f>
        <v>Building Energy Efficiency Standards</v>
      </c>
      <c r="K229" s="176" t="str">
        <f>IF(ISBLANK(INDEX('Policy Characteristics'!E:E,MATCH($C229,'Policy Characteristics'!$C:$C,0))),"",INDEX('Policy Characteristics'!E:E,MATCH($C229,'Policy Characteristics'!$C:$C,0)))</f>
        <v>bldgs efficiency standards</v>
      </c>
      <c r="L229" s="176">
        <f>IF(ISBLANK(INDEX('Policy Characteristics'!F:F,MATCH($C229,'Policy Characteristics'!$C:$C,0))),"",INDEX('Policy Characteristics'!F:F,MATCH($C229,'Policy Characteristics'!$C:$C,0)))</f>
        <v>0</v>
      </c>
      <c r="M229" s="176">
        <f>IF(ISBLANK(INDEX('Policy Characteristics'!G:G,MATCH($C229,'Policy Characteristics'!$C:$C,0))),"",INDEX('Policy Characteristics'!G:G,MATCH($C229,'Policy Characteristics'!$C:$C,0)))</f>
        <v>0.75</v>
      </c>
      <c r="N229" s="176">
        <f>IF(ISBLANK(INDEX('Policy Characteristics'!H:H,MATCH($C229,'Policy Characteristics'!$C:$C,0))),"",INDEX('Policy Characteristics'!H:H,MATCH($C229,'Policy Characteristics'!$C:$C,0)))</f>
        <v>0.01</v>
      </c>
      <c r="O229" s="176" t="str">
        <f>IF(ISBLANK(INDEX('Policy Characteristics'!I:I,MATCH($C229,'Policy Characteristics'!$C:$C,0))),"",INDEX('Policy Characteristics'!I:I,MATCH($C229,'Policy Characteristics'!$C:$C,0)))</f>
        <v>% reduction in energy use</v>
      </c>
      <c r="P229" s="176" t="str">
        <f>IF(ISBLANK(INDEX('Policy Characteristics'!J:J,MATCH($C229,'Policy Characteristics'!$C:$C,0))),"",INDEX('Policy Characteristics'!J:J,MATCH($C229,'Policy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9" s="176" t="str">
        <f>IF(ISBLANK(INDEX('Policy Characteristics'!K:K,MATCH($C229,'Policy Characteristics'!$C:$C,0))),"",INDEX('Policy Characteristics'!K:K,MATCH($C229,'Policy Characteristics'!$C:$C,0)))</f>
        <v>buildings-sector-main.html#eff-stds</v>
      </c>
      <c r="R229" s="176" t="str">
        <f>IF(ISBLANK(INDEX('Policy Characteristics'!L:L,MATCH($C229,'Policy Characteristics'!$C:$C,0))),"",INDEX('Policy Characteristics'!L:L,MATCH($C229,'Policy Characteristics'!$C:$C,0)))</f>
        <v>building-energy-efficiency-standards.html</v>
      </c>
    </row>
    <row r="230" spans="1:18" s="4" customFormat="1" x14ac:dyDescent="0.25">
      <c r="A230" s="176" t="str">
        <f>IF(ISBLANK(INDEX('Policy Characteristics'!A:A,MATCH($C230,'Policy Characteristics'!$C:$C,0))),"",INDEX('Policy Characteristics'!A:A,MATCH($C230,'Policy Characteristics'!$C:$C,0)))</f>
        <v>Buildings, Appliances, and Heat</v>
      </c>
      <c r="B230" s="184" t="str">
        <f>IF(ISBLANK(INDEX('Policy Characteristics'!B:B,MATCH($C230,'Policy Characteristics'!$C:$C,0))),"",INDEX('Policy Characteristics'!B:B,MATCH($C230,'Policy Characteristics'!$C:$C,0)))</f>
        <v>Building Energy Efficiency Standards</v>
      </c>
      <c r="C230" s="176" t="str">
        <f t="shared" si="13"/>
        <v>Reduction in E Use Allowed by Component Eff Std</v>
      </c>
      <c r="D230" s="47" t="s">
        <v>115</v>
      </c>
      <c r="E230" s="47" t="s">
        <v>272</v>
      </c>
      <c r="F230" s="47" t="s">
        <v>121</v>
      </c>
      <c r="G230" s="47" t="s">
        <v>160</v>
      </c>
      <c r="H230" s="44">
        <v>159</v>
      </c>
      <c r="I230" s="197" t="s">
        <v>43</v>
      </c>
      <c r="J230" s="177" t="str">
        <f>IF(ISBLANK(INDEX('Policy Characteristics'!D:D,MATCH($C230,'Policy Characteristics'!$C:$C,0))),"",INDEX('Policy Characteristics'!D:D,MATCH($C230,'Policy Characteristics'!$C:$C,0)))</f>
        <v>Building Energy Efficiency Standards</v>
      </c>
      <c r="K230" s="176" t="str">
        <f>IF(ISBLANK(INDEX('Policy Characteristics'!E:E,MATCH($C230,'Policy Characteristics'!$C:$C,0))),"",INDEX('Policy Characteristics'!E:E,MATCH($C230,'Policy Characteristics'!$C:$C,0)))</f>
        <v>bldgs efficiency standards</v>
      </c>
      <c r="L230" s="176">
        <f>IF(ISBLANK(INDEX('Policy Characteristics'!F:F,MATCH($C230,'Policy Characteristics'!$C:$C,0))),"",INDEX('Policy Characteristics'!F:F,MATCH($C230,'Policy Characteristics'!$C:$C,0)))</f>
        <v>0</v>
      </c>
      <c r="M230" s="176">
        <f>IF(ISBLANK(INDEX('Policy Characteristics'!G:G,MATCH($C230,'Policy Characteristics'!$C:$C,0))),"",INDEX('Policy Characteristics'!G:G,MATCH($C230,'Policy Characteristics'!$C:$C,0)))</f>
        <v>0.75</v>
      </c>
      <c r="N230" s="176">
        <f>IF(ISBLANK(INDEX('Policy Characteristics'!H:H,MATCH($C230,'Policy Characteristics'!$C:$C,0))),"",INDEX('Policy Characteristics'!H:H,MATCH($C230,'Policy Characteristics'!$C:$C,0)))</f>
        <v>0.01</v>
      </c>
      <c r="O230" s="176" t="str">
        <f>IF(ISBLANK(INDEX('Policy Characteristics'!I:I,MATCH($C230,'Policy Characteristics'!$C:$C,0))),"",INDEX('Policy Characteristics'!I:I,MATCH($C230,'Policy Characteristics'!$C:$C,0)))</f>
        <v>% reduction in energy use</v>
      </c>
      <c r="P230" s="176" t="str">
        <f>IF(ISBLANK(INDEX('Policy Characteristics'!J:J,MATCH($C230,'Policy Characteristics'!$C:$C,0))),"",INDEX('Policy Characteristics'!J:J,MATCH($C230,'Policy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30" s="176" t="str">
        <f>IF(ISBLANK(INDEX('Policy Characteristics'!K:K,MATCH($C230,'Policy Characteristics'!$C:$C,0))),"",INDEX('Policy Characteristics'!K:K,MATCH($C230,'Policy Characteristics'!$C:$C,0)))</f>
        <v>buildings-sector-main.html#eff-stds</v>
      </c>
      <c r="R230" s="176" t="str">
        <f>IF(ISBLANK(INDEX('Policy Characteristics'!L:L,MATCH($C230,'Policy Characteristics'!$C:$C,0))),"",INDEX('Policy Characteristics'!L:L,MATCH($C230,'Policy Characteristics'!$C:$C,0)))</f>
        <v>building-energy-efficiency-standards.html</v>
      </c>
    </row>
    <row r="231" spans="1:18" s="4" customFormat="1" x14ac:dyDescent="0.25">
      <c r="A231" s="176" t="str">
        <f>IF(ISBLANK(INDEX('Policy Characteristics'!A:A,MATCH($C231,'Policy Characteristics'!$C:$C,0))),"",INDEX('Policy Characteristics'!A:A,MATCH($C231,'Policy Characteristics'!$C:$C,0)))</f>
        <v>Buildings, Appliances, and Heat</v>
      </c>
      <c r="B231" s="184" t="str">
        <f>IF(ISBLANK(INDEX('Policy Characteristics'!B:B,MATCH($C231,'Policy Characteristics'!$C:$C,0))),"",INDEX('Policy Characteristics'!B:B,MATCH($C231,'Policy Characteristics'!$C:$C,0)))</f>
        <v>Building Energy Efficiency Standards</v>
      </c>
      <c r="C231" s="176" t="str">
        <f t="shared" si="13"/>
        <v>Reduction in E Use Allowed by Component Eff Std</v>
      </c>
      <c r="D231" s="47" t="s">
        <v>116</v>
      </c>
      <c r="E231" s="47" t="s">
        <v>272</v>
      </c>
      <c r="F231" s="47" t="s">
        <v>122</v>
      </c>
      <c r="G231" s="47" t="s">
        <v>160</v>
      </c>
      <c r="H231" s="44">
        <v>160</v>
      </c>
      <c r="I231" s="197" t="s">
        <v>43</v>
      </c>
      <c r="J231" s="177" t="str">
        <f>IF(ISBLANK(INDEX('Policy Characteristics'!D:D,MATCH($C231,'Policy Characteristics'!$C:$C,0))),"",INDEX('Policy Characteristics'!D:D,MATCH($C231,'Policy Characteristics'!$C:$C,0)))</f>
        <v>Building Energy Efficiency Standards</v>
      </c>
      <c r="K231" s="176" t="str">
        <f>IF(ISBLANK(INDEX('Policy Characteristics'!E:E,MATCH($C231,'Policy Characteristics'!$C:$C,0))),"",INDEX('Policy Characteristics'!E:E,MATCH($C231,'Policy Characteristics'!$C:$C,0)))</f>
        <v>bldgs efficiency standards</v>
      </c>
      <c r="L231" s="176">
        <f>IF(ISBLANK(INDEX('Policy Characteristics'!F:F,MATCH($C231,'Policy Characteristics'!$C:$C,0))),"",INDEX('Policy Characteristics'!F:F,MATCH($C231,'Policy Characteristics'!$C:$C,0)))</f>
        <v>0</v>
      </c>
      <c r="M231" s="176">
        <f>IF(ISBLANK(INDEX('Policy Characteristics'!G:G,MATCH($C231,'Policy Characteristics'!$C:$C,0))),"",INDEX('Policy Characteristics'!G:G,MATCH($C231,'Policy Characteristics'!$C:$C,0)))</f>
        <v>0.75</v>
      </c>
      <c r="N231" s="176">
        <f>IF(ISBLANK(INDEX('Policy Characteristics'!H:H,MATCH($C231,'Policy Characteristics'!$C:$C,0))),"",INDEX('Policy Characteristics'!H:H,MATCH($C231,'Policy Characteristics'!$C:$C,0)))</f>
        <v>0.01</v>
      </c>
      <c r="O231" s="176" t="str">
        <f>IF(ISBLANK(INDEX('Policy Characteristics'!I:I,MATCH($C231,'Policy Characteristics'!$C:$C,0))),"",INDEX('Policy Characteristics'!I:I,MATCH($C231,'Policy Characteristics'!$C:$C,0)))</f>
        <v>% reduction in energy use</v>
      </c>
      <c r="P231" s="176" t="str">
        <f>IF(ISBLANK(INDEX('Policy Characteristics'!J:J,MATCH($C231,'Policy Characteristics'!$C:$C,0))),"",INDEX('Policy Characteristics'!J:J,MATCH($C231,'Policy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31" s="176" t="str">
        <f>IF(ISBLANK(INDEX('Policy Characteristics'!K:K,MATCH($C231,'Policy Characteristics'!$C:$C,0))),"",INDEX('Policy Characteristics'!K:K,MATCH($C231,'Policy Characteristics'!$C:$C,0)))</f>
        <v>buildings-sector-main.html#eff-stds</v>
      </c>
      <c r="R231" s="176" t="str">
        <f>IF(ISBLANK(INDEX('Policy Characteristics'!L:L,MATCH($C231,'Policy Characteristics'!$C:$C,0))),"",INDEX('Policy Characteristics'!L:L,MATCH($C231,'Policy Characteristics'!$C:$C,0)))</f>
        <v>building-energy-efficiency-standards.html</v>
      </c>
    </row>
    <row r="232" spans="1:18" s="4" customFormat="1" x14ac:dyDescent="0.25">
      <c r="A232" s="176" t="str">
        <f>IF(ISBLANK(INDEX('Policy Characteristics'!A:A,MATCH($C232,'Policy Characteristics'!$C:$C,0))),"",INDEX('Policy Characteristics'!A:A,MATCH($C232,'Policy Characteristics'!$C:$C,0)))</f>
        <v>Buildings, Appliances, and Heat</v>
      </c>
      <c r="B232" s="184" t="str">
        <f>IF(ISBLANK(INDEX('Policy Characteristics'!B:B,MATCH($C232,'Policy Characteristics'!$C:$C,0))),"",INDEX('Policy Characteristics'!B:B,MATCH($C232,'Policy Characteristics'!$C:$C,0)))</f>
        <v>Building Energy Efficiency Standards</v>
      </c>
      <c r="C232" s="176" t="str">
        <f t="shared" ref="C232" si="14">C$215</f>
        <v>Reduction in E Use Allowed by Component Eff Std</v>
      </c>
      <c r="D232" s="47" t="s">
        <v>117</v>
      </c>
      <c r="E232" s="47" t="s">
        <v>272</v>
      </c>
      <c r="F232" s="47" t="s">
        <v>123</v>
      </c>
      <c r="G232" s="47" t="s">
        <v>160</v>
      </c>
      <c r="H232" s="44">
        <v>161</v>
      </c>
      <c r="I232" s="197" t="s">
        <v>43</v>
      </c>
      <c r="J232" s="177" t="str">
        <f>IF(ISBLANK(INDEX('Policy Characteristics'!D:D,MATCH($C232,'Policy Characteristics'!$C:$C,0))),"",INDEX('Policy Characteristics'!D:D,MATCH($C232,'Policy Characteristics'!$C:$C,0)))</f>
        <v>Building Energy Efficiency Standards</v>
      </c>
      <c r="K232" s="176" t="str">
        <f>IF(ISBLANK(INDEX('Policy Characteristics'!E:E,MATCH($C232,'Policy Characteristics'!$C:$C,0))),"",INDEX('Policy Characteristics'!E:E,MATCH($C232,'Policy Characteristics'!$C:$C,0)))</f>
        <v>bldgs efficiency standards</v>
      </c>
      <c r="L232" s="176">
        <f>IF(ISBLANK(INDEX('Policy Characteristics'!F:F,MATCH($C232,'Policy Characteristics'!$C:$C,0))),"",INDEX('Policy Characteristics'!F:F,MATCH($C232,'Policy Characteristics'!$C:$C,0)))</f>
        <v>0</v>
      </c>
      <c r="M232" s="176">
        <f>IF(ISBLANK(INDEX('Policy Characteristics'!G:G,MATCH($C232,'Policy Characteristics'!$C:$C,0))),"",INDEX('Policy Characteristics'!G:G,MATCH($C232,'Policy Characteristics'!$C:$C,0)))</f>
        <v>0.75</v>
      </c>
      <c r="N232" s="176">
        <f>IF(ISBLANK(INDEX('Policy Characteristics'!H:H,MATCH($C232,'Policy Characteristics'!$C:$C,0))),"",INDEX('Policy Characteristics'!H:H,MATCH($C232,'Policy Characteristics'!$C:$C,0)))</f>
        <v>0.01</v>
      </c>
      <c r="O232" s="176" t="str">
        <f>IF(ISBLANK(INDEX('Policy Characteristics'!I:I,MATCH($C232,'Policy Characteristics'!$C:$C,0))),"",INDEX('Policy Characteristics'!I:I,MATCH($C232,'Policy Characteristics'!$C:$C,0)))</f>
        <v>% reduction in energy use</v>
      </c>
      <c r="P232" s="176" t="str">
        <f>IF(ISBLANK(INDEX('Policy Characteristics'!J:J,MATCH($C232,'Policy Characteristics'!$C:$C,0))),"",INDEX('Policy Characteristics'!J:J,MATCH($C232,'Policy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32" s="176" t="str">
        <f>IF(ISBLANK(INDEX('Policy Characteristics'!K:K,MATCH($C232,'Policy Characteristics'!$C:$C,0))),"",INDEX('Policy Characteristics'!K:K,MATCH($C232,'Policy Characteristics'!$C:$C,0)))</f>
        <v>buildings-sector-main.html#eff-stds</v>
      </c>
      <c r="R232" s="176" t="str">
        <f>IF(ISBLANK(INDEX('Policy Characteristics'!L:L,MATCH($C232,'Policy Characteristics'!$C:$C,0))),"",INDEX('Policy Characteristics'!L:L,MATCH($C232,'Policy Characteristics'!$C:$C,0)))</f>
        <v>building-energy-efficiency-standards.html</v>
      </c>
    </row>
    <row r="233" spans="1:18" s="4" customFormat="1" x14ac:dyDescent="0.25">
      <c r="A233" s="176" t="str">
        <f>IF(ISBLANK(INDEX('Policy Characteristics'!A:A,MATCH($C233,'Policy Characteristics'!$C:$C,0))),"",INDEX('Policy Characteristics'!A:A,MATCH($C233,'Policy Characteristics'!$C:$C,0)))</f>
        <v>Buildings, Appliances, and Heat</v>
      </c>
      <c r="B233" s="184" t="str">
        <f>IF(ISBLANK(INDEX('Policy Characteristics'!B:B,MATCH($C233,'Policy Characteristics'!$C:$C,0))),"",INDEX('Policy Characteristics'!B:B,MATCH($C233,'Policy Characteristics'!$C:$C,0)))</f>
        <v>Contractor Training</v>
      </c>
      <c r="C233" t="s">
        <v>7</v>
      </c>
      <c r="D233" s="47"/>
      <c r="E233" s="47"/>
      <c r="F233" s="47"/>
      <c r="G233" s="47"/>
      <c r="H233" s="44">
        <v>19</v>
      </c>
      <c r="I233" s="197" t="s">
        <v>43</v>
      </c>
      <c r="J233" s="177" t="str">
        <f>IF(ISBLANK(INDEX('Policy Characteristics'!D:D,MATCH($C233,'Policy Characteristics'!$C:$C,0))),"",INDEX('Policy Characteristics'!D:D,MATCH($C233,'Policy Characteristics'!$C:$C,0)))</f>
        <v>Contractor Training</v>
      </c>
      <c r="K233" s="176" t="str">
        <f>IF(ISBLANK(INDEX('Policy Characteristics'!E:E,MATCH($C233,'Policy Characteristics'!$C:$C,0))),"",INDEX('Policy Characteristics'!E:E,MATCH($C233,'Policy Characteristics'!$C:$C,0)))</f>
        <v>bldgs contractor training</v>
      </c>
      <c r="L233" s="176">
        <f>IF(ISBLANK(INDEX('Policy Characteristics'!F:F,MATCH($C233,'Policy Characteristics'!$C:$C,0))),"",INDEX('Policy Characteristics'!F:F,MATCH($C233,'Policy Characteristics'!$C:$C,0)))</f>
        <v>0</v>
      </c>
      <c r="M233" s="176">
        <f>IF(ISBLANK(INDEX('Policy Characteristics'!G:G,MATCH($C233,'Policy Characteristics'!$C:$C,0))),"",INDEX('Policy Characteristics'!G:G,MATCH($C233,'Policy Characteristics'!$C:$C,0)))</f>
        <v>1</v>
      </c>
      <c r="N233" s="176">
        <f>IF(ISBLANK(INDEX('Policy Characteristics'!H:H,MATCH($C233,'Policy Characteristics'!$C:$C,0))),"",INDEX('Policy Characteristics'!H:H,MATCH($C233,'Policy Characteristics'!$C:$C,0)))</f>
        <v>1</v>
      </c>
      <c r="O233" s="176" t="str">
        <f>IF(ISBLANK(INDEX('Policy Characteristics'!I:I,MATCH($C233,'Policy Characteristics'!$C:$C,0))),"",INDEX('Policy Characteristics'!I:I,MATCH($C233,'Policy Characteristics'!$C:$C,0)))</f>
        <v>on/off</v>
      </c>
      <c r="P233" s="176" t="str">
        <f>IF(ISBLANK(INDEX('Policy Characteristics'!J:J,MATCH($C233,'Policy Characteristics'!$C:$C,0))),"",INDEX('Policy Characteristics'!J:J,MATCH($C233,'Policy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33" s="176" t="str">
        <f>IF(ISBLANK(INDEX('Policy Characteristics'!K:K,MATCH($C233,'Policy Characteristics'!$C:$C,0))),"",INDEX('Policy Characteristics'!K:K,MATCH($C233,'Policy Characteristics'!$C:$C,0)))</f>
        <v>buildings-sector-main.html#solar-carve-out</v>
      </c>
      <c r="R233" s="176" t="str">
        <f>IF(ISBLANK(INDEX('Policy Characteristics'!L:L,MATCH($C233,'Policy Characteristics'!$C:$C,0))),"",INDEX('Policy Characteristics'!L:L,MATCH($C233,'Policy Characteristics'!$C:$C,0)))</f>
        <v>solar-carve-out.html</v>
      </c>
    </row>
    <row r="234" spans="1:18" s="4" customFormat="1" x14ac:dyDescent="0.25">
      <c r="A234" s="176" t="str">
        <f>IF(ISBLANK(INDEX('Policy Characteristics'!A:A,MATCH($C234,'Policy Characteristics'!$C:$C,0))),"",INDEX('Policy Characteristics'!A:A,MATCH($C234,'Policy Characteristics'!$C:$C,0)))</f>
        <v>Buildings, Appliances, and Heat</v>
      </c>
      <c r="B234" s="184" t="str">
        <f>IF(ISBLANK(INDEX('Policy Characteristics'!B:B,MATCH($C234,'Policy Characteristics'!$C:$C,0))),"",INDEX('Policy Characteristics'!B:B,MATCH($C234,'Policy Characteristics'!$C:$C,0)))</f>
        <v>Distributed Solar Carve-Out</v>
      </c>
      <c r="C234" t="s">
        <v>294</v>
      </c>
      <c r="D234" s="47"/>
      <c r="E234" s="47"/>
      <c r="F234" s="47"/>
      <c r="G234" s="47"/>
      <c r="H234" s="44">
        <v>146</v>
      </c>
      <c r="I234" s="197" t="s">
        <v>43</v>
      </c>
      <c r="J234" s="177" t="str">
        <f>IF(ISBLANK(INDEX('Policy Characteristics'!D:D,MATCH($C234,'Policy Characteristics'!$C:$C,0))),"",INDEX('Policy Characteristics'!D:D,MATCH($C234,'Policy Characteristics'!$C:$C,0)))</f>
        <v>Distributed Solar Promotion</v>
      </c>
      <c r="K234" s="176" t="str">
        <f>IF(ISBLANK(INDEX('Policy Characteristics'!E:E,MATCH($C234,'Policy Characteristics'!$C:$C,0))),"",INDEX('Policy Characteristics'!E:E,MATCH($C234,'Policy Characteristics'!$C:$C,0)))</f>
        <v>bldgs min fraction distributed solar</v>
      </c>
      <c r="L234" s="176">
        <f>IF(ISBLANK(INDEX('Policy Characteristics'!F:F,MATCH($C234,'Policy Characteristics'!$C:$C,0))),"",INDEX('Policy Characteristics'!F:F,MATCH($C234,'Policy Characteristics'!$C:$C,0)))</f>
        <v>0</v>
      </c>
      <c r="M234" s="176">
        <f>IF(ISBLANK(INDEX('Policy Characteristics'!G:G,MATCH($C234,'Policy Characteristics'!$C:$C,0))),"",INDEX('Policy Characteristics'!G:G,MATCH($C234,'Policy Characteristics'!$C:$C,0)))</f>
        <v>0.24</v>
      </c>
      <c r="N234" s="176">
        <f>IF(ISBLANK(INDEX('Policy Characteristics'!H:H,MATCH($C234,'Policy Characteristics'!$C:$C,0))),"",INDEX('Policy Characteristics'!H:H,MATCH($C234,'Policy Characteristics'!$C:$C,0)))</f>
        <v>5.0000000000000001E-3</v>
      </c>
      <c r="O234" s="176" t="str">
        <f>IF(ISBLANK(INDEX('Policy Characteristics'!I:I,MATCH($C234,'Policy Characteristics'!$C:$C,0))),"",INDEX('Policy Characteristics'!I:I,MATCH($C234,'Policy Characteristics'!$C:$C,0)))</f>
        <v>minimum % elec from solar</v>
      </c>
      <c r="P234" s="176" t="str">
        <f>IF(ISBLANK(INDEX('Policy Characteristics'!J:J,MATCH($C234,'Policy Characteristics'!$C:$C,0))),"",INDEX('Policy Characteristics'!J:J,MATCH($C234,'Policy Characteristics'!$C:$C,0)))</f>
        <v>**Description:** This policy requires at least the specified percentage of total retail electricity demand to be generated by residential and commercial buildings' distributed solar systems (typically rooftop PV).</v>
      </c>
      <c r="Q234" s="176" t="str">
        <f>IF(ISBLANK(INDEX('Policy Characteristics'!K:K,MATCH($C234,'Policy Characteristics'!$C:$C,0))),"",INDEX('Policy Characteristics'!K:K,MATCH($C234,'Policy Characteristics'!$C:$C,0)))</f>
        <v>buildings-sector-main.html#solar-carve-out</v>
      </c>
      <c r="R234" s="176" t="str">
        <f>IF(ISBLANK(INDEX('Policy Characteristics'!L:L,MATCH($C234,'Policy Characteristics'!$C:$C,0))),"",INDEX('Policy Characteristics'!L:L,MATCH($C234,'Policy Characteristics'!$C:$C,0)))</f>
        <v>solar-carve-out.html</v>
      </c>
    </row>
    <row r="235" spans="1:18" s="4" customFormat="1" x14ac:dyDescent="0.25">
      <c r="A235" s="176" t="str">
        <f>IF(ISBLANK(INDEX('Policy Characteristics'!A:A,MATCH($C235,'Policy Characteristics'!$C:$C,0))),"",INDEX('Policy Characteristics'!A:A,MATCH($C235,'Policy Characteristics'!$C:$C,0)))</f>
        <v>Buildings, Appliances, and Heat</v>
      </c>
      <c r="B235" s="184" t="str">
        <f>IF(ISBLANK(INDEX('Policy Characteristics'!B:B,MATCH($C235,'Policy Characteristics'!$C:$C,0))),"",INDEX('Policy Characteristics'!B:B,MATCH($C235,'Policy Characteristics'!$C:$C,0)))</f>
        <v>Distributed Solar Subsidy</v>
      </c>
      <c r="C235" s="1" t="s">
        <v>2248</v>
      </c>
      <c r="D235" s="47" t="s">
        <v>270</v>
      </c>
      <c r="E235" s="47"/>
      <c r="F235" s="47" t="s">
        <v>2673</v>
      </c>
      <c r="G235" s="47"/>
      <c r="H235" s="44">
        <v>147</v>
      </c>
      <c r="I235" s="197" t="s">
        <v>43</v>
      </c>
      <c r="J235" s="177" t="str">
        <f>IF(ISBLANK(INDEX('Policy Characteristics'!D:D,MATCH($C235,'Policy Characteristics'!$C:$C,0))),"",INDEX('Policy Characteristics'!D:D,MATCH($C235,'Policy Characteristics'!$C:$C,0)))</f>
        <v>Distributed Solar Promotion</v>
      </c>
      <c r="K235" s="176" t="str">
        <f>IF(ISBLANK(INDEX('Policy Characteristics'!E:E,MATCH($C235,'Policy Characteristics'!$C:$C,0))),"",INDEX('Policy Characteristics'!E:E,MATCH($C235,'Policy Characteristics'!$C:$C,0)))</f>
        <v>bldgs distributed solar subsidy</v>
      </c>
      <c r="L235" s="176">
        <f>IF(ISBLANK(INDEX('Policy Characteristics'!F:F,MATCH($C235,'Policy Characteristics'!$C:$C,0))),"",INDEX('Policy Characteristics'!F:F,MATCH($C235,'Policy Characteristics'!$C:$C,0)))</f>
        <v>0</v>
      </c>
      <c r="M235" s="176">
        <f>IF(ISBLANK(INDEX('Policy Characteristics'!G:G,MATCH($C235,'Policy Characteristics'!$C:$C,0))),"",INDEX('Policy Characteristics'!G:G,MATCH($C235,'Policy Characteristics'!$C:$C,0)))</f>
        <v>0.5</v>
      </c>
      <c r="N235" s="176">
        <f>IF(ISBLANK(INDEX('Policy Characteristics'!H:H,MATCH($C235,'Policy Characteristics'!$C:$C,0))),"",INDEX('Policy Characteristics'!H:H,MATCH($C235,'Policy Characteristics'!$C:$C,0)))</f>
        <v>0.01</v>
      </c>
      <c r="O235" s="176" t="str">
        <f>IF(ISBLANK(INDEX('Policy Characteristics'!I:I,MATCH($C235,'Policy Characteristics'!$C:$C,0))),"",INDEX('Policy Characteristics'!I:I,MATCH($C235,'Policy Characteristics'!$C:$C,0)))</f>
        <v>% of PV system cost</v>
      </c>
      <c r="P235" s="176" t="str">
        <f>IF(ISBLANK(INDEX('Policy Characteristics'!J:J,MATCH($C235,'Policy Characteristics'!$C:$C,0))),"",INDEX('Policy Characteristics'!J:J,MATCH($C235,'Policy Characteristics'!$C:$C,0)))</f>
        <v>**Description:** This policy causes the government to reimburse building owners for a percentage of the cost of new distributed solar PV capacity that is installed on or around buildings.</v>
      </c>
      <c r="Q235" s="176" t="str">
        <f>IF(ISBLANK(INDEX('Policy Characteristics'!K:K,MATCH($C235,'Policy Characteristics'!$C:$C,0))),"",INDEX('Policy Characteristics'!K:K,MATCH($C235,'Policy Characteristics'!$C:$C,0)))</f>
        <v>buildings-sector-main.html#distributed-solar-subsidy</v>
      </c>
      <c r="R235" s="176" t="str">
        <f>IF(ISBLANK(INDEX('Policy Characteristics'!L:L,MATCH($C235,'Policy Characteristics'!$C:$C,0))),"",INDEX('Policy Characteristics'!L:L,MATCH($C235,'Policy Characteristics'!$C:$C,0)))</f>
        <v>distributed-solar-subsidy.html</v>
      </c>
    </row>
    <row r="236" spans="1:18" s="4" customFormat="1" x14ac:dyDescent="0.25">
      <c r="A236" s="176" t="str">
        <f>IF(ISBLANK(INDEX('Policy Characteristics'!A:A,MATCH($C236,'Policy Characteristics'!$C:$C,0))),"",INDEX('Policy Characteristics'!A:A,MATCH($C236,'Policy Characteristics'!$C:$C,0)))</f>
        <v>Buildings, Appliances, and Heat</v>
      </c>
      <c r="B236" s="184" t="str">
        <f>IF(ISBLANK(INDEX('Policy Characteristics'!B:B,MATCH($C236,'Policy Characteristics'!$C:$C,0))),"",INDEX('Policy Characteristics'!B:B,MATCH($C236,'Policy Characteristics'!$C:$C,0)))</f>
        <v>Distributed Solar Subsidy</v>
      </c>
      <c r="C236" s="176" t="str">
        <f>$C$235</f>
        <v>Additional Perc Subsidy for Distributed Solar PV Capacity</v>
      </c>
      <c r="D236" s="47" t="s">
        <v>271</v>
      </c>
      <c r="E236" s="47"/>
      <c r="F236" s="47" t="s">
        <v>273</v>
      </c>
      <c r="G236" s="47"/>
      <c r="H236" s="44">
        <v>1728</v>
      </c>
      <c r="I236" s="47" t="s">
        <v>44</v>
      </c>
      <c r="J236" s="177" t="str">
        <f>IF(ISBLANK(INDEX('Policy Characteristics'!D:D,MATCH($C236,'Policy Characteristics'!$C:$C,0))),"",INDEX('Policy Characteristics'!D:D,MATCH($C236,'Policy Characteristics'!$C:$C,0)))</f>
        <v>Distributed Solar Promotion</v>
      </c>
      <c r="K236" s="176" t="str">
        <f>IF(ISBLANK(INDEX('Policy Characteristics'!E:E,MATCH($C236,'Policy Characteristics'!$C:$C,0))),"",INDEX('Policy Characteristics'!E:E,MATCH($C236,'Policy Characteristics'!$C:$C,0)))</f>
        <v>bldgs distributed solar subsidy</v>
      </c>
      <c r="L236" s="176">
        <f>IF(ISBLANK(INDEX('Policy Characteristics'!F:F,MATCH($C236,'Policy Characteristics'!$C:$C,0))),"",INDEX('Policy Characteristics'!F:F,MATCH($C236,'Policy Characteristics'!$C:$C,0)))</f>
        <v>0</v>
      </c>
      <c r="M236" s="176">
        <f>IF(ISBLANK(INDEX('Policy Characteristics'!G:G,MATCH($C236,'Policy Characteristics'!$C:$C,0))),"",INDEX('Policy Characteristics'!G:G,MATCH($C236,'Policy Characteristics'!$C:$C,0)))</f>
        <v>0.5</v>
      </c>
      <c r="N236" s="176">
        <f>IF(ISBLANK(INDEX('Policy Characteristics'!H:H,MATCH($C236,'Policy Characteristics'!$C:$C,0))),"",INDEX('Policy Characteristics'!H:H,MATCH($C236,'Policy Characteristics'!$C:$C,0)))</f>
        <v>0.01</v>
      </c>
      <c r="O236" s="176" t="str">
        <f>IF(ISBLANK(INDEX('Policy Characteristics'!I:I,MATCH($C236,'Policy Characteristics'!$C:$C,0))),"",INDEX('Policy Characteristics'!I:I,MATCH($C236,'Policy Characteristics'!$C:$C,0)))</f>
        <v>% of PV system cost</v>
      </c>
      <c r="P236" s="176" t="str">
        <f>IF(ISBLANK(INDEX('Policy Characteristics'!J:J,MATCH($C236,'Policy Characteristics'!$C:$C,0))),"",INDEX('Policy Characteristics'!J:J,MATCH($C236,'Policy Characteristics'!$C:$C,0)))</f>
        <v>**Description:** This policy causes the government to reimburse building owners for a percentage of the cost of new distributed solar PV capacity that is installed on or around buildings.</v>
      </c>
      <c r="Q236" s="176" t="str">
        <f>IF(ISBLANK(INDEX('Policy Characteristics'!K:K,MATCH($C236,'Policy Characteristics'!$C:$C,0))),"",INDEX('Policy Characteristics'!K:K,MATCH($C236,'Policy Characteristics'!$C:$C,0)))</f>
        <v>buildings-sector-main.html#distributed-solar-subsidy</v>
      </c>
      <c r="R236" s="176" t="str">
        <f>IF(ISBLANK(INDEX('Policy Characteristics'!L:L,MATCH($C236,'Policy Characteristics'!$C:$C,0))),"",INDEX('Policy Characteristics'!L:L,MATCH($C236,'Policy Characteristics'!$C:$C,0)))</f>
        <v>distributed-solar-subsidy.html</v>
      </c>
    </row>
    <row r="237" spans="1:18" s="4" customFormat="1" x14ac:dyDescent="0.25">
      <c r="A237" s="176" t="str">
        <f>IF(ISBLANK(INDEX('Policy Characteristics'!A:A,MATCH($C237,'Policy Characteristics'!$C:$C,0))),"",INDEX('Policy Characteristics'!A:A,MATCH($C237,'Policy Characteristics'!$C:$C,0)))</f>
        <v>Buildings, Appliances, and Heat</v>
      </c>
      <c r="B237" s="184" t="str">
        <f>IF(ISBLANK(INDEX('Policy Characteristics'!B:B,MATCH($C237,'Policy Characteristics'!$C:$C,0))),"",INDEX('Policy Characteristics'!B:B,MATCH($C237,'Policy Characteristics'!$C:$C,0)))</f>
        <v>Distributed Solar Subsidy</v>
      </c>
      <c r="C237" s="176" t="str">
        <f>$C$235</f>
        <v>Additional Perc Subsidy for Distributed Solar PV Capacity</v>
      </c>
      <c r="D237" s="47" t="s">
        <v>272</v>
      </c>
      <c r="E237" s="47"/>
      <c r="F237" s="47" t="s">
        <v>160</v>
      </c>
      <c r="G237" s="47"/>
      <c r="H237" s="44">
        <v>1729</v>
      </c>
      <c r="I237" s="197" t="s">
        <v>43</v>
      </c>
      <c r="J237" s="177" t="str">
        <f>IF(ISBLANK(INDEX('Policy Characteristics'!D:D,MATCH($C237,'Policy Characteristics'!$C:$C,0))),"",INDEX('Policy Characteristics'!D:D,MATCH($C237,'Policy Characteristics'!$C:$C,0)))</f>
        <v>Distributed Solar Promotion</v>
      </c>
      <c r="K237" s="176" t="str">
        <f>IF(ISBLANK(INDEX('Policy Characteristics'!E:E,MATCH($C237,'Policy Characteristics'!$C:$C,0))),"",INDEX('Policy Characteristics'!E:E,MATCH($C237,'Policy Characteristics'!$C:$C,0)))</f>
        <v>bldgs distributed solar subsidy</v>
      </c>
      <c r="L237" s="176">
        <f>IF(ISBLANK(INDEX('Policy Characteristics'!F:F,MATCH($C237,'Policy Characteristics'!$C:$C,0))),"",INDEX('Policy Characteristics'!F:F,MATCH($C237,'Policy Characteristics'!$C:$C,0)))</f>
        <v>0</v>
      </c>
      <c r="M237" s="176">
        <f>IF(ISBLANK(INDEX('Policy Characteristics'!G:G,MATCH($C237,'Policy Characteristics'!$C:$C,0))),"",INDEX('Policy Characteristics'!G:G,MATCH($C237,'Policy Characteristics'!$C:$C,0)))</f>
        <v>0.5</v>
      </c>
      <c r="N237" s="176">
        <f>IF(ISBLANK(INDEX('Policy Characteristics'!H:H,MATCH($C237,'Policy Characteristics'!$C:$C,0))),"",INDEX('Policy Characteristics'!H:H,MATCH($C237,'Policy Characteristics'!$C:$C,0)))</f>
        <v>0.01</v>
      </c>
      <c r="O237" s="176" t="str">
        <f>IF(ISBLANK(INDEX('Policy Characteristics'!I:I,MATCH($C237,'Policy Characteristics'!$C:$C,0))),"",INDEX('Policy Characteristics'!I:I,MATCH($C237,'Policy Characteristics'!$C:$C,0)))</f>
        <v>% of PV system cost</v>
      </c>
      <c r="P237" s="176" t="str">
        <f>IF(ISBLANK(INDEX('Policy Characteristics'!J:J,MATCH($C237,'Policy Characteristics'!$C:$C,0))),"",INDEX('Policy Characteristics'!J:J,MATCH($C237,'Policy Characteristics'!$C:$C,0)))</f>
        <v>**Description:** This policy causes the government to reimburse building owners for a percentage of the cost of new distributed solar PV capacity that is installed on or around buildings.</v>
      </c>
      <c r="Q237" s="176" t="str">
        <f>IF(ISBLANK(INDEX('Policy Characteristics'!K:K,MATCH($C237,'Policy Characteristics'!$C:$C,0))),"",INDEX('Policy Characteristics'!K:K,MATCH($C237,'Policy Characteristics'!$C:$C,0)))</f>
        <v>buildings-sector-main.html#distributed-solar-subsidy</v>
      </c>
      <c r="R237" s="176" t="str">
        <f>IF(ISBLANK(INDEX('Policy Characteristics'!L:L,MATCH($C237,'Policy Characteristics'!$C:$C,0))),"",INDEX('Policy Characteristics'!L:L,MATCH($C237,'Policy Characteristics'!$C:$C,0)))</f>
        <v>distributed-solar-subsidy.html</v>
      </c>
    </row>
    <row r="238" spans="1:18" s="4" customFormat="1" x14ac:dyDescent="0.25">
      <c r="A238" s="176" t="str">
        <f>IF(ISBLANK(INDEX('Policy Characteristics'!A:A,MATCH($C238,'Policy Characteristics'!$C:$C,0))),"",INDEX('Policy Characteristics'!A:A,MATCH($C238,'Policy Characteristics'!$C:$C,0)))</f>
        <v>Buildings, Appliances, and Heat</v>
      </c>
      <c r="B238" s="184" t="str">
        <f>IF(ISBLANK(INDEX('Policy Characteristics'!B:B,MATCH($C238,'Policy Characteristics'!$C:$C,0))),"",INDEX('Policy Characteristics'!B:B,MATCH($C238,'Policy Characteristics'!$C:$C,0)))</f>
        <v>Distributed Solar Capacity Requirement</v>
      </c>
      <c r="C238" t="s">
        <v>2713</v>
      </c>
      <c r="D238" s="47" t="s">
        <v>270</v>
      </c>
      <c r="E238" s="47"/>
      <c r="F238" s="47" t="s">
        <v>2673</v>
      </c>
      <c r="G238" s="47"/>
      <c r="H238" s="44">
        <v>2433</v>
      </c>
      <c r="I238" s="197" t="s">
        <v>43</v>
      </c>
      <c r="J238" s="177" t="str">
        <f>IF(ISBLANK(INDEX('Policy Characteristics'!D:D,MATCH($C238,'Policy Characteristics'!$C:$C,0))),"",INDEX('Policy Characteristics'!D:D,MATCH($C238,'Policy Characteristics'!$C:$C,0)))</f>
        <v>Distributed Solar Promotion</v>
      </c>
      <c r="K238" s="176" t="str">
        <f>IF(ISBLANK(INDEX('Policy Characteristics'!E:E,MATCH($C238,'Policy Characteristics'!$C:$C,0))),"",INDEX('Policy Characteristics'!E:E,MATCH($C238,'Policy Characteristics'!$C:$C,0)))</f>
        <v>bldgs min req rooftop solar</v>
      </c>
      <c r="L238" s="176">
        <f>IF(ISBLANK(INDEX('Policy Characteristics'!F:F,MATCH($C238,'Policy Characteristics'!$C:$C,0))),"",INDEX('Policy Characteristics'!F:F,MATCH($C238,'Policy Characteristics'!$C:$C,0)))</f>
        <v>0</v>
      </c>
      <c r="M238" s="176">
        <f>IF(ISBLANK(INDEX('Policy Characteristics'!G:G,MATCH($C238,'Policy Characteristics'!$C:$C,0))),"",INDEX('Policy Characteristics'!G:G,MATCH($C238,'Policy Characteristics'!$C:$C,0)))</f>
        <v>290000</v>
      </c>
      <c r="N238" s="176">
        <f>IF(ISBLANK(INDEX('Policy Characteristics'!H:H,MATCH($C238,'Policy Characteristics'!$C:$C,0))),"",INDEX('Policy Characteristics'!H:H,MATCH($C238,'Policy Characteristics'!$C:$C,0)))</f>
        <v>5000</v>
      </c>
      <c r="O238" s="176" t="str">
        <f>IF(ISBLANK(INDEX('Policy Characteristics'!I:I,MATCH($C238,'Policy Characteristics'!$C:$C,0))),"",INDEX('Policy Characteristics'!I:I,MATCH($C238,'Policy Characteristics'!$C:$C,0)))</f>
        <v>MW</v>
      </c>
      <c r="P238" s="176" t="str">
        <f>IF(ISBLANK(INDEX('Policy Characteristics'!J:J,MATCH($C238,'Policy Characteristics'!$C:$C,0))),"",INDEX('Policy Characteristics'!J:J,MATCH($C238,'Policy Characteristics'!$C:$C,0)))</f>
        <v xml:space="preserve">**Description:** This policy requires at least the specified capacity of distributed solar be built by the model. // **Guidance for setting values:** We estimate the maximum rooftop solar potential in the EU at 290 GW for commercial buildings and 290 GW for residential buildings. </v>
      </c>
      <c r="Q238" s="176" t="str">
        <f>IF(ISBLANK(INDEX('Policy Characteristics'!K:K,MATCH($C238,'Policy Characteristics'!$C:$C,0))),"",INDEX('Policy Characteristics'!K:K,MATCH($C238,'Policy Characteristics'!$C:$C,0)))</f>
        <v/>
      </c>
      <c r="R238" s="176" t="str">
        <f>IF(ISBLANK(INDEX('Policy Characteristics'!L:L,MATCH($C238,'Policy Characteristics'!$C:$C,0))),"",INDEX('Policy Characteristics'!L:L,MATCH($C238,'Policy Characteristics'!$C:$C,0)))</f>
        <v/>
      </c>
    </row>
    <row r="239" spans="1:18" s="4" customFormat="1" x14ac:dyDescent="0.25">
      <c r="A239" s="176" t="str">
        <f>IF(ISBLANK(INDEX('Policy Characteristics'!A:A,MATCH($C239,'Policy Characteristics'!$C:$C,0))),"",INDEX('Policy Characteristics'!A:A,MATCH($C239,'Policy Characteristics'!$C:$C,0)))</f>
        <v>Buildings, Appliances, and Heat</v>
      </c>
      <c r="B239" s="184" t="str">
        <f>IF(ISBLANK(INDEX('Policy Characteristics'!B:B,MATCH($C239,'Policy Characteristics'!$C:$C,0))),"",INDEX('Policy Characteristics'!B:B,MATCH($C239,'Policy Characteristics'!$C:$C,0)))</f>
        <v>Distributed Solar Capacity Requirement</v>
      </c>
      <c r="C239" s="176" t="str">
        <f>C$238</f>
        <v>Min Required Rooftop Solar Capacity</v>
      </c>
      <c r="D239" s="47" t="s">
        <v>271</v>
      </c>
      <c r="E239" s="47"/>
      <c r="F239" s="47" t="s">
        <v>273</v>
      </c>
      <c r="G239" s="47"/>
      <c r="H239" s="44">
        <v>2434</v>
      </c>
      <c r="I239" s="197" t="s">
        <v>44</v>
      </c>
      <c r="J239" s="177" t="str">
        <f>IF(ISBLANK(INDEX('Policy Characteristics'!D:D,MATCH($C239,'Policy Characteristics'!$C:$C,0))),"",INDEX('Policy Characteristics'!D:D,MATCH($C239,'Policy Characteristics'!$C:$C,0)))</f>
        <v>Distributed Solar Promotion</v>
      </c>
      <c r="K239" s="176" t="str">
        <f>IF(ISBLANK(INDEX('Policy Characteristics'!E:E,MATCH($C239,'Policy Characteristics'!$C:$C,0))),"",INDEX('Policy Characteristics'!E:E,MATCH($C239,'Policy Characteristics'!$C:$C,0)))</f>
        <v>bldgs min req rooftop solar</v>
      </c>
      <c r="L239" s="176">
        <f>IF(ISBLANK(INDEX('Policy Characteristics'!F:F,MATCH($C239,'Policy Characteristics'!$C:$C,0))),"",INDEX('Policy Characteristics'!F:F,MATCH($C239,'Policy Characteristics'!$C:$C,0)))</f>
        <v>0</v>
      </c>
      <c r="M239" s="176">
        <f>IF(ISBLANK(INDEX('Policy Characteristics'!G:G,MATCH($C239,'Policy Characteristics'!$C:$C,0))),"",INDEX('Policy Characteristics'!G:G,MATCH($C239,'Policy Characteristics'!$C:$C,0)))</f>
        <v>290000</v>
      </c>
      <c r="N239" s="176">
        <f>IF(ISBLANK(INDEX('Policy Characteristics'!H:H,MATCH($C239,'Policy Characteristics'!$C:$C,0))),"",INDEX('Policy Characteristics'!H:H,MATCH($C239,'Policy Characteristics'!$C:$C,0)))</f>
        <v>5000</v>
      </c>
      <c r="O239" s="176" t="str">
        <f>IF(ISBLANK(INDEX('Policy Characteristics'!I:I,MATCH($C239,'Policy Characteristics'!$C:$C,0))),"",INDEX('Policy Characteristics'!I:I,MATCH($C239,'Policy Characteristics'!$C:$C,0)))</f>
        <v>MW</v>
      </c>
      <c r="P239" s="176" t="str">
        <f>IF(ISBLANK(INDEX('Policy Characteristics'!J:J,MATCH($C239,'Policy Characteristics'!$C:$C,0))),"",INDEX('Policy Characteristics'!J:J,MATCH($C239,'Policy Characteristics'!$C:$C,0)))</f>
        <v xml:space="preserve">**Description:** This policy requires at least the specified capacity of distributed solar be built by the model. // **Guidance for setting values:** We estimate the maximum rooftop solar potential in the EU at 290 GW for commercial buildings and 290 GW for residential buildings. </v>
      </c>
      <c r="Q239" s="176" t="str">
        <f>IF(ISBLANK(INDEX('Policy Characteristics'!K:K,MATCH($C239,'Policy Characteristics'!$C:$C,0))),"",INDEX('Policy Characteristics'!K:K,MATCH($C239,'Policy Characteristics'!$C:$C,0)))</f>
        <v/>
      </c>
      <c r="R239" s="176" t="str">
        <f>IF(ISBLANK(INDEX('Policy Characteristics'!L:L,MATCH($C239,'Policy Characteristics'!$C:$C,0))),"",INDEX('Policy Characteristics'!L:L,MATCH($C239,'Policy Characteristics'!$C:$C,0)))</f>
        <v/>
      </c>
    </row>
    <row r="240" spans="1:18" s="4" customFormat="1" x14ac:dyDescent="0.25">
      <c r="A240" s="176" t="str">
        <f>IF(ISBLANK(INDEX('Policy Characteristics'!A:A,MATCH($C240,'Policy Characteristics'!$C:$C,0))),"",INDEX('Policy Characteristics'!A:A,MATCH($C240,'Policy Characteristics'!$C:$C,0)))</f>
        <v>Buildings, Appliances, and Heat</v>
      </c>
      <c r="B240" s="184" t="str">
        <f>IF(ISBLANK(INDEX('Policy Characteristics'!B:B,MATCH($C240,'Policy Characteristics'!$C:$C,0))),"",INDEX('Policy Characteristics'!B:B,MATCH($C240,'Policy Characteristics'!$C:$C,0)))</f>
        <v>Distributed Solar Capacity Requirement</v>
      </c>
      <c r="C240" s="176" t="str">
        <f>C$238</f>
        <v>Min Required Rooftop Solar Capacity</v>
      </c>
      <c r="D240" s="47" t="s">
        <v>272</v>
      </c>
      <c r="E240" s="47"/>
      <c r="F240" s="47" t="s">
        <v>160</v>
      </c>
      <c r="G240" s="47"/>
      <c r="H240" s="44">
        <v>2435</v>
      </c>
      <c r="I240" s="197" t="s">
        <v>43</v>
      </c>
      <c r="J240" s="177" t="str">
        <f>IF(ISBLANK(INDEX('Policy Characteristics'!D:D,MATCH($C240,'Policy Characteristics'!$C:$C,0))),"",INDEX('Policy Characteristics'!D:D,MATCH($C240,'Policy Characteristics'!$C:$C,0)))</f>
        <v>Distributed Solar Promotion</v>
      </c>
      <c r="K240" s="176" t="str">
        <f>IF(ISBLANK(INDEX('Policy Characteristics'!E:E,MATCH($C240,'Policy Characteristics'!$C:$C,0))),"",INDEX('Policy Characteristics'!E:E,MATCH($C240,'Policy Characteristics'!$C:$C,0)))</f>
        <v>bldgs min req rooftop solar</v>
      </c>
      <c r="L240" s="176">
        <f>IF(ISBLANK(INDEX('Policy Characteristics'!F:F,MATCH($C240,'Policy Characteristics'!$C:$C,0))),"",INDEX('Policy Characteristics'!F:F,MATCH($C240,'Policy Characteristics'!$C:$C,0)))</f>
        <v>0</v>
      </c>
      <c r="M240" s="176">
        <f>IF(ISBLANK(INDEX('Policy Characteristics'!G:G,MATCH($C240,'Policy Characteristics'!$C:$C,0))),"",INDEX('Policy Characteristics'!G:G,MATCH($C240,'Policy Characteristics'!$C:$C,0)))</f>
        <v>290000</v>
      </c>
      <c r="N240" s="176">
        <f>IF(ISBLANK(INDEX('Policy Characteristics'!H:H,MATCH($C240,'Policy Characteristics'!$C:$C,0))),"",INDEX('Policy Characteristics'!H:H,MATCH($C240,'Policy Characteristics'!$C:$C,0)))</f>
        <v>5000</v>
      </c>
      <c r="O240" s="176" t="str">
        <f>IF(ISBLANK(INDEX('Policy Characteristics'!I:I,MATCH($C240,'Policy Characteristics'!$C:$C,0))),"",INDEX('Policy Characteristics'!I:I,MATCH($C240,'Policy Characteristics'!$C:$C,0)))</f>
        <v>MW</v>
      </c>
      <c r="P240" s="176" t="str">
        <f>IF(ISBLANK(INDEX('Policy Characteristics'!J:J,MATCH($C240,'Policy Characteristics'!$C:$C,0))),"",INDEX('Policy Characteristics'!J:J,MATCH($C240,'Policy Characteristics'!$C:$C,0)))</f>
        <v xml:space="preserve">**Description:** This policy requires at least the specified capacity of distributed solar be built by the model. // **Guidance for setting values:** We estimate the maximum rooftop solar potential in the EU at 290 GW for commercial buildings and 290 GW for residential buildings. </v>
      </c>
      <c r="Q240" s="176" t="str">
        <f>IF(ISBLANK(INDEX('Policy Characteristics'!K:K,MATCH($C240,'Policy Characteristics'!$C:$C,0))),"",INDEX('Policy Characteristics'!K:K,MATCH($C240,'Policy Characteristics'!$C:$C,0)))</f>
        <v/>
      </c>
      <c r="R240" s="176" t="str">
        <f>IF(ISBLANK(INDEX('Policy Characteristics'!L:L,MATCH($C240,'Policy Characteristics'!$C:$C,0))),"",INDEX('Policy Characteristics'!L:L,MATCH($C240,'Policy Characteristics'!$C:$C,0)))</f>
        <v/>
      </c>
    </row>
    <row r="241" spans="1:18" s="4" customFormat="1" x14ac:dyDescent="0.25">
      <c r="A241" s="176" t="str">
        <f>IF(ISBLANK(INDEX('Policy Characteristics'!A:A,MATCH($C241,'Policy Characteristics'!$C:$C,0))),"",INDEX('Policy Characteristics'!A:A,MATCH($C241,'Policy Characteristics'!$C:$C,0)))</f>
        <v>Buildings, Appliances, and Heat</v>
      </c>
      <c r="B241" s="184" t="str">
        <f>IF(ISBLANK(INDEX('Policy Characteristics'!B:B,MATCH($C241,'Policy Characteristics'!$C:$C,0))),"",INDEX('Policy Characteristics'!B:B,MATCH($C241,'Policy Characteristics'!$C:$C,0)))</f>
        <v>Improved Labeling</v>
      </c>
      <c r="C241" t="s">
        <v>124</v>
      </c>
      <c r="D241" s="47"/>
      <c r="E241" s="47"/>
      <c r="F241" s="47"/>
      <c r="G241" s="47"/>
      <c r="H241" s="44">
        <v>20</v>
      </c>
      <c r="I241" s="197" t="s">
        <v>44</v>
      </c>
      <c r="J241" s="177" t="str">
        <f>IF(ISBLANK(INDEX('Policy Characteristics'!D:D,MATCH($C241,'Policy Characteristics'!$C:$C,0))),"",INDEX('Policy Characteristics'!D:D,MATCH($C241,'Policy Characteristics'!$C:$C,0)))</f>
        <v>Improved Labeling</v>
      </c>
      <c r="K241" s="176" t="str">
        <f>IF(ISBLANK(INDEX('Policy Characteristics'!E:E,MATCH($C241,'Policy Characteristics'!$C:$C,0))),"",INDEX('Policy Characteristics'!E:E,MATCH($C241,'Policy Characteristics'!$C:$C,0)))</f>
        <v>bldgs device labeling</v>
      </c>
      <c r="L241" s="176">
        <f>IF(ISBLANK(INDEX('Policy Characteristics'!F:F,MATCH($C241,'Policy Characteristics'!$C:$C,0))),"",INDEX('Policy Characteristics'!F:F,MATCH($C241,'Policy Characteristics'!$C:$C,0)))</f>
        <v>0</v>
      </c>
      <c r="M241" s="176">
        <f>IF(ISBLANK(INDEX('Policy Characteristics'!G:G,MATCH($C241,'Policy Characteristics'!$C:$C,0))),"",INDEX('Policy Characteristics'!G:G,MATCH($C241,'Policy Characteristics'!$C:$C,0)))</f>
        <v>1</v>
      </c>
      <c r="N241" s="176">
        <f>IF(ISBLANK(INDEX('Policy Characteristics'!H:H,MATCH($C241,'Policy Characteristics'!$C:$C,0))),"",INDEX('Policy Characteristics'!H:H,MATCH($C241,'Policy Characteristics'!$C:$C,0)))</f>
        <v>1</v>
      </c>
      <c r="O241" s="176" t="str">
        <f>IF(ISBLANK(INDEX('Policy Characteristics'!I:I,MATCH($C241,'Policy Characteristics'!$C:$C,0))),"",INDEX('Policy Characteristics'!I:I,MATCH($C241,'Policy Characteristics'!$C:$C,0)))</f>
        <v>on/off</v>
      </c>
      <c r="P241" s="176" t="str">
        <f>IF(ISBLANK(INDEX('Policy Characteristics'!J:J,MATCH($C241,'Policy Characteristics'!$C:$C,0))),"",INDEX('Policy Characteristics'!J:J,MATCH($C241,'Policy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41" s="176" t="str">
        <f>IF(ISBLANK(INDEX('Policy Characteristics'!K:K,MATCH($C241,'Policy Characteristics'!$C:$C,0))),"",INDEX('Policy Characteristics'!K:K,MATCH($C241,'Policy Characteristics'!$C:$C,0)))</f>
        <v>buildings-sector-main.html#device-labeling</v>
      </c>
      <c r="R241" s="176" t="str">
        <f>IF(ISBLANK(INDEX('Policy Characteristics'!L:L,MATCH($C241,'Policy Characteristics'!$C:$C,0))),"",INDEX('Policy Characteristics'!L:L,MATCH($C241,'Policy Characteristics'!$C:$C,0)))</f>
        <v>improved-labeling.html</v>
      </c>
    </row>
    <row r="242" spans="1:18" s="4" customFormat="1" x14ac:dyDescent="0.25">
      <c r="A242" s="176" t="str">
        <f>IF(ISBLANK(INDEX('Policy Characteristics'!A:A,MATCH($C242,'Policy Characteristics'!$C:$C,0))),"",INDEX('Policy Characteristics'!A:A,MATCH($C242,'Policy Characteristics'!$C:$C,0)))</f>
        <v>Buildings, Appliances, and Heat</v>
      </c>
      <c r="B242" s="184" t="str">
        <f>IF(ISBLANK(INDEX('Policy Characteristics'!B:B,MATCH($C242,'Policy Characteristics'!$C:$C,0))),"",INDEX('Policy Characteristics'!B:B,MATCH($C242,'Policy Characteristics'!$C:$C,0)))</f>
        <v>Retrofit Existing Buildings</v>
      </c>
      <c r="C242" t="s">
        <v>1340</v>
      </c>
      <c r="D242" s="47" t="s">
        <v>270</v>
      </c>
      <c r="E242" s="47"/>
      <c r="F242" s="47" t="s">
        <v>2673</v>
      </c>
      <c r="G242" s="47"/>
      <c r="H242" s="44">
        <v>378</v>
      </c>
      <c r="I242" s="197" t="s">
        <v>43</v>
      </c>
      <c r="J242" s="177" t="str">
        <f>IF(ISBLANK(INDEX('Policy Characteristics'!D:D,MATCH($C242,'Policy Characteristics'!$C:$C,0))),"",INDEX('Policy Characteristics'!D:D,MATCH($C242,'Policy Characteristics'!$C:$C,0)))</f>
        <v>Increased Retrofitting</v>
      </c>
      <c r="K242" s="176" t="str">
        <f>IF(ISBLANK(INDEX('Policy Characteristics'!E:E,MATCH($C242,'Policy Characteristics'!$C:$C,0))),"",INDEX('Policy Characteristics'!E:E,MATCH($C242,'Policy Characteristics'!$C:$C,0)))</f>
        <v>bldgs retrofitting</v>
      </c>
      <c r="L242" s="176">
        <f>IF(ISBLANK(INDEX('Policy Characteristics'!F:F,MATCH($C242,'Policy Characteristics'!$C:$C,0))),"",INDEX('Policy Characteristics'!F:F,MATCH($C242,'Policy Characteristics'!$C:$C,0)))</f>
        <v>0</v>
      </c>
      <c r="M242" s="176">
        <f>IF(ISBLANK(INDEX('Policy Characteristics'!G:G,MATCH($C242,'Policy Characteristics'!$C:$C,0))),"",INDEX('Policy Characteristics'!G:G,MATCH($C242,'Policy Characteristics'!$C:$C,0)))</f>
        <v>0.5</v>
      </c>
      <c r="N242" s="176">
        <f>IF(ISBLANK(INDEX('Policy Characteristics'!H:H,MATCH($C242,'Policy Characteristics'!$C:$C,0))),"",INDEX('Policy Characteristics'!H:H,MATCH($C242,'Policy Characteristics'!$C:$C,0)))</f>
        <v>0.1</v>
      </c>
      <c r="O242" s="176" t="str">
        <f>IF(ISBLANK(INDEX('Policy Characteristics'!I:I,MATCH($C242,'Policy Characteristics'!$C:$C,0))),"",INDEX('Policy Characteristics'!I:I,MATCH($C242,'Policy Characteristics'!$C:$C,0)))</f>
        <v>% increase of renovation rate of existing buildings</v>
      </c>
      <c r="P242" s="176" t="str">
        <f>IF(ISBLANK(INDEX('Policy Characteristics'!J:J,MATCH($C242,'Policy Characteristics'!$C:$C,0))),"",INDEX('Policy Characteristics'!J:J,MATCH($C242,'Policy Characteristics'!$C:$C,0)))</f>
        <v xml:space="preserve">**Description:** Each year, the specified percentage of the selected building type(s) that existed at the start of the model run will be retrofit with more efficient heating, cooling, and envelope components. // **Guidance for setting values:** By 2050, roughly 65% of preexisting buildings will still survive without major renovations -- accounting for an approximately 1.2% renovation rate in the BAU scenario -- so values of 65% or more in 2050 will retrofit all such surviving buildings by that year. This Policy settings higher than this will retrofit all eligible buildings sooner than 2050.
</v>
      </c>
      <c r="Q242" s="176" t="str">
        <f>IF(ISBLANK(INDEX('Policy Characteristics'!K:K,MATCH($C242,'Policy Characteristics'!$C:$C,0))),"",INDEX('Policy Characteristics'!K:K,MATCH($C242,'Policy Characteristics'!$C:$C,0)))</f>
        <v>buildings-sector-main.html#retrofitting</v>
      </c>
      <c r="R242" s="176" t="str">
        <f>IF(ISBLANK(INDEX('Policy Characteristics'!L:L,MATCH($C242,'Policy Characteristics'!$C:$C,0))),"",INDEX('Policy Characteristics'!L:L,MATCH($C242,'Policy Characteristics'!$C:$C,0)))</f>
        <v>increased-retrofitting.html</v>
      </c>
    </row>
    <row r="243" spans="1:18" s="4" customFormat="1" x14ac:dyDescent="0.25">
      <c r="A243" s="176" t="str">
        <f>IF(ISBLANK(INDEX('Policy Characteristics'!A:A,MATCH($C243,'Policy Characteristics'!$C:$C,0))),"",INDEX('Policy Characteristics'!A:A,MATCH($C243,'Policy Characteristics'!$C:$C,0)))</f>
        <v>Buildings, Appliances, and Heat</v>
      </c>
      <c r="B243" s="184" t="str">
        <f>IF(ISBLANK(INDEX('Policy Characteristics'!B:B,MATCH($C243,'Policy Characteristics'!$C:$C,0))),"",INDEX('Policy Characteristics'!B:B,MATCH($C243,'Policy Characteristics'!$C:$C,0)))</f>
        <v>Retrofit Existing Buildings</v>
      </c>
      <c r="C243" s="176" t="str">
        <f t="shared" ref="C243:C244" si="15">C$242</f>
        <v>Share of Preexisting Buildings Subject to Retrofitting</v>
      </c>
      <c r="D243" s="47" t="s">
        <v>271</v>
      </c>
      <c r="E243" s="47"/>
      <c r="F243" s="47" t="s">
        <v>273</v>
      </c>
      <c r="G243" s="47"/>
      <c r="H243" s="44">
        <v>379</v>
      </c>
      <c r="I243" s="47" t="s">
        <v>44</v>
      </c>
      <c r="J243" s="177" t="str">
        <f>IF(ISBLANK(INDEX('Policy Characteristics'!D:D,MATCH($C243,'Policy Characteristics'!$C:$C,0))),"",INDEX('Policy Characteristics'!D:D,MATCH($C243,'Policy Characteristics'!$C:$C,0)))</f>
        <v>Increased Retrofitting</v>
      </c>
      <c r="K243" s="176" t="str">
        <f>IF(ISBLANK(INDEX('Policy Characteristics'!E:E,MATCH($C243,'Policy Characteristics'!$C:$C,0))),"",INDEX('Policy Characteristics'!E:E,MATCH($C243,'Policy Characteristics'!$C:$C,0)))</f>
        <v>bldgs retrofitting</v>
      </c>
      <c r="L243" s="176">
        <f>IF(ISBLANK(INDEX('Policy Characteristics'!F:F,MATCH($C243,'Policy Characteristics'!$C:$C,0))),"",INDEX('Policy Characteristics'!F:F,MATCH($C243,'Policy Characteristics'!$C:$C,0)))</f>
        <v>0</v>
      </c>
      <c r="M243" s="176">
        <f>IF(ISBLANK(INDEX('Policy Characteristics'!G:G,MATCH($C243,'Policy Characteristics'!$C:$C,0))),"",INDEX('Policy Characteristics'!G:G,MATCH($C243,'Policy Characteristics'!$C:$C,0)))</f>
        <v>0.5</v>
      </c>
      <c r="N243" s="176">
        <f>IF(ISBLANK(INDEX('Policy Characteristics'!H:H,MATCH($C243,'Policy Characteristics'!$C:$C,0))),"",INDEX('Policy Characteristics'!H:H,MATCH($C243,'Policy Characteristics'!$C:$C,0)))</f>
        <v>0.1</v>
      </c>
      <c r="O243" s="176" t="str">
        <f>IF(ISBLANK(INDEX('Policy Characteristics'!I:I,MATCH($C243,'Policy Characteristics'!$C:$C,0))),"",INDEX('Policy Characteristics'!I:I,MATCH($C243,'Policy Characteristics'!$C:$C,0)))</f>
        <v>% increase of renovation rate of existing buildings</v>
      </c>
      <c r="P243" s="176" t="str">
        <f>IF(ISBLANK(INDEX('Policy Characteristics'!J:J,MATCH($C243,'Policy Characteristics'!$C:$C,0))),"",INDEX('Policy Characteristics'!J:J,MATCH($C243,'Policy Characteristics'!$C:$C,0)))</f>
        <v xml:space="preserve">**Description:** Each year, the specified percentage of the selected building type(s) that existed at the start of the model run will be retrofit with more efficient heating, cooling, and envelope components. // **Guidance for setting values:** By 2050, roughly 65% of preexisting buildings will still survive without major renovations -- accounting for an approximately 1.2% renovation rate in the BAU scenario -- so values of 65% or more in 2050 will retrofit all such surviving buildings by that year. This Policy settings higher than this will retrofit all eligible buildings sooner than 2050.
</v>
      </c>
      <c r="Q243" s="176" t="str">
        <f>IF(ISBLANK(INDEX('Policy Characteristics'!K:K,MATCH($C243,'Policy Characteristics'!$C:$C,0))),"",INDEX('Policy Characteristics'!K:K,MATCH($C243,'Policy Characteristics'!$C:$C,0)))</f>
        <v>buildings-sector-main.html#retrofitting</v>
      </c>
      <c r="R243" s="176" t="str">
        <f>IF(ISBLANK(INDEX('Policy Characteristics'!L:L,MATCH($C243,'Policy Characteristics'!$C:$C,0))),"",INDEX('Policy Characteristics'!L:L,MATCH($C243,'Policy Characteristics'!$C:$C,0)))</f>
        <v>increased-retrofitting.html</v>
      </c>
    </row>
    <row r="244" spans="1:18" s="4" customFormat="1" x14ac:dyDescent="0.25">
      <c r="A244" s="176" t="str">
        <f>IF(ISBLANK(INDEX('Policy Characteristics'!A:A,MATCH($C244,'Policy Characteristics'!$C:$C,0))),"",INDEX('Policy Characteristics'!A:A,MATCH($C244,'Policy Characteristics'!$C:$C,0)))</f>
        <v>Buildings, Appliances, and Heat</v>
      </c>
      <c r="B244" s="184" t="str">
        <f>IF(ISBLANK(INDEX('Policy Characteristics'!B:B,MATCH($C244,'Policy Characteristics'!$C:$C,0))),"",INDEX('Policy Characteristics'!B:B,MATCH($C244,'Policy Characteristics'!$C:$C,0)))</f>
        <v>Retrofit Existing Buildings</v>
      </c>
      <c r="C244" s="176" t="str">
        <f t="shared" si="15"/>
        <v>Share of Preexisting Buildings Subject to Retrofitting</v>
      </c>
      <c r="D244" s="47" t="s">
        <v>272</v>
      </c>
      <c r="E244" s="47"/>
      <c r="F244" s="47" t="s">
        <v>160</v>
      </c>
      <c r="G244" s="47"/>
      <c r="H244" s="44">
        <v>380</v>
      </c>
      <c r="I244" s="197" t="s">
        <v>43</v>
      </c>
      <c r="J244" s="177" t="str">
        <f>IF(ISBLANK(INDEX('Policy Characteristics'!D:D,MATCH($C244,'Policy Characteristics'!$C:$C,0))),"",INDEX('Policy Characteristics'!D:D,MATCH($C244,'Policy Characteristics'!$C:$C,0)))</f>
        <v>Increased Retrofitting</v>
      </c>
      <c r="K244" s="176" t="str">
        <f>IF(ISBLANK(INDEX('Policy Characteristics'!E:E,MATCH($C244,'Policy Characteristics'!$C:$C,0))),"",INDEX('Policy Characteristics'!E:E,MATCH($C244,'Policy Characteristics'!$C:$C,0)))</f>
        <v>bldgs retrofitting</v>
      </c>
      <c r="L244" s="176">
        <f>IF(ISBLANK(INDEX('Policy Characteristics'!F:F,MATCH($C244,'Policy Characteristics'!$C:$C,0))),"",INDEX('Policy Characteristics'!F:F,MATCH($C244,'Policy Characteristics'!$C:$C,0)))</f>
        <v>0</v>
      </c>
      <c r="M244" s="176">
        <f>IF(ISBLANK(INDEX('Policy Characteristics'!G:G,MATCH($C244,'Policy Characteristics'!$C:$C,0))),"",INDEX('Policy Characteristics'!G:G,MATCH($C244,'Policy Characteristics'!$C:$C,0)))</f>
        <v>0.5</v>
      </c>
      <c r="N244" s="176">
        <f>IF(ISBLANK(INDEX('Policy Characteristics'!H:H,MATCH($C244,'Policy Characteristics'!$C:$C,0))),"",INDEX('Policy Characteristics'!H:H,MATCH($C244,'Policy Characteristics'!$C:$C,0)))</f>
        <v>0.1</v>
      </c>
      <c r="O244" s="176" t="str">
        <f>IF(ISBLANK(INDEX('Policy Characteristics'!I:I,MATCH($C244,'Policy Characteristics'!$C:$C,0))),"",INDEX('Policy Characteristics'!I:I,MATCH($C244,'Policy Characteristics'!$C:$C,0)))</f>
        <v>% increase of renovation rate of existing buildings</v>
      </c>
      <c r="P244" s="176" t="str">
        <f>IF(ISBLANK(INDEX('Policy Characteristics'!J:J,MATCH($C244,'Policy Characteristics'!$C:$C,0))),"",INDEX('Policy Characteristics'!J:J,MATCH($C244,'Policy Characteristics'!$C:$C,0)))</f>
        <v xml:space="preserve">**Description:** Each year, the specified percentage of the selected building type(s) that existed at the start of the model run will be retrofit with more efficient heating, cooling, and envelope components. // **Guidance for setting values:** By 2050, roughly 65% of preexisting buildings will still survive without major renovations -- accounting for an approximately 1.2% renovation rate in the BAU scenario -- so values of 65% or more in 2050 will retrofit all such surviving buildings by that year. This Policy settings higher than this will retrofit all eligible buildings sooner than 2050.
</v>
      </c>
      <c r="Q244" s="176" t="str">
        <f>IF(ISBLANK(INDEX('Policy Characteristics'!K:K,MATCH($C244,'Policy Characteristics'!$C:$C,0))),"",INDEX('Policy Characteristics'!K:K,MATCH($C244,'Policy Characteristics'!$C:$C,0)))</f>
        <v>buildings-sector-main.html#retrofitting</v>
      </c>
      <c r="R244" s="176" t="str">
        <f>IF(ISBLANK(INDEX('Policy Characteristics'!L:L,MATCH($C244,'Policy Characteristics'!$C:$C,0))),"",INDEX('Policy Characteristics'!L:L,MATCH($C244,'Policy Characteristics'!$C:$C,0)))</f>
        <v>increased-retrofitting.html</v>
      </c>
    </row>
    <row r="245" spans="1:18" s="4" customFormat="1" x14ac:dyDescent="0.25">
      <c r="A245" s="176" t="str">
        <f>IF(ISBLANK(INDEX('Policy Characteristics'!A:A,MATCH($C245,'Policy Characteristics'!$C:$C,0))),"",INDEX('Policy Characteristics'!A:A,MATCH($C245,'Policy Characteristics'!$C:$C,0)))</f>
        <v>Buildings, Appliances, and Heat</v>
      </c>
      <c r="B245" s="184" t="str">
        <f>IF(ISBLANK(INDEX('Policy Characteristics'!B:B,MATCH($C245,'Policy Characteristics'!$C:$C,0))),"",INDEX('Policy Characteristics'!B:B,MATCH($C245,'Policy Characteristics'!$C:$C,0)))</f>
        <v>Rebate for Efficient Products</v>
      </c>
      <c r="C245" t="s">
        <v>6</v>
      </c>
      <c r="D245" s="47" t="s">
        <v>112</v>
      </c>
      <c r="E245" s="47"/>
      <c r="F245" s="47" t="s">
        <v>118</v>
      </c>
      <c r="G245" s="47"/>
      <c r="H245" s="44">
        <v>27</v>
      </c>
      <c r="I245" s="197" t="s">
        <v>44</v>
      </c>
      <c r="J245" s="177" t="str">
        <f>IF(ISBLANK(INDEX('Policy Characteristics'!D:D,MATCH($C245,'Policy Characteristics'!$C:$C,0))),"",INDEX('Policy Characteristics'!D:D,MATCH($C245,'Policy Characteristics'!$C:$C,0)))</f>
        <v>Rebate for Efficient Products</v>
      </c>
      <c r="K245" s="176" t="str">
        <f>IF(ISBLANK(INDEX('Policy Characteristics'!E:E,MATCH($C245,'Policy Characteristics'!$C:$C,0))),"",INDEX('Policy Characteristics'!E:E,MATCH($C245,'Policy Characteristics'!$C:$C,0)))</f>
        <v>bldgs rebate</v>
      </c>
      <c r="L245" s="176">
        <f>IF(ISBLANK(INDEX('Policy Characteristics'!F:F,MATCH($C245,'Policy Characteristics'!$C:$C,0))),"",INDEX('Policy Characteristics'!F:F,MATCH($C245,'Policy Characteristics'!$C:$C,0)))</f>
        <v>0</v>
      </c>
      <c r="M245" s="176">
        <f>IF(ISBLANK(INDEX('Policy Characteristics'!G:G,MATCH($C245,'Policy Characteristics'!$C:$C,0))),"",INDEX('Policy Characteristics'!G:G,MATCH($C245,'Policy Characteristics'!$C:$C,0)))</f>
        <v>1</v>
      </c>
      <c r="N245" s="176">
        <f>IF(ISBLANK(INDEX('Policy Characteristics'!H:H,MATCH($C245,'Policy Characteristics'!$C:$C,0))),"",INDEX('Policy Characteristics'!H:H,MATCH($C245,'Policy Characteristics'!$C:$C,0)))</f>
        <v>1</v>
      </c>
      <c r="O245" s="176" t="str">
        <f>IF(ISBLANK(INDEX('Policy Characteristics'!I:I,MATCH($C245,'Policy Characteristics'!$C:$C,0))),"",INDEX('Policy Characteristics'!I:I,MATCH($C245,'Policy Characteristics'!$C:$C,0)))</f>
        <v>on/off</v>
      </c>
      <c r="P245" s="176" t="str">
        <f>IF(ISBLANK(INDEX('Policy Characteristics'!J:J,MATCH($C245,'Policy Characteristics'!$C:$C,0))),"",INDEX('Policy Characteristics'!J:J,MATCH($C245,'Policy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45" s="176" t="str">
        <f>IF(ISBLANK(INDEX('Policy Characteristics'!K:K,MATCH($C245,'Policy Characteristics'!$C:$C,0))),"",INDEX('Policy Characteristics'!K:K,MATCH($C245,'Policy Characteristics'!$C:$C,0)))</f>
        <v>buildings-sector-main.html#rebate</v>
      </c>
      <c r="R245" s="176" t="str">
        <f>IF(ISBLANK(INDEX('Policy Characteristics'!L:L,MATCH($C245,'Policy Characteristics'!$C:$C,0))),"",INDEX('Policy Characteristics'!L:L,MATCH($C245,'Policy Characteristics'!$C:$C,0)))</f>
        <v>rebate-for-efficient-products.html</v>
      </c>
    </row>
    <row r="246" spans="1:18" s="4" customFormat="1" x14ac:dyDescent="0.25">
      <c r="A246" s="176" t="str">
        <f>IF(ISBLANK(INDEX('Policy Characteristics'!A:A,MATCH($C246,'Policy Characteristics'!$C:$C,0))),"",INDEX('Policy Characteristics'!A:A,MATCH($C246,'Policy Characteristics'!$C:$C,0)))</f>
        <v>Buildings, Appliances, and Heat</v>
      </c>
      <c r="B246" s="184" t="str">
        <f>IF(ISBLANK(INDEX('Policy Characteristics'!B:B,MATCH($C246,'Policy Characteristics'!$C:$C,0))),"",INDEX('Policy Characteristics'!B:B,MATCH($C246,'Policy Characteristics'!$C:$C,0)))</f>
        <v>Rebate for Efficient Products</v>
      </c>
      <c r="C246" s="176" t="str">
        <f t="shared" ref="C246:C250" si="16">C$245</f>
        <v>Boolean Rebate Program for Efficient Components</v>
      </c>
      <c r="D246" s="47" t="s">
        <v>113</v>
      </c>
      <c r="E246" s="47"/>
      <c r="F246" s="47" t="s">
        <v>119</v>
      </c>
      <c r="G246" s="47"/>
      <c r="H246" s="44">
        <v>28</v>
      </c>
      <c r="I246" s="197" t="s">
        <v>44</v>
      </c>
      <c r="J246" s="177" t="str">
        <f>IF(ISBLANK(INDEX('Policy Characteristics'!D:D,MATCH($C246,'Policy Characteristics'!$C:$C,0))),"",INDEX('Policy Characteristics'!D:D,MATCH($C246,'Policy Characteristics'!$C:$C,0)))</f>
        <v>Rebate for Efficient Products</v>
      </c>
      <c r="K246" s="176" t="str">
        <f>IF(ISBLANK(INDEX('Policy Characteristics'!E:E,MATCH($C246,'Policy Characteristics'!$C:$C,0))),"",INDEX('Policy Characteristics'!E:E,MATCH($C246,'Policy Characteristics'!$C:$C,0)))</f>
        <v>bldgs rebate</v>
      </c>
      <c r="L246" s="176">
        <f>IF(ISBLANK(INDEX('Policy Characteristics'!F:F,MATCH($C246,'Policy Characteristics'!$C:$C,0))),"",INDEX('Policy Characteristics'!F:F,MATCH($C246,'Policy Characteristics'!$C:$C,0)))</f>
        <v>0</v>
      </c>
      <c r="M246" s="176">
        <f>IF(ISBLANK(INDEX('Policy Characteristics'!G:G,MATCH($C246,'Policy Characteristics'!$C:$C,0))),"",INDEX('Policy Characteristics'!G:G,MATCH($C246,'Policy Characteristics'!$C:$C,0)))</f>
        <v>1</v>
      </c>
      <c r="N246" s="176">
        <f>IF(ISBLANK(INDEX('Policy Characteristics'!H:H,MATCH($C246,'Policy Characteristics'!$C:$C,0))),"",INDEX('Policy Characteristics'!H:H,MATCH($C246,'Policy Characteristics'!$C:$C,0)))</f>
        <v>1</v>
      </c>
      <c r="O246" s="176" t="str">
        <f>IF(ISBLANK(INDEX('Policy Characteristics'!I:I,MATCH($C246,'Policy Characteristics'!$C:$C,0))),"",INDEX('Policy Characteristics'!I:I,MATCH($C246,'Policy Characteristics'!$C:$C,0)))</f>
        <v>on/off</v>
      </c>
      <c r="P246" s="176" t="str">
        <f>IF(ISBLANK(INDEX('Policy Characteristics'!J:J,MATCH($C246,'Policy Characteristics'!$C:$C,0))),"",INDEX('Policy Characteristics'!J:J,MATCH($C246,'Policy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46" s="176" t="str">
        <f>IF(ISBLANK(INDEX('Policy Characteristics'!K:K,MATCH($C246,'Policy Characteristics'!$C:$C,0))),"",INDEX('Policy Characteristics'!K:K,MATCH($C246,'Policy Characteristics'!$C:$C,0)))</f>
        <v>buildings-sector-main.html#rebate</v>
      </c>
      <c r="R246" s="176" t="str">
        <f>IF(ISBLANK(INDEX('Policy Characteristics'!L:L,MATCH($C246,'Policy Characteristics'!$C:$C,0))),"",INDEX('Policy Characteristics'!L:L,MATCH($C246,'Policy Characteristics'!$C:$C,0)))</f>
        <v>rebate-for-efficient-products.html</v>
      </c>
    </row>
    <row r="247" spans="1:18" s="4" customFormat="1" x14ac:dyDescent="0.25">
      <c r="A247" s="176" t="str">
        <f>IF(ISBLANK(INDEX('Policy Characteristics'!A:A,MATCH($C247,'Policy Characteristics'!$C:$C,0))),"",INDEX('Policy Characteristics'!A:A,MATCH($C247,'Policy Characteristics'!$C:$C,0)))</f>
        <v>Buildings, Appliances, and Heat</v>
      </c>
      <c r="B247" s="184" t="str">
        <f>IF(ISBLANK(INDEX('Policy Characteristics'!B:B,MATCH($C247,'Policy Characteristics'!$C:$C,0))),"",INDEX('Policy Characteristics'!B:B,MATCH($C247,'Policy Characteristics'!$C:$C,0)))</f>
        <v>Rebate for Efficient Products</v>
      </c>
      <c r="C247" s="176" t="str">
        <f t="shared" si="16"/>
        <v>Boolean Rebate Program for Efficient Components</v>
      </c>
      <c r="D247" s="47" t="s">
        <v>114</v>
      </c>
      <c r="E247" s="47"/>
      <c r="F247" s="47" t="s">
        <v>120</v>
      </c>
      <c r="G247" s="47"/>
      <c r="H247" s="44">
        <v>605</v>
      </c>
      <c r="I247" s="197" t="s">
        <v>44</v>
      </c>
      <c r="J247" s="177" t="str">
        <f>IF(ISBLANK(INDEX('Policy Characteristics'!D:D,MATCH($C247,'Policy Characteristics'!$C:$C,0))),"",INDEX('Policy Characteristics'!D:D,MATCH($C247,'Policy Characteristics'!$C:$C,0)))</f>
        <v>Rebate for Efficient Products</v>
      </c>
      <c r="K247" s="176" t="str">
        <f>IF(ISBLANK(INDEX('Policy Characteristics'!E:E,MATCH($C247,'Policy Characteristics'!$C:$C,0))),"",INDEX('Policy Characteristics'!E:E,MATCH($C247,'Policy Characteristics'!$C:$C,0)))</f>
        <v>bldgs rebate</v>
      </c>
      <c r="L247" s="176">
        <f>IF(ISBLANK(INDEX('Policy Characteristics'!F:F,MATCH($C247,'Policy Characteristics'!$C:$C,0))),"",INDEX('Policy Characteristics'!F:F,MATCH($C247,'Policy Characteristics'!$C:$C,0)))</f>
        <v>0</v>
      </c>
      <c r="M247" s="176">
        <f>IF(ISBLANK(INDEX('Policy Characteristics'!G:G,MATCH($C247,'Policy Characteristics'!$C:$C,0))),"",INDEX('Policy Characteristics'!G:G,MATCH($C247,'Policy Characteristics'!$C:$C,0)))</f>
        <v>1</v>
      </c>
      <c r="N247" s="176">
        <f>IF(ISBLANK(INDEX('Policy Characteristics'!H:H,MATCH($C247,'Policy Characteristics'!$C:$C,0))),"",INDEX('Policy Characteristics'!H:H,MATCH($C247,'Policy Characteristics'!$C:$C,0)))</f>
        <v>1</v>
      </c>
      <c r="O247" s="176" t="str">
        <f>IF(ISBLANK(INDEX('Policy Characteristics'!I:I,MATCH($C247,'Policy Characteristics'!$C:$C,0))),"",INDEX('Policy Characteristics'!I:I,MATCH($C247,'Policy Characteristics'!$C:$C,0)))</f>
        <v>on/off</v>
      </c>
      <c r="P247" s="176" t="str">
        <f>IF(ISBLANK(INDEX('Policy Characteristics'!J:J,MATCH($C247,'Policy Characteristics'!$C:$C,0))),"",INDEX('Policy Characteristics'!J:J,MATCH($C247,'Policy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47" s="176" t="str">
        <f>IF(ISBLANK(INDEX('Policy Characteristics'!K:K,MATCH($C247,'Policy Characteristics'!$C:$C,0))),"",INDEX('Policy Characteristics'!K:K,MATCH($C247,'Policy Characteristics'!$C:$C,0)))</f>
        <v>buildings-sector-main.html#rebate</v>
      </c>
      <c r="R247" s="176" t="str">
        <f>IF(ISBLANK(INDEX('Policy Characteristics'!L:L,MATCH($C247,'Policy Characteristics'!$C:$C,0))),"",INDEX('Policy Characteristics'!L:L,MATCH($C247,'Policy Characteristics'!$C:$C,0)))</f>
        <v>rebate-for-efficient-products.html</v>
      </c>
    </row>
    <row r="248" spans="1:18" s="4" customFormat="1" x14ac:dyDescent="0.25">
      <c r="A248" s="176" t="str">
        <f>IF(ISBLANK(INDEX('Policy Characteristics'!A:A,MATCH($C248,'Policy Characteristics'!$C:$C,0))),"",INDEX('Policy Characteristics'!A:A,MATCH($C248,'Policy Characteristics'!$C:$C,0)))</f>
        <v>Buildings, Appliances, and Heat</v>
      </c>
      <c r="B248" s="184" t="str">
        <f>IF(ISBLANK(INDEX('Policy Characteristics'!B:B,MATCH($C248,'Policy Characteristics'!$C:$C,0))),"",INDEX('Policy Characteristics'!B:B,MATCH($C248,'Policy Characteristics'!$C:$C,0)))</f>
        <v>Rebate for Efficient Products</v>
      </c>
      <c r="C248" s="176" t="str">
        <f t="shared" si="16"/>
        <v>Boolean Rebate Program for Efficient Components</v>
      </c>
      <c r="D248" s="47" t="s">
        <v>115</v>
      </c>
      <c r="E248" s="47"/>
      <c r="F248" s="47" t="s">
        <v>121</v>
      </c>
      <c r="G248" s="47"/>
      <c r="H248" s="44">
        <v>606</v>
      </c>
      <c r="I248" s="197" t="s">
        <v>44</v>
      </c>
      <c r="J248" s="177" t="str">
        <f>IF(ISBLANK(INDEX('Policy Characteristics'!D:D,MATCH($C248,'Policy Characteristics'!$C:$C,0))),"",INDEX('Policy Characteristics'!D:D,MATCH($C248,'Policy Characteristics'!$C:$C,0)))</f>
        <v>Rebate for Efficient Products</v>
      </c>
      <c r="K248" s="176" t="str">
        <f>IF(ISBLANK(INDEX('Policy Characteristics'!E:E,MATCH($C248,'Policy Characteristics'!$C:$C,0))),"",INDEX('Policy Characteristics'!E:E,MATCH($C248,'Policy Characteristics'!$C:$C,0)))</f>
        <v>bldgs rebate</v>
      </c>
      <c r="L248" s="176">
        <f>IF(ISBLANK(INDEX('Policy Characteristics'!F:F,MATCH($C248,'Policy Characteristics'!$C:$C,0))),"",INDEX('Policy Characteristics'!F:F,MATCH($C248,'Policy Characteristics'!$C:$C,0)))</f>
        <v>0</v>
      </c>
      <c r="M248" s="176">
        <f>IF(ISBLANK(INDEX('Policy Characteristics'!G:G,MATCH($C248,'Policy Characteristics'!$C:$C,0))),"",INDEX('Policy Characteristics'!G:G,MATCH($C248,'Policy Characteristics'!$C:$C,0)))</f>
        <v>1</v>
      </c>
      <c r="N248" s="176">
        <f>IF(ISBLANK(INDEX('Policy Characteristics'!H:H,MATCH($C248,'Policy Characteristics'!$C:$C,0))),"",INDEX('Policy Characteristics'!H:H,MATCH($C248,'Policy Characteristics'!$C:$C,0)))</f>
        <v>1</v>
      </c>
      <c r="O248" s="176" t="str">
        <f>IF(ISBLANK(INDEX('Policy Characteristics'!I:I,MATCH($C248,'Policy Characteristics'!$C:$C,0))),"",INDEX('Policy Characteristics'!I:I,MATCH($C248,'Policy Characteristics'!$C:$C,0)))</f>
        <v>on/off</v>
      </c>
      <c r="P248" s="176" t="str">
        <f>IF(ISBLANK(INDEX('Policy Characteristics'!J:J,MATCH($C248,'Policy Characteristics'!$C:$C,0))),"",INDEX('Policy Characteristics'!J:J,MATCH($C248,'Policy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48" s="176" t="str">
        <f>IF(ISBLANK(INDEX('Policy Characteristics'!K:K,MATCH($C248,'Policy Characteristics'!$C:$C,0))),"",INDEX('Policy Characteristics'!K:K,MATCH($C248,'Policy Characteristics'!$C:$C,0)))</f>
        <v>buildings-sector-main.html#rebate</v>
      </c>
      <c r="R248" s="176" t="str">
        <f>IF(ISBLANK(INDEX('Policy Characteristics'!L:L,MATCH($C248,'Policy Characteristics'!$C:$C,0))),"",INDEX('Policy Characteristics'!L:L,MATCH($C248,'Policy Characteristics'!$C:$C,0)))</f>
        <v>rebate-for-efficient-products.html</v>
      </c>
    </row>
    <row r="249" spans="1:18" s="4" customFormat="1" x14ac:dyDescent="0.25">
      <c r="A249" s="176" t="str">
        <f>IF(ISBLANK(INDEX('Policy Characteristics'!A:A,MATCH($C249,'Policy Characteristics'!$C:$C,0))),"",INDEX('Policy Characteristics'!A:A,MATCH($C249,'Policy Characteristics'!$C:$C,0)))</f>
        <v>Buildings, Appliances, and Heat</v>
      </c>
      <c r="B249" s="184" t="str">
        <f>IF(ISBLANK(INDEX('Policy Characteristics'!B:B,MATCH($C249,'Policy Characteristics'!$C:$C,0))),"",INDEX('Policy Characteristics'!B:B,MATCH($C249,'Policy Characteristics'!$C:$C,0)))</f>
        <v>Rebate for Efficient Products</v>
      </c>
      <c r="C249" s="176" t="str">
        <f t="shared" si="16"/>
        <v>Boolean Rebate Program for Efficient Components</v>
      </c>
      <c r="D249" s="47" t="s">
        <v>116</v>
      </c>
      <c r="E249" s="47"/>
      <c r="F249" s="47" t="s">
        <v>122</v>
      </c>
      <c r="G249" s="47"/>
      <c r="H249" s="44">
        <v>29</v>
      </c>
      <c r="I249" s="197" t="s">
        <v>44</v>
      </c>
      <c r="J249" s="177" t="str">
        <f>IF(ISBLANK(INDEX('Policy Characteristics'!D:D,MATCH($C249,'Policy Characteristics'!$C:$C,0))),"",INDEX('Policy Characteristics'!D:D,MATCH($C249,'Policy Characteristics'!$C:$C,0)))</f>
        <v>Rebate for Efficient Products</v>
      </c>
      <c r="K249" s="176" t="str">
        <f>IF(ISBLANK(INDEX('Policy Characteristics'!E:E,MATCH($C249,'Policy Characteristics'!$C:$C,0))),"",INDEX('Policy Characteristics'!E:E,MATCH($C249,'Policy Characteristics'!$C:$C,0)))</f>
        <v>bldgs rebate</v>
      </c>
      <c r="L249" s="176">
        <f>IF(ISBLANK(INDEX('Policy Characteristics'!F:F,MATCH($C249,'Policy Characteristics'!$C:$C,0))),"",INDEX('Policy Characteristics'!F:F,MATCH($C249,'Policy Characteristics'!$C:$C,0)))</f>
        <v>0</v>
      </c>
      <c r="M249" s="176">
        <f>IF(ISBLANK(INDEX('Policy Characteristics'!G:G,MATCH($C249,'Policy Characteristics'!$C:$C,0))),"",INDEX('Policy Characteristics'!G:G,MATCH($C249,'Policy Characteristics'!$C:$C,0)))</f>
        <v>1</v>
      </c>
      <c r="N249" s="176">
        <f>IF(ISBLANK(INDEX('Policy Characteristics'!H:H,MATCH($C249,'Policy Characteristics'!$C:$C,0))),"",INDEX('Policy Characteristics'!H:H,MATCH($C249,'Policy Characteristics'!$C:$C,0)))</f>
        <v>1</v>
      </c>
      <c r="O249" s="176" t="str">
        <f>IF(ISBLANK(INDEX('Policy Characteristics'!I:I,MATCH($C249,'Policy Characteristics'!$C:$C,0))),"",INDEX('Policy Characteristics'!I:I,MATCH($C249,'Policy Characteristics'!$C:$C,0)))</f>
        <v>on/off</v>
      </c>
      <c r="P249" s="176" t="str">
        <f>IF(ISBLANK(INDEX('Policy Characteristics'!J:J,MATCH($C249,'Policy Characteristics'!$C:$C,0))),"",INDEX('Policy Characteristics'!J:J,MATCH($C249,'Policy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49" s="176" t="str">
        <f>IF(ISBLANK(INDEX('Policy Characteristics'!K:K,MATCH($C249,'Policy Characteristics'!$C:$C,0))),"",INDEX('Policy Characteristics'!K:K,MATCH($C249,'Policy Characteristics'!$C:$C,0)))</f>
        <v>buildings-sector-main.html#rebate</v>
      </c>
      <c r="R249" s="176" t="str">
        <f>IF(ISBLANK(INDEX('Policy Characteristics'!L:L,MATCH($C249,'Policy Characteristics'!$C:$C,0))),"",INDEX('Policy Characteristics'!L:L,MATCH($C249,'Policy Characteristics'!$C:$C,0)))</f>
        <v>rebate-for-efficient-products.html</v>
      </c>
    </row>
    <row r="250" spans="1:18" s="4" customFormat="1" x14ac:dyDescent="0.25">
      <c r="A250" s="176" t="str">
        <f>IF(ISBLANK(INDEX('Policy Characteristics'!A:A,MATCH($C250,'Policy Characteristics'!$C:$C,0))),"",INDEX('Policy Characteristics'!A:A,MATCH($C250,'Policy Characteristics'!$C:$C,0)))</f>
        <v>Buildings, Appliances, and Heat</v>
      </c>
      <c r="B250" s="184" t="str">
        <f>IF(ISBLANK(INDEX('Policy Characteristics'!B:B,MATCH($C250,'Policy Characteristics'!$C:$C,0))),"",INDEX('Policy Characteristics'!B:B,MATCH($C250,'Policy Characteristics'!$C:$C,0)))</f>
        <v>Rebate for Efficient Products</v>
      </c>
      <c r="C250" s="176" t="str">
        <f t="shared" si="16"/>
        <v>Boolean Rebate Program for Efficient Components</v>
      </c>
      <c r="D250" s="47" t="s">
        <v>117</v>
      </c>
      <c r="E250" s="47"/>
      <c r="F250" s="47" t="s">
        <v>123</v>
      </c>
      <c r="G250" s="47"/>
      <c r="H250" s="44">
        <v>607</v>
      </c>
      <c r="I250" s="197" t="s">
        <v>44</v>
      </c>
      <c r="J250" s="177" t="str">
        <f>IF(ISBLANK(INDEX('Policy Characteristics'!D:D,MATCH($C250,'Policy Characteristics'!$C:$C,0))),"",INDEX('Policy Characteristics'!D:D,MATCH($C250,'Policy Characteristics'!$C:$C,0)))</f>
        <v>Rebate for Efficient Products</v>
      </c>
      <c r="K250" s="176" t="str">
        <f>IF(ISBLANK(INDEX('Policy Characteristics'!E:E,MATCH($C250,'Policy Characteristics'!$C:$C,0))),"",INDEX('Policy Characteristics'!E:E,MATCH($C250,'Policy Characteristics'!$C:$C,0)))</f>
        <v>bldgs rebate</v>
      </c>
      <c r="L250" s="176">
        <f>IF(ISBLANK(INDEX('Policy Characteristics'!F:F,MATCH($C250,'Policy Characteristics'!$C:$C,0))),"",INDEX('Policy Characteristics'!F:F,MATCH($C250,'Policy Characteristics'!$C:$C,0)))</f>
        <v>0</v>
      </c>
      <c r="M250" s="176">
        <f>IF(ISBLANK(INDEX('Policy Characteristics'!G:G,MATCH($C250,'Policy Characteristics'!$C:$C,0))),"",INDEX('Policy Characteristics'!G:G,MATCH($C250,'Policy Characteristics'!$C:$C,0)))</f>
        <v>1</v>
      </c>
      <c r="N250" s="176">
        <f>IF(ISBLANK(INDEX('Policy Characteristics'!H:H,MATCH($C250,'Policy Characteristics'!$C:$C,0))),"",INDEX('Policy Characteristics'!H:H,MATCH($C250,'Policy Characteristics'!$C:$C,0)))</f>
        <v>1</v>
      </c>
      <c r="O250" s="176" t="str">
        <f>IF(ISBLANK(INDEX('Policy Characteristics'!I:I,MATCH($C250,'Policy Characteristics'!$C:$C,0))),"",INDEX('Policy Characteristics'!I:I,MATCH($C250,'Policy Characteristics'!$C:$C,0)))</f>
        <v>on/off</v>
      </c>
      <c r="P250" s="176" t="str">
        <f>IF(ISBLANK(INDEX('Policy Characteristics'!J:J,MATCH($C250,'Policy Characteristics'!$C:$C,0))),"",INDEX('Policy Characteristics'!J:J,MATCH($C250,'Policy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50" s="176" t="str">
        <f>IF(ISBLANK(INDEX('Policy Characteristics'!K:K,MATCH($C250,'Policy Characteristics'!$C:$C,0))),"",INDEX('Policy Characteristics'!K:K,MATCH($C250,'Policy Characteristics'!$C:$C,0)))</f>
        <v>buildings-sector-main.html#rebate</v>
      </c>
      <c r="R250" s="176" t="str">
        <f>IF(ISBLANK(INDEX('Policy Characteristics'!L:L,MATCH($C250,'Policy Characteristics'!$C:$C,0))),"",INDEX('Policy Characteristics'!L:L,MATCH($C250,'Policy Characteristics'!$C:$C,0)))</f>
        <v>rebate-for-efficient-products.html</v>
      </c>
    </row>
    <row r="251" spans="1:18" s="2" customFormat="1" x14ac:dyDescent="0.25">
      <c r="A251" s="176" t="str">
        <f>IF(ISBLANK(INDEX('Policy Characteristics'!A:A,MATCH($C251,'Policy Characteristics'!$C:$C,0))),"",INDEX('Policy Characteristics'!A:A,MATCH($C251,'Policy Characteristics'!$C:$C,0)))</f>
        <v>Buildings, Appliances, and Heat</v>
      </c>
      <c r="B251" s="184" t="str">
        <f>IF(ISBLANK(INDEX('Policy Characteristics'!B:B,MATCH($C251,'Policy Characteristics'!$C:$C,0))),"",INDEX('Policy Characteristics'!B:B,MATCH($C251,'Policy Characteristics'!$C:$C,0)))</f>
        <v>Use CHP for District Heat</v>
      </c>
      <c r="C251" s="191" t="s">
        <v>281</v>
      </c>
      <c r="D251" s="6"/>
      <c r="E251" s="6"/>
      <c r="F251" s="6"/>
      <c r="G251" s="6"/>
      <c r="H251" s="44">
        <v>68</v>
      </c>
      <c r="I251" s="6" t="s">
        <v>43</v>
      </c>
      <c r="J251" s="177" t="str">
        <f>IF(ISBLANK(INDEX('Policy Characteristics'!D:D,MATCH($C251,'Policy Characteristics'!$C:$C,0))),"",INDEX('Policy Characteristics'!D:D,MATCH($C251,'Policy Characteristics'!$C:$C,0)))</f>
        <v>District Heat CHP</v>
      </c>
      <c r="K251" s="176" t="str">
        <f>IF(ISBLANK(INDEX('Policy Characteristics'!E:E,MATCH($C251,'Policy Characteristics'!$C:$C,0))),"",INDEX('Policy Characteristics'!E:E,MATCH($C251,'Policy Characteristics'!$C:$C,0)))</f>
        <v>heat convert heat to CHP</v>
      </c>
      <c r="L251" s="176">
        <f>IF(ISBLANK(INDEX('Policy Characteristics'!F:F,MATCH($C251,'Policy Characteristics'!$C:$C,0))),"",INDEX('Policy Characteristics'!F:F,MATCH($C251,'Policy Characteristics'!$C:$C,0)))</f>
        <v>0</v>
      </c>
      <c r="M251" s="176">
        <f>IF(ISBLANK(INDEX('Policy Characteristics'!G:G,MATCH($C251,'Policy Characteristics'!$C:$C,0))),"",INDEX('Policy Characteristics'!G:G,MATCH($C251,'Policy Characteristics'!$C:$C,0)))</f>
        <v>1</v>
      </c>
      <c r="N251" s="176">
        <f>IF(ISBLANK(INDEX('Policy Characteristics'!H:H,MATCH($C251,'Policy Characteristics'!$C:$C,0))),"",INDEX('Policy Characteristics'!H:H,MATCH($C251,'Policy Characteristics'!$C:$C,0)))</f>
        <v>0.01</v>
      </c>
      <c r="O251" s="176" t="str">
        <f>IF(ISBLANK(INDEX('Policy Characteristics'!I:I,MATCH($C251,'Policy Characteristics'!$C:$C,0))),"",INDEX('Policy Characteristics'!I:I,MATCH($C251,'Policy Characteristics'!$C:$C,0)))</f>
        <v>% non-CHP heat converted</v>
      </c>
      <c r="P251" s="176" t="str">
        <f>IF(ISBLANK(INDEX('Policy Characteristics'!J:J,MATCH($C251,'Policy Characteristics'!$C:$C,0))),"",INDEX('Policy Characteristics'!J:J,MATCH($C251,'Policy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251" s="176" t="str">
        <f>IF(ISBLANK(INDEX('Policy Characteristics'!K:K,MATCH($C251,'Policy Characteristics'!$C:$C,0))),"",INDEX('Policy Characteristics'!K:K,MATCH($C251,'Policy Characteristics'!$C:$C,0)))</f>
        <v>district-heating.html#chp</v>
      </c>
      <c r="R251" s="176" t="str">
        <f>IF(ISBLANK(INDEX('Policy Characteristics'!L:L,MATCH($C251,'Policy Characteristics'!$C:$C,0))),"",INDEX('Policy Characteristics'!L:L,MATCH($C251,'Policy Characteristics'!$C:$C,0)))</f>
        <v>convert-non-chp-heat-production.html</v>
      </c>
    </row>
    <row r="252" spans="1:18" s="2" customFormat="1" x14ac:dyDescent="0.25">
      <c r="A252" s="176" t="str">
        <f>IF(ISBLANK(INDEX('Policy Characteristics'!A:A,MATCH($C252,'Policy Characteristics'!$C:$C,0))),"",INDEX('Policy Characteristics'!A:A,MATCH($C252,'Policy Characteristics'!$C:$C,0)))</f>
        <v>Buildings, Appliances, and Heat</v>
      </c>
      <c r="B252" s="184" t="str">
        <f>IF(ISBLANK(INDEX('Policy Characteristics'!B:B,MATCH($C252,'Policy Characteristics'!$C:$C,0))),"",INDEX('Policy Characteristics'!B:B,MATCH($C252,'Policy Characteristics'!$C:$C,0)))</f>
        <v>Electrify District Heating</v>
      </c>
      <c r="C252" s="191" t="s">
        <v>1615</v>
      </c>
      <c r="D252" s="6"/>
      <c r="E252" s="6"/>
      <c r="F252" s="6"/>
      <c r="G252" s="6"/>
      <c r="H252" s="44">
        <v>176</v>
      </c>
      <c r="I252" s="198" t="s">
        <v>43</v>
      </c>
      <c r="J252" s="177" t="str">
        <f>IF(ISBLANK(INDEX('Policy Characteristics'!D:D,MATCH($C252,'Policy Characteristics'!$C:$C,0))),"",INDEX('Policy Characteristics'!D:D,MATCH($C252,'Policy Characteristics'!$C:$C,0)))</f>
        <v>District Heat Fuel Switching</v>
      </c>
      <c r="K252" s="176" t="str">
        <f>IF(ISBLANK(INDEX('Policy Characteristics'!E:E,MATCH($C252,'Policy Characteristics'!$C:$C,0))),"",INDEX('Policy Characteristics'!E:E,MATCH($C252,'Policy Characteristics'!$C:$C,0)))</f>
        <v>heat fuel type shifting</v>
      </c>
      <c r="L252" s="176">
        <f>IF(ISBLANK(INDEX('Policy Characteristics'!F:F,MATCH($C252,'Policy Characteristics'!$C:$C,0))),"",INDEX('Policy Characteristics'!F:F,MATCH($C252,'Policy Characteristics'!$C:$C,0)))</f>
        <v>0</v>
      </c>
      <c r="M252" s="176">
        <f>IF(ISBLANK(INDEX('Policy Characteristics'!G:G,MATCH($C252,'Policy Characteristics'!$C:$C,0))),"",INDEX('Policy Characteristics'!G:G,MATCH($C252,'Policy Characteristics'!$C:$C,0)))</f>
        <v>1</v>
      </c>
      <c r="N252" s="176">
        <f>IF(ISBLANK(INDEX('Policy Characteristics'!H:H,MATCH($C252,'Policy Characteristics'!$C:$C,0))),"",INDEX('Policy Characteristics'!H:H,MATCH($C252,'Policy Characteristics'!$C:$C,0)))</f>
        <v>0.01</v>
      </c>
      <c r="O252" s="176" t="str">
        <f>IF(ISBLANK(INDEX('Policy Characteristics'!I:I,MATCH($C252,'Policy Characteristics'!$C:$C,0))),"",INDEX('Policy Characteristics'!I:I,MATCH($C252,'Policy Characteristics'!$C:$C,0)))</f>
        <v>% of fuel use</v>
      </c>
      <c r="P252" s="176" t="str">
        <f>IF(ISBLANK(INDEX('Policy Characteristics'!J:J,MATCH($C252,'Policy Characteristics'!$C:$C,0))),"",INDEX('Policy Characteristics'!J:J,MATCH($C252,'Policy Characteristics'!$C:$C,0)))</f>
        <v>**Description:** This policy causes a percentage of the demand for district heat to be met with electricity instead of the fuels used in the BAU case. // **Guidance for setting values:** In the EU, 30% of district heat is made by burning natural gas, 27% from biomas and biofuels (including renewable waste), also 27% from coal and peat, 7% from non-renewable waste and 2% from oil [all numbers from 2018].  Large scale electric heat pump technologies for district heating are still emerging, and it is not yet clear which will be the most economical pathway for decarbonizing this sector.</v>
      </c>
      <c r="Q252" s="176" t="str">
        <f>IF(ISBLANK(INDEX('Policy Characteristics'!K:K,MATCH($C252,'Policy Characteristics'!$C:$C,0))),"",INDEX('Policy Characteristics'!K:K,MATCH($C252,'Policy Characteristics'!$C:$C,0)))</f>
        <v>district-heating.html#convert-coal</v>
      </c>
      <c r="R252" s="176" t="str">
        <f>IF(ISBLANK(INDEX('Policy Characteristics'!L:L,MATCH($C252,'Policy Characteristics'!$C:$C,0))),"",INDEX('Policy Characteristics'!L:L,MATCH($C252,'Policy Characteristics'!$C:$C,0)))</f>
        <v>district-heat-fuel-switching.html</v>
      </c>
    </row>
    <row r="253" spans="1:18" s="2" customFormat="1" x14ac:dyDescent="0.25">
      <c r="A253" s="176" t="str">
        <f>IF(ISBLANK(INDEX('Policy Characteristics'!A:A,MATCH($C253,'Policy Characteristics'!$C:$C,0))),"",INDEX('Policy Characteristics'!A:A,MATCH($C253,'Policy Characteristics'!$C:$C,0)))</f>
        <v>Electricity Supply</v>
      </c>
      <c r="B253" s="184" t="str">
        <f>IF(ISBLANK(INDEX('Policy Characteristics'!B:B,MATCH($C253,'Policy Characteristics'!$C:$C,0))),"",INDEX('Policy Characteristics'!B:B,MATCH($C253,'Policy Characteristics'!$C:$C,0)))</f>
        <v>Ban New Power Plants</v>
      </c>
      <c r="C253" s="191" t="s">
        <v>322</v>
      </c>
      <c r="D253" s="47" t="s">
        <v>439</v>
      </c>
      <c r="E253" s="47"/>
      <c r="F253" s="47" t="s">
        <v>438</v>
      </c>
      <c r="G253" s="6"/>
      <c r="H253" s="49">
        <v>167</v>
      </c>
      <c r="I253" s="198" t="s">
        <v>43</v>
      </c>
      <c r="J253" s="177" t="str">
        <f>IF(ISBLANK(INDEX('Policy Characteristics'!D:D,MATCH($C253,'Policy Characteristics'!$C:$C,0))),"",INDEX('Policy Characteristics'!D:D,MATCH($C253,'Policy Characteristics'!$C:$C,0)))</f>
        <v>Ban New Power Plants</v>
      </c>
      <c r="K253" s="176" t="str">
        <f>IF(ISBLANK(INDEX('Policy Characteristics'!E:E,MATCH($C253,'Policy Characteristics'!$C:$C,0))),"",INDEX('Policy Characteristics'!E:E,MATCH($C253,'Policy Characteristics'!$C:$C,0)))</f>
        <v>elec ban new power plants</v>
      </c>
      <c r="L253" s="176">
        <f>IF(ISBLANK(INDEX('Policy Characteristics'!F:F,MATCH($C253,'Policy Characteristics'!$C:$C,0))),"",INDEX('Policy Characteristics'!F:F,MATCH($C253,'Policy Characteristics'!$C:$C,0)))</f>
        <v>0</v>
      </c>
      <c r="M253" s="176">
        <f>IF(ISBLANK(INDEX('Policy Characteristics'!G:G,MATCH($C253,'Policy Characteristics'!$C:$C,0))),"",INDEX('Policy Characteristics'!G:G,MATCH($C253,'Policy Characteristics'!$C:$C,0)))</f>
        <v>1</v>
      </c>
      <c r="N253" s="176">
        <f>IF(ISBLANK(INDEX('Policy Characteristics'!H:H,MATCH($C253,'Policy Characteristics'!$C:$C,0))),"",INDEX('Policy Characteristics'!H:H,MATCH($C253,'Policy Characteristics'!$C:$C,0)))</f>
        <v>1</v>
      </c>
      <c r="O253" s="176" t="str">
        <f>IF(ISBLANK(INDEX('Policy Characteristics'!I:I,MATCH($C253,'Policy Characteristics'!$C:$C,0))),"",INDEX('Policy Characteristics'!I:I,MATCH($C253,'Policy Characteristics'!$C:$C,0)))</f>
        <v>on/off</v>
      </c>
      <c r="P253" s="176" t="str">
        <f>IF(ISBLANK(INDEX('Policy Characteristics'!J:J,MATCH($C253,'Policy Characteristics'!$C:$C,0))),"",INDEX('Policy Characteristics'!J:J,MATCH($C253,'Policy Characteristics'!$C:$C,0)))</f>
        <v>**Description:** This policy prevents new capacity of the selected type(s) from being built or deployed.</v>
      </c>
      <c r="Q253" s="176" t="str">
        <f>IF(ISBLANK(INDEX('Policy Characteristics'!K:K,MATCH($C253,'Policy Characteristics'!$C:$C,0))),"",INDEX('Policy Characteristics'!K:K,MATCH($C253,'Policy Characteristics'!$C:$C,0)))</f>
        <v>electricity-sector-main.html#ban</v>
      </c>
      <c r="R253" s="176" t="str">
        <f>IF(ISBLANK(INDEX('Policy Characteristics'!L:L,MATCH($C253,'Policy Characteristics'!$C:$C,0))),"",INDEX('Policy Characteristics'!L:L,MATCH($C253,'Policy Characteristics'!$C:$C,0)))</f>
        <v>ban-new-capacity.html</v>
      </c>
    </row>
    <row r="254" spans="1:18" s="4" customFormat="1" x14ac:dyDescent="0.25">
      <c r="A254" s="176" t="str">
        <f>IF(ISBLANK(INDEX('Policy Characteristics'!A:A,MATCH($C254,'Policy Characteristics'!$C:$C,0))),"",INDEX('Policy Characteristics'!A:A,MATCH($C254,'Policy Characteristics'!$C:$C,0)))</f>
        <v>Electricity Supply</v>
      </c>
      <c r="B254" s="184" t="str">
        <f>IF(ISBLANK(INDEX('Policy Characteristics'!B:B,MATCH($C254,'Policy Characteristics'!$C:$C,0))),"",INDEX('Policy Characteristics'!B:B,MATCH($C254,'Policy Characteristics'!$C:$C,0)))</f>
        <v>Ban New Power Plants</v>
      </c>
      <c r="C254" s="176" t="str">
        <f t="shared" ref="C254:C265" si="17">C$253</f>
        <v>Boolean Ban New Power Plants</v>
      </c>
      <c r="D254" s="6" t="s">
        <v>2273</v>
      </c>
      <c r="E254" s="47"/>
      <c r="F254" s="6" t="s">
        <v>2523</v>
      </c>
      <c r="G254" s="47"/>
      <c r="H254" s="44">
        <v>168</v>
      </c>
      <c r="I254" s="197" t="s">
        <v>43</v>
      </c>
      <c r="J254" s="177" t="str">
        <f>IF(ISBLANK(INDEX('Policy Characteristics'!D:D,MATCH($C254,'Policy Characteristics'!$C:$C,0))),"",INDEX('Policy Characteristics'!D:D,MATCH($C254,'Policy Characteristics'!$C:$C,0)))</f>
        <v>Ban New Power Plants</v>
      </c>
      <c r="K254" s="176" t="str">
        <f>IF(ISBLANK(INDEX('Policy Characteristics'!E:E,MATCH($C254,'Policy Characteristics'!$C:$C,0))),"",INDEX('Policy Characteristics'!E:E,MATCH($C254,'Policy Characteristics'!$C:$C,0)))</f>
        <v>elec ban new power plants</v>
      </c>
      <c r="L254" s="176">
        <f>IF(ISBLANK(INDEX('Policy Characteristics'!F:F,MATCH($C254,'Policy Characteristics'!$C:$C,0))),"",INDEX('Policy Characteristics'!F:F,MATCH($C254,'Policy Characteristics'!$C:$C,0)))</f>
        <v>0</v>
      </c>
      <c r="M254" s="176">
        <f>IF(ISBLANK(INDEX('Policy Characteristics'!G:G,MATCH($C254,'Policy Characteristics'!$C:$C,0))),"",INDEX('Policy Characteristics'!G:G,MATCH($C254,'Policy Characteristics'!$C:$C,0)))</f>
        <v>1</v>
      </c>
      <c r="N254" s="176">
        <f>IF(ISBLANK(INDEX('Policy Characteristics'!H:H,MATCH($C254,'Policy Characteristics'!$C:$C,0))),"",INDEX('Policy Characteristics'!H:H,MATCH($C254,'Policy Characteristics'!$C:$C,0)))</f>
        <v>1</v>
      </c>
      <c r="O254" s="176" t="str">
        <f>IF(ISBLANK(INDEX('Policy Characteristics'!I:I,MATCH($C254,'Policy Characteristics'!$C:$C,0))),"",INDEX('Policy Characteristics'!I:I,MATCH($C254,'Policy Characteristics'!$C:$C,0)))</f>
        <v>on/off</v>
      </c>
      <c r="P254" s="176" t="str">
        <f>IF(ISBLANK(INDEX('Policy Characteristics'!J:J,MATCH($C254,'Policy Characteristics'!$C:$C,0))),"",INDEX('Policy Characteristics'!J:J,MATCH($C254,'Policy Characteristics'!$C:$C,0)))</f>
        <v>**Description:** This policy prevents new capacity of the selected type(s) from being built or deployed.</v>
      </c>
      <c r="Q254" s="176" t="str">
        <f>IF(ISBLANK(INDEX('Policy Characteristics'!K:K,MATCH($C254,'Policy Characteristics'!$C:$C,0))),"",INDEX('Policy Characteristics'!K:K,MATCH($C254,'Policy Characteristics'!$C:$C,0)))</f>
        <v>electricity-sector-main.html#ban</v>
      </c>
      <c r="R254" s="176" t="str">
        <f>IF(ISBLANK(INDEX('Policy Characteristics'!L:L,MATCH($C254,'Policy Characteristics'!$C:$C,0))),"",INDEX('Policy Characteristics'!L:L,MATCH($C254,'Policy Characteristics'!$C:$C,0)))</f>
        <v>ban-new-capacity.html</v>
      </c>
    </row>
    <row r="255" spans="1:18" s="4" customFormat="1" x14ac:dyDescent="0.25">
      <c r="A255" s="176" t="str">
        <f>IF(ISBLANK(INDEX('Policy Characteristics'!A:A,MATCH($C255,'Policy Characteristics'!$C:$C,0))),"",INDEX('Policy Characteristics'!A:A,MATCH($C255,'Policy Characteristics'!$C:$C,0)))</f>
        <v>Electricity Supply</v>
      </c>
      <c r="B255" s="184" t="str">
        <f>IF(ISBLANK(INDEX('Policy Characteristics'!B:B,MATCH($C255,'Policy Characteristics'!$C:$C,0))),"",INDEX('Policy Characteristics'!B:B,MATCH($C255,'Policy Characteristics'!$C:$C,0)))</f>
        <v>Ban New Power Plants</v>
      </c>
      <c r="C255" s="176" t="str">
        <f t="shared" si="17"/>
        <v>Boolean Ban New Power Plants</v>
      </c>
      <c r="D255" s="6" t="s">
        <v>2274</v>
      </c>
      <c r="E255" s="47"/>
      <c r="F255" s="6" t="s">
        <v>2224</v>
      </c>
      <c r="G255" s="47"/>
      <c r="H255" s="44">
        <v>1746</v>
      </c>
      <c r="I255" s="197" t="s">
        <v>43</v>
      </c>
      <c r="J255" s="177" t="str">
        <f>IF(ISBLANK(INDEX('Policy Characteristics'!D:D,MATCH($C255,'Policy Characteristics'!$C:$C,0))),"",INDEX('Policy Characteristics'!D:D,MATCH($C255,'Policy Characteristics'!$C:$C,0)))</f>
        <v>Ban New Power Plants</v>
      </c>
      <c r="K255" s="176" t="str">
        <f>IF(ISBLANK(INDEX('Policy Characteristics'!E:E,MATCH($C255,'Policy Characteristics'!$C:$C,0))),"",INDEX('Policy Characteristics'!E:E,MATCH($C255,'Policy Characteristics'!$C:$C,0)))</f>
        <v>elec ban new power plants</v>
      </c>
      <c r="L255" s="176">
        <f>IF(ISBLANK(INDEX('Policy Characteristics'!F:F,MATCH($C255,'Policy Characteristics'!$C:$C,0))),"",INDEX('Policy Characteristics'!F:F,MATCH($C255,'Policy Characteristics'!$C:$C,0)))</f>
        <v>0</v>
      </c>
      <c r="M255" s="176">
        <f>IF(ISBLANK(INDEX('Policy Characteristics'!G:G,MATCH($C255,'Policy Characteristics'!$C:$C,0))),"",INDEX('Policy Characteristics'!G:G,MATCH($C255,'Policy Characteristics'!$C:$C,0)))</f>
        <v>1</v>
      </c>
      <c r="N255" s="176">
        <f>IF(ISBLANK(INDEX('Policy Characteristics'!H:H,MATCH($C255,'Policy Characteristics'!$C:$C,0))),"",INDEX('Policy Characteristics'!H:H,MATCH($C255,'Policy Characteristics'!$C:$C,0)))</f>
        <v>1</v>
      </c>
      <c r="O255" s="176" t="str">
        <f>IF(ISBLANK(INDEX('Policy Characteristics'!I:I,MATCH($C255,'Policy Characteristics'!$C:$C,0))),"",INDEX('Policy Characteristics'!I:I,MATCH($C255,'Policy Characteristics'!$C:$C,0)))</f>
        <v>on/off</v>
      </c>
      <c r="P255" s="176" t="str">
        <f>IF(ISBLANK(INDEX('Policy Characteristics'!J:J,MATCH($C255,'Policy Characteristics'!$C:$C,0))),"",INDEX('Policy Characteristics'!J:J,MATCH($C255,'Policy Characteristics'!$C:$C,0)))</f>
        <v>**Description:** This policy prevents new capacity of the selected type(s) from being built or deployed.</v>
      </c>
      <c r="Q255" s="176" t="str">
        <f>IF(ISBLANK(INDEX('Policy Characteristics'!K:K,MATCH($C255,'Policy Characteristics'!$C:$C,0))),"",INDEX('Policy Characteristics'!K:K,MATCH($C255,'Policy Characteristics'!$C:$C,0)))</f>
        <v>electricity-sector-main.html#ban</v>
      </c>
      <c r="R255" s="176" t="str">
        <f>IF(ISBLANK(INDEX('Policy Characteristics'!L:L,MATCH($C255,'Policy Characteristics'!$C:$C,0))),"",INDEX('Policy Characteristics'!L:L,MATCH($C255,'Policy Characteristics'!$C:$C,0)))</f>
        <v>ban-new-capacity.html</v>
      </c>
    </row>
    <row r="256" spans="1:18" s="4" customFormat="1" x14ac:dyDescent="0.25">
      <c r="A256" s="176" t="str">
        <f>IF(ISBLANK(INDEX('Policy Characteristics'!A:A,MATCH($C256,'Policy Characteristics'!$C:$C,0))),"",INDEX('Policy Characteristics'!A:A,MATCH($C256,'Policy Characteristics'!$C:$C,0)))</f>
        <v>Electricity Supply</v>
      </c>
      <c r="B256" s="184" t="str">
        <f>IF(ISBLANK(INDEX('Policy Characteristics'!B:B,MATCH($C256,'Policy Characteristics'!$C:$C,0))),"",INDEX('Policy Characteristics'!B:B,MATCH($C256,'Policy Characteristics'!$C:$C,0)))</f>
        <v>Ban New Power Plants</v>
      </c>
      <c r="C256" s="176" t="str">
        <f t="shared" si="17"/>
        <v>Boolean Ban New Power Plants</v>
      </c>
      <c r="D256" s="6" t="s">
        <v>75</v>
      </c>
      <c r="E256" s="47"/>
      <c r="F256" s="6" t="s">
        <v>2284</v>
      </c>
      <c r="G256" s="47"/>
      <c r="H256" s="49">
        <v>169</v>
      </c>
      <c r="I256" s="197" t="s">
        <v>43</v>
      </c>
      <c r="J256" s="177" t="str">
        <f>IF(ISBLANK(INDEX('Policy Characteristics'!D:D,MATCH($C256,'Policy Characteristics'!$C:$C,0))),"",INDEX('Policy Characteristics'!D:D,MATCH($C256,'Policy Characteristics'!$C:$C,0)))</f>
        <v>Ban New Power Plants</v>
      </c>
      <c r="K256" s="176" t="str">
        <f>IF(ISBLANK(INDEX('Policy Characteristics'!E:E,MATCH($C256,'Policy Characteristics'!$C:$C,0))),"",INDEX('Policy Characteristics'!E:E,MATCH($C256,'Policy Characteristics'!$C:$C,0)))</f>
        <v>elec ban new power plants</v>
      </c>
      <c r="L256" s="176">
        <f>IF(ISBLANK(INDEX('Policy Characteristics'!F:F,MATCH($C256,'Policy Characteristics'!$C:$C,0))),"",INDEX('Policy Characteristics'!F:F,MATCH($C256,'Policy Characteristics'!$C:$C,0)))</f>
        <v>0</v>
      </c>
      <c r="M256" s="176">
        <f>IF(ISBLANK(INDEX('Policy Characteristics'!G:G,MATCH($C256,'Policy Characteristics'!$C:$C,0))),"",INDEX('Policy Characteristics'!G:G,MATCH($C256,'Policy Characteristics'!$C:$C,0)))</f>
        <v>1</v>
      </c>
      <c r="N256" s="176">
        <f>IF(ISBLANK(INDEX('Policy Characteristics'!H:H,MATCH($C256,'Policy Characteristics'!$C:$C,0))),"",INDEX('Policy Characteristics'!H:H,MATCH($C256,'Policy Characteristics'!$C:$C,0)))</f>
        <v>1</v>
      </c>
      <c r="O256" s="176" t="str">
        <f>IF(ISBLANK(INDEX('Policy Characteristics'!I:I,MATCH($C256,'Policy Characteristics'!$C:$C,0))),"",INDEX('Policy Characteristics'!I:I,MATCH($C256,'Policy Characteristics'!$C:$C,0)))</f>
        <v>on/off</v>
      </c>
      <c r="P256" s="176" t="str">
        <f>IF(ISBLANK(INDEX('Policy Characteristics'!J:J,MATCH($C256,'Policy Characteristics'!$C:$C,0))),"",INDEX('Policy Characteristics'!J:J,MATCH($C256,'Policy Characteristics'!$C:$C,0)))</f>
        <v>**Description:** This policy prevents new capacity of the selected type(s) from being built or deployed.</v>
      </c>
      <c r="Q256" s="176" t="str">
        <f>IF(ISBLANK(INDEX('Policy Characteristics'!K:K,MATCH($C256,'Policy Characteristics'!$C:$C,0))),"",INDEX('Policy Characteristics'!K:K,MATCH($C256,'Policy Characteristics'!$C:$C,0)))</f>
        <v>electricity-sector-main.html#ban</v>
      </c>
      <c r="R256" s="176" t="str">
        <f>IF(ISBLANK(INDEX('Policy Characteristics'!L:L,MATCH($C256,'Policy Characteristics'!$C:$C,0))),"",INDEX('Policy Characteristics'!L:L,MATCH($C256,'Policy Characteristics'!$C:$C,0)))</f>
        <v>ban-new-capacity.html</v>
      </c>
    </row>
    <row r="257" spans="1:18" s="4" customFormat="1" x14ac:dyDescent="0.25">
      <c r="A257" s="176" t="str">
        <f>IF(ISBLANK(INDEX('Policy Characteristics'!A:A,MATCH($C257,'Policy Characteristics'!$C:$C,0))),"",INDEX('Policy Characteristics'!A:A,MATCH($C257,'Policy Characteristics'!$C:$C,0)))</f>
        <v>Electricity Supply</v>
      </c>
      <c r="B257" s="184" t="str">
        <f>IF(ISBLANK(INDEX('Policy Characteristics'!B:B,MATCH($C257,'Policy Characteristics'!$C:$C,0))),"",INDEX('Policy Characteristics'!B:B,MATCH($C257,'Policy Characteristics'!$C:$C,0)))</f>
        <v>Ban New Power Plants</v>
      </c>
      <c r="C257" s="176" t="str">
        <f t="shared" si="17"/>
        <v>Boolean Ban New Power Plants</v>
      </c>
      <c r="D257" s="6" t="s">
        <v>76</v>
      </c>
      <c r="E257" s="47"/>
      <c r="F257" s="6" t="s">
        <v>88</v>
      </c>
      <c r="G257" s="47"/>
      <c r="H257" s="44">
        <v>170</v>
      </c>
      <c r="I257" s="197" t="s">
        <v>43</v>
      </c>
      <c r="J257" s="177" t="str">
        <f>IF(ISBLANK(INDEX('Policy Characteristics'!D:D,MATCH($C257,'Policy Characteristics'!$C:$C,0))),"",INDEX('Policy Characteristics'!D:D,MATCH($C257,'Policy Characteristics'!$C:$C,0)))</f>
        <v>Ban New Power Plants</v>
      </c>
      <c r="K257" s="176" t="str">
        <f>IF(ISBLANK(INDEX('Policy Characteristics'!E:E,MATCH($C257,'Policy Characteristics'!$C:$C,0))),"",INDEX('Policy Characteristics'!E:E,MATCH($C257,'Policy Characteristics'!$C:$C,0)))</f>
        <v>elec ban new power plants</v>
      </c>
      <c r="L257" s="176">
        <f>IF(ISBLANK(INDEX('Policy Characteristics'!F:F,MATCH($C257,'Policy Characteristics'!$C:$C,0))),"",INDEX('Policy Characteristics'!F:F,MATCH($C257,'Policy Characteristics'!$C:$C,0)))</f>
        <v>0</v>
      </c>
      <c r="M257" s="176">
        <f>IF(ISBLANK(INDEX('Policy Characteristics'!G:G,MATCH($C257,'Policy Characteristics'!$C:$C,0))),"",INDEX('Policy Characteristics'!G:G,MATCH($C257,'Policy Characteristics'!$C:$C,0)))</f>
        <v>1</v>
      </c>
      <c r="N257" s="176">
        <f>IF(ISBLANK(INDEX('Policy Characteristics'!H:H,MATCH($C257,'Policy Characteristics'!$C:$C,0))),"",INDEX('Policy Characteristics'!H:H,MATCH($C257,'Policy Characteristics'!$C:$C,0)))</f>
        <v>1</v>
      </c>
      <c r="O257" s="176" t="str">
        <f>IF(ISBLANK(INDEX('Policy Characteristics'!I:I,MATCH($C257,'Policy Characteristics'!$C:$C,0))),"",INDEX('Policy Characteristics'!I:I,MATCH($C257,'Policy Characteristics'!$C:$C,0)))</f>
        <v>on/off</v>
      </c>
      <c r="P257" s="176" t="str">
        <f>IF(ISBLANK(INDEX('Policy Characteristics'!J:J,MATCH($C257,'Policy Characteristics'!$C:$C,0))),"",INDEX('Policy Characteristics'!J:J,MATCH($C257,'Policy Characteristics'!$C:$C,0)))</f>
        <v>**Description:** This policy prevents new capacity of the selected type(s) from being built or deployed.</v>
      </c>
      <c r="Q257" s="176" t="str">
        <f>IF(ISBLANK(INDEX('Policy Characteristics'!K:K,MATCH($C257,'Policy Characteristics'!$C:$C,0))),"",INDEX('Policy Characteristics'!K:K,MATCH($C257,'Policy Characteristics'!$C:$C,0)))</f>
        <v>electricity-sector-main.html#ban</v>
      </c>
      <c r="R257" s="176" t="str">
        <f>IF(ISBLANK(INDEX('Policy Characteristics'!L:L,MATCH($C257,'Policy Characteristics'!$C:$C,0))),"",INDEX('Policy Characteristics'!L:L,MATCH($C257,'Policy Characteristics'!$C:$C,0)))</f>
        <v>ban-new-capacity.html</v>
      </c>
    </row>
    <row r="258" spans="1:18" s="4" customFormat="1" x14ac:dyDescent="0.25">
      <c r="A258" s="176" t="str">
        <f>IF(ISBLANK(INDEX('Policy Characteristics'!A:A,MATCH($C258,'Policy Characteristics'!$C:$C,0))),"",INDEX('Policy Characteristics'!A:A,MATCH($C258,'Policy Characteristics'!$C:$C,0)))</f>
        <v>Electricity Supply</v>
      </c>
      <c r="B258" s="184" t="str">
        <f>IF(ISBLANK(INDEX('Policy Characteristics'!B:B,MATCH($C258,'Policy Characteristics'!$C:$C,0))),"",INDEX('Policy Characteristics'!B:B,MATCH($C258,'Policy Characteristics'!$C:$C,0)))</f>
        <v>Ban New Power Plants</v>
      </c>
      <c r="C258" s="176" t="str">
        <f t="shared" si="17"/>
        <v>Boolean Ban New Power Plants</v>
      </c>
      <c r="D258" s="6" t="s">
        <v>440</v>
      </c>
      <c r="E258" s="47"/>
      <c r="F258" s="6" t="s">
        <v>443</v>
      </c>
      <c r="G258" s="47"/>
      <c r="H258" s="44">
        <v>608</v>
      </c>
      <c r="I258" s="197" t="s">
        <v>44</v>
      </c>
      <c r="J258" s="177" t="str">
        <f>IF(ISBLANK(INDEX('Policy Characteristics'!D:D,MATCH($C258,'Policy Characteristics'!$C:$C,0))),"",INDEX('Policy Characteristics'!D:D,MATCH($C258,'Policy Characteristics'!$C:$C,0)))</f>
        <v>Ban New Power Plants</v>
      </c>
      <c r="K258" s="176" t="str">
        <f>IF(ISBLANK(INDEX('Policy Characteristics'!E:E,MATCH($C258,'Policy Characteristics'!$C:$C,0))),"",INDEX('Policy Characteristics'!E:E,MATCH($C258,'Policy Characteristics'!$C:$C,0)))</f>
        <v>elec ban new power plants</v>
      </c>
      <c r="L258" s="176">
        <f>IF(ISBLANK(INDEX('Policy Characteristics'!F:F,MATCH($C258,'Policy Characteristics'!$C:$C,0))),"",INDEX('Policy Characteristics'!F:F,MATCH($C258,'Policy Characteristics'!$C:$C,0)))</f>
        <v>0</v>
      </c>
      <c r="M258" s="176">
        <f>IF(ISBLANK(INDEX('Policy Characteristics'!G:G,MATCH($C258,'Policy Characteristics'!$C:$C,0))),"",INDEX('Policy Characteristics'!G:G,MATCH($C258,'Policy Characteristics'!$C:$C,0)))</f>
        <v>1</v>
      </c>
      <c r="N258" s="176">
        <f>IF(ISBLANK(INDEX('Policy Characteristics'!H:H,MATCH($C258,'Policy Characteristics'!$C:$C,0))),"",INDEX('Policy Characteristics'!H:H,MATCH($C258,'Policy Characteristics'!$C:$C,0)))</f>
        <v>1</v>
      </c>
      <c r="O258" s="176" t="str">
        <f>IF(ISBLANK(INDEX('Policy Characteristics'!I:I,MATCH($C258,'Policy Characteristics'!$C:$C,0))),"",INDEX('Policy Characteristics'!I:I,MATCH($C258,'Policy Characteristics'!$C:$C,0)))</f>
        <v>on/off</v>
      </c>
      <c r="P258" s="176" t="str">
        <f>IF(ISBLANK(INDEX('Policy Characteristics'!J:J,MATCH($C258,'Policy Characteristics'!$C:$C,0))),"",INDEX('Policy Characteristics'!J:J,MATCH($C258,'Policy Characteristics'!$C:$C,0)))</f>
        <v>**Description:** This policy prevents new capacity of the selected type(s) from being built or deployed.</v>
      </c>
      <c r="Q258" s="176" t="str">
        <f>IF(ISBLANK(INDEX('Policy Characteristics'!K:K,MATCH($C258,'Policy Characteristics'!$C:$C,0))),"",INDEX('Policy Characteristics'!K:K,MATCH($C258,'Policy Characteristics'!$C:$C,0)))</f>
        <v>electricity-sector-main.html#ban</v>
      </c>
      <c r="R258" s="176" t="str">
        <f>IF(ISBLANK(INDEX('Policy Characteristics'!L:L,MATCH($C258,'Policy Characteristics'!$C:$C,0))),"",INDEX('Policy Characteristics'!L:L,MATCH($C258,'Policy Characteristics'!$C:$C,0)))</f>
        <v>ban-new-capacity.html</v>
      </c>
    </row>
    <row r="259" spans="1:18" s="4" customFormat="1" x14ac:dyDescent="0.25">
      <c r="A259" s="176" t="str">
        <f>IF(ISBLANK(INDEX('Policy Characteristics'!A:A,MATCH($C259,'Policy Characteristics'!$C:$C,0))),"",INDEX('Policy Characteristics'!A:A,MATCH($C259,'Policy Characteristics'!$C:$C,0)))</f>
        <v>Electricity Supply</v>
      </c>
      <c r="B259" s="184" t="str">
        <f>IF(ISBLANK(INDEX('Policy Characteristics'!B:B,MATCH($C259,'Policy Characteristics'!$C:$C,0))),"",INDEX('Policy Characteristics'!B:B,MATCH($C259,'Policy Characteristics'!$C:$C,0)))</f>
        <v>Ban New Power Plants</v>
      </c>
      <c r="C259" s="176" t="str">
        <f t="shared" si="17"/>
        <v>Boolean Ban New Power Plants</v>
      </c>
      <c r="D259" s="6" t="s">
        <v>77</v>
      </c>
      <c r="E259" s="47"/>
      <c r="F259" s="6" t="s">
        <v>89</v>
      </c>
      <c r="G259" s="47"/>
      <c r="H259" s="44">
        <v>609</v>
      </c>
      <c r="I259" s="197" t="s">
        <v>44</v>
      </c>
      <c r="J259" s="177" t="str">
        <f>IF(ISBLANK(INDEX('Policy Characteristics'!D:D,MATCH($C259,'Policy Characteristics'!$C:$C,0))),"",INDEX('Policy Characteristics'!D:D,MATCH($C259,'Policy Characteristics'!$C:$C,0)))</f>
        <v>Ban New Power Plants</v>
      </c>
      <c r="K259" s="176" t="str">
        <f>IF(ISBLANK(INDEX('Policy Characteristics'!E:E,MATCH($C259,'Policy Characteristics'!$C:$C,0))),"",INDEX('Policy Characteristics'!E:E,MATCH($C259,'Policy Characteristics'!$C:$C,0)))</f>
        <v>elec ban new power plants</v>
      </c>
      <c r="L259" s="176">
        <f>IF(ISBLANK(INDEX('Policy Characteristics'!F:F,MATCH($C259,'Policy Characteristics'!$C:$C,0))),"",INDEX('Policy Characteristics'!F:F,MATCH($C259,'Policy Characteristics'!$C:$C,0)))</f>
        <v>0</v>
      </c>
      <c r="M259" s="176">
        <f>IF(ISBLANK(INDEX('Policy Characteristics'!G:G,MATCH($C259,'Policy Characteristics'!$C:$C,0))),"",INDEX('Policy Characteristics'!G:G,MATCH($C259,'Policy Characteristics'!$C:$C,0)))</f>
        <v>1</v>
      </c>
      <c r="N259" s="176">
        <f>IF(ISBLANK(INDEX('Policy Characteristics'!H:H,MATCH($C259,'Policy Characteristics'!$C:$C,0))),"",INDEX('Policy Characteristics'!H:H,MATCH($C259,'Policy Characteristics'!$C:$C,0)))</f>
        <v>1</v>
      </c>
      <c r="O259" s="176" t="str">
        <f>IF(ISBLANK(INDEX('Policy Characteristics'!I:I,MATCH($C259,'Policy Characteristics'!$C:$C,0))),"",INDEX('Policy Characteristics'!I:I,MATCH($C259,'Policy Characteristics'!$C:$C,0)))</f>
        <v>on/off</v>
      </c>
      <c r="P259" s="176" t="str">
        <f>IF(ISBLANK(INDEX('Policy Characteristics'!J:J,MATCH($C259,'Policy Characteristics'!$C:$C,0))),"",INDEX('Policy Characteristics'!J:J,MATCH($C259,'Policy Characteristics'!$C:$C,0)))</f>
        <v>**Description:** This policy prevents new capacity of the selected type(s) from being built or deployed.</v>
      </c>
      <c r="Q259" s="176" t="str">
        <f>IF(ISBLANK(INDEX('Policy Characteristics'!K:K,MATCH($C259,'Policy Characteristics'!$C:$C,0))),"",INDEX('Policy Characteristics'!K:K,MATCH($C259,'Policy Characteristics'!$C:$C,0)))</f>
        <v>electricity-sector-main.html#ban</v>
      </c>
      <c r="R259" s="176" t="str">
        <f>IF(ISBLANK(INDEX('Policy Characteristics'!L:L,MATCH($C259,'Policy Characteristics'!$C:$C,0))),"",INDEX('Policy Characteristics'!L:L,MATCH($C259,'Policy Characteristics'!$C:$C,0)))</f>
        <v>ban-new-capacity.html</v>
      </c>
    </row>
    <row r="260" spans="1:18" s="4" customFormat="1" x14ac:dyDescent="0.25">
      <c r="A260" s="176" t="str">
        <f>IF(ISBLANK(INDEX('Policy Characteristics'!A:A,MATCH($C260,'Policy Characteristics'!$C:$C,0))),"",INDEX('Policy Characteristics'!A:A,MATCH($C260,'Policy Characteristics'!$C:$C,0)))</f>
        <v>Electricity Supply</v>
      </c>
      <c r="B260" s="184" t="str">
        <f>IF(ISBLANK(INDEX('Policy Characteristics'!B:B,MATCH($C260,'Policy Characteristics'!$C:$C,0))),"",INDEX('Policy Characteristics'!B:B,MATCH($C260,'Policy Characteristics'!$C:$C,0)))</f>
        <v>Ban New Power Plants</v>
      </c>
      <c r="C260" s="176" t="str">
        <f t="shared" si="17"/>
        <v>Boolean Ban New Power Plants</v>
      </c>
      <c r="D260" s="6" t="s">
        <v>78</v>
      </c>
      <c r="E260" s="47"/>
      <c r="F260" s="6" t="s">
        <v>90</v>
      </c>
      <c r="G260" s="47"/>
      <c r="H260" s="44">
        <v>610</v>
      </c>
      <c r="I260" s="197" t="s">
        <v>44</v>
      </c>
      <c r="J260" s="177" t="str">
        <f>IF(ISBLANK(INDEX('Policy Characteristics'!D:D,MATCH($C260,'Policy Characteristics'!$C:$C,0))),"",INDEX('Policy Characteristics'!D:D,MATCH($C260,'Policy Characteristics'!$C:$C,0)))</f>
        <v>Ban New Power Plants</v>
      </c>
      <c r="K260" s="176" t="str">
        <f>IF(ISBLANK(INDEX('Policy Characteristics'!E:E,MATCH($C260,'Policy Characteristics'!$C:$C,0))),"",INDEX('Policy Characteristics'!E:E,MATCH($C260,'Policy Characteristics'!$C:$C,0)))</f>
        <v>elec ban new power plants</v>
      </c>
      <c r="L260" s="176">
        <f>IF(ISBLANK(INDEX('Policy Characteristics'!F:F,MATCH($C260,'Policy Characteristics'!$C:$C,0))),"",INDEX('Policy Characteristics'!F:F,MATCH($C260,'Policy Characteristics'!$C:$C,0)))</f>
        <v>0</v>
      </c>
      <c r="M260" s="176">
        <f>IF(ISBLANK(INDEX('Policy Characteristics'!G:G,MATCH($C260,'Policy Characteristics'!$C:$C,0))),"",INDEX('Policy Characteristics'!G:G,MATCH($C260,'Policy Characteristics'!$C:$C,0)))</f>
        <v>1</v>
      </c>
      <c r="N260" s="176">
        <f>IF(ISBLANK(INDEX('Policy Characteristics'!H:H,MATCH($C260,'Policy Characteristics'!$C:$C,0))),"",INDEX('Policy Characteristics'!H:H,MATCH($C260,'Policy Characteristics'!$C:$C,0)))</f>
        <v>1</v>
      </c>
      <c r="O260" s="176" t="str">
        <f>IF(ISBLANK(INDEX('Policy Characteristics'!I:I,MATCH($C260,'Policy Characteristics'!$C:$C,0))),"",INDEX('Policy Characteristics'!I:I,MATCH($C260,'Policy Characteristics'!$C:$C,0)))</f>
        <v>on/off</v>
      </c>
      <c r="P260" s="176" t="str">
        <f>IF(ISBLANK(INDEX('Policy Characteristics'!J:J,MATCH($C260,'Policy Characteristics'!$C:$C,0))),"",INDEX('Policy Characteristics'!J:J,MATCH($C260,'Policy Characteristics'!$C:$C,0)))</f>
        <v>**Description:** This policy prevents new capacity of the selected type(s) from being built or deployed.</v>
      </c>
      <c r="Q260" s="176" t="str">
        <f>IF(ISBLANK(INDEX('Policy Characteristics'!K:K,MATCH($C260,'Policy Characteristics'!$C:$C,0))),"",INDEX('Policy Characteristics'!K:K,MATCH($C260,'Policy Characteristics'!$C:$C,0)))</f>
        <v>electricity-sector-main.html#ban</v>
      </c>
      <c r="R260" s="176" t="str">
        <f>IF(ISBLANK(INDEX('Policy Characteristics'!L:L,MATCH($C260,'Policy Characteristics'!$C:$C,0))),"",INDEX('Policy Characteristics'!L:L,MATCH($C260,'Policy Characteristics'!$C:$C,0)))</f>
        <v>ban-new-capacity.html</v>
      </c>
    </row>
    <row r="261" spans="1:18" s="4" customFormat="1" x14ac:dyDescent="0.25">
      <c r="A261" s="176" t="str">
        <f>IF(ISBLANK(INDEX('Policy Characteristics'!A:A,MATCH($C261,'Policy Characteristics'!$C:$C,0))),"",INDEX('Policy Characteristics'!A:A,MATCH($C261,'Policy Characteristics'!$C:$C,0)))</f>
        <v>Electricity Supply</v>
      </c>
      <c r="B261" s="184" t="str">
        <f>IF(ISBLANK(INDEX('Policy Characteristics'!B:B,MATCH($C261,'Policy Characteristics'!$C:$C,0))),"",INDEX('Policy Characteristics'!B:B,MATCH($C261,'Policy Characteristics'!$C:$C,0)))</f>
        <v>Ban New Power Plants</v>
      </c>
      <c r="C261" s="176" t="str">
        <f t="shared" si="17"/>
        <v>Boolean Ban New Power Plants</v>
      </c>
      <c r="D261" s="6" t="s">
        <v>79</v>
      </c>
      <c r="E261" s="47"/>
      <c r="F261" s="6" t="s">
        <v>91</v>
      </c>
      <c r="G261" s="47"/>
      <c r="H261" s="44">
        <v>611</v>
      </c>
      <c r="I261" s="197" t="s">
        <v>44</v>
      </c>
      <c r="J261" s="177" t="str">
        <f>IF(ISBLANK(INDEX('Policy Characteristics'!D:D,MATCH($C261,'Policy Characteristics'!$C:$C,0))),"",INDEX('Policy Characteristics'!D:D,MATCH($C261,'Policy Characteristics'!$C:$C,0)))</f>
        <v>Ban New Power Plants</v>
      </c>
      <c r="K261" s="176" t="str">
        <f>IF(ISBLANK(INDEX('Policy Characteristics'!E:E,MATCH($C261,'Policy Characteristics'!$C:$C,0))),"",INDEX('Policy Characteristics'!E:E,MATCH($C261,'Policy Characteristics'!$C:$C,0)))</f>
        <v>elec ban new power plants</v>
      </c>
      <c r="L261" s="176">
        <f>IF(ISBLANK(INDEX('Policy Characteristics'!F:F,MATCH($C261,'Policy Characteristics'!$C:$C,0))),"",INDEX('Policy Characteristics'!F:F,MATCH($C261,'Policy Characteristics'!$C:$C,0)))</f>
        <v>0</v>
      </c>
      <c r="M261" s="176">
        <f>IF(ISBLANK(INDEX('Policy Characteristics'!G:G,MATCH($C261,'Policy Characteristics'!$C:$C,0))),"",INDEX('Policy Characteristics'!G:G,MATCH($C261,'Policy Characteristics'!$C:$C,0)))</f>
        <v>1</v>
      </c>
      <c r="N261" s="176">
        <f>IF(ISBLANK(INDEX('Policy Characteristics'!H:H,MATCH($C261,'Policy Characteristics'!$C:$C,0))),"",INDEX('Policy Characteristics'!H:H,MATCH($C261,'Policy Characteristics'!$C:$C,0)))</f>
        <v>1</v>
      </c>
      <c r="O261" s="176" t="str">
        <f>IF(ISBLANK(INDEX('Policy Characteristics'!I:I,MATCH($C261,'Policy Characteristics'!$C:$C,0))),"",INDEX('Policy Characteristics'!I:I,MATCH($C261,'Policy Characteristics'!$C:$C,0)))</f>
        <v>on/off</v>
      </c>
      <c r="P261" s="176" t="str">
        <f>IF(ISBLANK(INDEX('Policy Characteristics'!J:J,MATCH($C261,'Policy Characteristics'!$C:$C,0))),"",INDEX('Policy Characteristics'!J:J,MATCH($C261,'Policy Characteristics'!$C:$C,0)))</f>
        <v>**Description:** This policy prevents new capacity of the selected type(s) from being built or deployed.</v>
      </c>
      <c r="Q261" s="176" t="str">
        <f>IF(ISBLANK(INDEX('Policy Characteristics'!K:K,MATCH($C261,'Policy Characteristics'!$C:$C,0))),"",INDEX('Policy Characteristics'!K:K,MATCH($C261,'Policy Characteristics'!$C:$C,0)))</f>
        <v>electricity-sector-main.html#ban</v>
      </c>
      <c r="R261" s="176" t="str">
        <f>IF(ISBLANK(INDEX('Policy Characteristics'!L:L,MATCH($C261,'Policy Characteristics'!$C:$C,0))),"",INDEX('Policy Characteristics'!L:L,MATCH($C261,'Policy Characteristics'!$C:$C,0)))</f>
        <v>ban-new-capacity.html</v>
      </c>
    </row>
    <row r="262" spans="1:18" s="4" customFormat="1" x14ac:dyDescent="0.25">
      <c r="A262" s="176" t="str">
        <f>IF(ISBLANK(INDEX('Policy Characteristics'!A:A,MATCH($C262,'Policy Characteristics'!$C:$C,0))),"",INDEX('Policy Characteristics'!A:A,MATCH($C262,'Policy Characteristics'!$C:$C,0)))</f>
        <v>Electricity Supply</v>
      </c>
      <c r="B262" s="184" t="str">
        <f>IF(ISBLANK(INDEX('Policy Characteristics'!B:B,MATCH($C262,'Policy Characteristics'!$C:$C,0))),"",INDEX('Policy Characteristics'!B:B,MATCH($C262,'Policy Characteristics'!$C:$C,0)))</f>
        <v>Ban New Power Plants</v>
      </c>
      <c r="C262" s="176" t="str">
        <f t="shared" ref="C262:C276" si="18">C$253</f>
        <v>Boolean Ban New Power Plants</v>
      </c>
      <c r="D262" s="6" t="s">
        <v>1306</v>
      </c>
      <c r="E262" s="47"/>
      <c r="F262" s="6" t="s">
        <v>428</v>
      </c>
      <c r="G262" s="47"/>
      <c r="H262" s="44">
        <v>612</v>
      </c>
      <c r="I262" s="197" t="s">
        <v>44</v>
      </c>
      <c r="J262" s="177" t="str">
        <f>IF(ISBLANK(INDEX('Policy Characteristics'!D:D,MATCH($C262,'Policy Characteristics'!$C:$C,0))),"",INDEX('Policy Characteristics'!D:D,MATCH($C262,'Policy Characteristics'!$C:$C,0)))</f>
        <v>Ban New Power Plants</v>
      </c>
      <c r="K262" s="176" t="str">
        <f>IF(ISBLANK(INDEX('Policy Characteristics'!E:E,MATCH($C262,'Policy Characteristics'!$C:$C,0))),"",INDEX('Policy Characteristics'!E:E,MATCH($C262,'Policy Characteristics'!$C:$C,0)))</f>
        <v>elec ban new power plants</v>
      </c>
      <c r="L262" s="176">
        <f>IF(ISBLANK(INDEX('Policy Characteristics'!F:F,MATCH($C262,'Policy Characteristics'!$C:$C,0))),"",INDEX('Policy Characteristics'!F:F,MATCH($C262,'Policy Characteristics'!$C:$C,0)))</f>
        <v>0</v>
      </c>
      <c r="M262" s="176">
        <f>IF(ISBLANK(INDEX('Policy Characteristics'!G:G,MATCH($C262,'Policy Characteristics'!$C:$C,0))),"",INDEX('Policy Characteristics'!G:G,MATCH($C262,'Policy Characteristics'!$C:$C,0)))</f>
        <v>1</v>
      </c>
      <c r="N262" s="176">
        <f>IF(ISBLANK(INDEX('Policy Characteristics'!H:H,MATCH($C262,'Policy Characteristics'!$C:$C,0))),"",INDEX('Policy Characteristics'!H:H,MATCH($C262,'Policy Characteristics'!$C:$C,0)))</f>
        <v>1</v>
      </c>
      <c r="O262" s="176" t="str">
        <f>IF(ISBLANK(INDEX('Policy Characteristics'!I:I,MATCH($C262,'Policy Characteristics'!$C:$C,0))),"",INDEX('Policy Characteristics'!I:I,MATCH($C262,'Policy Characteristics'!$C:$C,0)))</f>
        <v>on/off</v>
      </c>
      <c r="P262" s="176" t="str">
        <f>IF(ISBLANK(INDEX('Policy Characteristics'!J:J,MATCH($C262,'Policy Characteristics'!$C:$C,0))),"",INDEX('Policy Characteristics'!J:J,MATCH($C262,'Policy Characteristics'!$C:$C,0)))</f>
        <v>**Description:** This policy prevents new capacity of the selected type(s) from being built or deployed.</v>
      </c>
      <c r="Q262" s="176" t="str">
        <f>IF(ISBLANK(INDEX('Policy Characteristics'!K:K,MATCH($C262,'Policy Characteristics'!$C:$C,0))),"",INDEX('Policy Characteristics'!K:K,MATCH($C262,'Policy Characteristics'!$C:$C,0)))</f>
        <v>electricity-sector-main.html#ban</v>
      </c>
      <c r="R262" s="176" t="str">
        <f>IF(ISBLANK(INDEX('Policy Characteristics'!L:L,MATCH($C262,'Policy Characteristics'!$C:$C,0))),"",INDEX('Policy Characteristics'!L:L,MATCH($C262,'Policy Characteristics'!$C:$C,0)))</f>
        <v>ban-new-capacity.html</v>
      </c>
    </row>
    <row r="263" spans="1:18" s="4" customFormat="1" x14ac:dyDescent="0.25">
      <c r="A263" s="176" t="str">
        <f>IF(ISBLANK(INDEX('Policy Characteristics'!A:A,MATCH($C263,'Policy Characteristics'!$C:$C,0))),"",INDEX('Policy Characteristics'!A:A,MATCH($C263,'Policy Characteristics'!$C:$C,0)))</f>
        <v>Electricity Supply</v>
      </c>
      <c r="B263" s="184" t="str">
        <f>IF(ISBLANK(INDEX('Policy Characteristics'!B:B,MATCH($C263,'Policy Characteristics'!$C:$C,0))),"",INDEX('Policy Characteristics'!B:B,MATCH($C263,'Policy Characteristics'!$C:$C,0)))</f>
        <v>Ban New Power Plants</v>
      </c>
      <c r="C263" s="176" t="str">
        <f t="shared" si="17"/>
        <v>Boolean Ban New Power Plants</v>
      </c>
      <c r="D263" s="6" t="s">
        <v>302</v>
      </c>
      <c r="E263" s="47"/>
      <c r="F263" s="6" t="s">
        <v>2527</v>
      </c>
      <c r="G263" s="47"/>
      <c r="H263" s="44">
        <v>613</v>
      </c>
      <c r="I263" s="47" t="s">
        <v>43</v>
      </c>
      <c r="J263" s="177" t="str">
        <f>IF(ISBLANK(INDEX('Policy Characteristics'!D:D,MATCH($C263,'Policy Characteristics'!$C:$C,0))),"",INDEX('Policy Characteristics'!D:D,MATCH($C263,'Policy Characteristics'!$C:$C,0)))</f>
        <v>Ban New Power Plants</v>
      </c>
      <c r="K263" s="176" t="str">
        <f>IF(ISBLANK(INDEX('Policy Characteristics'!E:E,MATCH($C263,'Policy Characteristics'!$C:$C,0))),"",INDEX('Policy Characteristics'!E:E,MATCH($C263,'Policy Characteristics'!$C:$C,0)))</f>
        <v>elec ban new power plants</v>
      </c>
      <c r="L263" s="176">
        <f>IF(ISBLANK(INDEX('Policy Characteristics'!F:F,MATCH($C263,'Policy Characteristics'!$C:$C,0))),"",INDEX('Policy Characteristics'!F:F,MATCH($C263,'Policy Characteristics'!$C:$C,0)))</f>
        <v>0</v>
      </c>
      <c r="M263" s="176">
        <f>IF(ISBLANK(INDEX('Policy Characteristics'!G:G,MATCH($C263,'Policy Characteristics'!$C:$C,0))),"",INDEX('Policy Characteristics'!G:G,MATCH($C263,'Policy Characteristics'!$C:$C,0)))</f>
        <v>1</v>
      </c>
      <c r="N263" s="176">
        <f>IF(ISBLANK(INDEX('Policy Characteristics'!H:H,MATCH($C263,'Policy Characteristics'!$C:$C,0))),"",INDEX('Policy Characteristics'!H:H,MATCH($C263,'Policy Characteristics'!$C:$C,0)))</f>
        <v>1</v>
      </c>
      <c r="O263" s="176" t="str">
        <f>IF(ISBLANK(INDEX('Policy Characteristics'!I:I,MATCH($C263,'Policy Characteristics'!$C:$C,0))),"",INDEX('Policy Characteristics'!I:I,MATCH($C263,'Policy Characteristics'!$C:$C,0)))</f>
        <v>on/off</v>
      </c>
      <c r="P263" s="176" t="str">
        <f>IF(ISBLANK(INDEX('Policy Characteristics'!J:J,MATCH($C263,'Policy Characteristics'!$C:$C,0))),"",INDEX('Policy Characteristics'!J:J,MATCH($C263,'Policy Characteristics'!$C:$C,0)))</f>
        <v>**Description:** This policy prevents new capacity of the selected type(s) from being built or deployed.</v>
      </c>
      <c r="Q263" s="176" t="str">
        <f>IF(ISBLANK(INDEX('Policy Characteristics'!K:K,MATCH($C263,'Policy Characteristics'!$C:$C,0))),"",INDEX('Policy Characteristics'!K:K,MATCH($C263,'Policy Characteristics'!$C:$C,0)))</f>
        <v>electricity-sector-main.html#ban</v>
      </c>
      <c r="R263" s="176" t="str">
        <f>IF(ISBLANK(INDEX('Policy Characteristics'!L:L,MATCH($C263,'Policy Characteristics'!$C:$C,0))),"",INDEX('Policy Characteristics'!L:L,MATCH($C263,'Policy Characteristics'!$C:$C,0)))</f>
        <v>ban-new-capacity.html</v>
      </c>
    </row>
    <row r="264" spans="1:18" s="4" customFormat="1" x14ac:dyDescent="0.25">
      <c r="A264" s="176" t="str">
        <f>IF(ISBLANK(INDEX('Policy Characteristics'!A:A,MATCH($C264,'Policy Characteristics'!$C:$C,0))),"",INDEX('Policy Characteristics'!A:A,MATCH($C264,'Policy Characteristics'!$C:$C,0)))</f>
        <v>Electricity Supply</v>
      </c>
      <c r="B264" s="184" t="str">
        <f>IF(ISBLANK(INDEX('Policy Characteristics'!B:B,MATCH($C264,'Policy Characteristics'!$C:$C,0))),"",INDEX('Policy Characteristics'!B:B,MATCH($C264,'Policy Characteristics'!$C:$C,0)))</f>
        <v>Ban New Power Plants</v>
      </c>
      <c r="C264" s="176" t="str">
        <f t="shared" si="17"/>
        <v>Boolean Ban New Power Plants</v>
      </c>
      <c r="D264" s="6" t="s">
        <v>303</v>
      </c>
      <c r="E264" s="47"/>
      <c r="F264" s="6" t="s">
        <v>2525</v>
      </c>
      <c r="G264" s="47"/>
      <c r="H264" s="44">
        <v>614</v>
      </c>
      <c r="I264" s="47" t="s">
        <v>43</v>
      </c>
      <c r="J264" s="177" t="str">
        <f>IF(ISBLANK(INDEX('Policy Characteristics'!D:D,MATCH($C264,'Policy Characteristics'!$C:$C,0))),"",INDEX('Policy Characteristics'!D:D,MATCH($C264,'Policy Characteristics'!$C:$C,0)))</f>
        <v>Ban New Power Plants</v>
      </c>
      <c r="K264" s="176" t="str">
        <f>IF(ISBLANK(INDEX('Policy Characteristics'!E:E,MATCH($C264,'Policy Characteristics'!$C:$C,0))),"",INDEX('Policy Characteristics'!E:E,MATCH($C264,'Policy Characteristics'!$C:$C,0)))</f>
        <v>elec ban new power plants</v>
      </c>
      <c r="L264" s="176">
        <f>IF(ISBLANK(INDEX('Policy Characteristics'!F:F,MATCH($C264,'Policy Characteristics'!$C:$C,0))),"",INDEX('Policy Characteristics'!F:F,MATCH($C264,'Policy Characteristics'!$C:$C,0)))</f>
        <v>0</v>
      </c>
      <c r="M264" s="176">
        <f>IF(ISBLANK(INDEX('Policy Characteristics'!G:G,MATCH($C264,'Policy Characteristics'!$C:$C,0))),"",INDEX('Policy Characteristics'!G:G,MATCH($C264,'Policy Characteristics'!$C:$C,0)))</f>
        <v>1</v>
      </c>
      <c r="N264" s="176">
        <f>IF(ISBLANK(INDEX('Policy Characteristics'!H:H,MATCH($C264,'Policy Characteristics'!$C:$C,0))),"",INDEX('Policy Characteristics'!H:H,MATCH($C264,'Policy Characteristics'!$C:$C,0)))</f>
        <v>1</v>
      </c>
      <c r="O264" s="176" t="str">
        <f>IF(ISBLANK(INDEX('Policy Characteristics'!I:I,MATCH($C264,'Policy Characteristics'!$C:$C,0))),"",INDEX('Policy Characteristics'!I:I,MATCH($C264,'Policy Characteristics'!$C:$C,0)))</f>
        <v>on/off</v>
      </c>
      <c r="P264" s="176" t="str">
        <f>IF(ISBLANK(INDEX('Policy Characteristics'!J:J,MATCH($C264,'Policy Characteristics'!$C:$C,0))),"",INDEX('Policy Characteristics'!J:J,MATCH($C264,'Policy Characteristics'!$C:$C,0)))</f>
        <v>**Description:** This policy prevents new capacity of the selected type(s) from being built or deployed.</v>
      </c>
      <c r="Q264" s="176" t="str">
        <f>IF(ISBLANK(INDEX('Policy Characteristics'!K:K,MATCH($C264,'Policy Characteristics'!$C:$C,0))),"",INDEX('Policy Characteristics'!K:K,MATCH($C264,'Policy Characteristics'!$C:$C,0)))</f>
        <v>electricity-sector-main.html#ban</v>
      </c>
      <c r="R264" s="176" t="str">
        <f>IF(ISBLANK(INDEX('Policy Characteristics'!L:L,MATCH($C264,'Policy Characteristics'!$C:$C,0))),"",INDEX('Policy Characteristics'!L:L,MATCH($C264,'Policy Characteristics'!$C:$C,0)))</f>
        <v>ban-new-capacity.html</v>
      </c>
    </row>
    <row r="265" spans="1:18" s="4" customFormat="1" x14ac:dyDescent="0.25">
      <c r="A265" s="176" t="str">
        <f>IF(ISBLANK(INDEX('Policy Characteristics'!A:A,MATCH($C265,'Policy Characteristics'!$C:$C,0))),"",INDEX('Policy Characteristics'!A:A,MATCH($C265,'Policy Characteristics'!$C:$C,0)))</f>
        <v>Electricity Supply</v>
      </c>
      <c r="B265" s="184" t="str">
        <f>IF(ISBLANK(INDEX('Policy Characteristics'!B:B,MATCH($C265,'Policy Characteristics'!$C:$C,0))),"",INDEX('Policy Characteristics'!B:B,MATCH($C265,'Policy Characteristics'!$C:$C,0)))</f>
        <v>Ban New Power Plants</v>
      </c>
      <c r="C265" s="176" t="str">
        <f t="shared" si="17"/>
        <v>Boolean Ban New Power Plants</v>
      </c>
      <c r="D265" s="6" t="s">
        <v>436</v>
      </c>
      <c r="E265" s="47"/>
      <c r="F265" s="6" t="s">
        <v>435</v>
      </c>
      <c r="G265" s="47"/>
      <c r="H265" s="44">
        <v>116</v>
      </c>
      <c r="I265" s="197" t="s">
        <v>43</v>
      </c>
      <c r="J265" s="177" t="str">
        <f>IF(ISBLANK(INDEX('Policy Characteristics'!D:D,MATCH($C265,'Policy Characteristics'!$C:$C,0))),"",INDEX('Policy Characteristics'!D:D,MATCH($C265,'Policy Characteristics'!$C:$C,0)))</f>
        <v>Ban New Power Plants</v>
      </c>
      <c r="K265" s="176" t="str">
        <f>IF(ISBLANK(INDEX('Policy Characteristics'!E:E,MATCH($C265,'Policy Characteristics'!$C:$C,0))),"",INDEX('Policy Characteristics'!E:E,MATCH($C265,'Policy Characteristics'!$C:$C,0)))</f>
        <v>elec ban new power plants</v>
      </c>
      <c r="L265" s="176">
        <f>IF(ISBLANK(INDEX('Policy Characteristics'!F:F,MATCH($C265,'Policy Characteristics'!$C:$C,0))),"",INDEX('Policy Characteristics'!F:F,MATCH($C265,'Policy Characteristics'!$C:$C,0)))</f>
        <v>0</v>
      </c>
      <c r="M265" s="176">
        <f>IF(ISBLANK(INDEX('Policy Characteristics'!G:G,MATCH($C265,'Policy Characteristics'!$C:$C,0))),"",INDEX('Policy Characteristics'!G:G,MATCH($C265,'Policy Characteristics'!$C:$C,0)))</f>
        <v>1</v>
      </c>
      <c r="N265" s="176">
        <f>IF(ISBLANK(INDEX('Policy Characteristics'!H:H,MATCH($C265,'Policy Characteristics'!$C:$C,0))),"",INDEX('Policy Characteristics'!H:H,MATCH($C265,'Policy Characteristics'!$C:$C,0)))</f>
        <v>1</v>
      </c>
      <c r="O265" s="176" t="str">
        <f>IF(ISBLANK(INDEX('Policy Characteristics'!I:I,MATCH($C265,'Policy Characteristics'!$C:$C,0))),"",INDEX('Policy Characteristics'!I:I,MATCH($C265,'Policy Characteristics'!$C:$C,0)))</f>
        <v>on/off</v>
      </c>
      <c r="P265" s="176" t="str">
        <f>IF(ISBLANK(INDEX('Policy Characteristics'!J:J,MATCH($C265,'Policy Characteristics'!$C:$C,0))),"",INDEX('Policy Characteristics'!J:J,MATCH($C265,'Policy Characteristics'!$C:$C,0)))</f>
        <v>**Description:** This policy prevents new capacity of the selected type(s) from being built or deployed.</v>
      </c>
      <c r="Q265" s="176" t="str">
        <f>IF(ISBLANK(INDEX('Policy Characteristics'!K:K,MATCH($C265,'Policy Characteristics'!$C:$C,0))),"",INDEX('Policy Characteristics'!K:K,MATCH($C265,'Policy Characteristics'!$C:$C,0)))</f>
        <v>electricity-sector-main.html#ban</v>
      </c>
      <c r="R265" s="176" t="str">
        <f>IF(ISBLANK(INDEX('Policy Characteristics'!L:L,MATCH($C265,'Policy Characteristics'!$C:$C,0))),"",INDEX('Policy Characteristics'!L:L,MATCH($C265,'Policy Characteristics'!$C:$C,0)))</f>
        <v>ban-new-capacity.html</v>
      </c>
    </row>
    <row r="266" spans="1:18" s="4" customFormat="1" x14ac:dyDescent="0.25">
      <c r="A266" s="176" t="str">
        <f>IF(ISBLANK(INDEX('Policy Characteristics'!A:A,MATCH($C266,'Policy Characteristics'!$C:$C,0))),"",INDEX('Policy Characteristics'!A:A,MATCH($C266,'Policy Characteristics'!$C:$C,0)))</f>
        <v>Electricity Supply</v>
      </c>
      <c r="B266" s="184" t="str">
        <f>IF(ISBLANK(INDEX('Policy Characteristics'!B:B,MATCH($C266,'Policy Characteristics'!$C:$C,0))),"",INDEX('Policy Characteristics'!B:B,MATCH($C266,'Policy Characteristics'!$C:$C,0)))</f>
        <v>Ban New Power Plants</v>
      </c>
      <c r="C266" s="176" t="str">
        <f t="shared" si="18"/>
        <v>Boolean Ban New Power Plants</v>
      </c>
      <c r="D266" s="6" t="s">
        <v>445</v>
      </c>
      <c r="E266" s="47"/>
      <c r="F266" s="6" t="s">
        <v>446</v>
      </c>
      <c r="G266" s="47"/>
      <c r="H266" s="44">
        <v>615</v>
      </c>
      <c r="I266" s="197" t="s">
        <v>44</v>
      </c>
      <c r="J266" s="177" t="str">
        <f>IF(ISBLANK(INDEX('Policy Characteristics'!D:D,MATCH($C266,'Policy Characteristics'!$C:$C,0))),"",INDEX('Policy Characteristics'!D:D,MATCH($C266,'Policy Characteristics'!$C:$C,0)))</f>
        <v>Ban New Power Plants</v>
      </c>
      <c r="K266" s="176" t="str">
        <f>IF(ISBLANK(INDEX('Policy Characteristics'!E:E,MATCH($C266,'Policy Characteristics'!$C:$C,0))),"",INDEX('Policy Characteristics'!E:E,MATCH($C266,'Policy Characteristics'!$C:$C,0)))</f>
        <v>elec ban new power plants</v>
      </c>
      <c r="L266" s="176">
        <f>IF(ISBLANK(INDEX('Policy Characteristics'!F:F,MATCH($C266,'Policy Characteristics'!$C:$C,0))),"",INDEX('Policy Characteristics'!F:F,MATCH($C266,'Policy Characteristics'!$C:$C,0)))</f>
        <v>0</v>
      </c>
      <c r="M266" s="176">
        <f>IF(ISBLANK(INDEX('Policy Characteristics'!G:G,MATCH($C266,'Policy Characteristics'!$C:$C,0))),"",INDEX('Policy Characteristics'!G:G,MATCH($C266,'Policy Characteristics'!$C:$C,0)))</f>
        <v>1</v>
      </c>
      <c r="N266" s="176">
        <f>IF(ISBLANK(INDEX('Policy Characteristics'!H:H,MATCH($C266,'Policy Characteristics'!$C:$C,0))),"",INDEX('Policy Characteristics'!H:H,MATCH($C266,'Policy Characteristics'!$C:$C,0)))</f>
        <v>1</v>
      </c>
      <c r="O266" s="176" t="str">
        <f>IF(ISBLANK(INDEX('Policy Characteristics'!I:I,MATCH($C266,'Policy Characteristics'!$C:$C,0))),"",INDEX('Policy Characteristics'!I:I,MATCH($C266,'Policy Characteristics'!$C:$C,0)))</f>
        <v>on/off</v>
      </c>
      <c r="P266" s="176" t="str">
        <f>IF(ISBLANK(INDEX('Policy Characteristics'!J:J,MATCH($C266,'Policy Characteristics'!$C:$C,0))),"",INDEX('Policy Characteristics'!J:J,MATCH($C266,'Policy Characteristics'!$C:$C,0)))</f>
        <v>**Description:** This policy prevents new capacity of the selected type(s) from being built or deployed.</v>
      </c>
      <c r="Q266" s="176" t="str">
        <f>IF(ISBLANK(INDEX('Policy Characteristics'!K:K,MATCH($C266,'Policy Characteristics'!$C:$C,0))),"",INDEX('Policy Characteristics'!K:K,MATCH($C266,'Policy Characteristics'!$C:$C,0)))</f>
        <v>electricity-sector-main.html#ban</v>
      </c>
      <c r="R266" s="176" t="str">
        <f>IF(ISBLANK(INDEX('Policy Characteristics'!L:L,MATCH($C266,'Policy Characteristics'!$C:$C,0))),"",INDEX('Policy Characteristics'!L:L,MATCH($C266,'Policy Characteristics'!$C:$C,0)))</f>
        <v>ban-new-capacity.html</v>
      </c>
    </row>
    <row r="267" spans="1:18" s="4" customFormat="1" x14ac:dyDescent="0.25">
      <c r="A267" s="176" t="str">
        <f>IF(ISBLANK(INDEX('Policy Characteristics'!A:A,MATCH($C267,'Policy Characteristics'!$C:$C,0))),"",INDEX('Policy Characteristics'!A:A,MATCH($C267,'Policy Characteristics'!$C:$C,0)))</f>
        <v>Electricity Supply</v>
      </c>
      <c r="B267" s="184" t="str">
        <f>IF(ISBLANK(INDEX('Policy Characteristics'!B:B,MATCH($C267,'Policy Characteristics'!$C:$C,0))),"",INDEX('Policy Characteristics'!B:B,MATCH($C267,'Policy Characteristics'!$C:$C,0)))</f>
        <v>Ban New Power Plants</v>
      </c>
      <c r="C267" s="176" t="str">
        <f t="shared" si="18"/>
        <v>Boolean Ban New Power Plants</v>
      </c>
      <c r="D267" s="6" t="s">
        <v>1622</v>
      </c>
      <c r="E267" s="47"/>
      <c r="F267" s="6" t="s">
        <v>1348</v>
      </c>
      <c r="G267" s="47"/>
      <c r="H267" s="44">
        <v>616</v>
      </c>
      <c r="I267" s="197" t="s">
        <v>44</v>
      </c>
      <c r="J267" s="177" t="str">
        <f>IF(ISBLANK(INDEX('Policy Characteristics'!D:D,MATCH($C267,'Policy Characteristics'!$C:$C,0))),"",INDEX('Policy Characteristics'!D:D,MATCH($C267,'Policy Characteristics'!$C:$C,0)))</f>
        <v>Ban New Power Plants</v>
      </c>
      <c r="K267" s="176" t="str">
        <f>IF(ISBLANK(INDEX('Policy Characteristics'!E:E,MATCH($C267,'Policy Characteristics'!$C:$C,0))),"",INDEX('Policy Characteristics'!E:E,MATCH($C267,'Policy Characteristics'!$C:$C,0)))</f>
        <v>elec ban new power plants</v>
      </c>
      <c r="L267" s="176">
        <f>IF(ISBLANK(INDEX('Policy Characteristics'!F:F,MATCH($C267,'Policy Characteristics'!$C:$C,0))),"",INDEX('Policy Characteristics'!F:F,MATCH($C267,'Policy Characteristics'!$C:$C,0)))</f>
        <v>0</v>
      </c>
      <c r="M267" s="176">
        <f>IF(ISBLANK(INDEX('Policy Characteristics'!G:G,MATCH($C267,'Policy Characteristics'!$C:$C,0))),"",INDEX('Policy Characteristics'!G:G,MATCH($C267,'Policy Characteristics'!$C:$C,0)))</f>
        <v>1</v>
      </c>
      <c r="N267" s="176">
        <f>IF(ISBLANK(INDEX('Policy Characteristics'!H:H,MATCH($C267,'Policy Characteristics'!$C:$C,0))),"",INDEX('Policy Characteristics'!H:H,MATCH($C267,'Policy Characteristics'!$C:$C,0)))</f>
        <v>1</v>
      </c>
      <c r="O267" s="176" t="str">
        <f>IF(ISBLANK(INDEX('Policy Characteristics'!I:I,MATCH($C267,'Policy Characteristics'!$C:$C,0))),"",INDEX('Policy Characteristics'!I:I,MATCH($C267,'Policy Characteristics'!$C:$C,0)))</f>
        <v>on/off</v>
      </c>
      <c r="P267" s="176" t="str">
        <f>IF(ISBLANK(INDEX('Policy Characteristics'!J:J,MATCH($C267,'Policy Characteristics'!$C:$C,0))),"",INDEX('Policy Characteristics'!J:J,MATCH($C267,'Policy Characteristics'!$C:$C,0)))</f>
        <v>**Description:** This policy prevents new capacity of the selected type(s) from being built or deployed.</v>
      </c>
      <c r="Q267" s="176" t="str">
        <f>IF(ISBLANK(INDEX('Policy Characteristics'!K:K,MATCH($C267,'Policy Characteristics'!$C:$C,0))),"",INDEX('Policy Characteristics'!K:K,MATCH($C267,'Policy Characteristics'!$C:$C,0)))</f>
        <v>electricity-sector-main.html#ban</v>
      </c>
      <c r="R267" s="176" t="str">
        <f>IF(ISBLANK(INDEX('Policy Characteristics'!L:L,MATCH($C267,'Policy Characteristics'!$C:$C,0))),"",INDEX('Policy Characteristics'!L:L,MATCH($C267,'Policy Characteristics'!$C:$C,0)))</f>
        <v>ban-new-capacity.html</v>
      </c>
    </row>
    <row r="268" spans="1:18" s="4" customFormat="1" x14ac:dyDescent="0.25">
      <c r="A268" s="176" t="str">
        <f>IF(ISBLANK(INDEX('Policy Characteristics'!A:A,MATCH($C268,'Policy Characteristics'!$C:$C,0))),"",INDEX('Policy Characteristics'!A:A,MATCH($C268,'Policy Characteristics'!$C:$C,0)))</f>
        <v>Electricity Supply</v>
      </c>
      <c r="B268" s="184" t="str">
        <f>IF(ISBLANK(INDEX('Policy Characteristics'!B:B,MATCH($C268,'Policy Characteristics'!$C:$C,0))),"",INDEX('Policy Characteristics'!B:B,MATCH($C268,'Policy Characteristics'!$C:$C,0)))</f>
        <v>Ban New Power Plants</v>
      </c>
      <c r="C268" s="176" t="str">
        <f t="shared" si="18"/>
        <v>Boolean Ban New Power Plants</v>
      </c>
      <c r="D268" s="6" t="s">
        <v>1623</v>
      </c>
      <c r="E268" s="47"/>
      <c r="F268" s="6" t="s">
        <v>1468</v>
      </c>
      <c r="G268" s="47"/>
      <c r="H268" s="44">
        <v>617</v>
      </c>
      <c r="I268" s="197" t="s">
        <v>44</v>
      </c>
      <c r="J268" s="177" t="str">
        <f>IF(ISBLANK(INDEX('Policy Characteristics'!D:D,MATCH($C268,'Policy Characteristics'!$C:$C,0))),"",INDEX('Policy Characteristics'!D:D,MATCH($C268,'Policy Characteristics'!$C:$C,0)))</f>
        <v>Ban New Power Plants</v>
      </c>
      <c r="K268" s="176" t="str">
        <f>IF(ISBLANK(INDEX('Policy Characteristics'!E:E,MATCH($C268,'Policy Characteristics'!$C:$C,0))),"",INDEX('Policy Characteristics'!E:E,MATCH($C268,'Policy Characteristics'!$C:$C,0)))</f>
        <v>elec ban new power plants</v>
      </c>
      <c r="L268" s="176">
        <f>IF(ISBLANK(INDEX('Policy Characteristics'!F:F,MATCH($C268,'Policy Characteristics'!$C:$C,0))),"",INDEX('Policy Characteristics'!F:F,MATCH($C268,'Policy Characteristics'!$C:$C,0)))</f>
        <v>0</v>
      </c>
      <c r="M268" s="176">
        <f>IF(ISBLANK(INDEX('Policy Characteristics'!G:G,MATCH($C268,'Policy Characteristics'!$C:$C,0))),"",INDEX('Policy Characteristics'!G:G,MATCH($C268,'Policy Characteristics'!$C:$C,0)))</f>
        <v>1</v>
      </c>
      <c r="N268" s="176">
        <f>IF(ISBLANK(INDEX('Policy Characteristics'!H:H,MATCH($C268,'Policy Characteristics'!$C:$C,0))),"",INDEX('Policy Characteristics'!H:H,MATCH($C268,'Policy Characteristics'!$C:$C,0)))</f>
        <v>1</v>
      </c>
      <c r="O268" s="176" t="str">
        <f>IF(ISBLANK(INDEX('Policy Characteristics'!I:I,MATCH($C268,'Policy Characteristics'!$C:$C,0))),"",INDEX('Policy Characteristics'!I:I,MATCH($C268,'Policy Characteristics'!$C:$C,0)))</f>
        <v>on/off</v>
      </c>
      <c r="P268" s="176" t="str">
        <f>IF(ISBLANK(INDEX('Policy Characteristics'!J:J,MATCH($C268,'Policy Characteristics'!$C:$C,0))),"",INDEX('Policy Characteristics'!J:J,MATCH($C268,'Policy Characteristics'!$C:$C,0)))</f>
        <v>**Description:** This policy prevents new capacity of the selected type(s) from being built or deployed.</v>
      </c>
      <c r="Q268" s="176" t="str">
        <f>IF(ISBLANK(INDEX('Policy Characteristics'!K:K,MATCH($C268,'Policy Characteristics'!$C:$C,0))),"",INDEX('Policy Characteristics'!K:K,MATCH($C268,'Policy Characteristics'!$C:$C,0)))</f>
        <v>electricity-sector-main.html#ban</v>
      </c>
      <c r="R268" s="176" t="str">
        <f>IF(ISBLANK(INDEX('Policy Characteristics'!L:L,MATCH($C268,'Policy Characteristics'!$C:$C,0))),"",INDEX('Policy Characteristics'!L:L,MATCH($C268,'Policy Characteristics'!$C:$C,0)))</f>
        <v>ban-new-capacity.html</v>
      </c>
    </row>
    <row r="269" spans="1:18" s="4" customFormat="1" x14ac:dyDescent="0.25">
      <c r="A269" s="176" t="str">
        <f>IF(ISBLANK(INDEX('Policy Characteristics'!A:A,MATCH($C269,'Policy Characteristics'!$C:$C,0))),"",INDEX('Policy Characteristics'!A:A,MATCH($C269,'Policy Characteristics'!$C:$C,0)))</f>
        <v>Electricity Supply</v>
      </c>
      <c r="B269" s="184" t="str">
        <f>IF(ISBLANK(INDEX('Policy Characteristics'!B:B,MATCH($C269,'Policy Characteristics'!$C:$C,0))),"",INDEX('Policy Characteristics'!B:B,MATCH($C269,'Policy Characteristics'!$C:$C,0)))</f>
        <v>Ban New Power Plants</v>
      </c>
      <c r="C269" s="176" t="str">
        <f t="shared" si="18"/>
        <v>Boolean Ban New Power Plants</v>
      </c>
      <c r="D269" s="6" t="s">
        <v>1624</v>
      </c>
      <c r="E269" s="47"/>
      <c r="F269" s="6" t="s">
        <v>1350</v>
      </c>
      <c r="G269" s="47"/>
      <c r="H269" s="44">
        <v>618</v>
      </c>
      <c r="I269" s="47" t="s">
        <v>43</v>
      </c>
      <c r="J269" s="177" t="str">
        <f>IF(ISBLANK(INDEX('Policy Characteristics'!D:D,MATCH($C269,'Policy Characteristics'!$C:$C,0))),"",INDEX('Policy Characteristics'!D:D,MATCH($C269,'Policy Characteristics'!$C:$C,0)))</f>
        <v>Ban New Power Plants</v>
      </c>
      <c r="K269" s="176" t="str">
        <f>IF(ISBLANK(INDEX('Policy Characteristics'!E:E,MATCH($C269,'Policy Characteristics'!$C:$C,0))),"",INDEX('Policy Characteristics'!E:E,MATCH($C269,'Policy Characteristics'!$C:$C,0)))</f>
        <v>elec ban new power plants</v>
      </c>
      <c r="L269" s="176">
        <f>IF(ISBLANK(INDEX('Policy Characteristics'!F:F,MATCH($C269,'Policy Characteristics'!$C:$C,0))),"",INDEX('Policy Characteristics'!F:F,MATCH($C269,'Policy Characteristics'!$C:$C,0)))</f>
        <v>0</v>
      </c>
      <c r="M269" s="176">
        <f>IF(ISBLANK(INDEX('Policy Characteristics'!G:G,MATCH($C269,'Policy Characteristics'!$C:$C,0))),"",INDEX('Policy Characteristics'!G:G,MATCH($C269,'Policy Characteristics'!$C:$C,0)))</f>
        <v>1</v>
      </c>
      <c r="N269" s="176">
        <f>IF(ISBLANK(INDEX('Policy Characteristics'!H:H,MATCH($C269,'Policy Characteristics'!$C:$C,0))),"",INDEX('Policy Characteristics'!H:H,MATCH($C269,'Policy Characteristics'!$C:$C,0)))</f>
        <v>1</v>
      </c>
      <c r="O269" s="176" t="str">
        <f>IF(ISBLANK(INDEX('Policy Characteristics'!I:I,MATCH($C269,'Policy Characteristics'!$C:$C,0))),"",INDEX('Policy Characteristics'!I:I,MATCH($C269,'Policy Characteristics'!$C:$C,0)))</f>
        <v>on/off</v>
      </c>
      <c r="P269" s="176" t="str">
        <f>IF(ISBLANK(INDEX('Policy Characteristics'!J:J,MATCH($C269,'Policy Characteristics'!$C:$C,0))),"",INDEX('Policy Characteristics'!J:J,MATCH($C269,'Policy Characteristics'!$C:$C,0)))</f>
        <v>**Description:** This policy prevents new capacity of the selected type(s) from being built or deployed.</v>
      </c>
      <c r="Q269" s="176" t="str">
        <f>IF(ISBLANK(INDEX('Policy Characteristics'!K:K,MATCH($C269,'Policy Characteristics'!$C:$C,0))),"",INDEX('Policy Characteristics'!K:K,MATCH($C269,'Policy Characteristics'!$C:$C,0)))</f>
        <v>electricity-sector-main.html#ban</v>
      </c>
      <c r="R269" s="176" t="str">
        <f>IF(ISBLANK(INDEX('Policy Characteristics'!L:L,MATCH($C269,'Policy Characteristics'!$C:$C,0))),"",INDEX('Policy Characteristics'!L:L,MATCH($C269,'Policy Characteristics'!$C:$C,0)))</f>
        <v>ban-new-capacity.html</v>
      </c>
    </row>
    <row r="270" spans="1:18" s="4" customFormat="1" x14ac:dyDescent="0.25">
      <c r="A270" s="176" t="str">
        <f>IF(ISBLANK(INDEX('Policy Characteristics'!A:A,MATCH($C270,'Policy Characteristics'!$C:$C,0))),"",INDEX('Policy Characteristics'!A:A,MATCH($C270,'Policy Characteristics'!$C:$C,0)))</f>
        <v>Electricity Supply</v>
      </c>
      <c r="B270" s="184" t="str">
        <f>IF(ISBLANK(INDEX('Policy Characteristics'!B:B,MATCH($C270,'Policy Characteristics'!$C:$C,0))),"",INDEX('Policy Characteristics'!B:B,MATCH($C270,'Policy Characteristics'!$C:$C,0)))</f>
        <v>Ban New Power Plants</v>
      </c>
      <c r="C270" s="176" t="str">
        <f t="shared" si="18"/>
        <v>Boolean Ban New Power Plants</v>
      </c>
      <c r="D270" s="6" t="s">
        <v>2272</v>
      </c>
      <c r="E270" s="47"/>
      <c r="F270" s="6" t="s">
        <v>2279</v>
      </c>
      <c r="G270" s="47"/>
      <c r="H270" s="44">
        <v>1747</v>
      </c>
      <c r="I270" s="197" t="s">
        <v>43</v>
      </c>
      <c r="J270" s="177" t="str">
        <f>IF(ISBLANK(INDEX('Policy Characteristics'!D:D,MATCH($C270,'Policy Characteristics'!$C:$C,0))),"",INDEX('Policy Characteristics'!D:D,MATCH($C270,'Policy Characteristics'!$C:$C,0)))</f>
        <v>Ban New Power Plants</v>
      </c>
      <c r="K270" s="176" t="str">
        <f>IF(ISBLANK(INDEX('Policy Characteristics'!E:E,MATCH($C270,'Policy Characteristics'!$C:$C,0))),"",INDEX('Policy Characteristics'!E:E,MATCH($C270,'Policy Characteristics'!$C:$C,0)))</f>
        <v>elec ban new power plants</v>
      </c>
      <c r="L270" s="176">
        <f>IF(ISBLANK(INDEX('Policy Characteristics'!F:F,MATCH($C270,'Policy Characteristics'!$C:$C,0))),"",INDEX('Policy Characteristics'!F:F,MATCH($C270,'Policy Characteristics'!$C:$C,0)))</f>
        <v>0</v>
      </c>
      <c r="M270" s="176">
        <f>IF(ISBLANK(INDEX('Policy Characteristics'!G:G,MATCH($C270,'Policy Characteristics'!$C:$C,0))),"",INDEX('Policy Characteristics'!G:G,MATCH($C270,'Policy Characteristics'!$C:$C,0)))</f>
        <v>1</v>
      </c>
      <c r="N270" s="176">
        <f>IF(ISBLANK(INDEX('Policy Characteristics'!H:H,MATCH($C270,'Policy Characteristics'!$C:$C,0))),"",INDEX('Policy Characteristics'!H:H,MATCH($C270,'Policy Characteristics'!$C:$C,0)))</f>
        <v>1</v>
      </c>
      <c r="O270" s="176" t="str">
        <f>IF(ISBLANK(INDEX('Policy Characteristics'!I:I,MATCH($C270,'Policy Characteristics'!$C:$C,0))),"",INDEX('Policy Characteristics'!I:I,MATCH($C270,'Policy Characteristics'!$C:$C,0)))</f>
        <v>on/off</v>
      </c>
      <c r="P270" s="176" t="str">
        <f>IF(ISBLANK(INDEX('Policy Characteristics'!J:J,MATCH($C270,'Policy Characteristics'!$C:$C,0))),"",INDEX('Policy Characteristics'!J:J,MATCH($C270,'Policy Characteristics'!$C:$C,0)))</f>
        <v>**Description:** This policy prevents new capacity of the selected type(s) from being built or deployed.</v>
      </c>
      <c r="Q270" s="176" t="str">
        <f>IF(ISBLANK(INDEX('Policy Characteristics'!K:K,MATCH($C270,'Policy Characteristics'!$C:$C,0))),"",INDEX('Policy Characteristics'!K:K,MATCH($C270,'Policy Characteristics'!$C:$C,0)))</f>
        <v>electricity-sector-main.html#ban</v>
      </c>
      <c r="R270" s="176" t="str">
        <f>IF(ISBLANK(INDEX('Policy Characteristics'!L:L,MATCH($C270,'Policy Characteristics'!$C:$C,0))),"",INDEX('Policy Characteristics'!L:L,MATCH($C270,'Policy Characteristics'!$C:$C,0)))</f>
        <v>ban-new-capacity.html</v>
      </c>
    </row>
    <row r="271" spans="1:18" s="4" customFormat="1" x14ac:dyDescent="0.25">
      <c r="A271" s="176" t="str">
        <f>IF(ISBLANK(INDEX('Policy Characteristics'!A:A,MATCH($C271,'Policy Characteristics'!$C:$C,0))),"",INDEX('Policy Characteristics'!A:A,MATCH($C271,'Policy Characteristics'!$C:$C,0)))</f>
        <v>Electricity Supply</v>
      </c>
      <c r="B271" s="184" t="str">
        <f>IF(ISBLANK(INDEX('Policy Characteristics'!B:B,MATCH($C271,'Policy Characteristics'!$C:$C,0))),"",INDEX('Policy Characteristics'!B:B,MATCH($C271,'Policy Characteristics'!$C:$C,0)))</f>
        <v>Ban New Power Plants</v>
      </c>
      <c r="C271" s="176" t="str">
        <f t="shared" si="18"/>
        <v>Boolean Ban New Power Plants</v>
      </c>
      <c r="D271" s="6" t="s">
        <v>2275</v>
      </c>
      <c r="E271" s="47"/>
      <c r="F271" s="6" t="s">
        <v>2280</v>
      </c>
      <c r="G271" s="47"/>
      <c r="H271" s="44">
        <v>1748</v>
      </c>
      <c r="I271" s="197" t="s">
        <v>43</v>
      </c>
      <c r="J271" s="177" t="str">
        <f>IF(ISBLANK(INDEX('Policy Characteristics'!D:D,MATCH($C271,'Policy Characteristics'!$C:$C,0))),"",INDEX('Policy Characteristics'!D:D,MATCH($C271,'Policy Characteristics'!$C:$C,0)))</f>
        <v>Ban New Power Plants</v>
      </c>
      <c r="K271" s="176" t="str">
        <f>IF(ISBLANK(INDEX('Policy Characteristics'!E:E,MATCH($C271,'Policy Characteristics'!$C:$C,0))),"",INDEX('Policy Characteristics'!E:E,MATCH($C271,'Policy Characteristics'!$C:$C,0)))</f>
        <v>elec ban new power plants</v>
      </c>
      <c r="L271" s="176">
        <f>IF(ISBLANK(INDEX('Policy Characteristics'!F:F,MATCH($C271,'Policy Characteristics'!$C:$C,0))),"",INDEX('Policy Characteristics'!F:F,MATCH($C271,'Policy Characteristics'!$C:$C,0)))</f>
        <v>0</v>
      </c>
      <c r="M271" s="176">
        <f>IF(ISBLANK(INDEX('Policy Characteristics'!G:G,MATCH($C271,'Policy Characteristics'!$C:$C,0))),"",INDEX('Policy Characteristics'!G:G,MATCH($C271,'Policy Characteristics'!$C:$C,0)))</f>
        <v>1</v>
      </c>
      <c r="N271" s="176">
        <f>IF(ISBLANK(INDEX('Policy Characteristics'!H:H,MATCH($C271,'Policy Characteristics'!$C:$C,0))),"",INDEX('Policy Characteristics'!H:H,MATCH($C271,'Policy Characteristics'!$C:$C,0)))</f>
        <v>1</v>
      </c>
      <c r="O271" s="176" t="str">
        <f>IF(ISBLANK(INDEX('Policy Characteristics'!I:I,MATCH($C271,'Policy Characteristics'!$C:$C,0))),"",INDEX('Policy Characteristics'!I:I,MATCH($C271,'Policy Characteristics'!$C:$C,0)))</f>
        <v>on/off</v>
      </c>
      <c r="P271" s="176" t="str">
        <f>IF(ISBLANK(INDEX('Policy Characteristics'!J:J,MATCH($C271,'Policy Characteristics'!$C:$C,0))),"",INDEX('Policy Characteristics'!J:J,MATCH($C271,'Policy Characteristics'!$C:$C,0)))</f>
        <v>**Description:** This policy prevents new capacity of the selected type(s) from being built or deployed.</v>
      </c>
      <c r="Q271" s="176" t="str">
        <f>IF(ISBLANK(INDEX('Policy Characteristics'!K:K,MATCH($C271,'Policy Characteristics'!$C:$C,0))),"",INDEX('Policy Characteristics'!K:K,MATCH($C271,'Policy Characteristics'!$C:$C,0)))</f>
        <v>electricity-sector-main.html#ban</v>
      </c>
      <c r="R271" s="176" t="str">
        <f>IF(ISBLANK(INDEX('Policy Characteristics'!L:L,MATCH($C271,'Policy Characteristics'!$C:$C,0))),"",INDEX('Policy Characteristics'!L:L,MATCH($C271,'Policy Characteristics'!$C:$C,0)))</f>
        <v>ban-new-capacity.html</v>
      </c>
    </row>
    <row r="272" spans="1:18" s="4" customFormat="1" x14ac:dyDescent="0.25">
      <c r="A272" s="176" t="str">
        <f>IF(ISBLANK(INDEX('Policy Characteristics'!A:A,MATCH($C272,'Policy Characteristics'!$C:$C,0))),"",INDEX('Policy Characteristics'!A:A,MATCH($C272,'Policy Characteristics'!$C:$C,0)))</f>
        <v>Electricity Supply</v>
      </c>
      <c r="B272" s="184" t="str">
        <f>IF(ISBLANK(INDEX('Policy Characteristics'!B:B,MATCH($C272,'Policy Characteristics'!$C:$C,0))),"",INDEX('Policy Characteristics'!B:B,MATCH($C272,'Policy Characteristics'!$C:$C,0)))</f>
        <v>Ban New Power Plants</v>
      </c>
      <c r="C272" s="176" t="str">
        <f t="shared" si="18"/>
        <v>Boolean Ban New Power Plants</v>
      </c>
      <c r="D272" s="6" t="s">
        <v>2276</v>
      </c>
      <c r="E272" s="47"/>
      <c r="F272" s="6" t="s">
        <v>2281</v>
      </c>
      <c r="G272" s="47"/>
      <c r="H272" s="44">
        <v>1749</v>
      </c>
      <c r="I272" s="197" t="s">
        <v>43</v>
      </c>
      <c r="J272" s="177" t="str">
        <f>IF(ISBLANK(INDEX('Policy Characteristics'!D:D,MATCH($C272,'Policy Characteristics'!$C:$C,0))),"",INDEX('Policy Characteristics'!D:D,MATCH($C272,'Policy Characteristics'!$C:$C,0)))</f>
        <v>Ban New Power Plants</v>
      </c>
      <c r="K272" s="176" t="str">
        <f>IF(ISBLANK(INDEX('Policy Characteristics'!E:E,MATCH($C272,'Policy Characteristics'!$C:$C,0))),"",INDEX('Policy Characteristics'!E:E,MATCH($C272,'Policy Characteristics'!$C:$C,0)))</f>
        <v>elec ban new power plants</v>
      </c>
      <c r="L272" s="176">
        <f>IF(ISBLANK(INDEX('Policy Characteristics'!F:F,MATCH($C272,'Policy Characteristics'!$C:$C,0))),"",INDEX('Policy Characteristics'!F:F,MATCH($C272,'Policy Characteristics'!$C:$C,0)))</f>
        <v>0</v>
      </c>
      <c r="M272" s="176">
        <f>IF(ISBLANK(INDEX('Policy Characteristics'!G:G,MATCH($C272,'Policy Characteristics'!$C:$C,0))),"",INDEX('Policy Characteristics'!G:G,MATCH($C272,'Policy Characteristics'!$C:$C,0)))</f>
        <v>1</v>
      </c>
      <c r="N272" s="176">
        <f>IF(ISBLANK(INDEX('Policy Characteristics'!H:H,MATCH($C272,'Policy Characteristics'!$C:$C,0))),"",INDEX('Policy Characteristics'!H:H,MATCH($C272,'Policy Characteristics'!$C:$C,0)))</f>
        <v>1</v>
      </c>
      <c r="O272" s="176" t="str">
        <f>IF(ISBLANK(INDEX('Policy Characteristics'!I:I,MATCH($C272,'Policy Characteristics'!$C:$C,0))),"",INDEX('Policy Characteristics'!I:I,MATCH($C272,'Policy Characteristics'!$C:$C,0)))</f>
        <v>on/off</v>
      </c>
      <c r="P272" s="176" t="str">
        <f>IF(ISBLANK(INDEX('Policy Characteristics'!J:J,MATCH($C272,'Policy Characteristics'!$C:$C,0))),"",INDEX('Policy Characteristics'!J:J,MATCH($C272,'Policy Characteristics'!$C:$C,0)))</f>
        <v>**Description:** This policy prevents new capacity of the selected type(s) from being built or deployed.</v>
      </c>
      <c r="Q272" s="176" t="str">
        <f>IF(ISBLANK(INDEX('Policy Characteristics'!K:K,MATCH($C272,'Policy Characteristics'!$C:$C,0))),"",INDEX('Policy Characteristics'!K:K,MATCH($C272,'Policy Characteristics'!$C:$C,0)))</f>
        <v>electricity-sector-main.html#ban</v>
      </c>
      <c r="R272" s="176" t="str">
        <f>IF(ISBLANK(INDEX('Policy Characteristics'!L:L,MATCH($C272,'Policy Characteristics'!$C:$C,0))),"",INDEX('Policy Characteristics'!L:L,MATCH($C272,'Policy Characteristics'!$C:$C,0)))</f>
        <v>ban-new-capacity.html</v>
      </c>
    </row>
    <row r="273" spans="1:18" s="4" customFormat="1" x14ac:dyDescent="0.25">
      <c r="A273" s="176" t="str">
        <f>IF(ISBLANK(INDEX('Policy Characteristics'!A:A,MATCH($C273,'Policy Characteristics'!$C:$C,0))),"",INDEX('Policy Characteristics'!A:A,MATCH($C273,'Policy Characteristics'!$C:$C,0)))</f>
        <v>Electricity Supply</v>
      </c>
      <c r="B273" s="184" t="str">
        <f>IF(ISBLANK(INDEX('Policy Characteristics'!B:B,MATCH($C273,'Policy Characteristics'!$C:$C,0))),"",INDEX('Policy Characteristics'!B:B,MATCH($C273,'Policy Characteristics'!$C:$C,0)))</f>
        <v>Ban New Power Plants</v>
      </c>
      <c r="C273" s="176" t="str">
        <f t="shared" si="18"/>
        <v>Boolean Ban New Power Plants</v>
      </c>
      <c r="D273" s="6" t="s">
        <v>2277</v>
      </c>
      <c r="E273" s="47"/>
      <c r="F273" s="6" t="s">
        <v>2282</v>
      </c>
      <c r="G273" s="47"/>
      <c r="H273" s="44">
        <v>1750</v>
      </c>
      <c r="I273" s="197" t="s">
        <v>43</v>
      </c>
      <c r="J273" s="177" t="str">
        <f>IF(ISBLANK(INDEX('Policy Characteristics'!D:D,MATCH($C273,'Policy Characteristics'!$C:$C,0))),"",INDEX('Policy Characteristics'!D:D,MATCH($C273,'Policy Characteristics'!$C:$C,0)))</f>
        <v>Ban New Power Plants</v>
      </c>
      <c r="K273" s="176" t="str">
        <f>IF(ISBLANK(INDEX('Policy Characteristics'!E:E,MATCH($C273,'Policy Characteristics'!$C:$C,0))),"",INDEX('Policy Characteristics'!E:E,MATCH($C273,'Policy Characteristics'!$C:$C,0)))</f>
        <v>elec ban new power plants</v>
      </c>
      <c r="L273" s="176">
        <f>IF(ISBLANK(INDEX('Policy Characteristics'!F:F,MATCH($C273,'Policy Characteristics'!$C:$C,0))),"",INDEX('Policy Characteristics'!F:F,MATCH($C273,'Policy Characteristics'!$C:$C,0)))</f>
        <v>0</v>
      </c>
      <c r="M273" s="176">
        <f>IF(ISBLANK(INDEX('Policy Characteristics'!G:G,MATCH($C273,'Policy Characteristics'!$C:$C,0))),"",INDEX('Policy Characteristics'!G:G,MATCH($C273,'Policy Characteristics'!$C:$C,0)))</f>
        <v>1</v>
      </c>
      <c r="N273" s="176">
        <f>IF(ISBLANK(INDEX('Policy Characteristics'!H:H,MATCH($C273,'Policy Characteristics'!$C:$C,0))),"",INDEX('Policy Characteristics'!H:H,MATCH($C273,'Policy Characteristics'!$C:$C,0)))</f>
        <v>1</v>
      </c>
      <c r="O273" s="176" t="str">
        <f>IF(ISBLANK(INDEX('Policy Characteristics'!I:I,MATCH($C273,'Policy Characteristics'!$C:$C,0))),"",INDEX('Policy Characteristics'!I:I,MATCH($C273,'Policy Characteristics'!$C:$C,0)))</f>
        <v>on/off</v>
      </c>
      <c r="P273" s="176" t="str">
        <f>IF(ISBLANK(INDEX('Policy Characteristics'!J:J,MATCH($C273,'Policy Characteristics'!$C:$C,0))),"",INDEX('Policy Characteristics'!J:J,MATCH($C273,'Policy Characteristics'!$C:$C,0)))</f>
        <v>**Description:** This policy prevents new capacity of the selected type(s) from being built or deployed.</v>
      </c>
      <c r="Q273" s="176" t="str">
        <f>IF(ISBLANK(INDEX('Policy Characteristics'!K:K,MATCH($C273,'Policy Characteristics'!$C:$C,0))),"",INDEX('Policy Characteristics'!K:K,MATCH($C273,'Policy Characteristics'!$C:$C,0)))</f>
        <v>electricity-sector-main.html#ban</v>
      </c>
      <c r="R273" s="176" t="str">
        <f>IF(ISBLANK(INDEX('Policy Characteristics'!L:L,MATCH($C273,'Policy Characteristics'!$C:$C,0))),"",INDEX('Policy Characteristics'!L:L,MATCH($C273,'Policy Characteristics'!$C:$C,0)))</f>
        <v>ban-new-capacity.html</v>
      </c>
    </row>
    <row r="274" spans="1:18" s="4" customFormat="1" x14ac:dyDescent="0.25">
      <c r="A274" s="176" t="str">
        <f>IF(ISBLANK(INDEX('Policy Characteristics'!A:A,MATCH($C274,'Policy Characteristics'!$C:$C,0))),"",INDEX('Policy Characteristics'!A:A,MATCH($C274,'Policy Characteristics'!$C:$C,0)))</f>
        <v>Electricity Supply</v>
      </c>
      <c r="B274" s="184" t="str">
        <f>IF(ISBLANK(INDEX('Policy Characteristics'!B:B,MATCH($C274,'Policy Characteristics'!$C:$C,0))),"",INDEX('Policy Characteristics'!B:B,MATCH($C274,'Policy Characteristics'!$C:$C,0)))</f>
        <v>Ban New Power Plants</v>
      </c>
      <c r="C274" s="176" t="str">
        <f t="shared" si="18"/>
        <v>Boolean Ban New Power Plants</v>
      </c>
      <c r="D274" s="6" t="s">
        <v>2278</v>
      </c>
      <c r="E274" s="47"/>
      <c r="F274" s="6" t="s">
        <v>2283</v>
      </c>
      <c r="G274" s="47"/>
      <c r="H274" s="44">
        <v>1751</v>
      </c>
      <c r="I274" s="197" t="s">
        <v>43</v>
      </c>
      <c r="J274" s="177" t="str">
        <f>IF(ISBLANK(INDEX('Policy Characteristics'!D:D,MATCH($C274,'Policy Characteristics'!$C:$C,0))),"",INDEX('Policy Characteristics'!D:D,MATCH($C274,'Policy Characteristics'!$C:$C,0)))</f>
        <v>Ban New Power Plants</v>
      </c>
      <c r="K274" s="176" t="str">
        <f>IF(ISBLANK(INDEX('Policy Characteristics'!E:E,MATCH($C274,'Policy Characteristics'!$C:$C,0))),"",INDEX('Policy Characteristics'!E:E,MATCH($C274,'Policy Characteristics'!$C:$C,0)))</f>
        <v>elec ban new power plants</v>
      </c>
      <c r="L274" s="176">
        <f>IF(ISBLANK(INDEX('Policy Characteristics'!F:F,MATCH($C274,'Policy Characteristics'!$C:$C,0))),"",INDEX('Policy Characteristics'!F:F,MATCH($C274,'Policy Characteristics'!$C:$C,0)))</f>
        <v>0</v>
      </c>
      <c r="M274" s="176">
        <f>IF(ISBLANK(INDEX('Policy Characteristics'!G:G,MATCH($C274,'Policy Characteristics'!$C:$C,0))),"",INDEX('Policy Characteristics'!G:G,MATCH($C274,'Policy Characteristics'!$C:$C,0)))</f>
        <v>1</v>
      </c>
      <c r="N274" s="176">
        <f>IF(ISBLANK(INDEX('Policy Characteristics'!H:H,MATCH($C274,'Policy Characteristics'!$C:$C,0))),"",INDEX('Policy Characteristics'!H:H,MATCH($C274,'Policy Characteristics'!$C:$C,0)))</f>
        <v>1</v>
      </c>
      <c r="O274" s="176" t="str">
        <f>IF(ISBLANK(INDEX('Policy Characteristics'!I:I,MATCH($C274,'Policy Characteristics'!$C:$C,0))),"",INDEX('Policy Characteristics'!I:I,MATCH($C274,'Policy Characteristics'!$C:$C,0)))</f>
        <v>on/off</v>
      </c>
      <c r="P274" s="176" t="str">
        <f>IF(ISBLANK(INDEX('Policy Characteristics'!J:J,MATCH($C274,'Policy Characteristics'!$C:$C,0))),"",INDEX('Policy Characteristics'!J:J,MATCH($C274,'Policy Characteristics'!$C:$C,0)))</f>
        <v>**Description:** This policy prevents new capacity of the selected type(s) from being built or deployed.</v>
      </c>
      <c r="Q274" s="176" t="str">
        <f>IF(ISBLANK(INDEX('Policy Characteristics'!K:K,MATCH($C274,'Policy Characteristics'!$C:$C,0))),"",INDEX('Policy Characteristics'!K:K,MATCH($C274,'Policy Characteristics'!$C:$C,0)))</f>
        <v>electricity-sector-main.html#ban</v>
      </c>
      <c r="R274" s="176" t="str">
        <f>IF(ISBLANK(INDEX('Policy Characteristics'!L:L,MATCH($C274,'Policy Characteristics'!$C:$C,0))),"",INDEX('Policy Characteristics'!L:L,MATCH($C274,'Policy Characteristics'!$C:$C,0)))</f>
        <v>ban-new-capacity.html</v>
      </c>
    </row>
    <row r="275" spans="1:18" s="4" customFormat="1" x14ac:dyDescent="0.25">
      <c r="A275" s="176" t="str">
        <f>IF(ISBLANK(INDEX('Policy Characteristics'!A:A,MATCH($C275,'Policy Characteristics'!$C:$C,0))),"",INDEX('Policy Characteristics'!A:A,MATCH($C275,'Policy Characteristics'!$C:$C,0)))</f>
        <v>Electricity Supply</v>
      </c>
      <c r="B275" s="184" t="str">
        <f>IF(ISBLANK(INDEX('Policy Characteristics'!B:B,MATCH($C275,'Policy Characteristics'!$C:$C,0))),"",INDEX('Policy Characteristics'!B:B,MATCH($C275,'Policy Characteristics'!$C:$C,0)))</f>
        <v>Ban New Power Plants</v>
      </c>
      <c r="C275" s="176" t="str">
        <f t="shared" si="18"/>
        <v>Boolean Ban New Power Plants</v>
      </c>
      <c r="D275" s="6" t="s">
        <v>2354</v>
      </c>
      <c r="E275" s="47"/>
      <c r="F275" s="6" t="s">
        <v>2352</v>
      </c>
      <c r="G275" s="47"/>
      <c r="H275" s="44">
        <v>1752</v>
      </c>
      <c r="I275" s="197" t="s">
        <v>43</v>
      </c>
      <c r="J275" s="177" t="str">
        <f>IF(ISBLANK(INDEX('Policy Characteristics'!D:D,MATCH($C275,'Policy Characteristics'!$C:$C,0))),"",INDEX('Policy Characteristics'!D:D,MATCH($C275,'Policy Characteristics'!$C:$C,0)))</f>
        <v>Ban New Power Plants</v>
      </c>
      <c r="K275" s="176" t="str">
        <f>IF(ISBLANK(INDEX('Policy Characteristics'!E:E,MATCH($C275,'Policy Characteristics'!$C:$C,0))),"",INDEX('Policy Characteristics'!E:E,MATCH($C275,'Policy Characteristics'!$C:$C,0)))</f>
        <v>elec ban new power plants</v>
      </c>
      <c r="L275" s="176">
        <f>IF(ISBLANK(INDEX('Policy Characteristics'!F:F,MATCH($C275,'Policy Characteristics'!$C:$C,0))),"",INDEX('Policy Characteristics'!F:F,MATCH($C275,'Policy Characteristics'!$C:$C,0)))</f>
        <v>0</v>
      </c>
      <c r="M275" s="176">
        <f>IF(ISBLANK(INDEX('Policy Characteristics'!G:G,MATCH($C275,'Policy Characteristics'!$C:$C,0))),"",INDEX('Policy Characteristics'!G:G,MATCH($C275,'Policy Characteristics'!$C:$C,0)))</f>
        <v>1</v>
      </c>
      <c r="N275" s="176">
        <f>IF(ISBLANK(INDEX('Policy Characteristics'!H:H,MATCH($C275,'Policy Characteristics'!$C:$C,0))),"",INDEX('Policy Characteristics'!H:H,MATCH($C275,'Policy Characteristics'!$C:$C,0)))</f>
        <v>1</v>
      </c>
      <c r="O275" s="176" t="str">
        <f>IF(ISBLANK(INDEX('Policy Characteristics'!I:I,MATCH($C275,'Policy Characteristics'!$C:$C,0))),"",INDEX('Policy Characteristics'!I:I,MATCH($C275,'Policy Characteristics'!$C:$C,0)))</f>
        <v>on/off</v>
      </c>
      <c r="P275" s="176" t="str">
        <f>IF(ISBLANK(INDEX('Policy Characteristics'!J:J,MATCH($C275,'Policy Characteristics'!$C:$C,0))),"",INDEX('Policy Characteristics'!J:J,MATCH($C275,'Policy Characteristics'!$C:$C,0)))</f>
        <v>**Description:** This policy prevents new capacity of the selected type(s) from being built or deployed.</v>
      </c>
      <c r="Q275" s="176" t="str">
        <f>IF(ISBLANK(INDEX('Policy Characteristics'!K:K,MATCH($C275,'Policy Characteristics'!$C:$C,0))),"",INDEX('Policy Characteristics'!K:K,MATCH($C275,'Policy Characteristics'!$C:$C,0)))</f>
        <v>electricity-sector-main.html#ban</v>
      </c>
      <c r="R275" s="176" t="str">
        <f>IF(ISBLANK(INDEX('Policy Characteristics'!L:L,MATCH($C275,'Policy Characteristics'!$C:$C,0))),"",INDEX('Policy Characteristics'!L:L,MATCH($C275,'Policy Characteristics'!$C:$C,0)))</f>
        <v>ban-new-capacity.html</v>
      </c>
    </row>
    <row r="276" spans="1:18" s="4" customFormat="1" x14ac:dyDescent="0.25">
      <c r="A276" s="176" t="str">
        <f>IF(ISBLANK(INDEX('Policy Characteristics'!A:A,MATCH($C276,'Policy Characteristics'!$C:$C,0))),"",INDEX('Policy Characteristics'!A:A,MATCH($C276,'Policy Characteristics'!$C:$C,0)))</f>
        <v>Electricity Supply</v>
      </c>
      <c r="B276" s="184" t="str">
        <f>IF(ISBLANK(INDEX('Policy Characteristics'!B:B,MATCH($C276,'Policy Characteristics'!$C:$C,0))),"",INDEX('Policy Characteristics'!B:B,MATCH($C276,'Policy Characteristics'!$C:$C,0)))</f>
        <v>Ban New Power Plants</v>
      </c>
      <c r="C276" s="176" t="str">
        <f t="shared" si="18"/>
        <v>Boolean Ban New Power Plants</v>
      </c>
      <c r="D276" s="6" t="s">
        <v>2355</v>
      </c>
      <c r="E276" s="47"/>
      <c r="F276" s="6" t="s">
        <v>2353</v>
      </c>
      <c r="G276" s="47"/>
      <c r="H276" s="44">
        <v>2236</v>
      </c>
      <c r="I276" s="197" t="s">
        <v>43</v>
      </c>
      <c r="J276" s="177" t="str">
        <f>IF(ISBLANK(INDEX('Policy Characteristics'!D:D,MATCH($C276,'Policy Characteristics'!$C:$C,0))),"",INDEX('Policy Characteristics'!D:D,MATCH($C276,'Policy Characteristics'!$C:$C,0)))</f>
        <v>Ban New Power Plants</v>
      </c>
      <c r="K276" s="176" t="str">
        <f>IF(ISBLANK(INDEX('Policy Characteristics'!E:E,MATCH($C276,'Policy Characteristics'!$C:$C,0))),"",INDEX('Policy Characteristics'!E:E,MATCH($C276,'Policy Characteristics'!$C:$C,0)))</f>
        <v>elec ban new power plants</v>
      </c>
      <c r="L276" s="176">
        <f>IF(ISBLANK(INDEX('Policy Characteristics'!F:F,MATCH($C276,'Policy Characteristics'!$C:$C,0))),"",INDEX('Policy Characteristics'!F:F,MATCH($C276,'Policy Characteristics'!$C:$C,0)))</f>
        <v>0</v>
      </c>
      <c r="M276" s="176">
        <f>IF(ISBLANK(INDEX('Policy Characteristics'!G:G,MATCH($C276,'Policy Characteristics'!$C:$C,0))),"",INDEX('Policy Characteristics'!G:G,MATCH($C276,'Policy Characteristics'!$C:$C,0)))</f>
        <v>1</v>
      </c>
      <c r="N276" s="176">
        <f>IF(ISBLANK(INDEX('Policy Characteristics'!H:H,MATCH($C276,'Policy Characteristics'!$C:$C,0))),"",INDEX('Policy Characteristics'!H:H,MATCH($C276,'Policy Characteristics'!$C:$C,0)))</f>
        <v>1</v>
      </c>
      <c r="O276" s="176" t="str">
        <f>IF(ISBLANK(INDEX('Policy Characteristics'!I:I,MATCH($C276,'Policy Characteristics'!$C:$C,0))),"",INDEX('Policy Characteristics'!I:I,MATCH($C276,'Policy Characteristics'!$C:$C,0)))</f>
        <v>on/off</v>
      </c>
      <c r="P276" s="176" t="str">
        <f>IF(ISBLANK(INDEX('Policy Characteristics'!J:J,MATCH($C276,'Policy Characteristics'!$C:$C,0))),"",INDEX('Policy Characteristics'!J:J,MATCH($C276,'Policy Characteristics'!$C:$C,0)))</f>
        <v>**Description:** This policy prevents new capacity of the selected type(s) from being built or deployed.</v>
      </c>
      <c r="Q276" s="176" t="str">
        <f>IF(ISBLANK(INDEX('Policy Characteristics'!K:K,MATCH($C276,'Policy Characteristics'!$C:$C,0))),"",INDEX('Policy Characteristics'!K:K,MATCH($C276,'Policy Characteristics'!$C:$C,0)))</f>
        <v>electricity-sector-main.html#ban</v>
      </c>
      <c r="R276" s="176" t="str">
        <f>IF(ISBLANK(INDEX('Policy Characteristics'!L:L,MATCH($C276,'Policy Characteristics'!$C:$C,0))),"",INDEX('Policy Characteristics'!L:L,MATCH($C276,'Policy Characteristics'!$C:$C,0)))</f>
        <v>ban-new-capacity.html</v>
      </c>
    </row>
    <row r="277" spans="1:18" s="4" customFormat="1" x14ac:dyDescent="0.25">
      <c r="A277" s="176" t="str">
        <f>IF(ISBLANK(INDEX('Policy Characteristics'!A:A,MATCH($C277,'Policy Characteristics'!$C:$C,0))),"",INDEX('Policy Characteristics'!A:A,MATCH($C277,'Policy Characteristics'!$C:$C,0)))</f>
        <v>Electricity Supply</v>
      </c>
      <c r="B277" s="184" t="str">
        <f>IF(ISBLANK(INDEX('Policy Characteristics'!B:B,MATCH($C277,'Policy Characteristics'!$C:$C,0))),"",INDEX('Policy Characteristics'!B:B,MATCH($C277,'Policy Characteristics'!$C:$C,0)))</f>
        <v>Ban New Power Plant Retrofits</v>
      </c>
      <c r="C277" s="191" t="s">
        <v>2709</v>
      </c>
      <c r="D277" s="47" t="s">
        <v>439</v>
      </c>
      <c r="E277" s="47"/>
      <c r="F277" s="47" t="s">
        <v>438</v>
      </c>
      <c r="G277" s="47"/>
      <c r="H277" s="44">
        <v>2436</v>
      </c>
      <c r="I277" s="197" t="s">
        <v>44</v>
      </c>
      <c r="J277" s="177" t="str">
        <f>IF(ISBLANK(INDEX('Policy Characteristics'!D:D,MATCH($C277,'Policy Characteristics'!$C:$C,0))),"",INDEX('Policy Characteristics'!D:D,MATCH($C277,'Policy Characteristics'!$C:$C,0)))</f>
        <v>Ban New Power Plant Retrofits</v>
      </c>
      <c r="K277" s="176" t="str">
        <f>IF(ISBLANK(INDEX('Policy Characteristics'!E:E,MATCH($C277,'Policy Characteristics'!$C:$C,0))),"",INDEX('Policy Characteristics'!E:E,MATCH($C277,'Policy Characteristics'!$C:$C,0)))</f>
        <v>elec ban new power plant retrofits</v>
      </c>
      <c r="L277" s="176">
        <f>IF(ISBLANK(INDEX('Policy Characteristics'!F:F,MATCH($C277,'Policy Characteristics'!$C:$C,0))),"",INDEX('Policy Characteristics'!F:F,MATCH($C277,'Policy Characteristics'!$C:$C,0)))</f>
        <v>0</v>
      </c>
      <c r="M277" s="176">
        <f>IF(ISBLANK(INDEX('Policy Characteristics'!G:G,MATCH($C277,'Policy Characteristics'!$C:$C,0))),"",INDEX('Policy Characteristics'!G:G,MATCH($C277,'Policy Characteristics'!$C:$C,0)))</f>
        <v>1</v>
      </c>
      <c r="N277" s="176">
        <f>IF(ISBLANK(INDEX('Policy Characteristics'!H:H,MATCH($C277,'Policy Characteristics'!$C:$C,0))),"",INDEX('Policy Characteristics'!H:H,MATCH($C277,'Policy Characteristics'!$C:$C,0)))</f>
        <v>1</v>
      </c>
      <c r="O277" s="176" t="str">
        <f>IF(ISBLANK(INDEX('Policy Characteristics'!I:I,MATCH($C277,'Policy Characteristics'!$C:$C,0))),"",INDEX('Policy Characteristics'!I:I,MATCH($C277,'Policy Characteristics'!$C:$C,0)))</f>
        <v>on/off</v>
      </c>
      <c r="P277" s="176" t="str">
        <f>IF(ISBLANK(INDEX('Policy Characteristics'!J:J,MATCH($C277,'Policy Characteristics'!$C:$C,0))),"",INDEX('Policy Characteristics'!J:J,MATCH($C277,'Policy Characteristics'!$C:$C,0)))</f>
        <v>**Description:** This policy prevents new capacity of the selected CCS plant type(s) from being built to replace existing non-CCS plants.</v>
      </c>
      <c r="Q277" s="176" t="str">
        <f>IF(ISBLANK(INDEX('Policy Characteristics'!K:K,MATCH($C277,'Policy Characteristics'!$C:$C,0))),"",INDEX('Policy Characteristics'!K:K,MATCH($C277,'Policy Characteristics'!$C:$C,0)))</f>
        <v/>
      </c>
      <c r="R277" s="176" t="str">
        <f>IF(ISBLANK(INDEX('Policy Characteristics'!L:L,MATCH($C277,'Policy Characteristics'!$C:$C,0))),"",INDEX('Policy Characteristics'!L:L,MATCH($C277,'Policy Characteristics'!$C:$C,0)))</f>
        <v/>
      </c>
    </row>
    <row r="278" spans="1:18" s="4" customFormat="1" x14ac:dyDescent="0.25">
      <c r="A278" s="176" t="str">
        <f>IF(ISBLANK(INDEX('Policy Characteristics'!A:A,MATCH($C278,'Policy Characteristics'!$C:$C,0))),"",INDEX('Policy Characteristics'!A:A,MATCH($C278,'Policy Characteristics'!$C:$C,0)))</f>
        <v>Electricity Supply</v>
      </c>
      <c r="B278" s="184" t="str">
        <f>IF(ISBLANK(INDEX('Policy Characteristics'!B:B,MATCH($C278,'Policy Characteristics'!$C:$C,0))),"",INDEX('Policy Characteristics'!B:B,MATCH($C278,'Policy Characteristics'!$C:$C,0)))</f>
        <v>Ban New Power Plant Retrofits</v>
      </c>
      <c r="C278" s="176" t="str">
        <f>C$277</f>
        <v>Boolean Ban New Power Plant Retrofits</v>
      </c>
      <c r="D278" s="6" t="s">
        <v>2273</v>
      </c>
      <c r="E278" s="47"/>
      <c r="F278" s="6" t="s">
        <v>2223</v>
      </c>
      <c r="G278" s="47"/>
      <c r="H278" s="44">
        <v>2437</v>
      </c>
      <c r="I278" s="197" t="s">
        <v>44</v>
      </c>
      <c r="J278" s="177" t="str">
        <f>IF(ISBLANK(INDEX('Policy Characteristics'!D:D,MATCH($C278,'Policy Characteristics'!$C:$C,0))),"",INDEX('Policy Characteristics'!D:D,MATCH($C278,'Policy Characteristics'!$C:$C,0)))</f>
        <v>Ban New Power Plant Retrofits</v>
      </c>
      <c r="K278" s="176" t="str">
        <f>IF(ISBLANK(INDEX('Policy Characteristics'!E:E,MATCH($C278,'Policy Characteristics'!$C:$C,0))),"",INDEX('Policy Characteristics'!E:E,MATCH($C278,'Policy Characteristics'!$C:$C,0)))</f>
        <v>elec ban new power plant retrofits</v>
      </c>
      <c r="L278" s="176">
        <f>IF(ISBLANK(INDEX('Policy Characteristics'!F:F,MATCH($C278,'Policy Characteristics'!$C:$C,0))),"",INDEX('Policy Characteristics'!F:F,MATCH($C278,'Policy Characteristics'!$C:$C,0)))</f>
        <v>0</v>
      </c>
      <c r="M278" s="176">
        <f>IF(ISBLANK(INDEX('Policy Characteristics'!G:G,MATCH($C278,'Policy Characteristics'!$C:$C,0))),"",INDEX('Policy Characteristics'!G:G,MATCH($C278,'Policy Characteristics'!$C:$C,0)))</f>
        <v>1</v>
      </c>
      <c r="N278" s="176">
        <f>IF(ISBLANK(INDEX('Policy Characteristics'!H:H,MATCH($C278,'Policy Characteristics'!$C:$C,0))),"",INDEX('Policy Characteristics'!H:H,MATCH($C278,'Policy Characteristics'!$C:$C,0)))</f>
        <v>1</v>
      </c>
      <c r="O278" s="176" t="str">
        <f>IF(ISBLANK(INDEX('Policy Characteristics'!I:I,MATCH($C278,'Policy Characteristics'!$C:$C,0))),"",INDEX('Policy Characteristics'!I:I,MATCH($C278,'Policy Characteristics'!$C:$C,0)))</f>
        <v>on/off</v>
      </c>
      <c r="P278" s="176" t="str">
        <f>IF(ISBLANK(INDEX('Policy Characteristics'!J:J,MATCH($C278,'Policy Characteristics'!$C:$C,0))),"",INDEX('Policy Characteristics'!J:J,MATCH($C278,'Policy Characteristics'!$C:$C,0)))</f>
        <v>**Description:** This policy prevents new capacity of the selected CCS plant type(s) from being built to replace existing non-CCS plants.</v>
      </c>
      <c r="Q278" s="176" t="str">
        <f>IF(ISBLANK(INDEX('Policy Characteristics'!K:K,MATCH($C278,'Policy Characteristics'!$C:$C,0))),"",INDEX('Policy Characteristics'!K:K,MATCH($C278,'Policy Characteristics'!$C:$C,0)))</f>
        <v/>
      </c>
      <c r="R278" s="176" t="str">
        <f>IF(ISBLANK(INDEX('Policy Characteristics'!L:L,MATCH($C278,'Policy Characteristics'!$C:$C,0))),"",INDEX('Policy Characteristics'!L:L,MATCH($C278,'Policy Characteristics'!$C:$C,0)))</f>
        <v/>
      </c>
    </row>
    <row r="279" spans="1:18" s="4" customFormat="1" x14ac:dyDescent="0.25">
      <c r="A279" s="176" t="str">
        <f>IF(ISBLANK(INDEX('Policy Characteristics'!A:A,MATCH($C279,'Policy Characteristics'!$C:$C,0))),"",INDEX('Policy Characteristics'!A:A,MATCH($C279,'Policy Characteristics'!$C:$C,0)))</f>
        <v>Electricity Supply</v>
      </c>
      <c r="B279" s="184" t="str">
        <f>IF(ISBLANK(INDEX('Policy Characteristics'!B:B,MATCH($C279,'Policy Characteristics'!$C:$C,0))),"",INDEX('Policy Characteristics'!B:B,MATCH($C279,'Policy Characteristics'!$C:$C,0)))</f>
        <v>Ban New Power Plant Retrofits</v>
      </c>
      <c r="C279" s="176" t="str">
        <f t="shared" ref="C279:C300" si="19">C$277</f>
        <v>Boolean Ban New Power Plant Retrofits</v>
      </c>
      <c r="D279" s="6" t="s">
        <v>2274</v>
      </c>
      <c r="E279" s="47"/>
      <c r="F279" s="6" t="s">
        <v>2224</v>
      </c>
      <c r="G279" s="47"/>
      <c r="H279" s="44">
        <v>2438</v>
      </c>
      <c r="I279" s="197" t="s">
        <v>44</v>
      </c>
      <c r="J279" s="177" t="str">
        <f>IF(ISBLANK(INDEX('Policy Characteristics'!D:D,MATCH($C279,'Policy Characteristics'!$C:$C,0))),"",INDEX('Policy Characteristics'!D:D,MATCH($C279,'Policy Characteristics'!$C:$C,0)))</f>
        <v>Ban New Power Plant Retrofits</v>
      </c>
      <c r="K279" s="176" t="str">
        <f>IF(ISBLANK(INDEX('Policy Characteristics'!E:E,MATCH($C279,'Policy Characteristics'!$C:$C,0))),"",INDEX('Policy Characteristics'!E:E,MATCH($C279,'Policy Characteristics'!$C:$C,0)))</f>
        <v>elec ban new power plant retrofits</v>
      </c>
      <c r="L279" s="176">
        <f>IF(ISBLANK(INDEX('Policy Characteristics'!F:F,MATCH($C279,'Policy Characteristics'!$C:$C,0))),"",INDEX('Policy Characteristics'!F:F,MATCH($C279,'Policy Characteristics'!$C:$C,0)))</f>
        <v>0</v>
      </c>
      <c r="M279" s="176">
        <f>IF(ISBLANK(INDEX('Policy Characteristics'!G:G,MATCH($C279,'Policy Characteristics'!$C:$C,0))),"",INDEX('Policy Characteristics'!G:G,MATCH($C279,'Policy Characteristics'!$C:$C,0)))</f>
        <v>1</v>
      </c>
      <c r="N279" s="176">
        <f>IF(ISBLANK(INDEX('Policy Characteristics'!H:H,MATCH($C279,'Policy Characteristics'!$C:$C,0))),"",INDEX('Policy Characteristics'!H:H,MATCH($C279,'Policy Characteristics'!$C:$C,0)))</f>
        <v>1</v>
      </c>
      <c r="O279" s="176" t="str">
        <f>IF(ISBLANK(INDEX('Policy Characteristics'!I:I,MATCH($C279,'Policy Characteristics'!$C:$C,0))),"",INDEX('Policy Characteristics'!I:I,MATCH($C279,'Policy Characteristics'!$C:$C,0)))</f>
        <v>on/off</v>
      </c>
      <c r="P279" s="176" t="str">
        <f>IF(ISBLANK(INDEX('Policy Characteristics'!J:J,MATCH($C279,'Policy Characteristics'!$C:$C,0))),"",INDEX('Policy Characteristics'!J:J,MATCH($C279,'Policy Characteristics'!$C:$C,0)))</f>
        <v>**Description:** This policy prevents new capacity of the selected CCS plant type(s) from being built to replace existing non-CCS plants.</v>
      </c>
      <c r="Q279" s="176" t="str">
        <f>IF(ISBLANK(INDEX('Policy Characteristics'!K:K,MATCH($C279,'Policy Characteristics'!$C:$C,0))),"",INDEX('Policy Characteristics'!K:K,MATCH($C279,'Policy Characteristics'!$C:$C,0)))</f>
        <v/>
      </c>
      <c r="R279" s="176" t="str">
        <f>IF(ISBLANK(INDEX('Policy Characteristics'!L:L,MATCH($C279,'Policy Characteristics'!$C:$C,0))),"",INDEX('Policy Characteristics'!L:L,MATCH($C279,'Policy Characteristics'!$C:$C,0)))</f>
        <v/>
      </c>
    </row>
    <row r="280" spans="1:18" s="4" customFormat="1" x14ac:dyDescent="0.25">
      <c r="A280" s="176" t="str">
        <f>IF(ISBLANK(INDEX('Policy Characteristics'!A:A,MATCH($C280,'Policy Characteristics'!$C:$C,0))),"",INDEX('Policy Characteristics'!A:A,MATCH($C280,'Policy Characteristics'!$C:$C,0)))</f>
        <v>Electricity Supply</v>
      </c>
      <c r="B280" s="184" t="str">
        <f>IF(ISBLANK(INDEX('Policy Characteristics'!B:B,MATCH($C280,'Policy Characteristics'!$C:$C,0))),"",INDEX('Policy Characteristics'!B:B,MATCH($C280,'Policy Characteristics'!$C:$C,0)))</f>
        <v>Ban New Power Plant Retrofits</v>
      </c>
      <c r="C280" s="176" t="str">
        <f t="shared" si="19"/>
        <v>Boolean Ban New Power Plant Retrofits</v>
      </c>
      <c r="D280" s="6" t="s">
        <v>75</v>
      </c>
      <c r="E280" s="47"/>
      <c r="F280" s="6" t="s">
        <v>2284</v>
      </c>
      <c r="G280" s="47"/>
      <c r="H280" s="44">
        <v>2439</v>
      </c>
      <c r="I280" s="197" t="s">
        <v>44</v>
      </c>
      <c r="J280" s="177" t="str">
        <f>IF(ISBLANK(INDEX('Policy Characteristics'!D:D,MATCH($C280,'Policy Characteristics'!$C:$C,0))),"",INDEX('Policy Characteristics'!D:D,MATCH($C280,'Policy Characteristics'!$C:$C,0)))</f>
        <v>Ban New Power Plant Retrofits</v>
      </c>
      <c r="K280" s="176" t="str">
        <f>IF(ISBLANK(INDEX('Policy Characteristics'!E:E,MATCH($C280,'Policy Characteristics'!$C:$C,0))),"",INDEX('Policy Characteristics'!E:E,MATCH($C280,'Policy Characteristics'!$C:$C,0)))</f>
        <v>elec ban new power plant retrofits</v>
      </c>
      <c r="L280" s="176">
        <f>IF(ISBLANK(INDEX('Policy Characteristics'!F:F,MATCH($C280,'Policy Characteristics'!$C:$C,0))),"",INDEX('Policy Characteristics'!F:F,MATCH($C280,'Policy Characteristics'!$C:$C,0)))</f>
        <v>0</v>
      </c>
      <c r="M280" s="176">
        <f>IF(ISBLANK(INDEX('Policy Characteristics'!G:G,MATCH($C280,'Policy Characteristics'!$C:$C,0))),"",INDEX('Policy Characteristics'!G:G,MATCH($C280,'Policy Characteristics'!$C:$C,0)))</f>
        <v>1</v>
      </c>
      <c r="N280" s="176">
        <f>IF(ISBLANK(INDEX('Policy Characteristics'!H:H,MATCH($C280,'Policy Characteristics'!$C:$C,0))),"",INDEX('Policy Characteristics'!H:H,MATCH($C280,'Policy Characteristics'!$C:$C,0)))</f>
        <v>1</v>
      </c>
      <c r="O280" s="176" t="str">
        <f>IF(ISBLANK(INDEX('Policy Characteristics'!I:I,MATCH($C280,'Policy Characteristics'!$C:$C,0))),"",INDEX('Policy Characteristics'!I:I,MATCH($C280,'Policy Characteristics'!$C:$C,0)))</f>
        <v>on/off</v>
      </c>
      <c r="P280" s="176" t="str">
        <f>IF(ISBLANK(INDEX('Policy Characteristics'!J:J,MATCH($C280,'Policy Characteristics'!$C:$C,0))),"",INDEX('Policy Characteristics'!J:J,MATCH($C280,'Policy Characteristics'!$C:$C,0)))</f>
        <v>**Description:** This policy prevents new capacity of the selected CCS plant type(s) from being built to replace existing non-CCS plants.</v>
      </c>
      <c r="Q280" s="176" t="str">
        <f>IF(ISBLANK(INDEX('Policy Characteristics'!K:K,MATCH($C280,'Policy Characteristics'!$C:$C,0))),"",INDEX('Policy Characteristics'!K:K,MATCH($C280,'Policy Characteristics'!$C:$C,0)))</f>
        <v/>
      </c>
      <c r="R280" s="176" t="str">
        <f>IF(ISBLANK(INDEX('Policy Characteristics'!L:L,MATCH($C280,'Policy Characteristics'!$C:$C,0))),"",INDEX('Policy Characteristics'!L:L,MATCH($C280,'Policy Characteristics'!$C:$C,0)))</f>
        <v/>
      </c>
    </row>
    <row r="281" spans="1:18" s="4" customFormat="1" x14ac:dyDescent="0.25">
      <c r="A281" s="176" t="str">
        <f>IF(ISBLANK(INDEX('Policy Characteristics'!A:A,MATCH($C281,'Policy Characteristics'!$C:$C,0))),"",INDEX('Policy Characteristics'!A:A,MATCH($C281,'Policy Characteristics'!$C:$C,0)))</f>
        <v>Electricity Supply</v>
      </c>
      <c r="B281" s="184" t="str">
        <f>IF(ISBLANK(INDEX('Policy Characteristics'!B:B,MATCH($C281,'Policy Characteristics'!$C:$C,0))),"",INDEX('Policy Characteristics'!B:B,MATCH($C281,'Policy Characteristics'!$C:$C,0)))</f>
        <v>Ban New Power Plant Retrofits</v>
      </c>
      <c r="C281" s="176" t="str">
        <f t="shared" si="19"/>
        <v>Boolean Ban New Power Plant Retrofits</v>
      </c>
      <c r="D281" s="6" t="s">
        <v>76</v>
      </c>
      <c r="E281" s="47"/>
      <c r="F281" s="6" t="s">
        <v>88</v>
      </c>
      <c r="G281" s="47"/>
      <c r="H281" s="44">
        <v>2440</v>
      </c>
      <c r="I281" s="197" t="s">
        <v>44</v>
      </c>
      <c r="J281" s="177" t="str">
        <f>IF(ISBLANK(INDEX('Policy Characteristics'!D:D,MATCH($C281,'Policy Characteristics'!$C:$C,0))),"",INDEX('Policy Characteristics'!D:D,MATCH($C281,'Policy Characteristics'!$C:$C,0)))</f>
        <v>Ban New Power Plant Retrofits</v>
      </c>
      <c r="K281" s="176" t="str">
        <f>IF(ISBLANK(INDEX('Policy Characteristics'!E:E,MATCH($C281,'Policy Characteristics'!$C:$C,0))),"",INDEX('Policy Characteristics'!E:E,MATCH($C281,'Policy Characteristics'!$C:$C,0)))</f>
        <v>elec ban new power plant retrofits</v>
      </c>
      <c r="L281" s="176">
        <f>IF(ISBLANK(INDEX('Policy Characteristics'!F:F,MATCH($C281,'Policy Characteristics'!$C:$C,0))),"",INDEX('Policy Characteristics'!F:F,MATCH($C281,'Policy Characteristics'!$C:$C,0)))</f>
        <v>0</v>
      </c>
      <c r="M281" s="176">
        <f>IF(ISBLANK(INDEX('Policy Characteristics'!G:G,MATCH($C281,'Policy Characteristics'!$C:$C,0))),"",INDEX('Policy Characteristics'!G:G,MATCH($C281,'Policy Characteristics'!$C:$C,0)))</f>
        <v>1</v>
      </c>
      <c r="N281" s="176">
        <f>IF(ISBLANK(INDEX('Policy Characteristics'!H:H,MATCH($C281,'Policy Characteristics'!$C:$C,0))),"",INDEX('Policy Characteristics'!H:H,MATCH($C281,'Policy Characteristics'!$C:$C,0)))</f>
        <v>1</v>
      </c>
      <c r="O281" s="176" t="str">
        <f>IF(ISBLANK(INDEX('Policy Characteristics'!I:I,MATCH($C281,'Policy Characteristics'!$C:$C,0))),"",INDEX('Policy Characteristics'!I:I,MATCH($C281,'Policy Characteristics'!$C:$C,0)))</f>
        <v>on/off</v>
      </c>
      <c r="P281" s="176" t="str">
        <f>IF(ISBLANK(INDEX('Policy Characteristics'!J:J,MATCH($C281,'Policy Characteristics'!$C:$C,0))),"",INDEX('Policy Characteristics'!J:J,MATCH($C281,'Policy Characteristics'!$C:$C,0)))</f>
        <v>**Description:** This policy prevents new capacity of the selected CCS plant type(s) from being built to replace existing non-CCS plants.</v>
      </c>
      <c r="Q281" s="176" t="str">
        <f>IF(ISBLANK(INDEX('Policy Characteristics'!K:K,MATCH($C281,'Policy Characteristics'!$C:$C,0))),"",INDEX('Policy Characteristics'!K:K,MATCH($C281,'Policy Characteristics'!$C:$C,0)))</f>
        <v/>
      </c>
      <c r="R281" s="176" t="str">
        <f>IF(ISBLANK(INDEX('Policy Characteristics'!L:L,MATCH($C281,'Policy Characteristics'!$C:$C,0))),"",INDEX('Policy Characteristics'!L:L,MATCH($C281,'Policy Characteristics'!$C:$C,0)))</f>
        <v/>
      </c>
    </row>
    <row r="282" spans="1:18" s="4" customFormat="1" x14ac:dyDescent="0.25">
      <c r="A282" s="176" t="str">
        <f>IF(ISBLANK(INDEX('Policy Characteristics'!A:A,MATCH($C282,'Policy Characteristics'!$C:$C,0))),"",INDEX('Policy Characteristics'!A:A,MATCH($C282,'Policy Characteristics'!$C:$C,0)))</f>
        <v>Electricity Supply</v>
      </c>
      <c r="B282" s="184" t="str">
        <f>IF(ISBLANK(INDEX('Policy Characteristics'!B:B,MATCH($C282,'Policy Characteristics'!$C:$C,0))),"",INDEX('Policy Characteristics'!B:B,MATCH($C282,'Policy Characteristics'!$C:$C,0)))</f>
        <v>Ban New Power Plant Retrofits</v>
      </c>
      <c r="C282" s="176" t="str">
        <f t="shared" si="19"/>
        <v>Boolean Ban New Power Plant Retrofits</v>
      </c>
      <c r="D282" s="6" t="s">
        <v>440</v>
      </c>
      <c r="E282" s="47"/>
      <c r="F282" s="6" t="s">
        <v>443</v>
      </c>
      <c r="G282" s="47"/>
      <c r="H282" s="44">
        <v>2441</v>
      </c>
      <c r="I282" s="197" t="s">
        <v>44</v>
      </c>
      <c r="J282" s="177" t="str">
        <f>IF(ISBLANK(INDEX('Policy Characteristics'!D:D,MATCH($C282,'Policy Characteristics'!$C:$C,0))),"",INDEX('Policy Characteristics'!D:D,MATCH($C282,'Policy Characteristics'!$C:$C,0)))</f>
        <v>Ban New Power Plant Retrofits</v>
      </c>
      <c r="K282" s="176" t="str">
        <f>IF(ISBLANK(INDEX('Policy Characteristics'!E:E,MATCH($C282,'Policy Characteristics'!$C:$C,0))),"",INDEX('Policy Characteristics'!E:E,MATCH($C282,'Policy Characteristics'!$C:$C,0)))</f>
        <v>elec ban new power plant retrofits</v>
      </c>
      <c r="L282" s="176">
        <f>IF(ISBLANK(INDEX('Policy Characteristics'!F:F,MATCH($C282,'Policy Characteristics'!$C:$C,0))),"",INDEX('Policy Characteristics'!F:F,MATCH($C282,'Policy Characteristics'!$C:$C,0)))</f>
        <v>0</v>
      </c>
      <c r="M282" s="176">
        <f>IF(ISBLANK(INDEX('Policy Characteristics'!G:G,MATCH($C282,'Policy Characteristics'!$C:$C,0))),"",INDEX('Policy Characteristics'!G:G,MATCH($C282,'Policy Characteristics'!$C:$C,0)))</f>
        <v>1</v>
      </c>
      <c r="N282" s="176">
        <f>IF(ISBLANK(INDEX('Policy Characteristics'!H:H,MATCH($C282,'Policy Characteristics'!$C:$C,0))),"",INDEX('Policy Characteristics'!H:H,MATCH($C282,'Policy Characteristics'!$C:$C,0)))</f>
        <v>1</v>
      </c>
      <c r="O282" s="176" t="str">
        <f>IF(ISBLANK(INDEX('Policy Characteristics'!I:I,MATCH($C282,'Policy Characteristics'!$C:$C,0))),"",INDEX('Policy Characteristics'!I:I,MATCH($C282,'Policy Characteristics'!$C:$C,0)))</f>
        <v>on/off</v>
      </c>
      <c r="P282" s="176" t="str">
        <f>IF(ISBLANK(INDEX('Policy Characteristics'!J:J,MATCH($C282,'Policy Characteristics'!$C:$C,0))),"",INDEX('Policy Characteristics'!J:J,MATCH($C282,'Policy Characteristics'!$C:$C,0)))</f>
        <v>**Description:** This policy prevents new capacity of the selected CCS plant type(s) from being built to replace existing non-CCS plants.</v>
      </c>
      <c r="Q282" s="176" t="str">
        <f>IF(ISBLANK(INDEX('Policy Characteristics'!K:K,MATCH($C282,'Policy Characteristics'!$C:$C,0))),"",INDEX('Policy Characteristics'!K:K,MATCH($C282,'Policy Characteristics'!$C:$C,0)))</f>
        <v/>
      </c>
      <c r="R282" s="176" t="str">
        <f>IF(ISBLANK(INDEX('Policy Characteristics'!L:L,MATCH($C282,'Policy Characteristics'!$C:$C,0))),"",INDEX('Policy Characteristics'!L:L,MATCH($C282,'Policy Characteristics'!$C:$C,0)))</f>
        <v/>
      </c>
    </row>
    <row r="283" spans="1:18" s="4" customFormat="1" x14ac:dyDescent="0.25">
      <c r="A283" s="176" t="str">
        <f>IF(ISBLANK(INDEX('Policy Characteristics'!A:A,MATCH($C283,'Policy Characteristics'!$C:$C,0))),"",INDEX('Policy Characteristics'!A:A,MATCH($C283,'Policy Characteristics'!$C:$C,0)))</f>
        <v>Electricity Supply</v>
      </c>
      <c r="B283" s="184" t="str">
        <f>IF(ISBLANK(INDEX('Policy Characteristics'!B:B,MATCH($C283,'Policy Characteristics'!$C:$C,0))),"",INDEX('Policy Characteristics'!B:B,MATCH($C283,'Policy Characteristics'!$C:$C,0)))</f>
        <v>Ban New Power Plant Retrofits</v>
      </c>
      <c r="C283" s="176" t="str">
        <f t="shared" si="19"/>
        <v>Boolean Ban New Power Plant Retrofits</v>
      </c>
      <c r="D283" s="6" t="s">
        <v>77</v>
      </c>
      <c r="E283" s="47"/>
      <c r="F283" s="6" t="s">
        <v>89</v>
      </c>
      <c r="G283" s="47"/>
      <c r="H283" s="44">
        <v>2442</v>
      </c>
      <c r="I283" s="197" t="s">
        <v>44</v>
      </c>
      <c r="J283" s="177" t="str">
        <f>IF(ISBLANK(INDEX('Policy Characteristics'!D:D,MATCH($C283,'Policy Characteristics'!$C:$C,0))),"",INDEX('Policy Characteristics'!D:D,MATCH($C283,'Policy Characteristics'!$C:$C,0)))</f>
        <v>Ban New Power Plant Retrofits</v>
      </c>
      <c r="K283" s="176" t="str">
        <f>IF(ISBLANK(INDEX('Policy Characteristics'!E:E,MATCH($C283,'Policy Characteristics'!$C:$C,0))),"",INDEX('Policy Characteristics'!E:E,MATCH($C283,'Policy Characteristics'!$C:$C,0)))</f>
        <v>elec ban new power plant retrofits</v>
      </c>
      <c r="L283" s="176">
        <f>IF(ISBLANK(INDEX('Policy Characteristics'!F:F,MATCH($C283,'Policy Characteristics'!$C:$C,0))),"",INDEX('Policy Characteristics'!F:F,MATCH($C283,'Policy Characteristics'!$C:$C,0)))</f>
        <v>0</v>
      </c>
      <c r="M283" s="176">
        <f>IF(ISBLANK(INDEX('Policy Characteristics'!G:G,MATCH($C283,'Policy Characteristics'!$C:$C,0))),"",INDEX('Policy Characteristics'!G:G,MATCH($C283,'Policy Characteristics'!$C:$C,0)))</f>
        <v>1</v>
      </c>
      <c r="N283" s="176">
        <f>IF(ISBLANK(INDEX('Policy Characteristics'!H:H,MATCH($C283,'Policy Characteristics'!$C:$C,0))),"",INDEX('Policy Characteristics'!H:H,MATCH($C283,'Policy Characteristics'!$C:$C,0)))</f>
        <v>1</v>
      </c>
      <c r="O283" s="176" t="str">
        <f>IF(ISBLANK(INDEX('Policy Characteristics'!I:I,MATCH($C283,'Policy Characteristics'!$C:$C,0))),"",INDEX('Policy Characteristics'!I:I,MATCH($C283,'Policy Characteristics'!$C:$C,0)))</f>
        <v>on/off</v>
      </c>
      <c r="P283" s="176" t="str">
        <f>IF(ISBLANK(INDEX('Policy Characteristics'!J:J,MATCH($C283,'Policy Characteristics'!$C:$C,0))),"",INDEX('Policy Characteristics'!J:J,MATCH($C283,'Policy Characteristics'!$C:$C,0)))</f>
        <v>**Description:** This policy prevents new capacity of the selected CCS plant type(s) from being built to replace existing non-CCS plants.</v>
      </c>
      <c r="Q283" s="176" t="str">
        <f>IF(ISBLANK(INDEX('Policy Characteristics'!K:K,MATCH($C283,'Policy Characteristics'!$C:$C,0))),"",INDEX('Policy Characteristics'!K:K,MATCH($C283,'Policy Characteristics'!$C:$C,0)))</f>
        <v/>
      </c>
      <c r="R283" s="176" t="str">
        <f>IF(ISBLANK(INDEX('Policy Characteristics'!L:L,MATCH($C283,'Policy Characteristics'!$C:$C,0))),"",INDEX('Policy Characteristics'!L:L,MATCH($C283,'Policy Characteristics'!$C:$C,0)))</f>
        <v/>
      </c>
    </row>
    <row r="284" spans="1:18" s="4" customFormat="1" x14ac:dyDescent="0.25">
      <c r="A284" s="176" t="str">
        <f>IF(ISBLANK(INDEX('Policy Characteristics'!A:A,MATCH($C284,'Policy Characteristics'!$C:$C,0))),"",INDEX('Policy Characteristics'!A:A,MATCH($C284,'Policy Characteristics'!$C:$C,0)))</f>
        <v>Electricity Supply</v>
      </c>
      <c r="B284" s="184" t="str">
        <f>IF(ISBLANK(INDEX('Policy Characteristics'!B:B,MATCH($C284,'Policy Characteristics'!$C:$C,0))),"",INDEX('Policy Characteristics'!B:B,MATCH($C284,'Policy Characteristics'!$C:$C,0)))</f>
        <v>Ban New Power Plant Retrofits</v>
      </c>
      <c r="C284" s="176" t="str">
        <f t="shared" si="19"/>
        <v>Boolean Ban New Power Plant Retrofits</v>
      </c>
      <c r="D284" s="6" t="s">
        <v>78</v>
      </c>
      <c r="E284" s="47"/>
      <c r="F284" s="6" t="s">
        <v>90</v>
      </c>
      <c r="G284" s="47"/>
      <c r="H284" s="44">
        <v>2443</v>
      </c>
      <c r="I284" s="197" t="s">
        <v>44</v>
      </c>
      <c r="J284" s="177" t="str">
        <f>IF(ISBLANK(INDEX('Policy Characteristics'!D:D,MATCH($C284,'Policy Characteristics'!$C:$C,0))),"",INDEX('Policy Characteristics'!D:D,MATCH($C284,'Policy Characteristics'!$C:$C,0)))</f>
        <v>Ban New Power Plant Retrofits</v>
      </c>
      <c r="K284" s="176" t="str">
        <f>IF(ISBLANK(INDEX('Policy Characteristics'!E:E,MATCH($C284,'Policy Characteristics'!$C:$C,0))),"",INDEX('Policy Characteristics'!E:E,MATCH($C284,'Policy Characteristics'!$C:$C,0)))</f>
        <v>elec ban new power plant retrofits</v>
      </c>
      <c r="L284" s="176">
        <f>IF(ISBLANK(INDEX('Policy Characteristics'!F:F,MATCH($C284,'Policy Characteristics'!$C:$C,0))),"",INDEX('Policy Characteristics'!F:F,MATCH($C284,'Policy Characteristics'!$C:$C,0)))</f>
        <v>0</v>
      </c>
      <c r="M284" s="176">
        <f>IF(ISBLANK(INDEX('Policy Characteristics'!G:G,MATCH($C284,'Policy Characteristics'!$C:$C,0))),"",INDEX('Policy Characteristics'!G:G,MATCH($C284,'Policy Characteristics'!$C:$C,0)))</f>
        <v>1</v>
      </c>
      <c r="N284" s="176">
        <f>IF(ISBLANK(INDEX('Policy Characteristics'!H:H,MATCH($C284,'Policy Characteristics'!$C:$C,0))),"",INDEX('Policy Characteristics'!H:H,MATCH($C284,'Policy Characteristics'!$C:$C,0)))</f>
        <v>1</v>
      </c>
      <c r="O284" s="176" t="str">
        <f>IF(ISBLANK(INDEX('Policy Characteristics'!I:I,MATCH($C284,'Policy Characteristics'!$C:$C,0))),"",INDEX('Policy Characteristics'!I:I,MATCH($C284,'Policy Characteristics'!$C:$C,0)))</f>
        <v>on/off</v>
      </c>
      <c r="P284" s="176" t="str">
        <f>IF(ISBLANK(INDEX('Policy Characteristics'!J:J,MATCH($C284,'Policy Characteristics'!$C:$C,0))),"",INDEX('Policy Characteristics'!J:J,MATCH($C284,'Policy Characteristics'!$C:$C,0)))</f>
        <v>**Description:** This policy prevents new capacity of the selected CCS plant type(s) from being built to replace existing non-CCS plants.</v>
      </c>
      <c r="Q284" s="176" t="str">
        <f>IF(ISBLANK(INDEX('Policy Characteristics'!K:K,MATCH($C284,'Policy Characteristics'!$C:$C,0))),"",INDEX('Policy Characteristics'!K:K,MATCH($C284,'Policy Characteristics'!$C:$C,0)))</f>
        <v/>
      </c>
      <c r="R284" s="176" t="str">
        <f>IF(ISBLANK(INDEX('Policy Characteristics'!L:L,MATCH($C284,'Policy Characteristics'!$C:$C,0))),"",INDEX('Policy Characteristics'!L:L,MATCH($C284,'Policy Characteristics'!$C:$C,0)))</f>
        <v/>
      </c>
    </row>
    <row r="285" spans="1:18" s="4" customFormat="1" x14ac:dyDescent="0.25">
      <c r="A285" s="176" t="str">
        <f>IF(ISBLANK(INDEX('Policy Characteristics'!A:A,MATCH($C285,'Policy Characteristics'!$C:$C,0))),"",INDEX('Policy Characteristics'!A:A,MATCH($C285,'Policy Characteristics'!$C:$C,0)))</f>
        <v>Electricity Supply</v>
      </c>
      <c r="B285" s="184" t="str">
        <f>IF(ISBLANK(INDEX('Policy Characteristics'!B:B,MATCH($C285,'Policy Characteristics'!$C:$C,0))),"",INDEX('Policy Characteristics'!B:B,MATCH($C285,'Policy Characteristics'!$C:$C,0)))</f>
        <v>Ban New Power Plant Retrofits</v>
      </c>
      <c r="C285" s="176" t="str">
        <f t="shared" si="19"/>
        <v>Boolean Ban New Power Plant Retrofits</v>
      </c>
      <c r="D285" s="6" t="s">
        <v>79</v>
      </c>
      <c r="E285" s="47"/>
      <c r="F285" s="6" t="s">
        <v>91</v>
      </c>
      <c r="G285" s="47"/>
      <c r="H285" s="44">
        <v>2444</v>
      </c>
      <c r="I285" s="197" t="s">
        <v>44</v>
      </c>
      <c r="J285" s="177" t="str">
        <f>IF(ISBLANK(INDEX('Policy Characteristics'!D:D,MATCH($C285,'Policy Characteristics'!$C:$C,0))),"",INDEX('Policy Characteristics'!D:D,MATCH($C285,'Policy Characteristics'!$C:$C,0)))</f>
        <v>Ban New Power Plant Retrofits</v>
      </c>
      <c r="K285" s="176" t="str">
        <f>IF(ISBLANK(INDEX('Policy Characteristics'!E:E,MATCH($C285,'Policy Characteristics'!$C:$C,0))),"",INDEX('Policy Characteristics'!E:E,MATCH($C285,'Policy Characteristics'!$C:$C,0)))</f>
        <v>elec ban new power plant retrofits</v>
      </c>
      <c r="L285" s="176">
        <f>IF(ISBLANK(INDEX('Policy Characteristics'!F:F,MATCH($C285,'Policy Characteristics'!$C:$C,0))),"",INDEX('Policy Characteristics'!F:F,MATCH($C285,'Policy Characteristics'!$C:$C,0)))</f>
        <v>0</v>
      </c>
      <c r="M285" s="176">
        <f>IF(ISBLANK(INDEX('Policy Characteristics'!G:G,MATCH($C285,'Policy Characteristics'!$C:$C,0))),"",INDEX('Policy Characteristics'!G:G,MATCH($C285,'Policy Characteristics'!$C:$C,0)))</f>
        <v>1</v>
      </c>
      <c r="N285" s="176">
        <f>IF(ISBLANK(INDEX('Policy Characteristics'!H:H,MATCH($C285,'Policy Characteristics'!$C:$C,0))),"",INDEX('Policy Characteristics'!H:H,MATCH($C285,'Policy Characteristics'!$C:$C,0)))</f>
        <v>1</v>
      </c>
      <c r="O285" s="176" t="str">
        <f>IF(ISBLANK(INDEX('Policy Characteristics'!I:I,MATCH($C285,'Policy Characteristics'!$C:$C,0))),"",INDEX('Policy Characteristics'!I:I,MATCH($C285,'Policy Characteristics'!$C:$C,0)))</f>
        <v>on/off</v>
      </c>
      <c r="P285" s="176" t="str">
        <f>IF(ISBLANK(INDEX('Policy Characteristics'!J:J,MATCH($C285,'Policy Characteristics'!$C:$C,0))),"",INDEX('Policy Characteristics'!J:J,MATCH($C285,'Policy Characteristics'!$C:$C,0)))</f>
        <v>**Description:** This policy prevents new capacity of the selected CCS plant type(s) from being built to replace existing non-CCS plants.</v>
      </c>
      <c r="Q285" s="176" t="str">
        <f>IF(ISBLANK(INDEX('Policy Characteristics'!K:K,MATCH($C285,'Policy Characteristics'!$C:$C,0))),"",INDEX('Policy Characteristics'!K:K,MATCH($C285,'Policy Characteristics'!$C:$C,0)))</f>
        <v/>
      </c>
      <c r="R285" s="176" t="str">
        <f>IF(ISBLANK(INDEX('Policy Characteristics'!L:L,MATCH($C285,'Policy Characteristics'!$C:$C,0))),"",INDEX('Policy Characteristics'!L:L,MATCH($C285,'Policy Characteristics'!$C:$C,0)))</f>
        <v/>
      </c>
    </row>
    <row r="286" spans="1:18" s="4" customFormat="1" x14ac:dyDescent="0.25">
      <c r="A286" s="176" t="str">
        <f>IF(ISBLANK(INDEX('Policy Characteristics'!A:A,MATCH($C286,'Policy Characteristics'!$C:$C,0))),"",INDEX('Policy Characteristics'!A:A,MATCH($C286,'Policy Characteristics'!$C:$C,0)))</f>
        <v>Electricity Supply</v>
      </c>
      <c r="B286" s="184" t="str">
        <f>IF(ISBLANK(INDEX('Policy Characteristics'!B:B,MATCH($C286,'Policy Characteristics'!$C:$C,0))),"",INDEX('Policy Characteristics'!B:B,MATCH($C286,'Policy Characteristics'!$C:$C,0)))</f>
        <v>Ban New Power Plant Retrofits</v>
      </c>
      <c r="C286" s="176" t="str">
        <f t="shared" si="19"/>
        <v>Boolean Ban New Power Plant Retrofits</v>
      </c>
      <c r="D286" s="6" t="s">
        <v>1306</v>
      </c>
      <c r="E286" s="47"/>
      <c r="F286" s="6" t="s">
        <v>428</v>
      </c>
      <c r="G286" s="47"/>
      <c r="H286" s="44">
        <v>2445</v>
      </c>
      <c r="I286" s="197" t="s">
        <v>44</v>
      </c>
      <c r="J286" s="177" t="str">
        <f>IF(ISBLANK(INDEX('Policy Characteristics'!D:D,MATCH($C286,'Policy Characteristics'!$C:$C,0))),"",INDEX('Policy Characteristics'!D:D,MATCH($C286,'Policy Characteristics'!$C:$C,0)))</f>
        <v>Ban New Power Plant Retrofits</v>
      </c>
      <c r="K286" s="176" t="str">
        <f>IF(ISBLANK(INDEX('Policy Characteristics'!E:E,MATCH($C286,'Policy Characteristics'!$C:$C,0))),"",INDEX('Policy Characteristics'!E:E,MATCH($C286,'Policy Characteristics'!$C:$C,0)))</f>
        <v>elec ban new power plant retrofits</v>
      </c>
      <c r="L286" s="176">
        <f>IF(ISBLANK(INDEX('Policy Characteristics'!F:F,MATCH($C286,'Policy Characteristics'!$C:$C,0))),"",INDEX('Policy Characteristics'!F:F,MATCH($C286,'Policy Characteristics'!$C:$C,0)))</f>
        <v>0</v>
      </c>
      <c r="M286" s="176">
        <f>IF(ISBLANK(INDEX('Policy Characteristics'!G:G,MATCH($C286,'Policy Characteristics'!$C:$C,0))),"",INDEX('Policy Characteristics'!G:G,MATCH($C286,'Policy Characteristics'!$C:$C,0)))</f>
        <v>1</v>
      </c>
      <c r="N286" s="176">
        <f>IF(ISBLANK(INDEX('Policy Characteristics'!H:H,MATCH($C286,'Policy Characteristics'!$C:$C,0))),"",INDEX('Policy Characteristics'!H:H,MATCH($C286,'Policy Characteristics'!$C:$C,0)))</f>
        <v>1</v>
      </c>
      <c r="O286" s="176" t="str">
        <f>IF(ISBLANK(INDEX('Policy Characteristics'!I:I,MATCH($C286,'Policy Characteristics'!$C:$C,0))),"",INDEX('Policy Characteristics'!I:I,MATCH($C286,'Policy Characteristics'!$C:$C,0)))</f>
        <v>on/off</v>
      </c>
      <c r="P286" s="176" t="str">
        <f>IF(ISBLANK(INDEX('Policy Characteristics'!J:J,MATCH($C286,'Policy Characteristics'!$C:$C,0))),"",INDEX('Policy Characteristics'!J:J,MATCH($C286,'Policy Characteristics'!$C:$C,0)))</f>
        <v>**Description:** This policy prevents new capacity of the selected CCS plant type(s) from being built to replace existing non-CCS plants.</v>
      </c>
      <c r="Q286" s="176" t="str">
        <f>IF(ISBLANK(INDEX('Policy Characteristics'!K:K,MATCH($C286,'Policy Characteristics'!$C:$C,0))),"",INDEX('Policy Characteristics'!K:K,MATCH($C286,'Policy Characteristics'!$C:$C,0)))</f>
        <v/>
      </c>
      <c r="R286" s="176" t="str">
        <f>IF(ISBLANK(INDEX('Policy Characteristics'!L:L,MATCH($C286,'Policy Characteristics'!$C:$C,0))),"",INDEX('Policy Characteristics'!L:L,MATCH($C286,'Policy Characteristics'!$C:$C,0)))</f>
        <v/>
      </c>
    </row>
    <row r="287" spans="1:18" s="4" customFormat="1" x14ac:dyDescent="0.25">
      <c r="A287" s="176" t="str">
        <f>IF(ISBLANK(INDEX('Policy Characteristics'!A:A,MATCH($C287,'Policy Characteristics'!$C:$C,0))),"",INDEX('Policy Characteristics'!A:A,MATCH($C287,'Policy Characteristics'!$C:$C,0)))</f>
        <v>Electricity Supply</v>
      </c>
      <c r="B287" s="184" t="str">
        <f>IF(ISBLANK(INDEX('Policy Characteristics'!B:B,MATCH($C287,'Policy Characteristics'!$C:$C,0))),"",INDEX('Policy Characteristics'!B:B,MATCH($C287,'Policy Characteristics'!$C:$C,0)))</f>
        <v>Ban New Power Plant Retrofits</v>
      </c>
      <c r="C287" s="176" t="str">
        <f t="shared" si="19"/>
        <v>Boolean Ban New Power Plant Retrofits</v>
      </c>
      <c r="D287" s="6" t="s">
        <v>302</v>
      </c>
      <c r="E287" s="47"/>
      <c r="F287" s="6" t="s">
        <v>2535</v>
      </c>
      <c r="G287" s="47"/>
      <c r="H287" s="44">
        <v>2446</v>
      </c>
      <c r="I287" s="197" t="s">
        <v>44</v>
      </c>
      <c r="J287" s="177" t="str">
        <f>IF(ISBLANK(INDEX('Policy Characteristics'!D:D,MATCH($C287,'Policy Characteristics'!$C:$C,0))),"",INDEX('Policy Characteristics'!D:D,MATCH($C287,'Policy Characteristics'!$C:$C,0)))</f>
        <v>Ban New Power Plant Retrofits</v>
      </c>
      <c r="K287" s="176" t="str">
        <f>IF(ISBLANK(INDEX('Policy Characteristics'!E:E,MATCH($C287,'Policy Characteristics'!$C:$C,0))),"",INDEX('Policy Characteristics'!E:E,MATCH($C287,'Policy Characteristics'!$C:$C,0)))</f>
        <v>elec ban new power plant retrofits</v>
      </c>
      <c r="L287" s="176">
        <f>IF(ISBLANK(INDEX('Policy Characteristics'!F:F,MATCH($C287,'Policy Characteristics'!$C:$C,0))),"",INDEX('Policy Characteristics'!F:F,MATCH($C287,'Policy Characteristics'!$C:$C,0)))</f>
        <v>0</v>
      </c>
      <c r="M287" s="176">
        <f>IF(ISBLANK(INDEX('Policy Characteristics'!G:G,MATCH($C287,'Policy Characteristics'!$C:$C,0))),"",INDEX('Policy Characteristics'!G:G,MATCH($C287,'Policy Characteristics'!$C:$C,0)))</f>
        <v>1</v>
      </c>
      <c r="N287" s="176">
        <f>IF(ISBLANK(INDEX('Policy Characteristics'!H:H,MATCH($C287,'Policy Characteristics'!$C:$C,0))),"",INDEX('Policy Characteristics'!H:H,MATCH($C287,'Policy Characteristics'!$C:$C,0)))</f>
        <v>1</v>
      </c>
      <c r="O287" s="176" t="str">
        <f>IF(ISBLANK(INDEX('Policy Characteristics'!I:I,MATCH($C287,'Policy Characteristics'!$C:$C,0))),"",INDEX('Policy Characteristics'!I:I,MATCH($C287,'Policy Characteristics'!$C:$C,0)))</f>
        <v>on/off</v>
      </c>
      <c r="P287" s="176" t="str">
        <f>IF(ISBLANK(INDEX('Policy Characteristics'!J:J,MATCH($C287,'Policy Characteristics'!$C:$C,0))),"",INDEX('Policy Characteristics'!J:J,MATCH($C287,'Policy Characteristics'!$C:$C,0)))</f>
        <v>**Description:** This policy prevents new capacity of the selected CCS plant type(s) from being built to replace existing non-CCS plants.</v>
      </c>
      <c r="Q287" s="176" t="str">
        <f>IF(ISBLANK(INDEX('Policy Characteristics'!K:K,MATCH($C287,'Policy Characteristics'!$C:$C,0))),"",INDEX('Policy Characteristics'!K:K,MATCH($C287,'Policy Characteristics'!$C:$C,0)))</f>
        <v/>
      </c>
      <c r="R287" s="176" t="str">
        <f>IF(ISBLANK(INDEX('Policy Characteristics'!L:L,MATCH($C287,'Policy Characteristics'!$C:$C,0))),"",INDEX('Policy Characteristics'!L:L,MATCH($C287,'Policy Characteristics'!$C:$C,0)))</f>
        <v/>
      </c>
    </row>
    <row r="288" spans="1:18" s="4" customFormat="1" x14ac:dyDescent="0.25">
      <c r="A288" s="176" t="str">
        <f>IF(ISBLANK(INDEX('Policy Characteristics'!A:A,MATCH($C288,'Policy Characteristics'!$C:$C,0))),"",INDEX('Policy Characteristics'!A:A,MATCH($C288,'Policy Characteristics'!$C:$C,0)))</f>
        <v>Electricity Supply</v>
      </c>
      <c r="B288" s="184" t="str">
        <f>IF(ISBLANK(INDEX('Policy Characteristics'!B:B,MATCH($C288,'Policy Characteristics'!$C:$C,0))),"",INDEX('Policy Characteristics'!B:B,MATCH($C288,'Policy Characteristics'!$C:$C,0)))</f>
        <v>Ban New Power Plant Retrofits</v>
      </c>
      <c r="C288" s="176" t="str">
        <f t="shared" si="19"/>
        <v>Boolean Ban New Power Plant Retrofits</v>
      </c>
      <c r="D288" s="6" t="s">
        <v>303</v>
      </c>
      <c r="E288" s="47"/>
      <c r="F288" s="6" t="s">
        <v>304</v>
      </c>
      <c r="G288" s="47"/>
      <c r="H288" s="44">
        <v>2447</v>
      </c>
      <c r="I288" s="197" t="s">
        <v>44</v>
      </c>
      <c r="J288" s="177" t="str">
        <f>IF(ISBLANK(INDEX('Policy Characteristics'!D:D,MATCH($C288,'Policy Characteristics'!$C:$C,0))),"",INDEX('Policy Characteristics'!D:D,MATCH($C288,'Policy Characteristics'!$C:$C,0)))</f>
        <v>Ban New Power Plant Retrofits</v>
      </c>
      <c r="K288" s="176" t="str">
        <f>IF(ISBLANK(INDEX('Policy Characteristics'!E:E,MATCH($C288,'Policy Characteristics'!$C:$C,0))),"",INDEX('Policy Characteristics'!E:E,MATCH($C288,'Policy Characteristics'!$C:$C,0)))</f>
        <v>elec ban new power plant retrofits</v>
      </c>
      <c r="L288" s="176">
        <f>IF(ISBLANK(INDEX('Policy Characteristics'!F:F,MATCH($C288,'Policy Characteristics'!$C:$C,0))),"",INDEX('Policy Characteristics'!F:F,MATCH($C288,'Policy Characteristics'!$C:$C,0)))</f>
        <v>0</v>
      </c>
      <c r="M288" s="176">
        <f>IF(ISBLANK(INDEX('Policy Characteristics'!G:G,MATCH($C288,'Policy Characteristics'!$C:$C,0))),"",INDEX('Policy Characteristics'!G:G,MATCH($C288,'Policy Characteristics'!$C:$C,0)))</f>
        <v>1</v>
      </c>
      <c r="N288" s="176">
        <f>IF(ISBLANK(INDEX('Policy Characteristics'!H:H,MATCH($C288,'Policy Characteristics'!$C:$C,0))),"",INDEX('Policy Characteristics'!H:H,MATCH($C288,'Policy Characteristics'!$C:$C,0)))</f>
        <v>1</v>
      </c>
      <c r="O288" s="176" t="str">
        <f>IF(ISBLANK(INDEX('Policy Characteristics'!I:I,MATCH($C288,'Policy Characteristics'!$C:$C,0))),"",INDEX('Policy Characteristics'!I:I,MATCH($C288,'Policy Characteristics'!$C:$C,0)))</f>
        <v>on/off</v>
      </c>
      <c r="P288" s="176" t="str">
        <f>IF(ISBLANK(INDEX('Policy Characteristics'!J:J,MATCH($C288,'Policy Characteristics'!$C:$C,0))),"",INDEX('Policy Characteristics'!J:J,MATCH($C288,'Policy Characteristics'!$C:$C,0)))</f>
        <v>**Description:** This policy prevents new capacity of the selected CCS plant type(s) from being built to replace existing non-CCS plants.</v>
      </c>
      <c r="Q288" s="176" t="str">
        <f>IF(ISBLANK(INDEX('Policy Characteristics'!K:K,MATCH($C288,'Policy Characteristics'!$C:$C,0))),"",INDEX('Policy Characteristics'!K:K,MATCH($C288,'Policy Characteristics'!$C:$C,0)))</f>
        <v/>
      </c>
      <c r="R288" s="176" t="str">
        <f>IF(ISBLANK(INDEX('Policy Characteristics'!L:L,MATCH($C288,'Policy Characteristics'!$C:$C,0))),"",INDEX('Policy Characteristics'!L:L,MATCH($C288,'Policy Characteristics'!$C:$C,0)))</f>
        <v/>
      </c>
    </row>
    <row r="289" spans="1:18" s="4" customFormat="1" x14ac:dyDescent="0.25">
      <c r="A289" s="176" t="str">
        <f>IF(ISBLANK(INDEX('Policy Characteristics'!A:A,MATCH($C289,'Policy Characteristics'!$C:$C,0))),"",INDEX('Policy Characteristics'!A:A,MATCH($C289,'Policy Characteristics'!$C:$C,0)))</f>
        <v>Electricity Supply</v>
      </c>
      <c r="B289" s="184" t="str">
        <f>IF(ISBLANK(INDEX('Policy Characteristics'!B:B,MATCH($C289,'Policy Characteristics'!$C:$C,0))),"",INDEX('Policy Characteristics'!B:B,MATCH($C289,'Policy Characteristics'!$C:$C,0)))</f>
        <v>Ban New Power Plant Retrofits</v>
      </c>
      <c r="C289" s="176" t="str">
        <f t="shared" si="19"/>
        <v>Boolean Ban New Power Plant Retrofits</v>
      </c>
      <c r="D289" s="6" t="s">
        <v>436</v>
      </c>
      <c r="E289" s="47"/>
      <c r="F289" s="6" t="s">
        <v>435</v>
      </c>
      <c r="G289" s="47"/>
      <c r="H289" s="44">
        <v>2448</v>
      </c>
      <c r="I289" s="197" t="s">
        <v>44</v>
      </c>
      <c r="J289" s="177" t="str">
        <f>IF(ISBLANK(INDEX('Policy Characteristics'!D:D,MATCH($C289,'Policy Characteristics'!$C:$C,0))),"",INDEX('Policy Characteristics'!D:D,MATCH($C289,'Policy Characteristics'!$C:$C,0)))</f>
        <v>Ban New Power Plant Retrofits</v>
      </c>
      <c r="K289" s="176" t="str">
        <f>IF(ISBLANK(INDEX('Policy Characteristics'!E:E,MATCH($C289,'Policy Characteristics'!$C:$C,0))),"",INDEX('Policy Characteristics'!E:E,MATCH($C289,'Policy Characteristics'!$C:$C,0)))</f>
        <v>elec ban new power plant retrofits</v>
      </c>
      <c r="L289" s="176">
        <f>IF(ISBLANK(INDEX('Policy Characteristics'!F:F,MATCH($C289,'Policy Characteristics'!$C:$C,0))),"",INDEX('Policy Characteristics'!F:F,MATCH($C289,'Policy Characteristics'!$C:$C,0)))</f>
        <v>0</v>
      </c>
      <c r="M289" s="176">
        <f>IF(ISBLANK(INDEX('Policy Characteristics'!G:G,MATCH($C289,'Policy Characteristics'!$C:$C,0))),"",INDEX('Policy Characteristics'!G:G,MATCH($C289,'Policy Characteristics'!$C:$C,0)))</f>
        <v>1</v>
      </c>
      <c r="N289" s="176">
        <f>IF(ISBLANK(INDEX('Policy Characteristics'!H:H,MATCH($C289,'Policy Characteristics'!$C:$C,0))),"",INDEX('Policy Characteristics'!H:H,MATCH($C289,'Policy Characteristics'!$C:$C,0)))</f>
        <v>1</v>
      </c>
      <c r="O289" s="176" t="str">
        <f>IF(ISBLANK(INDEX('Policy Characteristics'!I:I,MATCH($C289,'Policy Characteristics'!$C:$C,0))),"",INDEX('Policy Characteristics'!I:I,MATCH($C289,'Policy Characteristics'!$C:$C,0)))</f>
        <v>on/off</v>
      </c>
      <c r="P289" s="176" t="str">
        <f>IF(ISBLANK(INDEX('Policy Characteristics'!J:J,MATCH($C289,'Policy Characteristics'!$C:$C,0))),"",INDEX('Policy Characteristics'!J:J,MATCH($C289,'Policy Characteristics'!$C:$C,0)))</f>
        <v>**Description:** This policy prevents new capacity of the selected CCS plant type(s) from being built to replace existing non-CCS plants.</v>
      </c>
      <c r="Q289" s="176" t="str">
        <f>IF(ISBLANK(INDEX('Policy Characteristics'!K:K,MATCH($C289,'Policy Characteristics'!$C:$C,0))),"",INDEX('Policy Characteristics'!K:K,MATCH($C289,'Policy Characteristics'!$C:$C,0)))</f>
        <v/>
      </c>
      <c r="R289" s="176" t="str">
        <f>IF(ISBLANK(INDEX('Policy Characteristics'!L:L,MATCH($C289,'Policy Characteristics'!$C:$C,0))),"",INDEX('Policy Characteristics'!L:L,MATCH($C289,'Policy Characteristics'!$C:$C,0)))</f>
        <v/>
      </c>
    </row>
    <row r="290" spans="1:18" s="4" customFormat="1" x14ac:dyDescent="0.25">
      <c r="A290" s="176" t="str">
        <f>IF(ISBLANK(INDEX('Policy Characteristics'!A:A,MATCH($C290,'Policy Characteristics'!$C:$C,0))),"",INDEX('Policy Characteristics'!A:A,MATCH($C290,'Policy Characteristics'!$C:$C,0)))</f>
        <v>Electricity Supply</v>
      </c>
      <c r="B290" s="184" t="str">
        <f>IF(ISBLANK(INDEX('Policy Characteristics'!B:B,MATCH($C290,'Policy Characteristics'!$C:$C,0))),"",INDEX('Policy Characteristics'!B:B,MATCH($C290,'Policy Characteristics'!$C:$C,0)))</f>
        <v>Ban New Power Plant Retrofits</v>
      </c>
      <c r="C290" s="176" t="str">
        <f t="shared" si="19"/>
        <v>Boolean Ban New Power Plant Retrofits</v>
      </c>
      <c r="D290" s="6" t="s">
        <v>445</v>
      </c>
      <c r="E290" s="47"/>
      <c r="F290" s="6" t="s">
        <v>446</v>
      </c>
      <c r="G290" s="47"/>
      <c r="H290" s="44">
        <v>2449</v>
      </c>
      <c r="I290" s="197" t="s">
        <v>44</v>
      </c>
      <c r="J290" s="177" t="str">
        <f>IF(ISBLANK(INDEX('Policy Characteristics'!D:D,MATCH($C290,'Policy Characteristics'!$C:$C,0))),"",INDEX('Policy Characteristics'!D:D,MATCH($C290,'Policy Characteristics'!$C:$C,0)))</f>
        <v>Ban New Power Plant Retrofits</v>
      </c>
      <c r="K290" s="176" t="str">
        <f>IF(ISBLANK(INDEX('Policy Characteristics'!E:E,MATCH($C290,'Policy Characteristics'!$C:$C,0))),"",INDEX('Policy Characteristics'!E:E,MATCH($C290,'Policy Characteristics'!$C:$C,0)))</f>
        <v>elec ban new power plant retrofits</v>
      </c>
      <c r="L290" s="176">
        <f>IF(ISBLANK(INDEX('Policy Characteristics'!F:F,MATCH($C290,'Policy Characteristics'!$C:$C,0))),"",INDEX('Policy Characteristics'!F:F,MATCH($C290,'Policy Characteristics'!$C:$C,0)))</f>
        <v>0</v>
      </c>
      <c r="M290" s="176">
        <f>IF(ISBLANK(INDEX('Policy Characteristics'!G:G,MATCH($C290,'Policy Characteristics'!$C:$C,0))),"",INDEX('Policy Characteristics'!G:G,MATCH($C290,'Policy Characteristics'!$C:$C,0)))</f>
        <v>1</v>
      </c>
      <c r="N290" s="176">
        <f>IF(ISBLANK(INDEX('Policy Characteristics'!H:H,MATCH($C290,'Policy Characteristics'!$C:$C,0))),"",INDEX('Policy Characteristics'!H:H,MATCH($C290,'Policy Characteristics'!$C:$C,0)))</f>
        <v>1</v>
      </c>
      <c r="O290" s="176" t="str">
        <f>IF(ISBLANK(INDEX('Policy Characteristics'!I:I,MATCH($C290,'Policy Characteristics'!$C:$C,0))),"",INDEX('Policy Characteristics'!I:I,MATCH($C290,'Policy Characteristics'!$C:$C,0)))</f>
        <v>on/off</v>
      </c>
      <c r="P290" s="176" t="str">
        <f>IF(ISBLANK(INDEX('Policy Characteristics'!J:J,MATCH($C290,'Policy Characteristics'!$C:$C,0))),"",INDEX('Policy Characteristics'!J:J,MATCH($C290,'Policy Characteristics'!$C:$C,0)))</f>
        <v>**Description:** This policy prevents new capacity of the selected CCS plant type(s) from being built to replace existing non-CCS plants.</v>
      </c>
      <c r="Q290" s="176" t="str">
        <f>IF(ISBLANK(INDEX('Policy Characteristics'!K:K,MATCH($C290,'Policy Characteristics'!$C:$C,0))),"",INDEX('Policy Characteristics'!K:K,MATCH($C290,'Policy Characteristics'!$C:$C,0)))</f>
        <v/>
      </c>
      <c r="R290" s="176" t="str">
        <f>IF(ISBLANK(INDEX('Policy Characteristics'!L:L,MATCH($C290,'Policy Characteristics'!$C:$C,0))),"",INDEX('Policy Characteristics'!L:L,MATCH($C290,'Policy Characteristics'!$C:$C,0)))</f>
        <v/>
      </c>
    </row>
    <row r="291" spans="1:18" s="4" customFormat="1" x14ac:dyDescent="0.25">
      <c r="A291" s="176" t="str">
        <f>IF(ISBLANK(INDEX('Policy Characteristics'!A:A,MATCH($C291,'Policy Characteristics'!$C:$C,0))),"",INDEX('Policy Characteristics'!A:A,MATCH($C291,'Policy Characteristics'!$C:$C,0)))</f>
        <v>Electricity Supply</v>
      </c>
      <c r="B291" s="184" t="str">
        <f>IF(ISBLANK(INDEX('Policy Characteristics'!B:B,MATCH($C291,'Policy Characteristics'!$C:$C,0))),"",INDEX('Policy Characteristics'!B:B,MATCH($C291,'Policy Characteristics'!$C:$C,0)))</f>
        <v>Ban New Power Plant Retrofits</v>
      </c>
      <c r="C291" s="176" t="str">
        <f t="shared" si="19"/>
        <v>Boolean Ban New Power Plant Retrofits</v>
      </c>
      <c r="D291" s="6" t="s">
        <v>1622</v>
      </c>
      <c r="E291" s="47"/>
      <c r="F291" s="6" t="s">
        <v>1348</v>
      </c>
      <c r="G291" s="47"/>
      <c r="H291" s="44">
        <v>2450</v>
      </c>
      <c r="I291" s="197" t="s">
        <v>44</v>
      </c>
      <c r="J291" s="177" t="str">
        <f>IF(ISBLANK(INDEX('Policy Characteristics'!D:D,MATCH($C291,'Policy Characteristics'!$C:$C,0))),"",INDEX('Policy Characteristics'!D:D,MATCH($C291,'Policy Characteristics'!$C:$C,0)))</f>
        <v>Ban New Power Plant Retrofits</v>
      </c>
      <c r="K291" s="176" t="str">
        <f>IF(ISBLANK(INDEX('Policy Characteristics'!E:E,MATCH($C291,'Policy Characteristics'!$C:$C,0))),"",INDEX('Policy Characteristics'!E:E,MATCH($C291,'Policy Characteristics'!$C:$C,0)))</f>
        <v>elec ban new power plant retrofits</v>
      </c>
      <c r="L291" s="176">
        <f>IF(ISBLANK(INDEX('Policy Characteristics'!F:F,MATCH($C291,'Policy Characteristics'!$C:$C,0))),"",INDEX('Policy Characteristics'!F:F,MATCH($C291,'Policy Characteristics'!$C:$C,0)))</f>
        <v>0</v>
      </c>
      <c r="M291" s="176">
        <f>IF(ISBLANK(INDEX('Policy Characteristics'!G:G,MATCH($C291,'Policy Characteristics'!$C:$C,0))),"",INDEX('Policy Characteristics'!G:G,MATCH($C291,'Policy Characteristics'!$C:$C,0)))</f>
        <v>1</v>
      </c>
      <c r="N291" s="176">
        <f>IF(ISBLANK(INDEX('Policy Characteristics'!H:H,MATCH($C291,'Policy Characteristics'!$C:$C,0))),"",INDEX('Policy Characteristics'!H:H,MATCH($C291,'Policy Characteristics'!$C:$C,0)))</f>
        <v>1</v>
      </c>
      <c r="O291" s="176" t="str">
        <f>IF(ISBLANK(INDEX('Policy Characteristics'!I:I,MATCH($C291,'Policy Characteristics'!$C:$C,0))),"",INDEX('Policy Characteristics'!I:I,MATCH($C291,'Policy Characteristics'!$C:$C,0)))</f>
        <v>on/off</v>
      </c>
      <c r="P291" s="176" t="str">
        <f>IF(ISBLANK(INDEX('Policy Characteristics'!J:J,MATCH($C291,'Policy Characteristics'!$C:$C,0))),"",INDEX('Policy Characteristics'!J:J,MATCH($C291,'Policy Characteristics'!$C:$C,0)))</f>
        <v>**Description:** This policy prevents new capacity of the selected CCS plant type(s) from being built to replace existing non-CCS plants.</v>
      </c>
      <c r="Q291" s="176" t="str">
        <f>IF(ISBLANK(INDEX('Policy Characteristics'!K:K,MATCH($C291,'Policy Characteristics'!$C:$C,0))),"",INDEX('Policy Characteristics'!K:K,MATCH($C291,'Policy Characteristics'!$C:$C,0)))</f>
        <v/>
      </c>
      <c r="R291" s="176" t="str">
        <f>IF(ISBLANK(INDEX('Policy Characteristics'!L:L,MATCH($C291,'Policy Characteristics'!$C:$C,0))),"",INDEX('Policy Characteristics'!L:L,MATCH($C291,'Policy Characteristics'!$C:$C,0)))</f>
        <v/>
      </c>
    </row>
    <row r="292" spans="1:18" s="4" customFormat="1" x14ac:dyDescent="0.25">
      <c r="A292" s="176" t="str">
        <f>IF(ISBLANK(INDEX('Policy Characteristics'!A:A,MATCH($C292,'Policy Characteristics'!$C:$C,0))),"",INDEX('Policy Characteristics'!A:A,MATCH($C292,'Policy Characteristics'!$C:$C,0)))</f>
        <v>Electricity Supply</v>
      </c>
      <c r="B292" s="184" t="str">
        <f>IF(ISBLANK(INDEX('Policy Characteristics'!B:B,MATCH($C292,'Policy Characteristics'!$C:$C,0))),"",INDEX('Policy Characteristics'!B:B,MATCH($C292,'Policy Characteristics'!$C:$C,0)))</f>
        <v>Ban New Power Plant Retrofits</v>
      </c>
      <c r="C292" s="176" t="str">
        <f t="shared" si="19"/>
        <v>Boolean Ban New Power Plant Retrofits</v>
      </c>
      <c r="D292" s="6" t="s">
        <v>1623</v>
      </c>
      <c r="E292" s="47"/>
      <c r="F292" s="6" t="s">
        <v>1468</v>
      </c>
      <c r="G292" s="47"/>
      <c r="H292" s="44">
        <v>2451</v>
      </c>
      <c r="I292" s="197" t="s">
        <v>44</v>
      </c>
      <c r="J292" s="177" t="str">
        <f>IF(ISBLANK(INDEX('Policy Characteristics'!D:D,MATCH($C292,'Policy Characteristics'!$C:$C,0))),"",INDEX('Policy Characteristics'!D:D,MATCH($C292,'Policy Characteristics'!$C:$C,0)))</f>
        <v>Ban New Power Plant Retrofits</v>
      </c>
      <c r="K292" s="176" t="str">
        <f>IF(ISBLANK(INDEX('Policy Characteristics'!E:E,MATCH($C292,'Policy Characteristics'!$C:$C,0))),"",INDEX('Policy Characteristics'!E:E,MATCH($C292,'Policy Characteristics'!$C:$C,0)))</f>
        <v>elec ban new power plant retrofits</v>
      </c>
      <c r="L292" s="176">
        <f>IF(ISBLANK(INDEX('Policy Characteristics'!F:F,MATCH($C292,'Policy Characteristics'!$C:$C,0))),"",INDEX('Policy Characteristics'!F:F,MATCH($C292,'Policy Characteristics'!$C:$C,0)))</f>
        <v>0</v>
      </c>
      <c r="M292" s="176">
        <f>IF(ISBLANK(INDEX('Policy Characteristics'!G:G,MATCH($C292,'Policy Characteristics'!$C:$C,0))),"",INDEX('Policy Characteristics'!G:G,MATCH($C292,'Policy Characteristics'!$C:$C,0)))</f>
        <v>1</v>
      </c>
      <c r="N292" s="176">
        <f>IF(ISBLANK(INDEX('Policy Characteristics'!H:H,MATCH($C292,'Policy Characteristics'!$C:$C,0))),"",INDEX('Policy Characteristics'!H:H,MATCH($C292,'Policy Characteristics'!$C:$C,0)))</f>
        <v>1</v>
      </c>
      <c r="O292" s="176" t="str">
        <f>IF(ISBLANK(INDEX('Policy Characteristics'!I:I,MATCH($C292,'Policy Characteristics'!$C:$C,0))),"",INDEX('Policy Characteristics'!I:I,MATCH($C292,'Policy Characteristics'!$C:$C,0)))</f>
        <v>on/off</v>
      </c>
      <c r="P292" s="176" t="str">
        <f>IF(ISBLANK(INDEX('Policy Characteristics'!J:J,MATCH($C292,'Policy Characteristics'!$C:$C,0))),"",INDEX('Policy Characteristics'!J:J,MATCH($C292,'Policy Characteristics'!$C:$C,0)))</f>
        <v>**Description:** This policy prevents new capacity of the selected CCS plant type(s) from being built to replace existing non-CCS plants.</v>
      </c>
      <c r="Q292" s="176" t="str">
        <f>IF(ISBLANK(INDEX('Policy Characteristics'!K:K,MATCH($C292,'Policy Characteristics'!$C:$C,0))),"",INDEX('Policy Characteristics'!K:K,MATCH($C292,'Policy Characteristics'!$C:$C,0)))</f>
        <v/>
      </c>
      <c r="R292" s="176" t="str">
        <f>IF(ISBLANK(INDEX('Policy Characteristics'!L:L,MATCH($C292,'Policy Characteristics'!$C:$C,0))),"",INDEX('Policy Characteristics'!L:L,MATCH($C292,'Policy Characteristics'!$C:$C,0)))</f>
        <v/>
      </c>
    </row>
    <row r="293" spans="1:18" s="4" customFormat="1" x14ac:dyDescent="0.25">
      <c r="A293" s="176" t="str">
        <f>IF(ISBLANK(INDEX('Policy Characteristics'!A:A,MATCH($C293,'Policy Characteristics'!$C:$C,0))),"",INDEX('Policy Characteristics'!A:A,MATCH($C293,'Policy Characteristics'!$C:$C,0)))</f>
        <v>Electricity Supply</v>
      </c>
      <c r="B293" s="184" t="str">
        <f>IF(ISBLANK(INDEX('Policy Characteristics'!B:B,MATCH($C293,'Policy Characteristics'!$C:$C,0))),"",INDEX('Policy Characteristics'!B:B,MATCH($C293,'Policy Characteristics'!$C:$C,0)))</f>
        <v>Ban New Power Plant Retrofits</v>
      </c>
      <c r="C293" s="176" t="str">
        <f t="shared" si="19"/>
        <v>Boolean Ban New Power Plant Retrofits</v>
      </c>
      <c r="D293" s="6" t="s">
        <v>1624</v>
      </c>
      <c r="E293" s="47"/>
      <c r="F293" s="6" t="s">
        <v>1350</v>
      </c>
      <c r="G293" s="47"/>
      <c r="H293" s="44">
        <v>2452</v>
      </c>
      <c r="I293" s="197" t="s">
        <v>44</v>
      </c>
      <c r="J293" s="177" t="str">
        <f>IF(ISBLANK(INDEX('Policy Characteristics'!D:D,MATCH($C293,'Policy Characteristics'!$C:$C,0))),"",INDEX('Policy Characteristics'!D:D,MATCH($C293,'Policy Characteristics'!$C:$C,0)))</f>
        <v>Ban New Power Plant Retrofits</v>
      </c>
      <c r="K293" s="176" t="str">
        <f>IF(ISBLANK(INDEX('Policy Characteristics'!E:E,MATCH($C293,'Policy Characteristics'!$C:$C,0))),"",INDEX('Policy Characteristics'!E:E,MATCH($C293,'Policy Characteristics'!$C:$C,0)))</f>
        <v>elec ban new power plant retrofits</v>
      </c>
      <c r="L293" s="176">
        <f>IF(ISBLANK(INDEX('Policy Characteristics'!F:F,MATCH($C293,'Policy Characteristics'!$C:$C,0))),"",INDEX('Policy Characteristics'!F:F,MATCH($C293,'Policy Characteristics'!$C:$C,0)))</f>
        <v>0</v>
      </c>
      <c r="M293" s="176">
        <f>IF(ISBLANK(INDEX('Policy Characteristics'!G:G,MATCH($C293,'Policy Characteristics'!$C:$C,0))),"",INDEX('Policy Characteristics'!G:G,MATCH($C293,'Policy Characteristics'!$C:$C,0)))</f>
        <v>1</v>
      </c>
      <c r="N293" s="176">
        <f>IF(ISBLANK(INDEX('Policy Characteristics'!H:H,MATCH($C293,'Policy Characteristics'!$C:$C,0))),"",INDEX('Policy Characteristics'!H:H,MATCH($C293,'Policy Characteristics'!$C:$C,0)))</f>
        <v>1</v>
      </c>
      <c r="O293" s="176" t="str">
        <f>IF(ISBLANK(INDEX('Policy Characteristics'!I:I,MATCH($C293,'Policy Characteristics'!$C:$C,0))),"",INDEX('Policy Characteristics'!I:I,MATCH($C293,'Policy Characteristics'!$C:$C,0)))</f>
        <v>on/off</v>
      </c>
      <c r="P293" s="176" t="str">
        <f>IF(ISBLANK(INDEX('Policy Characteristics'!J:J,MATCH($C293,'Policy Characteristics'!$C:$C,0))),"",INDEX('Policy Characteristics'!J:J,MATCH($C293,'Policy Characteristics'!$C:$C,0)))</f>
        <v>**Description:** This policy prevents new capacity of the selected CCS plant type(s) from being built to replace existing non-CCS plants.</v>
      </c>
      <c r="Q293" s="176" t="str">
        <f>IF(ISBLANK(INDEX('Policy Characteristics'!K:K,MATCH($C293,'Policy Characteristics'!$C:$C,0))),"",INDEX('Policy Characteristics'!K:K,MATCH($C293,'Policy Characteristics'!$C:$C,0)))</f>
        <v/>
      </c>
      <c r="R293" s="176" t="str">
        <f>IF(ISBLANK(INDEX('Policy Characteristics'!L:L,MATCH($C293,'Policy Characteristics'!$C:$C,0))),"",INDEX('Policy Characteristics'!L:L,MATCH($C293,'Policy Characteristics'!$C:$C,0)))</f>
        <v/>
      </c>
    </row>
    <row r="294" spans="1:18" s="4" customFormat="1" x14ac:dyDescent="0.25">
      <c r="A294" s="176" t="str">
        <f>IF(ISBLANK(INDEX('Policy Characteristics'!A:A,MATCH($C294,'Policy Characteristics'!$C:$C,0))),"",INDEX('Policy Characteristics'!A:A,MATCH($C294,'Policy Characteristics'!$C:$C,0)))</f>
        <v>Electricity Supply</v>
      </c>
      <c r="B294" s="184" t="str">
        <f>IF(ISBLANK(INDEX('Policy Characteristics'!B:B,MATCH($C294,'Policy Characteristics'!$C:$C,0))),"",INDEX('Policy Characteristics'!B:B,MATCH($C294,'Policy Characteristics'!$C:$C,0)))</f>
        <v>Ban New Power Plant Retrofits</v>
      </c>
      <c r="C294" s="176" t="str">
        <f t="shared" si="19"/>
        <v>Boolean Ban New Power Plant Retrofits</v>
      </c>
      <c r="D294" s="6" t="s">
        <v>2272</v>
      </c>
      <c r="E294" s="47"/>
      <c r="F294" s="6" t="s">
        <v>2279</v>
      </c>
      <c r="G294" s="47"/>
      <c r="H294" s="44">
        <v>2453</v>
      </c>
      <c r="I294" s="197" t="s">
        <v>43</v>
      </c>
      <c r="J294" s="177" t="str">
        <f>IF(ISBLANK(INDEX('Policy Characteristics'!D:D,MATCH($C294,'Policy Characteristics'!$C:$C,0))),"",INDEX('Policy Characteristics'!D:D,MATCH($C294,'Policy Characteristics'!$C:$C,0)))</f>
        <v>Ban New Power Plant Retrofits</v>
      </c>
      <c r="K294" s="176" t="str">
        <f>IF(ISBLANK(INDEX('Policy Characteristics'!E:E,MATCH($C294,'Policy Characteristics'!$C:$C,0))),"",INDEX('Policy Characteristics'!E:E,MATCH($C294,'Policy Characteristics'!$C:$C,0)))</f>
        <v>elec ban new power plant retrofits</v>
      </c>
      <c r="L294" s="176">
        <f>IF(ISBLANK(INDEX('Policy Characteristics'!F:F,MATCH($C294,'Policy Characteristics'!$C:$C,0))),"",INDEX('Policy Characteristics'!F:F,MATCH($C294,'Policy Characteristics'!$C:$C,0)))</f>
        <v>0</v>
      </c>
      <c r="M294" s="176">
        <f>IF(ISBLANK(INDEX('Policy Characteristics'!G:G,MATCH($C294,'Policy Characteristics'!$C:$C,0))),"",INDEX('Policy Characteristics'!G:G,MATCH($C294,'Policy Characteristics'!$C:$C,0)))</f>
        <v>1</v>
      </c>
      <c r="N294" s="176">
        <f>IF(ISBLANK(INDEX('Policy Characteristics'!H:H,MATCH($C294,'Policy Characteristics'!$C:$C,0))),"",INDEX('Policy Characteristics'!H:H,MATCH($C294,'Policy Characteristics'!$C:$C,0)))</f>
        <v>1</v>
      </c>
      <c r="O294" s="176" t="str">
        <f>IF(ISBLANK(INDEX('Policy Characteristics'!I:I,MATCH($C294,'Policy Characteristics'!$C:$C,0))),"",INDEX('Policy Characteristics'!I:I,MATCH($C294,'Policy Characteristics'!$C:$C,0)))</f>
        <v>on/off</v>
      </c>
      <c r="P294" s="176" t="str">
        <f>IF(ISBLANK(INDEX('Policy Characteristics'!J:J,MATCH($C294,'Policy Characteristics'!$C:$C,0))),"",INDEX('Policy Characteristics'!J:J,MATCH($C294,'Policy Characteristics'!$C:$C,0)))</f>
        <v>**Description:** This policy prevents new capacity of the selected CCS plant type(s) from being built to replace existing non-CCS plants.</v>
      </c>
      <c r="Q294" s="176" t="str">
        <f>IF(ISBLANK(INDEX('Policy Characteristics'!K:K,MATCH($C294,'Policy Characteristics'!$C:$C,0))),"",INDEX('Policy Characteristics'!K:K,MATCH($C294,'Policy Characteristics'!$C:$C,0)))</f>
        <v/>
      </c>
      <c r="R294" s="176" t="str">
        <f>IF(ISBLANK(INDEX('Policy Characteristics'!L:L,MATCH($C294,'Policy Characteristics'!$C:$C,0))),"",INDEX('Policy Characteristics'!L:L,MATCH($C294,'Policy Characteristics'!$C:$C,0)))</f>
        <v/>
      </c>
    </row>
    <row r="295" spans="1:18" s="4" customFormat="1" x14ac:dyDescent="0.25">
      <c r="A295" s="176" t="str">
        <f>IF(ISBLANK(INDEX('Policy Characteristics'!A:A,MATCH($C295,'Policy Characteristics'!$C:$C,0))),"",INDEX('Policy Characteristics'!A:A,MATCH($C295,'Policy Characteristics'!$C:$C,0)))</f>
        <v>Electricity Supply</v>
      </c>
      <c r="B295" s="184" t="str">
        <f>IF(ISBLANK(INDEX('Policy Characteristics'!B:B,MATCH($C295,'Policy Characteristics'!$C:$C,0))),"",INDEX('Policy Characteristics'!B:B,MATCH($C295,'Policy Characteristics'!$C:$C,0)))</f>
        <v>Ban New Power Plant Retrofits</v>
      </c>
      <c r="C295" s="176" t="str">
        <f t="shared" si="19"/>
        <v>Boolean Ban New Power Plant Retrofits</v>
      </c>
      <c r="D295" s="6" t="s">
        <v>2275</v>
      </c>
      <c r="E295" s="47"/>
      <c r="F295" s="6" t="s">
        <v>2280</v>
      </c>
      <c r="G295" s="47"/>
      <c r="H295" s="44">
        <v>2454</v>
      </c>
      <c r="I295" s="197" t="s">
        <v>43</v>
      </c>
      <c r="J295" s="177" t="str">
        <f>IF(ISBLANK(INDEX('Policy Characteristics'!D:D,MATCH($C295,'Policy Characteristics'!$C:$C,0))),"",INDEX('Policy Characteristics'!D:D,MATCH($C295,'Policy Characteristics'!$C:$C,0)))</f>
        <v>Ban New Power Plant Retrofits</v>
      </c>
      <c r="K295" s="176" t="str">
        <f>IF(ISBLANK(INDEX('Policy Characteristics'!E:E,MATCH($C295,'Policy Characteristics'!$C:$C,0))),"",INDEX('Policy Characteristics'!E:E,MATCH($C295,'Policy Characteristics'!$C:$C,0)))</f>
        <v>elec ban new power plant retrofits</v>
      </c>
      <c r="L295" s="176">
        <f>IF(ISBLANK(INDEX('Policy Characteristics'!F:F,MATCH($C295,'Policy Characteristics'!$C:$C,0))),"",INDEX('Policy Characteristics'!F:F,MATCH($C295,'Policy Characteristics'!$C:$C,0)))</f>
        <v>0</v>
      </c>
      <c r="M295" s="176">
        <f>IF(ISBLANK(INDEX('Policy Characteristics'!G:G,MATCH($C295,'Policy Characteristics'!$C:$C,0))),"",INDEX('Policy Characteristics'!G:G,MATCH($C295,'Policy Characteristics'!$C:$C,0)))</f>
        <v>1</v>
      </c>
      <c r="N295" s="176">
        <f>IF(ISBLANK(INDEX('Policy Characteristics'!H:H,MATCH($C295,'Policy Characteristics'!$C:$C,0))),"",INDEX('Policy Characteristics'!H:H,MATCH($C295,'Policy Characteristics'!$C:$C,0)))</f>
        <v>1</v>
      </c>
      <c r="O295" s="176" t="str">
        <f>IF(ISBLANK(INDEX('Policy Characteristics'!I:I,MATCH($C295,'Policy Characteristics'!$C:$C,0))),"",INDEX('Policy Characteristics'!I:I,MATCH($C295,'Policy Characteristics'!$C:$C,0)))</f>
        <v>on/off</v>
      </c>
      <c r="P295" s="176" t="str">
        <f>IF(ISBLANK(INDEX('Policy Characteristics'!J:J,MATCH($C295,'Policy Characteristics'!$C:$C,0))),"",INDEX('Policy Characteristics'!J:J,MATCH($C295,'Policy Characteristics'!$C:$C,0)))</f>
        <v>**Description:** This policy prevents new capacity of the selected CCS plant type(s) from being built to replace existing non-CCS plants.</v>
      </c>
      <c r="Q295" s="176" t="str">
        <f>IF(ISBLANK(INDEX('Policy Characteristics'!K:K,MATCH($C295,'Policy Characteristics'!$C:$C,0))),"",INDEX('Policy Characteristics'!K:K,MATCH($C295,'Policy Characteristics'!$C:$C,0)))</f>
        <v/>
      </c>
      <c r="R295" s="176" t="str">
        <f>IF(ISBLANK(INDEX('Policy Characteristics'!L:L,MATCH($C295,'Policy Characteristics'!$C:$C,0))),"",INDEX('Policy Characteristics'!L:L,MATCH($C295,'Policy Characteristics'!$C:$C,0)))</f>
        <v/>
      </c>
    </row>
    <row r="296" spans="1:18" s="4" customFormat="1" x14ac:dyDescent="0.25">
      <c r="A296" s="176" t="str">
        <f>IF(ISBLANK(INDEX('Policy Characteristics'!A:A,MATCH($C296,'Policy Characteristics'!$C:$C,0))),"",INDEX('Policy Characteristics'!A:A,MATCH($C296,'Policy Characteristics'!$C:$C,0)))</f>
        <v>Electricity Supply</v>
      </c>
      <c r="B296" s="184" t="str">
        <f>IF(ISBLANK(INDEX('Policy Characteristics'!B:B,MATCH($C296,'Policy Characteristics'!$C:$C,0))),"",INDEX('Policy Characteristics'!B:B,MATCH($C296,'Policy Characteristics'!$C:$C,0)))</f>
        <v>Ban New Power Plant Retrofits</v>
      </c>
      <c r="C296" s="176" t="str">
        <f t="shared" si="19"/>
        <v>Boolean Ban New Power Plant Retrofits</v>
      </c>
      <c r="D296" s="6" t="s">
        <v>2276</v>
      </c>
      <c r="E296" s="47"/>
      <c r="F296" s="6" t="s">
        <v>2281</v>
      </c>
      <c r="G296" s="47"/>
      <c r="H296" s="44">
        <v>2455</v>
      </c>
      <c r="I296" s="197" t="s">
        <v>43</v>
      </c>
      <c r="J296" s="177" t="str">
        <f>IF(ISBLANK(INDEX('Policy Characteristics'!D:D,MATCH($C296,'Policy Characteristics'!$C:$C,0))),"",INDEX('Policy Characteristics'!D:D,MATCH($C296,'Policy Characteristics'!$C:$C,0)))</f>
        <v>Ban New Power Plant Retrofits</v>
      </c>
      <c r="K296" s="176" t="str">
        <f>IF(ISBLANK(INDEX('Policy Characteristics'!E:E,MATCH($C296,'Policy Characteristics'!$C:$C,0))),"",INDEX('Policy Characteristics'!E:E,MATCH($C296,'Policy Characteristics'!$C:$C,0)))</f>
        <v>elec ban new power plant retrofits</v>
      </c>
      <c r="L296" s="176">
        <f>IF(ISBLANK(INDEX('Policy Characteristics'!F:F,MATCH($C296,'Policy Characteristics'!$C:$C,0))),"",INDEX('Policy Characteristics'!F:F,MATCH($C296,'Policy Characteristics'!$C:$C,0)))</f>
        <v>0</v>
      </c>
      <c r="M296" s="176">
        <f>IF(ISBLANK(INDEX('Policy Characteristics'!G:G,MATCH($C296,'Policy Characteristics'!$C:$C,0))),"",INDEX('Policy Characteristics'!G:G,MATCH($C296,'Policy Characteristics'!$C:$C,0)))</f>
        <v>1</v>
      </c>
      <c r="N296" s="176">
        <f>IF(ISBLANK(INDEX('Policy Characteristics'!H:H,MATCH($C296,'Policy Characteristics'!$C:$C,0))),"",INDEX('Policy Characteristics'!H:H,MATCH($C296,'Policy Characteristics'!$C:$C,0)))</f>
        <v>1</v>
      </c>
      <c r="O296" s="176" t="str">
        <f>IF(ISBLANK(INDEX('Policy Characteristics'!I:I,MATCH($C296,'Policy Characteristics'!$C:$C,0))),"",INDEX('Policy Characteristics'!I:I,MATCH($C296,'Policy Characteristics'!$C:$C,0)))</f>
        <v>on/off</v>
      </c>
      <c r="P296" s="176" t="str">
        <f>IF(ISBLANK(INDEX('Policy Characteristics'!J:J,MATCH($C296,'Policy Characteristics'!$C:$C,0))),"",INDEX('Policy Characteristics'!J:J,MATCH($C296,'Policy Characteristics'!$C:$C,0)))</f>
        <v>**Description:** This policy prevents new capacity of the selected CCS plant type(s) from being built to replace existing non-CCS plants.</v>
      </c>
      <c r="Q296" s="176" t="str">
        <f>IF(ISBLANK(INDEX('Policy Characteristics'!K:K,MATCH($C296,'Policy Characteristics'!$C:$C,0))),"",INDEX('Policy Characteristics'!K:K,MATCH($C296,'Policy Characteristics'!$C:$C,0)))</f>
        <v/>
      </c>
      <c r="R296" s="176" t="str">
        <f>IF(ISBLANK(INDEX('Policy Characteristics'!L:L,MATCH($C296,'Policy Characteristics'!$C:$C,0))),"",INDEX('Policy Characteristics'!L:L,MATCH($C296,'Policy Characteristics'!$C:$C,0)))</f>
        <v/>
      </c>
    </row>
    <row r="297" spans="1:18" s="4" customFormat="1" x14ac:dyDescent="0.25">
      <c r="A297" s="176" t="str">
        <f>IF(ISBLANK(INDEX('Policy Characteristics'!A:A,MATCH($C297,'Policy Characteristics'!$C:$C,0))),"",INDEX('Policy Characteristics'!A:A,MATCH($C297,'Policy Characteristics'!$C:$C,0)))</f>
        <v>Electricity Supply</v>
      </c>
      <c r="B297" s="184" t="str">
        <f>IF(ISBLANK(INDEX('Policy Characteristics'!B:B,MATCH($C297,'Policy Characteristics'!$C:$C,0))),"",INDEX('Policy Characteristics'!B:B,MATCH($C297,'Policy Characteristics'!$C:$C,0)))</f>
        <v>Ban New Power Plant Retrofits</v>
      </c>
      <c r="C297" s="176" t="str">
        <f t="shared" si="19"/>
        <v>Boolean Ban New Power Plant Retrofits</v>
      </c>
      <c r="D297" s="6" t="s">
        <v>2277</v>
      </c>
      <c r="E297" s="47"/>
      <c r="F297" s="6" t="s">
        <v>2282</v>
      </c>
      <c r="G297" s="47"/>
      <c r="H297" s="44">
        <v>2456</v>
      </c>
      <c r="I297" s="197" t="s">
        <v>43</v>
      </c>
      <c r="J297" s="177" t="str">
        <f>IF(ISBLANK(INDEX('Policy Characteristics'!D:D,MATCH($C297,'Policy Characteristics'!$C:$C,0))),"",INDEX('Policy Characteristics'!D:D,MATCH($C297,'Policy Characteristics'!$C:$C,0)))</f>
        <v>Ban New Power Plant Retrofits</v>
      </c>
      <c r="K297" s="176" t="str">
        <f>IF(ISBLANK(INDEX('Policy Characteristics'!E:E,MATCH($C297,'Policy Characteristics'!$C:$C,0))),"",INDEX('Policy Characteristics'!E:E,MATCH($C297,'Policy Characteristics'!$C:$C,0)))</f>
        <v>elec ban new power plant retrofits</v>
      </c>
      <c r="L297" s="176">
        <f>IF(ISBLANK(INDEX('Policy Characteristics'!F:F,MATCH($C297,'Policy Characteristics'!$C:$C,0))),"",INDEX('Policy Characteristics'!F:F,MATCH($C297,'Policy Characteristics'!$C:$C,0)))</f>
        <v>0</v>
      </c>
      <c r="M297" s="176">
        <f>IF(ISBLANK(INDEX('Policy Characteristics'!G:G,MATCH($C297,'Policy Characteristics'!$C:$C,0))),"",INDEX('Policy Characteristics'!G:G,MATCH($C297,'Policy Characteristics'!$C:$C,0)))</f>
        <v>1</v>
      </c>
      <c r="N297" s="176">
        <f>IF(ISBLANK(INDEX('Policy Characteristics'!H:H,MATCH($C297,'Policy Characteristics'!$C:$C,0))),"",INDEX('Policy Characteristics'!H:H,MATCH($C297,'Policy Characteristics'!$C:$C,0)))</f>
        <v>1</v>
      </c>
      <c r="O297" s="176" t="str">
        <f>IF(ISBLANK(INDEX('Policy Characteristics'!I:I,MATCH($C297,'Policy Characteristics'!$C:$C,0))),"",INDEX('Policy Characteristics'!I:I,MATCH($C297,'Policy Characteristics'!$C:$C,0)))</f>
        <v>on/off</v>
      </c>
      <c r="P297" s="176" t="str">
        <f>IF(ISBLANK(INDEX('Policy Characteristics'!J:J,MATCH($C297,'Policy Characteristics'!$C:$C,0))),"",INDEX('Policy Characteristics'!J:J,MATCH($C297,'Policy Characteristics'!$C:$C,0)))</f>
        <v>**Description:** This policy prevents new capacity of the selected CCS plant type(s) from being built to replace existing non-CCS plants.</v>
      </c>
      <c r="Q297" s="176" t="str">
        <f>IF(ISBLANK(INDEX('Policy Characteristics'!K:K,MATCH($C297,'Policy Characteristics'!$C:$C,0))),"",INDEX('Policy Characteristics'!K:K,MATCH($C297,'Policy Characteristics'!$C:$C,0)))</f>
        <v/>
      </c>
      <c r="R297" s="176" t="str">
        <f>IF(ISBLANK(INDEX('Policy Characteristics'!L:L,MATCH($C297,'Policy Characteristics'!$C:$C,0))),"",INDEX('Policy Characteristics'!L:L,MATCH($C297,'Policy Characteristics'!$C:$C,0)))</f>
        <v/>
      </c>
    </row>
    <row r="298" spans="1:18" s="4" customFormat="1" x14ac:dyDescent="0.25">
      <c r="A298" s="176" t="str">
        <f>IF(ISBLANK(INDEX('Policy Characteristics'!A:A,MATCH($C298,'Policy Characteristics'!$C:$C,0))),"",INDEX('Policy Characteristics'!A:A,MATCH($C298,'Policy Characteristics'!$C:$C,0)))</f>
        <v>Electricity Supply</v>
      </c>
      <c r="B298" s="184" t="str">
        <f>IF(ISBLANK(INDEX('Policy Characteristics'!B:B,MATCH($C298,'Policy Characteristics'!$C:$C,0))),"",INDEX('Policy Characteristics'!B:B,MATCH($C298,'Policy Characteristics'!$C:$C,0)))</f>
        <v>Ban New Power Plant Retrofits</v>
      </c>
      <c r="C298" s="176" t="str">
        <f t="shared" si="19"/>
        <v>Boolean Ban New Power Plant Retrofits</v>
      </c>
      <c r="D298" s="6" t="s">
        <v>2278</v>
      </c>
      <c r="E298" s="47"/>
      <c r="F298" s="6" t="s">
        <v>2283</v>
      </c>
      <c r="G298" s="47"/>
      <c r="H298" s="44">
        <v>2457</v>
      </c>
      <c r="I298" s="197" t="s">
        <v>44</v>
      </c>
      <c r="J298" s="177" t="str">
        <f>IF(ISBLANK(INDEX('Policy Characteristics'!D:D,MATCH($C298,'Policy Characteristics'!$C:$C,0))),"",INDEX('Policy Characteristics'!D:D,MATCH($C298,'Policy Characteristics'!$C:$C,0)))</f>
        <v>Ban New Power Plant Retrofits</v>
      </c>
      <c r="K298" s="176" t="str">
        <f>IF(ISBLANK(INDEX('Policy Characteristics'!E:E,MATCH($C298,'Policy Characteristics'!$C:$C,0))),"",INDEX('Policy Characteristics'!E:E,MATCH($C298,'Policy Characteristics'!$C:$C,0)))</f>
        <v>elec ban new power plant retrofits</v>
      </c>
      <c r="L298" s="176">
        <f>IF(ISBLANK(INDEX('Policy Characteristics'!F:F,MATCH($C298,'Policy Characteristics'!$C:$C,0))),"",INDEX('Policy Characteristics'!F:F,MATCH($C298,'Policy Characteristics'!$C:$C,0)))</f>
        <v>0</v>
      </c>
      <c r="M298" s="176">
        <f>IF(ISBLANK(INDEX('Policy Characteristics'!G:G,MATCH($C298,'Policy Characteristics'!$C:$C,0))),"",INDEX('Policy Characteristics'!G:G,MATCH($C298,'Policy Characteristics'!$C:$C,0)))</f>
        <v>1</v>
      </c>
      <c r="N298" s="176">
        <f>IF(ISBLANK(INDEX('Policy Characteristics'!H:H,MATCH($C298,'Policy Characteristics'!$C:$C,0))),"",INDEX('Policy Characteristics'!H:H,MATCH($C298,'Policy Characteristics'!$C:$C,0)))</f>
        <v>1</v>
      </c>
      <c r="O298" s="176" t="str">
        <f>IF(ISBLANK(INDEX('Policy Characteristics'!I:I,MATCH($C298,'Policy Characteristics'!$C:$C,0))),"",INDEX('Policy Characteristics'!I:I,MATCH($C298,'Policy Characteristics'!$C:$C,0)))</f>
        <v>on/off</v>
      </c>
      <c r="P298" s="176" t="str">
        <f>IF(ISBLANK(INDEX('Policy Characteristics'!J:J,MATCH($C298,'Policy Characteristics'!$C:$C,0))),"",INDEX('Policy Characteristics'!J:J,MATCH($C298,'Policy Characteristics'!$C:$C,0)))</f>
        <v>**Description:** This policy prevents new capacity of the selected CCS plant type(s) from being built to replace existing non-CCS plants.</v>
      </c>
      <c r="Q298" s="176" t="str">
        <f>IF(ISBLANK(INDEX('Policy Characteristics'!K:K,MATCH($C298,'Policy Characteristics'!$C:$C,0))),"",INDEX('Policy Characteristics'!K:K,MATCH($C298,'Policy Characteristics'!$C:$C,0)))</f>
        <v/>
      </c>
      <c r="R298" s="176" t="str">
        <f>IF(ISBLANK(INDEX('Policy Characteristics'!L:L,MATCH($C298,'Policy Characteristics'!$C:$C,0))),"",INDEX('Policy Characteristics'!L:L,MATCH($C298,'Policy Characteristics'!$C:$C,0)))</f>
        <v/>
      </c>
    </row>
    <row r="299" spans="1:18" s="4" customFormat="1" x14ac:dyDescent="0.25">
      <c r="A299" s="176" t="str">
        <f>IF(ISBLANK(INDEX('Policy Characteristics'!A:A,MATCH($C299,'Policy Characteristics'!$C:$C,0))),"",INDEX('Policy Characteristics'!A:A,MATCH($C299,'Policy Characteristics'!$C:$C,0)))</f>
        <v>Electricity Supply</v>
      </c>
      <c r="B299" s="184" t="str">
        <f>IF(ISBLANK(INDEX('Policy Characteristics'!B:B,MATCH($C299,'Policy Characteristics'!$C:$C,0))),"",INDEX('Policy Characteristics'!B:B,MATCH($C299,'Policy Characteristics'!$C:$C,0)))</f>
        <v>Ban New Power Plant Retrofits</v>
      </c>
      <c r="C299" s="176" t="str">
        <f t="shared" si="19"/>
        <v>Boolean Ban New Power Plant Retrofits</v>
      </c>
      <c r="D299" s="6" t="s">
        <v>2354</v>
      </c>
      <c r="E299" s="47"/>
      <c r="F299" s="6" t="s">
        <v>2352</v>
      </c>
      <c r="G299" s="47"/>
      <c r="H299" s="44">
        <v>2458</v>
      </c>
      <c r="I299" s="197" t="s">
        <v>44</v>
      </c>
      <c r="J299" s="177" t="str">
        <f>IF(ISBLANK(INDEX('Policy Characteristics'!D:D,MATCH($C299,'Policy Characteristics'!$C:$C,0))),"",INDEX('Policy Characteristics'!D:D,MATCH($C299,'Policy Characteristics'!$C:$C,0)))</f>
        <v>Ban New Power Plant Retrofits</v>
      </c>
      <c r="K299" s="176" t="str">
        <f>IF(ISBLANK(INDEX('Policy Characteristics'!E:E,MATCH($C299,'Policy Characteristics'!$C:$C,0))),"",INDEX('Policy Characteristics'!E:E,MATCH($C299,'Policy Characteristics'!$C:$C,0)))</f>
        <v>elec ban new power plant retrofits</v>
      </c>
      <c r="L299" s="176">
        <f>IF(ISBLANK(INDEX('Policy Characteristics'!F:F,MATCH($C299,'Policy Characteristics'!$C:$C,0))),"",INDEX('Policy Characteristics'!F:F,MATCH($C299,'Policy Characteristics'!$C:$C,0)))</f>
        <v>0</v>
      </c>
      <c r="M299" s="176">
        <f>IF(ISBLANK(INDEX('Policy Characteristics'!G:G,MATCH($C299,'Policy Characteristics'!$C:$C,0))),"",INDEX('Policy Characteristics'!G:G,MATCH($C299,'Policy Characteristics'!$C:$C,0)))</f>
        <v>1</v>
      </c>
      <c r="N299" s="176">
        <f>IF(ISBLANK(INDEX('Policy Characteristics'!H:H,MATCH($C299,'Policy Characteristics'!$C:$C,0))),"",INDEX('Policy Characteristics'!H:H,MATCH($C299,'Policy Characteristics'!$C:$C,0)))</f>
        <v>1</v>
      </c>
      <c r="O299" s="176" t="str">
        <f>IF(ISBLANK(INDEX('Policy Characteristics'!I:I,MATCH($C299,'Policy Characteristics'!$C:$C,0))),"",INDEX('Policy Characteristics'!I:I,MATCH($C299,'Policy Characteristics'!$C:$C,0)))</f>
        <v>on/off</v>
      </c>
      <c r="P299" s="176" t="str">
        <f>IF(ISBLANK(INDEX('Policy Characteristics'!J:J,MATCH($C299,'Policy Characteristics'!$C:$C,0))),"",INDEX('Policy Characteristics'!J:J,MATCH($C299,'Policy Characteristics'!$C:$C,0)))</f>
        <v>**Description:** This policy prevents new capacity of the selected CCS plant type(s) from being built to replace existing non-CCS plants.</v>
      </c>
      <c r="Q299" s="176" t="str">
        <f>IF(ISBLANK(INDEX('Policy Characteristics'!K:K,MATCH($C299,'Policy Characteristics'!$C:$C,0))),"",INDEX('Policy Characteristics'!K:K,MATCH($C299,'Policy Characteristics'!$C:$C,0)))</f>
        <v/>
      </c>
      <c r="R299" s="176" t="str">
        <f>IF(ISBLANK(INDEX('Policy Characteristics'!L:L,MATCH($C299,'Policy Characteristics'!$C:$C,0))),"",INDEX('Policy Characteristics'!L:L,MATCH($C299,'Policy Characteristics'!$C:$C,0)))</f>
        <v/>
      </c>
    </row>
    <row r="300" spans="1:18" s="4" customFormat="1" x14ac:dyDescent="0.25">
      <c r="A300" s="176" t="str">
        <f>IF(ISBLANK(INDEX('Policy Characteristics'!A:A,MATCH($C300,'Policy Characteristics'!$C:$C,0))),"",INDEX('Policy Characteristics'!A:A,MATCH($C300,'Policy Characteristics'!$C:$C,0)))</f>
        <v>Electricity Supply</v>
      </c>
      <c r="B300" s="184" t="str">
        <f>IF(ISBLANK(INDEX('Policy Characteristics'!B:B,MATCH($C300,'Policy Characteristics'!$C:$C,0))),"",INDEX('Policy Characteristics'!B:B,MATCH($C300,'Policy Characteristics'!$C:$C,0)))</f>
        <v>Ban New Power Plant Retrofits</v>
      </c>
      <c r="C300" s="176" t="str">
        <f t="shared" si="19"/>
        <v>Boolean Ban New Power Plant Retrofits</v>
      </c>
      <c r="D300" s="6" t="s">
        <v>2355</v>
      </c>
      <c r="E300" s="47"/>
      <c r="F300" s="6" t="s">
        <v>2353</v>
      </c>
      <c r="G300" s="47"/>
      <c r="H300" s="44">
        <v>2459</v>
      </c>
      <c r="I300" s="197" t="s">
        <v>44</v>
      </c>
      <c r="J300" s="177" t="str">
        <f>IF(ISBLANK(INDEX('Policy Characteristics'!D:D,MATCH($C300,'Policy Characteristics'!$C:$C,0))),"",INDEX('Policy Characteristics'!D:D,MATCH($C300,'Policy Characteristics'!$C:$C,0)))</f>
        <v>Ban New Power Plant Retrofits</v>
      </c>
      <c r="K300" s="176" t="str">
        <f>IF(ISBLANK(INDEX('Policy Characteristics'!E:E,MATCH($C300,'Policy Characteristics'!$C:$C,0))),"",INDEX('Policy Characteristics'!E:E,MATCH($C300,'Policy Characteristics'!$C:$C,0)))</f>
        <v>elec ban new power plant retrofits</v>
      </c>
      <c r="L300" s="176">
        <f>IF(ISBLANK(INDEX('Policy Characteristics'!F:F,MATCH($C300,'Policy Characteristics'!$C:$C,0))),"",INDEX('Policy Characteristics'!F:F,MATCH($C300,'Policy Characteristics'!$C:$C,0)))</f>
        <v>0</v>
      </c>
      <c r="M300" s="176">
        <f>IF(ISBLANK(INDEX('Policy Characteristics'!G:G,MATCH($C300,'Policy Characteristics'!$C:$C,0))),"",INDEX('Policy Characteristics'!G:G,MATCH($C300,'Policy Characteristics'!$C:$C,0)))</f>
        <v>1</v>
      </c>
      <c r="N300" s="176">
        <f>IF(ISBLANK(INDEX('Policy Characteristics'!H:H,MATCH($C300,'Policy Characteristics'!$C:$C,0))),"",INDEX('Policy Characteristics'!H:H,MATCH($C300,'Policy Characteristics'!$C:$C,0)))</f>
        <v>1</v>
      </c>
      <c r="O300" s="176" t="str">
        <f>IF(ISBLANK(INDEX('Policy Characteristics'!I:I,MATCH($C300,'Policy Characteristics'!$C:$C,0))),"",INDEX('Policy Characteristics'!I:I,MATCH($C300,'Policy Characteristics'!$C:$C,0)))</f>
        <v>on/off</v>
      </c>
      <c r="P300" s="176" t="str">
        <f>IF(ISBLANK(INDEX('Policy Characteristics'!J:J,MATCH($C300,'Policy Characteristics'!$C:$C,0))),"",INDEX('Policy Characteristics'!J:J,MATCH($C300,'Policy Characteristics'!$C:$C,0)))</f>
        <v>**Description:** This policy prevents new capacity of the selected CCS plant type(s) from being built to replace existing non-CCS plants.</v>
      </c>
      <c r="Q300" s="176" t="str">
        <f>IF(ISBLANK(INDEX('Policy Characteristics'!K:K,MATCH($C300,'Policy Characteristics'!$C:$C,0))),"",INDEX('Policy Characteristics'!K:K,MATCH($C300,'Policy Characteristics'!$C:$C,0)))</f>
        <v/>
      </c>
      <c r="R300" s="176" t="str">
        <f>IF(ISBLANK(INDEX('Policy Characteristics'!L:L,MATCH($C300,'Policy Characteristics'!$C:$C,0))),"",INDEX('Policy Characteristics'!L:L,MATCH($C300,'Policy Characteristics'!$C:$C,0)))</f>
        <v/>
      </c>
    </row>
    <row r="301" spans="1:18" s="4" customFormat="1" x14ac:dyDescent="0.25">
      <c r="A301" s="176" t="str">
        <f>IF(ISBLANK(INDEX('Policy Characteristics'!A:A,MATCH($C301,'Policy Characteristics'!$C:$C,0))),"",INDEX('Policy Characteristics'!A:A,MATCH($C301,'Policy Characteristics'!$C:$C,0)))</f>
        <v>Electricity Supply</v>
      </c>
      <c r="B301" s="184" t="str">
        <f>IF(ISBLANK(INDEX('Policy Characteristics'!B:B,MATCH($C301,'Policy Characteristics'!$C:$C,0))),"",INDEX('Policy Characteristics'!B:B,MATCH($C301,'Policy Characteristics'!$C:$C,0)))</f>
        <v>Clean Electricity Standard</v>
      </c>
      <c r="C301" t="s">
        <v>1616</v>
      </c>
      <c r="D301" s="47"/>
      <c r="E301" s="47"/>
      <c r="F301" s="47"/>
      <c r="G301" s="47"/>
      <c r="H301" s="44">
        <v>508</v>
      </c>
      <c r="I301" s="197" t="s">
        <v>43</v>
      </c>
      <c r="J301" s="177" t="str">
        <f>IF(ISBLANK(INDEX('Policy Characteristics'!D:D,MATCH($C301,'Policy Characteristics'!$C:$C,0))),"",INDEX('Policy Characteristics'!D:D,MATCH($C301,'Policy Characteristics'!$C:$C,0)))</f>
        <v>Clean Electricity Standard</v>
      </c>
      <c r="K301" s="176" t="str">
        <f>IF(ISBLANK(INDEX('Policy Characteristics'!E:E,MATCH($C301,'Policy Characteristics'!$C:$C,0))),"",INDEX('Policy Characteristics'!E:E,MATCH($C301,'Policy Characteristics'!$C:$C,0)))</f>
        <v>elec renewable portfolio standards</v>
      </c>
      <c r="L301" s="176">
        <f>IF(ISBLANK(INDEX('Policy Characteristics'!F:F,MATCH($C301,'Policy Characteristics'!$C:$C,0))),"",INDEX('Policy Characteristics'!F:F,MATCH($C301,'Policy Characteristics'!$C:$C,0)))</f>
        <v>0</v>
      </c>
      <c r="M301" s="176">
        <f>IF(ISBLANK(INDEX('Policy Characteristics'!G:G,MATCH($C301,'Policy Characteristics'!$C:$C,0))),"",INDEX('Policy Characteristics'!G:G,MATCH($C301,'Policy Characteristics'!$C:$C,0)))</f>
        <v>1</v>
      </c>
      <c r="N301" s="176">
        <f>IF(ISBLANK(INDEX('Policy Characteristics'!H:H,MATCH($C301,'Policy Characteristics'!$C:$C,0))),"",INDEX('Policy Characteristics'!H:H,MATCH($C301,'Policy Characteristics'!$C:$C,0)))</f>
        <v>0.01</v>
      </c>
      <c r="O301" s="176" t="str">
        <f>IF(ISBLANK(INDEX('Policy Characteristics'!I:I,MATCH($C301,'Policy Characteristics'!$C:$C,0))),"",INDEX('Policy Characteristics'!I:I,MATCH($C301,'Policy Characteristics'!$C:$C,0)))</f>
        <v>% of electricity generation</v>
      </c>
      <c r="P301" s="176" t="str">
        <f>IF(ISBLANK(INDEX('Policy Characteristics'!J:J,MATCH($C301,'Policy Characteristics'!$C:$C,0))),"",INDEX('Policy Characteristics'!J:J,MATCH($C301,'Policy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The RES share in electricity generation in the EU was at 34% in 2019, 38.8% in 2022 and 44.4% in 2023.  // **Guidance for setting values:** The REPowerEU target translates into 69% in 2030. For a 1.5°C compatible scenario, electricity generation is 100% clean by 2040.”</v>
      </c>
      <c r="Q301" s="176" t="str">
        <f>IF(ISBLANK(INDEX('Policy Characteristics'!K:K,MATCH($C301,'Policy Characteristics'!$C:$C,0))),"",INDEX('Policy Characteristics'!K:K,MATCH($C301,'Policy Characteristics'!$C:$C,0)))</f>
        <v>electricity-sector-main.html#ces</v>
      </c>
      <c r="R301" s="176" t="str">
        <f>IF(ISBLANK(INDEX('Policy Characteristics'!L:L,MATCH($C301,'Policy Characteristics'!$C:$C,0))),"",INDEX('Policy Characteristics'!L:L,MATCH($C301,'Policy Characteristics'!$C:$C,0)))</f>
        <v>clean-energy-standard.html</v>
      </c>
    </row>
    <row r="302" spans="1:18" s="4" customFormat="1" ht="30" x14ac:dyDescent="0.25">
      <c r="A302" s="176" t="str">
        <f>IF(ISBLANK(INDEX('Policy Characteristics'!A:A,MATCH($C302,'Policy Characteristics'!$C:$C,0))),"",INDEX('Policy Characteristics'!A:A,MATCH($C302,'Policy Characteristics'!$C:$C,0)))</f>
        <v>Electricity Supply</v>
      </c>
      <c r="B302" s="184" t="str">
        <f>IF(ISBLANK(INDEX('Policy Characteristics'!B:B,MATCH($C302,'Policy Characteristics'!$C:$C,0))),"",INDEX('Policy Characteristics'!B:B,MATCH($C302,'Policy Characteristics'!$C:$C,0)))</f>
        <v>Clean Electricity Standard Foresight</v>
      </c>
      <c r="C302" s="1" t="s">
        <v>2326</v>
      </c>
      <c r="D302" s="47"/>
      <c r="E302" s="47"/>
      <c r="F302" s="47"/>
      <c r="G302" s="47"/>
      <c r="H302" s="44">
        <v>2234</v>
      </c>
      <c r="I302" s="197" t="s">
        <v>43</v>
      </c>
      <c r="J302" s="177" t="str">
        <f>IF(ISBLANK(INDEX('Policy Characteristics'!D:D,MATCH($C302,'Policy Characteristics'!$C:$C,0))),"",INDEX('Policy Characteristics'!D:D,MATCH($C302,'Policy Characteristics'!$C:$C,0)))</f>
        <v/>
      </c>
      <c r="K302" s="176" t="str">
        <f>IF(ISBLANK(INDEX('Policy Characteristics'!E:E,MATCH($C302,'Policy Characteristics'!$C:$C,0))),"",INDEX('Policy Characteristics'!E:E,MATCH($C302,'Policy Characteristics'!$C:$C,0)))</f>
        <v/>
      </c>
      <c r="L302" s="176">
        <f>IF(ISBLANK(INDEX('Policy Characteristics'!F:F,MATCH($C302,'Policy Characteristics'!$C:$C,0))),"",INDEX('Policy Characteristics'!F:F,MATCH($C302,'Policy Characteristics'!$C:$C,0)))</f>
        <v>0</v>
      </c>
      <c r="M302" s="176">
        <f>IF(ISBLANK(INDEX('Policy Characteristics'!G:G,MATCH($C302,'Policy Characteristics'!$C:$C,0))),"",INDEX('Policy Characteristics'!G:G,MATCH($C302,'Policy Characteristics'!$C:$C,0)))</f>
        <v>1</v>
      </c>
      <c r="N302" s="176">
        <f>IF(ISBLANK(INDEX('Policy Characteristics'!H:H,MATCH($C302,'Policy Characteristics'!$C:$C,0))),"",INDEX('Policy Characteristics'!H:H,MATCH($C302,'Policy Characteristics'!$C:$C,0)))</f>
        <v>1</v>
      </c>
      <c r="O302" s="176" t="str">
        <f>IF(ISBLANK(INDEX('Policy Characteristics'!I:I,MATCH($C302,'Policy Characteristics'!$C:$C,0))),"",INDEX('Policy Characteristics'!I:I,MATCH($C302,'Policy Characteristics'!$C:$C,0)))</f>
        <v>on/off</v>
      </c>
      <c r="P302" s="176" t="str">
        <f>IF(ISBLANK(INDEX('Policy Characteristics'!J:J,MATCH($C302,'Policy Characteristics'!$C:$C,0))),"",INDEX('Policy Characteristics'!J:J,MATCH($C302,'Policy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302" s="176" t="str">
        <f>IF(ISBLANK(INDEX('Policy Characteristics'!K:K,MATCH($C302,'Policy Characteristics'!$C:$C,0))),"",INDEX('Policy Characteristics'!K:K,MATCH($C302,'Policy Characteristics'!$C:$C,0)))</f>
        <v/>
      </c>
      <c r="R302" s="176" t="str">
        <f>IF(ISBLANK(INDEX('Policy Characteristics'!L:L,MATCH($C302,'Policy Characteristics'!$C:$C,0))),"",INDEX('Policy Characteristics'!L:L,MATCH($C302,'Policy Characteristics'!$C:$C,0)))</f>
        <v/>
      </c>
    </row>
    <row r="303" spans="1:18" s="4" customFormat="1" x14ac:dyDescent="0.25">
      <c r="A303" s="176" t="str">
        <f>IF(ISBLANK(INDEX('Policy Characteristics'!A:A,MATCH($C303,'Policy Characteristics'!$C:$C,0))),"",INDEX('Policy Characteristics'!A:A,MATCH($C303,'Policy Characteristics'!$C:$C,0)))</f>
        <v>Electricity Supply</v>
      </c>
      <c r="B303" s="184" t="str">
        <f>IF(ISBLANK(INDEX('Policy Characteristics'!B:B,MATCH($C303,'Policy Characteristics'!$C:$C,0))),"",INDEX('Policy Characteristics'!B:B,MATCH($C303,'Policy Characteristics'!$C:$C,0)))</f>
        <v xml:space="preserve">Clean Electricity Standard Alternative Compliance Payment </v>
      </c>
      <c r="C303" s="1" t="s">
        <v>2452</v>
      </c>
      <c r="D303" s="47"/>
      <c r="E303" s="47"/>
      <c r="F303" s="47"/>
      <c r="G303" s="47"/>
      <c r="H303" s="44">
        <v>2285</v>
      </c>
      <c r="I303" s="197" t="s">
        <v>43</v>
      </c>
      <c r="J303" s="177" t="str">
        <f>IF(ISBLANK(INDEX('Policy Characteristics'!D:D,MATCH($C303,'Policy Characteristics'!$C:$C,0))),"",INDEX('Policy Characteristics'!D:D,MATCH($C303,'Policy Characteristics'!$C:$C,0)))</f>
        <v/>
      </c>
      <c r="K303" s="176" t="str">
        <f>IF(ISBLANK(INDEX('Policy Characteristics'!E:E,MATCH($C303,'Policy Characteristics'!$C:$C,0))),"",INDEX('Policy Characteristics'!E:E,MATCH($C303,'Policy Characteristics'!$C:$C,0)))</f>
        <v/>
      </c>
      <c r="L303" s="176">
        <f>IF(ISBLANK(INDEX('Policy Characteristics'!F:F,MATCH($C303,'Policy Characteristics'!$C:$C,0))),"",INDEX('Policy Characteristics'!F:F,MATCH($C303,'Policy Characteristics'!$C:$C,0)))</f>
        <v>0</v>
      </c>
      <c r="M303" s="176">
        <f>IF(ISBLANK(INDEX('Policy Characteristics'!G:G,MATCH($C303,'Policy Characteristics'!$C:$C,0))),"",INDEX('Policy Characteristics'!G:G,MATCH($C303,'Policy Characteristics'!$C:$C,0)))</f>
        <v>1000</v>
      </c>
      <c r="N303" s="176">
        <f>IF(ISBLANK(INDEX('Policy Characteristics'!H:H,MATCH($C303,'Policy Characteristics'!$C:$C,0))),"",INDEX('Policy Characteristics'!H:H,MATCH($C303,'Policy Characteristics'!$C:$C,0)))</f>
        <v>20</v>
      </c>
      <c r="O303" s="176" t="str">
        <f>IF(ISBLANK(INDEX('Policy Characteristics'!I:I,MATCH($C303,'Policy Characteristics'!$C:$C,0))),"",INDEX('Policy Characteristics'!I:I,MATCH($C303,'Policy Characteristics'!$C:$C,0)))</f>
        <v>2023 Euro / megawatt-hour (MWh)</v>
      </c>
      <c r="P303" s="176" t="str">
        <f>IF(ISBLANK(INDEX('Policy Characteristics'!J:J,MATCH($C303,'Policy Characteristics'!$C:$C,0))),"",INDEX('Policy Characteristics'!J:J,MATCH($C303,'Policy Characteristics'!$C:$C,0)))</f>
        <v>**Description:** This setting sets an alternative energy compliance payment. If the cost to build clean energy is above this €/MWh amount in a given year, the model will not deploy any additional clean energy qualifying resources in an attempt to meet the a clean energy standard. // **Guidance for setting values:** The EU does not have a clean energy standard. Therefore, the BAU sets this price sufficiently high so that this lever will not interfere with clean energy growth. Users may lower the value to experiment with how an alternative compliance payment in a clean energy standard would affect clean energy buildout in the EU.</v>
      </c>
      <c r="Q303" s="176" t="str">
        <f>IF(ISBLANK(INDEX('Policy Characteristics'!K:K,MATCH($C303,'Policy Characteristics'!$C:$C,0))),"",INDEX('Policy Characteristics'!K:K,MATCH($C303,'Policy Characteristics'!$C:$C,0)))</f>
        <v/>
      </c>
      <c r="R303" s="176" t="str">
        <f>IF(ISBLANK(INDEX('Policy Characteristics'!L:L,MATCH($C303,'Policy Characteristics'!$C:$C,0))),"",INDEX('Policy Characteristics'!L:L,MATCH($C303,'Policy Characteristics'!$C:$C,0)))</f>
        <v/>
      </c>
    </row>
    <row r="304" spans="1:18" s="2" customFormat="1" x14ac:dyDescent="0.25">
      <c r="A304" s="176" t="str">
        <f>IF(ISBLANK(INDEX('Policy Characteristics'!A:A,MATCH($C304,'Policy Characteristics'!$C:$C,0))),"",INDEX('Policy Characteristics'!A:A,MATCH($C304,'Policy Characteristics'!$C:$C,0)))</f>
        <v>Electricity Supply</v>
      </c>
      <c r="B304" s="184" t="str">
        <f>IF(ISBLANK(INDEX('Policy Characteristics'!B:B,MATCH($C304,'Policy Characteristics'!$C:$C,0))),"",INDEX('Policy Characteristics'!B:B,MATCH($C304,'Policy Characteristics'!$C:$C,0)))</f>
        <v>Change Electricity Exports</v>
      </c>
      <c r="C304" s="191" t="s">
        <v>264</v>
      </c>
      <c r="D304" s="6"/>
      <c r="E304" s="6"/>
      <c r="F304" s="6"/>
      <c r="G304" s="6"/>
      <c r="H304" s="49">
        <v>148</v>
      </c>
      <c r="I304" s="47" t="s">
        <v>44</v>
      </c>
      <c r="J304" s="177" t="str">
        <f>IF(ISBLANK(INDEX('Policy Characteristics'!D:D,MATCH($C304,'Policy Characteristics'!$C:$C,0))),"",INDEX('Policy Characteristics'!D:D,MATCH($C304,'Policy Characteristics'!$C:$C,0)))</f>
        <v>Electricity Imports and Exports</v>
      </c>
      <c r="K304" s="176" t="str">
        <f>IF(ISBLANK(INDEX('Policy Characteristics'!E:E,MATCH($C304,'Policy Characteristics'!$C:$C,0))),"",INDEX('Policy Characteristics'!E:E,MATCH($C304,'Policy Characteristics'!$C:$C,0)))</f>
        <v>elec change exports</v>
      </c>
      <c r="L304" s="176">
        <f>IF(ISBLANK(INDEX('Policy Characteristics'!F:F,MATCH($C304,'Policy Characteristics'!$C:$C,0))),"",INDEX('Policy Characteristics'!F:F,MATCH($C304,'Policy Characteristics'!$C:$C,0)))</f>
        <v>-0.5</v>
      </c>
      <c r="M304" s="176">
        <f>IF(ISBLANK(INDEX('Policy Characteristics'!G:G,MATCH($C304,'Policy Characteristics'!$C:$C,0))),"",INDEX('Policy Characteristics'!G:G,MATCH($C304,'Policy Characteristics'!$C:$C,0)))</f>
        <v>1</v>
      </c>
      <c r="N304" s="176">
        <f>IF(ISBLANK(INDEX('Policy Characteristics'!H:H,MATCH($C304,'Policy Characteristics'!$C:$C,0))),"",INDEX('Policy Characteristics'!H:H,MATCH($C304,'Policy Characteristics'!$C:$C,0)))</f>
        <v>0.02</v>
      </c>
      <c r="O304" s="176" t="str">
        <f>IF(ISBLANK(INDEX('Policy Characteristics'!I:I,MATCH($C304,'Policy Characteristics'!$C:$C,0))),"",INDEX('Policy Characteristics'!I:I,MATCH($C304,'Policy Characteristics'!$C:$C,0)))</f>
        <v>% change in exports</v>
      </c>
      <c r="P304" s="176" t="str">
        <f>IF(ISBLANK(INDEX('Policy Characteristics'!J:J,MATCH($C304,'Policy Characteristics'!$C:$C,0))),"",INDEX('Policy Characteristics'!J:J,MATCH($C304,'Policy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304" s="176" t="str">
        <f>IF(ISBLANK(INDEX('Policy Characteristics'!K:K,MATCH($C304,'Policy Characteristics'!$C:$C,0))),"",INDEX('Policy Characteristics'!K:K,MATCH($C304,'Policy Characteristics'!$C:$C,0)))</f>
        <v>electricity-sector-main.html#elec-exports</v>
      </c>
      <c r="R304" s="176" t="str">
        <f>IF(ISBLANK(INDEX('Policy Characteristics'!L:L,MATCH($C304,'Policy Characteristics'!$C:$C,0))),"",INDEX('Policy Characteristics'!L:L,MATCH($C304,'Policy Characteristics'!$C:$C,0)))</f>
        <v>electricity-imports-exports.html</v>
      </c>
    </row>
    <row r="305" spans="1:18" s="2" customFormat="1" x14ac:dyDescent="0.25">
      <c r="A305" s="176" t="str">
        <f>IF(ISBLANK(INDEX('Policy Characteristics'!A:A,MATCH($C305,'Policy Characteristics'!$C:$C,0))),"",INDEX('Policy Characteristics'!A:A,MATCH($C305,'Policy Characteristics'!$C:$C,0)))</f>
        <v>Electricity Supply</v>
      </c>
      <c r="B305" s="184" t="str">
        <f>IF(ISBLANK(INDEX('Policy Characteristics'!B:B,MATCH($C305,'Policy Characteristics'!$C:$C,0))),"",INDEX('Policy Characteristics'!B:B,MATCH($C305,'Policy Characteristics'!$C:$C,0)))</f>
        <v>Change Electricity Imports</v>
      </c>
      <c r="C305" s="191" t="s">
        <v>263</v>
      </c>
      <c r="D305" s="47" t="s">
        <v>439</v>
      </c>
      <c r="E305" s="47"/>
      <c r="F305" s="47" t="s">
        <v>438</v>
      </c>
      <c r="G305" s="6"/>
      <c r="H305" s="49">
        <v>149</v>
      </c>
      <c r="I305" s="47" t="s">
        <v>44</v>
      </c>
      <c r="J305" s="177" t="str">
        <f>IF(ISBLANK(INDEX('Policy Characteristics'!D:D,MATCH($C305,'Policy Characteristics'!$C:$C,0))),"",INDEX('Policy Characteristics'!D:D,MATCH($C305,'Policy Characteristics'!$C:$C,0)))</f>
        <v>Electricity Imports and Exports</v>
      </c>
      <c r="K305" s="176" t="str">
        <f>IF(ISBLANK(INDEX('Policy Characteristics'!E:E,MATCH($C305,'Policy Characteristics'!$C:$C,0))),"",INDEX('Policy Characteristics'!E:E,MATCH($C305,'Policy Characteristics'!$C:$C,0)))</f>
        <v>elec change imports</v>
      </c>
      <c r="L305" s="176">
        <f>IF(ISBLANK(INDEX('Policy Characteristics'!F:F,MATCH($C305,'Policy Characteristics'!$C:$C,0))),"",INDEX('Policy Characteristics'!F:F,MATCH($C305,'Policy Characteristics'!$C:$C,0)))</f>
        <v>-0.5</v>
      </c>
      <c r="M305" s="176">
        <f>IF(ISBLANK(INDEX('Policy Characteristics'!G:G,MATCH($C305,'Policy Characteristics'!$C:$C,0))),"",INDEX('Policy Characteristics'!G:G,MATCH($C305,'Policy Characteristics'!$C:$C,0)))</f>
        <v>1</v>
      </c>
      <c r="N305" s="176">
        <f>IF(ISBLANK(INDEX('Policy Characteristics'!H:H,MATCH($C305,'Policy Characteristics'!$C:$C,0))),"",INDEX('Policy Characteristics'!H:H,MATCH($C305,'Policy Characteristics'!$C:$C,0)))</f>
        <v>0.02</v>
      </c>
      <c r="O305" s="176" t="str">
        <f>IF(ISBLANK(INDEX('Policy Characteristics'!I:I,MATCH($C305,'Policy Characteristics'!$C:$C,0))),"",INDEX('Policy Characteristics'!I:I,MATCH($C305,'Policy Characteristics'!$C:$C,0)))</f>
        <v>% change in imports</v>
      </c>
      <c r="P305" s="176" t="str">
        <f>IF(ISBLANK(INDEX('Policy Characteristics'!J:J,MATCH($C305,'Policy Characteristics'!$C:$C,0))),"",INDEX('Policy Characteristics'!J:J,MATCH($C305,'Policy Characteristics'!$C:$C,0)))</f>
        <v>**Description:** This policy increases or decreases the amount of electricity imported to the EU from neighboring countries.  It does not cause the construction or removal of transmission lines linking these countries.</v>
      </c>
      <c r="Q305" s="176" t="str">
        <f>IF(ISBLANK(INDEX('Policy Characteristics'!K:K,MATCH($C305,'Policy Characteristics'!$C:$C,0))),"",INDEX('Policy Characteristics'!K:K,MATCH($C305,'Policy Characteristics'!$C:$C,0)))</f>
        <v>electricity-sector-main.html#elec-imports</v>
      </c>
      <c r="R305" s="176" t="str">
        <f>IF(ISBLANK(INDEX('Policy Characteristics'!L:L,MATCH($C305,'Policy Characteristics'!$C:$C,0))),"",INDEX('Policy Characteristics'!L:L,MATCH($C305,'Policy Characteristics'!$C:$C,0)))</f>
        <v>electricity-imports-exports.html</v>
      </c>
    </row>
    <row r="306" spans="1:18" s="2" customFormat="1" x14ac:dyDescent="0.25">
      <c r="A306" s="176" t="str">
        <f>IF(ISBLANK(INDEX('Policy Characteristics'!A:A,MATCH($C306,'Policy Characteristics'!$C:$C,0))),"",INDEX('Policy Characteristics'!A:A,MATCH($C306,'Policy Characteristics'!$C:$C,0)))</f>
        <v>Electricity Supply</v>
      </c>
      <c r="B306" s="184" t="str">
        <f>IF(ISBLANK(INDEX('Policy Characteristics'!B:B,MATCH($C306,'Policy Characteristics'!$C:$C,0))),"",INDEX('Policy Characteristics'!B:B,MATCH($C306,'Policy Characteristics'!$C:$C,0)))</f>
        <v>Change Electricity Imports</v>
      </c>
      <c r="C306" s="176" t="str">
        <f t="shared" ref="C306:C328" si="20">C$305</f>
        <v>Percent Change in Electricity Imports</v>
      </c>
      <c r="D306" s="6" t="s">
        <v>2273</v>
      </c>
      <c r="E306" s="47"/>
      <c r="F306" s="6" t="s">
        <v>2523</v>
      </c>
      <c r="G306" s="6"/>
      <c r="H306" s="49">
        <v>526</v>
      </c>
      <c r="I306" s="47" t="s">
        <v>44</v>
      </c>
      <c r="J306" s="177" t="str">
        <f>IF(ISBLANK(INDEX('Policy Characteristics'!D:D,MATCH($C306,'Policy Characteristics'!$C:$C,0))),"",INDEX('Policy Characteristics'!D:D,MATCH($C306,'Policy Characteristics'!$C:$C,0)))</f>
        <v>Electricity Imports and Exports</v>
      </c>
      <c r="K306" s="176" t="str">
        <f>IF(ISBLANK(INDEX('Policy Characteristics'!E:E,MATCH($C306,'Policy Characteristics'!$C:$C,0))),"",INDEX('Policy Characteristics'!E:E,MATCH($C306,'Policy Characteristics'!$C:$C,0)))</f>
        <v>elec change imports</v>
      </c>
      <c r="L306" s="176">
        <f>IF(ISBLANK(INDEX('Policy Characteristics'!F:F,MATCH($C306,'Policy Characteristics'!$C:$C,0))),"",INDEX('Policy Characteristics'!F:F,MATCH($C306,'Policy Characteristics'!$C:$C,0)))</f>
        <v>-0.5</v>
      </c>
      <c r="M306" s="176">
        <f>IF(ISBLANK(INDEX('Policy Characteristics'!G:G,MATCH($C306,'Policy Characteristics'!$C:$C,0))),"",INDEX('Policy Characteristics'!G:G,MATCH($C306,'Policy Characteristics'!$C:$C,0)))</f>
        <v>1</v>
      </c>
      <c r="N306" s="176">
        <f>IF(ISBLANK(INDEX('Policy Characteristics'!H:H,MATCH($C306,'Policy Characteristics'!$C:$C,0))),"",INDEX('Policy Characteristics'!H:H,MATCH($C306,'Policy Characteristics'!$C:$C,0)))</f>
        <v>0.02</v>
      </c>
      <c r="O306" s="176" t="str">
        <f>IF(ISBLANK(INDEX('Policy Characteristics'!I:I,MATCH($C306,'Policy Characteristics'!$C:$C,0))),"",INDEX('Policy Characteristics'!I:I,MATCH($C306,'Policy Characteristics'!$C:$C,0)))</f>
        <v>% change in imports</v>
      </c>
      <c r="P306" s="176" t="str">
        <f>IF(ISBLANK(INDEX('Policy Characteristics'!J:J,MATCH($C306,'Policy Characteristics'!$C:$C,0))),"",INDEX('Policy Characteristics'!J:J,MATCH($C306,'Policy Characteristics'!$C:$C,0)))</f>
        <v>**Description:** This policy increases or decreases the amount of electricity imported to the EU from neighboring countries.  It does not cause the construction or removal of transmission lines linking these countries.</v>
      </c>
      <c r="Q306" s="176" t="str">
        <f>IF(ISBLANK(INDEX('Policy Characteristics'!K:K,MATCH($C306,'Policy Characteristics'!$C:$C,0))),"",INDEX('Policy Characteristics'!K:K,MATCH($C306,'Policy Characteristics'!$C:$C,0)))</f>
        <v>electricity-sector-main.html#elec-imports</v>
      </c>
      <c r="R306" s="176" t="str">
        <f>IF(ISBLANK(INDEX('Policy Characteristics'!L:L,MATCH($C306,'Policy Characteristics'!$C:$C,0))),"",INDEX('Policy Characteristics'!L:L,MATCH($C306,'Policy Characteristics'!$C:$C,0)))</f>
        <v>electricity-imports-exports.html</v>
      </c>
    </row>
    <row r="307" spans="1:18" s="2" customFormat="1" x14ac:dyDescent="0.25">
      <c r="A307" s="176" t="str">
        <f>IF(ISBLANK(INDEX('Policy Characteristics'!A:A,MATCH($C307,'Policy Characteristics'!$C:$C,0))),"",INDEX('Policy Characteristics'!A:A,MATCH($C307,'Policy Characteristics'!$C:$C,0)))</f>
        <v>Electricity Supply</v>
      </c>
      <c r="B307" s="184" t="str">
        <f>IF(ISBLANK(INDEX('Policy Characteristics'!B:B,MATCH($C307,'Policy Characteristics'!$C:$C,0))),"",INDEX('Policy Characteristics'!B:B,MATCH($C307,'Policy Characteristics'!$C:$C,0)))</f>
        <v>Change Electricity Imports</v>
      </c>
      <c r="C307" s="176" t="str">
        <f t="shared" si="20"/>
        <v>Percent Change in Electricity Imports</v>
      </c>
      <c r="D307" s="6" t="s">
        <v>2274</v>
      </c>
      <c r="E307" s="47"/>
      <c r="F307" s="6" t="s">
        <v>2224</v>
      </c>
      <c r="G307" s="6"/>
      <c r="H307" s="49">
        <v>1753</v>
      </c>
      <c r="I307" s="47" t="s">
        <v>44</v>
      </c>
      <c r="J307" s="177" t="str">
        <f>IF(ISBLANK(INDEX('Policy Characteristics'!D:D,MATCH($C307,'Policy Characteristics'!$C:$C,0))),"",INDEX('Policy Characteristics'!D:D,MATCH($C307,'Policy Characteristics'!$C:$C,0)))</f>
        <v>Electricity Imports and Exports</v>
      </c>
      <c r="K307" s="176" t="str">
        <f>IF(ISBLANK(INDEX('Policy Characteristics'!E:E,MATCH($C307,'Policy Characteristics'!$C:$C,0))),"",INDEX('Policy Characteristics'!E:E,MATCH($C307,'Policy Characteristics'!$C:$C,0)))</f>
        <v>elec change imports</v>
      </c>
      <c r="L307" s="176">
        <f>IF(ISBLANK(INDEX('Policy Characteristics'!F:F,MATCH($C307,'Policy Characteristics'!$C:$C,0))),"",INDEX('Policy Characteristics'!F:F,MATCH($C307,'Policy Characteristics'!$C:$C,0)))</f>
        <v>-0.5</v>
      </c>
      <c r="M307" s="176">
        <f>IF(ISBLANK(INDEX('Policy Characteristics'!G:G,MATCH($C307,'Policy Characteristics'!$C:$C,0))),"",INDEX('Policy Characteristics'!G:G,MATCH($C307,'Policy Characteristics'!$C:$C,0)))</f>
        <v>1</v>
      </c>
      <c r="N307" s="176">
        <f>IF(ISBLANK(INDEX('Policy Characteristics'!H:H,MATCH($C307,'Policy Characteristics'!$C:$C,0))),"",INDEX('Policy Characteristics'!H:H,MATCH($C307,'Policy Characteristics'!$C:$C,0)))</f>
        <v>0.02</v>
      </c>
      <c r="O307" s="176" t="str">
        <f>IF(ISBLANK(INDEX('Policy Characteristics'!I:I,MATCH($C307,'Policy Characteristics'!$C:$C,0))),"",INDEX('Policy Characteristics'!I:I,MATCH($C307,'Policy Characteristics'!$C:$C,0)))</f>
        <v>% change in imports</v>
      </c>
      <c r="P307" s="176" t="str">
        <f>IF(ISBLANK(INDEX('Policy Characteristics'!J:J,MATCH($C307,'Policy Characteristics'!$C:$C,0))),"",INDEX('Policy Characteristics'!J:J,MATCH($C307,'Policy Characteristics'!$C:$C,0)))</f>
        <v>**Description:** This policy increases or decreases the amount of electricity imported to the EU from neighboring countries.  It does not cause the construction or removal of transmission lines linking these countries.</v>
      </c>
      <c r="Q307" s="176" t="str">
        <f>IF(ISBLANK(INDEX('Policy Characteristics'!K:K,MATCH($C307,'Policy Characteristics'!$C:$C,0))),"",INDEX('Policy Characteristics'!K:K,MATCH($C307,'Policy Characteristics'!$C:$C,0)))</f>
        <v>electricity-sector-main.html#elec-imports</v>
      </c>
      <c r="R307" s="176" t="str">
        <f>IF(ISBLANK(INDEX('Policy Characteristics'!L:L,MATCH($C307,'Policy Characteristics'!$C:$C,0))),"",INDEX('Policy Characteristics'!L:L,MATCH($C307,'Policy Characteristics'!$C:$C,0)))</f>
        <v>electricity-imports-exports.html</v>
      </c>
    </row>
    <row r="308" spans="1:18" s="2" customFormat="1" x14ac:dyDescent="0.25">
      <c r="A308" s="176" t="str">
        <f>IF(ISBLANK(INDEX('Policy Characteristics'!A:A,MATCH($C308,'Policy Characteristics'!$C:$C,0))),"",INDEX('Policy Characteristics'!A:A,MATCH($C308,'Policy Characteristics'!$C:$C,0)))</f>
        <v>Electricity Supply</v>
      </c>
      <c r="B308" s="184" t="str">
        <f>IF(ISBLANK(INDEX('Policy Characteristics'!B:B,MATCH($C308,'Policy Characteristics'!$C:$C,0))),"",INDEX('Policy Characteristics'!B:B,MATCH($C308,'Policy Characteristics'!$C:$C,0)))</f>
        <v>Change Electricity Imports</v>
      </c>
      <c r="C308" s="176" t="str">
        <f t="shared" si="20"/>
        <v>Percent Change in Electricity Imports</v>
      </c>
      <c r="D308" s="6" t="s">
        <v>75</v>
      </c>
      <c r="E308" s="47"/>
      <c r="F308" s="6" t="s">
        <v>2284</v>
      </c>
      <c r="G308" s="6"/>
      <c r="H308" s="49">
        <v>527</v>
      </c>
      <c r="I308" s="47" t="s">
        <v>44</v>
      </c>
      <c r="J308" s="177" t="str">
        <f>IF(ISBLANK(INDEX('Policy Characteristics'!D:D,MATCH($C308,'Policy Characteristics'!$C:$C,0))),"",INDEX('Policy Characteristics'!D:D,MATCH($C308,'Policy Characteristics'!$C:$C,0)))</f>
        <v>Electricity Imports and Exports</v>
      </c>
      <c r="K308" s="176" t="str">
        <f>IF(ISBLANK(INDEX('Policy Characteristics'!E:E,MATCH($C308,'Policy Characteristics'!$C:$C,0))),"",INDEX('Policy Characteristics'!E:E,MATCH($C308,'Policy Characteristics'!$C:$C,0)))</f>
        <v>elec change imports</v>
      </c>
      <c r="L308" s="176">
        <f>IF(ISBLANK(INDEX('Policy Characteristics'!F:F,MATCH($C308,'Policy Characteristics'!$C:$C,0))),"",INDEX('Policy Characteristics'!F:F,MATCH($C308,'Policy Characteristics'!$C:$C,0)))</f>
        <v>-0.5</v>
      </c>
      <c r="M308" s="176">
        <f>IF(ISBLANK(INDEX('Policy Characteristics'!G:G,MATCH($C308,'Policy Characteristics'!$C:$C,0))),"",INDEX('Policy Characteristics'!G:G,MATCH($C308,'Policy Characteristics'!$C:$C,0)))</f>
        <v>1</v>
      </c>
      <c r="N308" s="176">
        <f>IF(ISBLANK(INDEX('Policy Characteristics'!H:H,MATCH($C308,'Policy Characteristics'!$C:$C,0))),"",INDEX('Policy Characteristics'!H:H,MATCH($C308,'Policy Characteristics'!$C:$C,0)))</f>
        <v>0.02</v>
      </c>
      <c r="O308" s="176" t="str">
        <f>IF(ISBLANK(INDEX('Policy Characteristics'!I:I,MATCH($C308,'Policy Characteristics'!$C:$C,0))),"",INDEX('Policy Characteristics'!I:I,MATCH($C308,'Policy Characteristics'!$C:$C,0)))</f>
        <v>% change in imports</v>
      </c>
      <c r="P308" s="176" t="str">
        <f>IF(ISBLANK(INDEX('Policy Characteristics'!J:J,MATCH($C308,'Policy Characteristics'!$C:$C,0))),"",INDEX('Policy Characteristics'!J:J,MATCH($C308,'Policy Characteristics'!$C:$C,0)))</f>
        <v>**Description:** This policy increases or decreases the amount of electricity imported to the EU from neighboring countries.  It does not cause the construction or removal of transmission lines linking these countries.</v>
      </c>
      <c r="Q308" s="176" t="str">
        <f>IF(ISBLANK(INDEX('Policy Characteristics'!K:K,MATCH($C308,'Policy Characteristics'!$C:$C,0))),"",INDEX('Policy Characteristics'!K:K,MATCH($C308,'Policy Characteristics'!$C:$C,0)))</f>
        <v>electricity-sector-main.html#elec-imports</v>
      </c>
      <c r="R308" s="176" t="str">
        <f>IF(ISBLANK(INDEX('Policy Characteristics'!L:L,MATCH($C308,'Policy Characteristics'!$C:$C,0))),"",INDEX('Policy Characteristics'!L:L,MATCH($C308,'Policy Characteristics'!$C:$C,0)))</f>
        <v>electricity-imports-exports.html</v>
      </c>
    </row>
    <row r="309" spans="1:18" s="2" customFormat="1" x14ac:dyDescent="0.25">
      <c r="A309" s="176" t="str">
        <f>IF(ISBLANK(INDEX('Policy Characteristics'!A:A,MATCH($C309,'Policy Characteristics'!$C:$C,0))),"",INDEX('Policy Characteristics'!A:A,MATCH($C309,'Policy Characteristics'!$C:$C,0)))</f>
        <v>Electricity Supply</v>
      </c>
      <c r="B309" s="184" t="str">
        <f>IF(ISBLANK(INDEX('Policy Characteristics'!B:B,MATCH($C309,'Policy Characteristics'!$C:$C,0))),"",INDEX('Policy Characteristics'!B:B,MATCH($C309,'Policy Characteristics'!$C:$C,0)))</f>
        <v>Change Electricity Imports</v>
      </c>
      <c r="C309" s="176" t="str">
        <f t="shared" si="20"/>
        <v>Percent Change in Electricity Imports</v>
      </c>
      <c r="D309" s="6" t="s">
        <v>76</v>
      </c>
      <c r="E309" s="47"/>
      <c r="F309" s="6" t="s">
        <v>88</v>
      </c>
      <c r="G309" s="6"/>
      <c r="H309" s="49">
        <v>528</v>
      </c>
      <c r="I309" s="47" t="s">
        <v>44</v>
      </c>
      <c r="J309" s="177" t="str">
        <f>IF(ISBLANK(INDEX('Policy Characteristics'!D:D,MATCH($C309,'Policy Characteristics'!$C:$C,0))),"",INDEX('Policy Characteristics'!D:D,MATCH($C309,'Policy Characteristics'!$C:$C,0)))</f>
        <v>Electricity Imports and Exports</v>
      </c>
      <c r="K309" s="176" t="str">
        <f>IF(ISBLANK(INDEX('Policy Characteristics'!E:E,MATCH($C309,'Policy Characteristics'!$C:$C,0))),"",INDEX('Policy Characteristics'!E:E,MATCH($C309,'Policy Characteristics'!$C:$C,0)))</f>
        <v>elec change imports</v>
      </c>
      <c r="L309" s="176">
        <f>IF(ISBLANK(INDEX('Policy Characteristics'!F:F,MATCH($C309,'Policy Characteristics'!$C:$C,0))),"",INDEX('Policy Characteristics'!F:F,MATCH($C309,'Policy Characteristics'!$C:$C,0)))</f>
        <v>-0.5</v>
      </c>
      <c r="M309" s="176">
        <f>IF(ISBLANK(INDEX('Policy Characteristics'!G:G,MATCH($C309,'Policy Characteristics'!$C:$C,0))),"",INDEX('Policy Characteristics'!G:G,MATCH($C309,'Policy Characteristics'!$C:$C,0)))</f>
        <v>1</v>
      </c>
      <c r="N309" s="176">
        <f>IF(ISBLANK(INDEX('Policy Characteristics'!H:H,MATCH($C309,'Policy Characteristics'!$C:$C,0))),"",INDEX('Policy Characteristics'!H:H,MATCH($C309,'Policy Characteristics'!$C:$C,0)))</f>
        <v>0.02</v>
      </c>
      <c r="O309" s="176" t="str">
        <f>IF(ISBLANK(INDEX('Policy Characteristics'!I:I,MATCH($C309,'Policy Characteristics'!$C:$C,0))),"",INDEX('Policy Characteristics'!I:I,MATCH($C309,'Policy Characteristics'!$C:$C,0)))</f>
        <v>% change in imports</v>
      </c>
      <c r="P309" s="176" t="str">
        <f>IF(ISBLANK(INDEX('Policy Characteristics'!J:J,MATCH($C309,'Policy Characteristics'!$C:$C,0))),"",INDEX('Policy Characteristics'!J:J,MATCH($C309,'Policy Characteristics'!$C:$C,0)))</f>
        <v>**Description:** This policy increases or decreases the amount of electricity imported to the EU from neighboring countries.  It does not cause the construction or removal of transmission lines linking these countries.</v>
      </c>
      <c r="Q309" s="176" t="str">
        <f>IF(ISBLANK(INDEX('Policy Characteristics'!K:K,MATCH($C309,'Policy Characteristics'!$C:$C,0))),"",INDEX('Policy Characteristics'!K:K,MATCH($C309,'Policy Characteristics'!$C:$C,0)))</f>
        <v>electricity-sector-main.html#elec-imports</v>
      </c>
      <c r="R309" s="176" t="str">
        <f>IF(ISBLANK(INDEX('Policy Characteristics'!L:L,MATCH($C309,'Policy Characteristics'!$C:$C,0))),"",INDEX('Policy Characteristics'!L:L,MATCH($C309,'Policy Characteristics'!$C:$C,0)))</f>
        <v>electricity-imports-exports.html</v>
      </c>
    </row>
    <row r="310" spans="1:18" s="2" customFormat="1" x14ac:dyDescent="0.25">
      <c r="A310" s="176" t="str">
        <f>IF(ISBLANK(INDEX('Policy Characteristics'!A:A,MATCH($C310,'Policy Characteristics'!$C:$C,0))),"",INDEX('Policy Characteristics'!A:A,MATCH($C310,'Policy Characteristics'!$C:$C,0)))</f>
        <v>Electricity Supply</v>
      </c>
      <c r="B310" s="184" t="str">
        <f>IF(ISBLANK(INDEX('Policy Characteristics'!B:B,MATCH($C310,'Policy Characteristics'!$C:$C,0))),"",INDEX('Policy Characteristics'!B:B,MATCH($C310,'Policy Characteristics'!$C:$C,0)))</f>
        <v>Change Electricity Imports</v>
      </c>
      <c r="C310" s="176" t="str">
        <f t="shared" si="20"/>
        <v>Percent Change in Electricity Imports</v>
      </c>
      <c r="D310" s="6" t="s">
        <v>440</v>
      </c>
      <c r="E310" s="47"/>
      <c r="F310" s="6" t="s">
        <v>443</v>
      </c>
      <c r="G310" s="6"/>
      <c r="H310" s="49">
        <v>529</v>
      </c>
      <c r="I310" s="47" t="s">
        <v>44</v>
      </c>
      <c r="J310" s="177" t="str">
        <f>IF(ISBLANK(INDEX('Policy Characteristics'!D:D,MATCH($C310,'Policy Characteristics'!$C:$C,0))),"",INDEX('Policy Characteristics'!D:D,MATCH($C310,'Policy Characteristics'!$C:$C,0)))</f>
        <v>Electricity Imports and Exports</v>
      </c>
      <c r="K310" s="176" t="str">
        <f>IF(ISBLANK(INDEX('Policy Characteristics'!E:E,MATCH($C310,'Policy Characteristics'!$C:$C,0))),"",INDEX('Policy Characteristics'!E:E,MATCH($C310,'Policy Characteristics'!$C:$C,0)))</f>
        <v>elec change imports</v>
      </c>
      <c r="L310" s="176">
        <f>IF(ISBLANK(INDEX('Policy Characteristics'!F:F,MATCH($C310,'Policy Characteristics'!$C:$C,0))),"",INDEX('Policy Characteristics'!F:F,MATCH($C310,'Policy Characteristics'!$C:$C,0)))</f>
        <v>-0.5</v>
      </c>
      <c r="M310" s="176">
        <f>IF(ISBLANK(INDEX('Policy Characteristics'!G:G,MATCH($C310,'Policy Characteristics'!$C:$C,0))),"",INDEX('Policy Characteristics'!G:G,MATCH($C310,'Policy Characteristics'!$C:$C,0)))</f>
        <v>1</v>
      </c>
      <c r="N310" s="176">
        <f>IF(ISBLANK(INDEX('Policy Characteristics'!H:H,MATCH($C310,'Policy Characteristics'!$C:$C,0))),"",INDEX('Policy Characteristics'!H:H,MATCH($C310,'Policy Characteristics'!$C:$C,0)))</f>
        <v>0.02</v>
      </c>
      <c r="O310" s="176" t="str">
        <f>IF(ISBLANK(INDEX('Policy Characteristics'!I:I,MATCH($C310,'Policy Characteristics'!$C:$C,0))),"",INDEX('Policy Characteristics'!I:I,MATCH($C310,'Policy Characteristics'!$C:$C,0)))</f>
        <v>% change in imports</v>
      </c>
      <c r="P310" s="176" t="str">
        <f>IF(ISBLANK(INDEX('Policy Characteristics'!J:J,MATCH($C310,'Policy Characteristics'!$C:$C,0))),"",INDEX('Policy Characteristics'!J:J,MATCH($C310,'Policy Characteristics'!$C:$C,0)))</f>
        <v>**Description:** This policy increases or decreases the amount of electricity imported to the EU from neighboring countries.  It does not cause the construction or removal of transmission lines linking these countries.</v>
      </c>
      <c r="Q310" s="176" t="str">
        <f>IF(ISBLANK(INDEX('Policy Characteristics'!K:K,MATCH($C310,'Policy Characteristics'!$C:$C,0))),"",INDEX('Policy Characteristics'!K:K,MATCH($C310,'Policy Characteristics'!$C:$C,0)))</f>
        <v>electricity-sector-main.html#elec-imports</v>
      </c>
      <c r="R310" s="176" t="str">
        <f>IF(ISBLANK(INDEX('Policy Characteristics'!L:L,MATCH($C310,'Policy Characteristics'!$C:$C,0))),"",INDEX('Policy Characteristics'!L:L,MATCH($C310,'Policy Characteristics'!$C:$C,0)))</f>
        <v>electricity-imports-exports.html</v>
      </c>
    </row>
    <row r="311" spans="1:18" s="2" customFormat="1" x14ac:dyDescent="0.25">
      <c r="A311" s="176" t="str">
        <f>IF(ISBLANK(INDEX('Policy Characteristics'!A:A,MATCH($C311,'Policy Characteristics'!$C:$C,0))),"",INDEX('Policy Characteristics'!A:A,MATCH($C311,'Policy Characteristics'!$C:$C,0)))</f>
        <v>Electricity Supply</v>
      </c>
      <c r="B311" s="184" t="str">
        <f>IF(ISBLANK(INDEX('Policy Characteristics'!B:B,MATCH($C311,'Policy Characteristics'!$C:$C,0))),"",INDEX('Policy Characteristics'!B:B,MATCH($C311,'Policy Characteristics'!$C:$C,0)))</f>
        <v>Change Electricity Imports</v>
      </c>
      <c r="C311" s="176" t="str">
        <f t="shared" si="20"/>
        <v>Percent Change in Electricity Imports</v>
      </c>
      <c r="D311" s="6" t="s">
        <v>77</v>
      </c>
      <c r="E311" s="47"/>
      <c r="F311" s="6" t="s">
        <v>89</v>
      </c>
      <c r="G311" s="6"/>
      <c r="H311" s="49">
        <v>530</v>
      </c>
      <c r="I311" s="47" t="s">
        <v>44</v>
      </c>
      <c r="J311" s="177" t="str">
        <f>IF(ISBLANK(INDEX('Policy Characteristics'!D:D,MATCH($C311,'Policy Characteristics'!$C:$C,0))),"",INDEX('Policy Characteristics'!D:D,MATCH($C311,'Policy Characteristics'!$C:$C,0)))</f>
        <v>Electricity Imports and Exports</v>
      </c>
      <c r="K311" s="176" t="str">
        <f>IF(ISBLANK(INDEX('Policy Characteristics'!E:E,MATCH($C311,'Policy Characteristics'!$C:$C,0))),"",INDEX('Policy Characteristics'!E:E,MATCH($C311,'Policy Characteristics'!$C:$C,0)))</f>
        <v>elec change imports</v>
      </c>
      <c r="L311" s="176">
        <f>IF(ISBLANK(INDEX('Policy Characteristics'!F:F,MATCH($C311,'Policy Characteristics'!$C:$C,0))),"",INDEX('Policy Characteristics'!F:F,MATCH($C311,'Policy Characteristics'!$C:$C,0)))</f>
        <v>-0.5</v>
      </c>
      <c r="M311" s="176">
        <f>IF(ISBLANK(INDEX('Policy Characteristics'!G:G,MATCH($C311,'Policy Characteristics'!$C:$C,0))),"",INDEX('Policy Characteristics'!G:G,MATCH($C311,'Policy Characteristics'!$C:$C,0)))</f>
        <v>1</v>
      </c>
      <c r="N311" s="176">
        <f>IF(ISBLANK(INDEX('Policy Characteristics'!H:H,MATCH($C311,'Policy Characteristics'!$C:$C,0))),"",INDEX('Policy Characteristics'!H:H,MATCH($C311,'Policy Characteristics'!$C:$C,0)))</f>
        <v>0.02</v>
      </c>
      <c r="O311" s="176" t="str">
        <f>IF(ISBLANK(INDEX('Policy Characteristics'!I:I,MATCH($C311,'Policy Characteristics'!$C:$C,0))),"",INDEX('Policy Characteristics'!I:I,MATCH($C311,'Policy Characteristics'!$C:$C,0)))</f>
        <v>% change in imports</v>
      </c>
      <c r="P311" s="176" t="str">
        <f>IF(ISBLANK(INDEX('Policy Characteristics'!J:J,MATCH($C311,'Policy Characteristics'!$C:$C,0))),"",INDEX('Policy Characteristics'!J:J,MATCH($C311,'Policy Characteristics'!$C:$C,0)))</f>
        <v>**Description:** This policy increases or decreases the amount of electricity imported to the EU from neighboring countries.  It does not cause the construction or removal of transmission lines linking these countries.</v>
      </c>
      <c r="Q311" s="176" t="str">
        <f>IF(ISBLANK(INDEX('Policy Characteristics'!K:K,MATCH($C311,'Policy Characteristics'!$C:$C,0))),"",INDEX('Policy Characteristics'!K:K,MATCH($C311,'Policy Characteristics'!$C:$C,0)))</f>
        <v>electricity-sector-main.html#elec-imports</v>
      </c>
      <c r="R311" s="176" t="str">
        <f>IF(ISBLANK(INDEX('Policy Characteristics'!L:L,MATCH($C311,'Policy Characteristics'!$C:$C,0))),"",INDEX('Policy Characteristics'!L:L,MATCH($C311,'Policy Characteristics'!$C:$C,0)))</f>
        <v>electricity-imports-exports.html</v>
      </c>
    </row>
    <row r="312" spans="1:18" s="2" customFormat="1" x14ac:dyDescent="0.25">
      <c r="A312" s="176" t="str">
        <f>IF(ISBLANK(INDEX('Policy Characteristics'!A:A,MATCH($C312,'Policy Characteristics'!$C:$C,0))),"",INDEX('Policy Characteristics'!A:A,MATCH($C312,'Policy Characteristics'!$C:$C,0)))</f>
        <v>Electricity Supply</v>
      </c>
      <c r="B312" s="184" t="str">
        <f>IF(ISBLANK(INDEX('Policy Characteristics'!B:B,MATCH($C312,'Policy Characteristics'!$C:$C,0))),"",INDEX('Policy Characteristics'!B:B,MATCH($C312,'Policy Characteristics'!$C:$C,0)))</f>
        <v>Change Electricity Imports</v>
      </c>
      <c r="C312" s="176" t="str">
        <f t="shared" si="20"/>
        <v>Percent Change in Electricity Imports</v>
      </c>
      <c r="D312" s="6" t="s">
        <v>78</v>
      </c>
      <c r="E312" s="47"/>
      <c r="F312" s="6" t="s">
        <v>90</v>
      </c>
      <c r="G312" s="6"/>
      <c r="H312" s="49">
        <v>531</v>
      </c>
      <c r="I312" s="197" t="s">
        <v>44</v>
      </c>
      <c r="J312" s="177" t="str">
        <f>IF(ISBLANK(INDEX('Policy Characteristics'!D:D,MATCH($C312,'Policy Characteristics'!$C:$C,0))),"",INDEX('Policy Characteristics'!D:D,MATCH($C312,'Policy Characteristics'!$C:$C,0)))</f>
        <v>Electricity Imports and Exports</v>
      </c>
      <c r="K312" s="176" t="str">
        <f>IF(ISBLANK(INDEX('Policy Characteristics'!E:E,MATCH($C312,'Policy Characteristics'!$C:$C,0))),"",INDEX('Policy Characteristics'!E:E,MATCH($C312,'Policy Characteristics'!$C:$C,0)))</f>
        <v>elec change imports</v>
      </c>
      <c r="L312" s="176">
        <f>IF(ISBLANK(INDEX('Policy Characteristics'!F:F,MATCH($C312,'Policy Characteristics'!$C:$C,0))),"",INDEX('Policy Characteristics'!F:F,MATCH($C312,'Policy Characteristics'!$C:$C,0)))</f>
        <v>-0.5</v>
      </c>
      <c r="M312" s="176">
        <f>IF(ISBLANK(INDEX('Policy Characteristics'!G:G,MATCH($C312,'Policy Characteristics'!$C:$C,0))),"",INDEX('Policy Characteristics'!G:G,MATCH($C312,'Policy Characteristics'!$C:$C,0)))</f>
        <v>1</v>
      </c>
      <c r="N312" s="176">
        <f>IF(ISBLANK(INDEX('Policy Characteristics'!H:H,MATCH($C312,'Policy Characteristics'!$C:$C,0))),"",INDEX('Policy Characteristics'!H:H,MATCH($C312,'Policy Characteristics'!$C:$C,0)))</f>
        <v>0.02</v>
      </c>
      <c r="O312" s="176" t="str">
        <f>IF(ISBLANK(INDEX('Policy Characteristics'!I:I,MATCH($C312,'Policy Characteristics'!$C:$C,0))),"",INDEX('Policy Characteristics'!I:I,MATCH($C312,'Policy Characteristics'!$C:$C,0)))</f>
        <v>% change in imports</v>
      </c>
      <c r="P312" s="176" t="str">
        <f>IF(ISBLANK(INDEX('Policy Characteristics'!J:J,MATCH($C312,'Policy Characteristics'!$C:$C,0))),"",INDEX('Policy Characteristics'!J:J,MATCH($C312,'Policy Characteristics'!$C:$C,0)))</f>
        <v>**Description:** This policy increases or decreases the amount of electricity imported to the EU from neighboring countries.  It does not cause the construction or removal of transmission lines linking these countries.</v>
      </c>
      <c r="Q312" s="176" t="str">
        <f>IF(ISBLANK(INDEX('Policy Characteristics'!K:K,MATCH($C312,'Policy Characteristics'!$C:$C,0))),"",INDEX('Policy Characteristics'!K:K,MATCH($C312,'Policy Characteristics'!$C:$C,0)))</f>
        <v>electricity-sector-main.html#elec-imports</v>
      </c>
      <c r="R312" s="176" t="str">
        <f>IF(ISBLANK(INDEX('Policy Characteristics'!L:L,MATCH($C312,'Policy Characteristics'!$C:$C,0))),"",INDEX('Policy Characteristics'!L:L,MATCH($C312,'Policy Characteristics'!$C:$C,0)))</f>
        <v>electricity-imports-exports.html</v>
      </c>
    </row>
    <row r="313" spans="1:18" s="2" customFormat="1" x14ac:dyDescent="0.25">
      <c r="A313" s="176" t="str">
        <f>IF(ISBLANK(INDEX('Policy Characteristics'!A:A,MATCH($C313,'Policy Characteristics'!$C:$C,0))),"",INDEX('Policy Characteristics'!A:A,MATCH($C313,'Policy Characteristics'!$C:$C,0)))</f>
        <v>Electricity Supply</v>
      </c>
      <c r="B313" s="184" t="str">
        <f>IF(ISBLANK(INDEX('Policy Characteristics'!B:B,MATCH($C313,'Policy Characteristics'!$C:$C,0))),"",INDEX('Policy Characteristics'!B:B,MATCH($C313,'Policy Characteristics'!$C:$C,0)))</f>
        <v>Change Electricity Imports</v>
      </c>
      <c r="C313" s="176" t="str">
        <f t="shared" si="20"/>
        <v>Percent Change in Electricity Imports</v>
      </c>
      <c r="D313" s="6" t="s">
        <v>79</v>
      </c>
      <c r="E313" s="47"/>
      <c r="F313" s="6" t="s">
        <v>91</v>
      </c>
      <c r="G313" s="6"/>
      <c r="H313" s="49">
        <v>532</v>
      </c>
      <c r="I313" s="47" t="s">
        <v>44</v>
      </c>
      <c r="J313" s="177" t="str">
        <f>IF(ISBLANK(INDEX('Policy Characteristics'!D:D,MATCH($C313,'Policy Characteristics'!$C:$C,0))),"",INDEX('Policy Characteristics'!D:D,MATCH($C313,'Policy Characteristics'!$C:$C,0)))</f>
        <v>Electricity Imports and Exports</v>
      </c>
      <c r="K313" s="176" t="str">
        <f>IF(ISBLANK(INDEX('Policy Characteristics'!E:E,MATCH($C313,'Policy Characteristics'!$C:$C,0))),"",INDEX('Policy Characteristics'!E:E,MATCH($C313,'Policy Characteristics'!$C:$C,0)))</f>
        <v>elec change imports</v>
      </c>
      <c r="L313" s="176">
        <f>IF(ISBLANK(INDEX('Policy Characteristics'!F:F,MATCH($C313,'Policy Characteristics'!$C:$C,0))),"",INDEX('Policy Characteristics'!F:F,MATCH($C313,'Policy Characteristics'!$C:$C,0)))</f>
        <v>-0.5</v>
      </c>
      <c r="M313" s="176">
        <f>IF(ISBLANK(INDEX('Policy Characteristics'!G:G,MATCH($C313,'Policy Characteristics'!$C:$C,0))),"",INDEX('Policy Characteristics'!G:G,MATCH($C313,'Policy Characteristics'!$C:$C,0)))</f>
        <v>1</v>
      </c>
      <c r="N313" s="176">
        <f>IF(ISBLANK(INDEX('Policy Characteristics'!H:H,MATCH($C313,'Policy Characteristics'!$C:$C,0))),"",INDEX('Policy Characteristics'!H:H,MATCH($C313,'Policy Characteristics'!$C:$C,0)))</f>
        <v>0.02</v>
      </c>
      <c r="O313" s="176" t="str">
        <f>IF(ISBLANK(INDEX('Policy Characteristics'!I:I,MATCH($C313,'Policy Characteristics'!$C:$C,0))),"",INDEX('Policy Characteristics'!I:I,MATCH($C313,'Policy Characteristics'!$C:$C,0)))</f>
        <v>% change in imports</v>
      </c>
      <c r="P313" s="176" t="str">
        <f>IF(ISBLANK(INDEX('Policy Characteristics'!J:J,MATCH($C313,'Policy Characteristics'!$C:$C,0))),"",INDEX('Policy Characteristics'!J:J,MATCH($C313,'Policy Characteristics'!$C:$C,0)))</f>
        <v>**Description:** This policy increases or decreases the amount of electricity imported to the EU from neighboring countries.  It does not cause the construction or removal of transmission lines linking these countries.</v>
      </c>
      <c r="Q313" s="176" t="str">
        <f>IF(ISBLANK(INDEX('Policy Characteristics'!K:K,MATCH($C313,'Policy Characteristics'!$C:$C,0))),"",INDEX('Policy Characteristics'!K:K,MATCH($C313,'Policy Characteristics'!$C:$C,0)))</f>
        <v>electricity-sector-main.html#elec-imports</v>
      </c>
      <c r="R313" s="176" t="str">
        <f>IF(ISBLANK(INDEX('Policy Characteristics'!L:L,MATCH($C313,'Policy Characteristics'!$C:$C,0))),"",INDEX('Policy Characteristics'!L:L,MATCH($C313,'Policy Characteristics'!$C:$C,0)))</f>
        <v>electricity-imports-exports.html</v>
      </c>
    </row>
    <row r="314" spans="1:18" s="2" customFormat="1" x14ac:dyDescent="0.25">
      <c r="A314" s="176" t="str">
        <f>IF(ISBLANK(INDEX('Policy Characteristics'!A:A,MATCH($C314,'Policy Characteristics'!$C:$C,0))),"",INDEX('Policy Characteristics'!A:A,MATCH($C314,'Policy Characteristics'!$C:$C,0)))</f>
        <v>Electricity Supply</v>
      </c>
      <c r="B314" s="184" t="str">
        <f>IF(ISBLANK(INDEX('Policy Characteristics'!B:B,MATCH($C314,'Policy Characteristics'!$C:$C,0))),"",INDEX('Policy Characteristics'!B:B,MATCH($C314,'Policy Characteristics'!$C:$C,0)))</f>
        <v>Change Electricity Imports</v>
      </c>
      <c r="C314" s="176" t="str">
        <f t="shared" si="20"/>
        <v>Percent Change in Electricity Imports</v>
      </c>
      <c r="D314" s="6" t="s">
        <v>1306</v>
      </c>
      <c r="E314" s="47"/>
      <c r="F314" s="6" t="s">
        <v>428</v>
      </c>
      <c r="G314" s="6"/>
      <c r="H314" s="49">
        <v>533</v>
      </c>
      <c r="I314" s="197" t="s">
        <v>44</v>
      </c>
      <c r="J314" s="177" t="str">
        <f>IF(ISBLANK(INDEX('Policy Characteristics'!D:D,MATCH($C314,'Policy Characteristics'!$C:$C,0))),"",INDEX('Policy Characteristics'!D:D,MATCH($C314,'Policy Characteristics'!$C:$C,0)))</f>
        <v>Electricity Imports and Exports</v>
      </c>
      <c r="K314" s="176" t="str">
        <f>IF(ISBLANK(INDEX('Policy Characteristics'!E:E,MATCH($C314,'Policy Characteristics'!$C:$C,0))),"",INDEX('Policy Characteristics'!E:E,MATCH($C314,'Policy Characteristics'!$C:$C,0)))</f>
        <v>elec change imports</v>
      </c>
      <c r="L314" s="176">
        <f>IF(ISBLANK(INDEX('Policy Characteristics'!F:F,MATCH($C314,'Policy Characteristics'!$C:$C,0))),"",INDEX('Policy Characteristics'!F:F,MATCH($C314,'Policy Characteristics'!$C:$C,0)))</f>
        <v>-0.5</v>
      </c>
      <c r="M314" s="176">
        <f>IF(ISBLANK(INDEX('Policy Characteristics'!G:G,MATCH($C314,'Policy Characteristics'!$C:$C,0))),"",INDEX('Policy Characteristics'!G:G,MATCH($C314,'Policy Characteristics'!$C:$C,0)))</f>
        <v>1</v>
      </c>
      <c r="N314" s="176">
        <f>IF(ISBLANK(INDEX('Policy Characteristics'!H:H,MATCH($C314,'Policy Characteristics'!$C:$C,0))),"",INDEX('Policy Characteristics'!H:H,MATCH($C314,'Policy Characteristics'!$C:$C,0)))</f>
        <v>0.02</v>
      </c>
      <c r="O314" s="176" t="str">
        <f>IF(ISBLANK(INDEX('Policy Characteristics'!I:I,MATCH($C314,'Policy Characteristics'!$C:$C,0))),"",INDEX('Policy Characteristics'!I:I,MATCH($C314,'Policy Characteristics'!$C:$C,0)))</f>
        <v>% change in imports</v>
      </c>
      <c r="P314" s="176" t="str">
        <f>IF(ISBLANK(INDEX('Policy Characteristics'!J:J,MATCH($C314,'Policy Characteristics'!$C:$C,0))),"",INDEX('Policy Characteristics'!J:J,MATCH($C314,'Policy Characteristics'!$C:$C,0)))</f>
        <v>**Description:** This policy increases or decreases the amount of electricity imported to the EU from neighboring countries.  It does not cause the construction or removal of transmission lines linking these countries.</v>
      </c>
      <c r="Q314" s="176" t="str">
        <f>IF(ISBLANK(INDEX('Policy Characteristics'!K:K,MATCH($C314,'Policy Characteristics'!$C:$C,0))),"",INDEX('Policy Characteristics'!K:K,MATCH($C314,'Policy Characteristics'!$C:$C,0)))</f>
        <v>electricity-sector-main.html#elec-imports</v>
      </c>
      <c r="R314" s="176" t="str">
        <f>IF(ISBLANK(INDEX('Policy Characteristics'!L:L,MATCH($C314,'Policy Characteristics'!$C:$C,0))),"",INDEX('Policy Characteristics'!L:L,MATCH($C314,'Policy Characteristics'!$C:$C,0)))</f>
        <v>electricity-imports-exports.html</v>
      </c>
    </row>
    <row r="315" spans="1:18" s="2" customFormat="1" x14ac:dyDescent="0.25">
      <c r="A315" s="176" t="str">
        <f>IF(ISBLANK(INDEX('Policy Characteristics'!A:A,MATCH($C315,'Policy Characteristics'!$C:$C,0))),"",INDEX('Policy Characteristics'!A:A,MATCH($C315,'Policy Characteristics'!$C:$C,0)))</f>
        <v>Electricity Supply</v>
      </c>
      <c r="B315" s="184" t="str">
        <f>IF(ISBLANK(INDEX('Policy Characteristics'!B:B,MATCH($C315,'Policy Characteristics'!$C:$C,0))),"",INDEX('Policy Characteristics'!B:B,MATCH($C315,'Policy Characteristics'!$C:$C,0)))</f>
        <v>Change Electricity Imports</v>
      </c>
      <c r="C315" s="176" t="str">
        <f t="shared" si="20"/>
        <v>Percent Change in Electricity Imports</v>
      </c>
      <c r="D315" s="6" t="s">
        <v>302</v>
      </c>
      <c r="E315" s="47"/>
      <c r="F315" s="6" t="s">
        <v>2527</v>
      </c>
      <c r="G315" s="6"/>
      <c r="H315" s="49">
        <v>534</v>
      </c>
      <c r="I315" s="47" t="s">
        <v>44</v>
      </c>
      <c r="J315" s="177" t="str">
        <f>IF(ISBLANK(INDEX('Policy Characteristics'!D:D,MATCH($C315,'Policy Characteristics'!$C:$C,0))),"",INDEX('Policy Characteristics'!D:D,MATCH($C315,'Policy Characteristics'!$C:$C,0)))</f>
        <v>Electricity Imports and Exports</v>
      </c>
      <c r="K315" s="176" t="str">
        <f>IF(ISBLANK(INDEX('Policy Characteristics'!E:E,MATCH($C315,'Policy Characteristics'!$C:$C,0))),"",INDEX('Policy Characteristics'!E:E,MATCH($C315,'Policy Characteristics'!$C:$C,0)))</f>
        <v>elec change imports</v>
      </c>
      <c r="L315" s="176">
        <f>IF(ISBLANK(INDEX('Policy Characteristics'!F:F,MATCH($C315,'Policy Characteristics'!$C:$C,0))),"",INDEX('Policy Characteristics'!F:F,MATCH($C315,'Policy Characteristics'!$C:$C,0)))</f>
        <v>-0.5</v>
      </c>
      <c r="M315" s="176">
        <f>IF(ISBLANK(INDEX('Policy Characteristics'!G:G,MATCH($C315,'Policy Characteristics'!$C:$C,0))),"",INDEX('Policy Characteristics'!G:G,MATCH($C315,'Policy Characteristics'!$C:$C,0)))</f>
        <v>1</v>
      </c>
      <c r="N315" s="176">
        <f>IF(ISBLANK(INDEX('Policy Characteristics'!H:H,MATCH($C315,'Policy Characteristics'!$C:$C,0))),"",INDEX('Policy Characteristics'!H:H,MATCH($C315,'Policy Characteristics'!$C:$C,0)))</f>
        <v>0.02</v>
      </c>
      <c r="O315" s="176" t="str">
        <f>IF(ISBLANK(INDEX('Policy Characteristics'!I:I,MATCH($C315,'Policy Characteristics'!$C:$C,0))),"",INDEX('Policy Characteristics'!I:I,MATCH($C315,'Policy Characteristics'!$C:$C,0)))</f>
        <v>% change in imports</v>
      </c>
      <c r="P315" s="176" t="str">
        <f>IF(ISBLANK(INDEX('Policy Characteristics'!J:J,MATCH($C315,'Policy Characteristics'!$C:$C,0))),"",INDEX('Policy Characteristics'!J:J,MATCH($C315,'Policy Characteristics'!$C:$C,0)))</f>
        <v>**Description:** This policy increases or decreases the amount of electricity imported to the EU from neighboring countries.  It does not cause the construction or removal of transmission lines linking these countries.</v>
      </c>
      <c r="Q315" s="176" t="str">
        <f>IF(ISBLANK(INDEX('Policy Characteristics'!K:K,MATCH($C315,'Policy Characteristics'!$C:$C,0))),"",INDEX('Policy Characteristics'!K:K,MATCH($C315,'Policy Characteristics'!$C:$C,0)))</f>
        <v>electricity-sector-main.html#elec-imports</v>
      </c>
      <c r="R315" s="176" t="str">
        <f>IF(ISBLANK(INDEX('Policy Characteristics'!L:L,MATCH($C315,'Policy Characteristics'!$C:$C,0))),"",INDEX('Policy Characteristics'!L:L,MATCH($C315,'Policy Characteristics'!$C:$C,0)))</f>
        <v>electricity-imports-exports.html</v>
      </c>
    </row>
    <row r="316" spans="1:18" s="2" customFormat="1" x14ac:dyDescent="0.25">
      <c r="A316" s="176" t="str">
        <f>IF(ISBLANK(INDEX('Policy Characteristics'!A:A,MATCH($C316,'Policy Characteristics'!$C:$C,0))),"",INDEX('Policy Characteristics'!A:A,MATCH($C316,'Policy Characteristics'!$C:$C,0)))</f>
        <v>Electricity Supply</v>
      </c>
      <c r="B316" s="184" t="str">
        <f>IF(ISBLANK(INDEX('Policy Characteristics'!B:B,MATCH($C316,'Policy Characteristics'!$C:$C,0))),"",INDEX('Policy Characteristics'!B:B,MATCH($C316,'Policy Characteristics'!$C:$C,0)))</f>
        <v>Change Electricity Imports</v>
      </c>
      <c r="C316" s="176" t="str">
        <f t="shared" si="20"/>
        <v>Percent Change in Electricity Imports</v>
      </c>
      <c r="D316" s="6" t="s">
        <v>303</v>
      </c>
      <c r="E316" s="47"/>
      <c r="F316" s="6" t="s">
        <v>2525</v>
      </c>
      <c r="G316" s="6"/>
      <c r="H316" s="49">
        <v>535</v>
      </c>
      <c r="I316" s="197" t="s">
        <v>44</v>
      </c>
      <c r="J316" s="177" t="str">
        <f>IF(ISBLANK(INDEX('Policy Characteristics'!D:D,MATCH($C316,'Policy Characteristics'!$C:$C,0))),"",INDEX('Policy Characteristics'!D:D,MATCH($C316,'Policy Characteristics'!$C:$C,0)))</f>
        <v>Electricity Imports and Exports</v>
      </c>
      <c r="K316" s="176" t="str">
        <f>IF(ISBLANK(INDEX('Policy Characteristics'!E:E,MATCH($C316,'Policy Characteristics'!$C:$C,0))),"",INDEX('Policy Characteristics'!E:E,MATCH($C316,'Policy Characteristics'!$C:$C,0)))</f>
        <v>elec change imports</v>
      </c>
      <c r="L316" s="176">
        <f>IF(ISBLANK(INDEX('Policy Characteristics'!F:F,MATCH($C316,'Policy Characteristics'!$C:$C,0))),"",INDEX('Policy Characteristics'!F:F,MATCH($C316,'Policy Characteristics'!$C:$C,0)))</f>
        <v>-0.5</v>
      </c>
      <c r="M316" s="176">
        <f>IF(ISBLANK(INDEX('Policy Characteristics'!G:G,MATCH($C316,'Policy Characteristics'!$C:$C,0))),"",INDEX('Policy Characteristics'!G:G,MATCH($C316,'Policy Characteristics'!$C:$C,0)))</f>
        <v>1</v>
      </c>
      <c r="N316" s="176">
        <f>IF(ISBLANK(INDEX('Policy Characteristics'!H:H,MATCH($C316,'Policy Characteristics'!$C:$C,0))),"",INDEX('Policy Characteristics'!H:H,MATCH($C316,'Policy Characteristics'!$C:$C,0)))</f>
        <v>0.02</v>
      </c>
      <c r="O316" s="176" t="str">
        <f>IF(ISBLANK(INDEX('Policy Characteristics'!I:I,MATCH($C316,'Policy Characteristics'!$C:$C,0))),"",INDEX('Policy Characteristics'!I:I,MATCH($C316,'Policy Characteristics'!$C:$C,0)))</f>
        <v>% change in imports</v>
      </c>
      <c r="P316" s="176" t="str">
        <f>IF(ISBLANK(INDEX('Policy Characteristics'!J:J,MATCH($C316,'Policy Characteristics'!$C:$C,0))),"",INDEX('Policy Characteristics'!J:J,MATCH($C316,'Policy Characteristics'!$C:$C,0)))</f>
        <v>**Description:** This policy increases or decreases the amount of electricity imported to the EU from neighboring countries.  It does not cause the construction or removal of transmission lines linking these countries.</v>
      </c>
      <c r="Q316" s="176" t="str">
        <f>IF(ISBLANK(INDEX('Policy Characteristics'!K:K,MATCH($C316,'Policy Characteristics'!$C:$C,0))),"",INDEX('Policy Characteristics'!K:K,MATCH($C316,'Policy Characteristics'!$C:$C,0)))</f>
        <v>electricity-sector-main.html#elec-imports</v>
      </c>
      <c r="R316" s="176" t="str">
        <f>IF(ISBLANK(INDEX('Policy Characteristics'!L:L,MATCH($C316,'Policy Characteristics'!$C:$C,0))),"",INDEX('Policy Characteristics'!L:L,MATCH($C316,'Policy Characteristics'!$C:$C,0)))</f>
        <v>electricity-imports-exports.html</v>
      </c>
    </row>
    <row r="317" spans="1:18" s="2" customFormat="1" x14ac:dyDescent="0.25">
      <c r="A317" s="176" t="str">
        <f>IF(ISBLANK(INDEX('Policy Characteristics'!A:A,MATCH($C317,'Policy Characteristics'!$C:$C,0))),"",INDEX('Policy Characteristics'!A:A,MATCH($C317,'Policy Characteristics'!$C:$C,0)))</f>
        <v>Electricity Supply</v>
      </c>
      <c r="B317" s="184" t="str">
        <f>IF(ISBLANK(INDEX('Policy Characteristics'!B:B,MATCH($C317,'Policy Characteristics'!$C:$C,0))),"",INDEX('Policy Characteristics'!B:B,MATCH($C317,'Policy Characteristics'!$C:$C,0)))</f>
        <v>Change Electricity Imports</v>
      </c>
      <c r="C317" s="176" t="str">
        <f t="shared" si="20"/>
        <v>Percent Change in Electricity Imports</v>
      </c>
      <c r="D317" s="6" t="s">
        <v>436</v>
      </c>
      <c r="E317" s="47"/>
      <c r="F317" s="6" t="s">
        <v>435</v>
      </c>
      <c r="G317" s="6"/>
      <c r="H317" s="49">
        <v>536</v>
      </c>
      <c r="I317" s="197" t="s">
        <v>44</v>
      </c>
      <c r="J317" s="177" t="str">
        <f>IF(ISBLANK(INDEX('Policy Characteristics'!D:D,MATCH($C317,'Policy Characteristics'!$C:$C,0))),"",INDEX('Policy Characteristics'!D:D,MATCH($C317,'Policy Characteristics'!$C:$C,0)))</f>
        <v>Electricity Imports and Exports</v>
      </c>
      <c r="K317" s="176" t="str">
        <f>IF(ISBLANK(INDEX('Policy Characteristics'!E:E,MATCH($C317,'Policy Characteristics'!$C:$C,0))),"",INDEX('Policy Characteristics'!E:E,MATCH($C317,'Policy Characteristics'!$C:$C,0)))</f>
        <v>elec change imports</v>
      </c>
      <c r="L317" s="176">
        <f>IF(ISBLANK(INDEX('Policy Characteristics'!F:F,MATCH($C317,'Policy Characteristics'!$C:$C,0))),"",INDEX('Policy Characteristics'!F:F,MATCH($C317,'Policy Characteristics'!$C:$C,0)))</f>
        <v>-0.5</v>
      </c>
      <c r="M317" s="176">
        <f>IF(ISBLANK(INDEX('Policy Characteristics'!G:G,MATCH($C317,'Policy Characteristics'!$C:$C,0))),"",INDEX('Policy Characteristics'!G:G,MATCH($C317,'Policy Characteristics'!$C:$C,0)))</f>
        <v>1</v>
      </c>
      <c r="N317" s="176">
        <f>IF(ISBLANK(INDEX('Policy Characteristics'!H:H,MATCH($C317,'Policy Characteristics'!$C:$C,0))),"",INDEX('Policy Characteristics'!H:H,MATCH($C317,'Policy Characteristics'!$C:$C,0)))</f>
        <v>0.02</v>
      </c>
      <c r="O317" s="176" t="str">
        <f>IF(ISBLANK(INDEX('Policy Characteristics'!I:I,MATCH($C317,'Policy Characteristics'!$C:$C,0))),"",INDEX('Policy Characteristics'!I:I,MATCH($C317,'Policy Characteristics'!$C:$C,0)))</f>
        <v>% change in imports</v>
      </c>
      <c r="P317" s="176" t="str">
        <f>IF(ISBLANK(INDEX('Policy Characteristics'!J:J,MATCH($C317,'Policy Characteristics'!$C:$C,0))),"",INDEX('Policy Characteristics'!J:J,MATCH($C317,'Policy Characteristics'!$C:$C,0)))</f>
        <v>**Description:** This policy increases or decreases the amount of electricity imported to the EU from neighboring countries.  It does not cause the construction or removal of transmission lines linking these countries.</v>
      </c>
      <c r="Q317" s="176" t="str">
        <f>IF(ISBLANK(INDEX('Policy Characteristics'!K:K,MATCH($C317,'Policy Characteristics'!$C:$C,0))),"",INDEX('Policy Characteristics'!K:K,MATCH($C317,'Policy Characteristics'!$C:$C,0)))</f>
        <v>electricity-sector-main.html#elec-imports</v>
      </c>
      <c r="R317" s="176" t="str">
        <f>IF(ISBLANK(INDEX('Policy Characteristics'!L:L,MATCH($C317,'Policy Characteristics'!$C:$C,0))),"",INDEX('Policy Characteristics'!L:L,MATCH($C317,'Policy Characteristics'!$C:$C,0)))</f>
        <v>electricity-imports-exports.html</v>
      </c>
    </row>
    <row r="318" spans="1:18" s="2" customFormat="1" x14ac:dyDescent="0.25">
      <c r="A318" s="176" t="str">
        <f>IF(ISBLANK(INDEX('Policy Characteristics'!A:A,MATCH($C318,'Policy Characteristics'!$C:$C,0))),"",INDEX('Policy Characteristics'!A:A,MATCH($C318,'Policy Characteristics'!$C:$C,0)))</f>
        <v>Electricity Supply</v>
      </c>
      <c r="B318" s="184" t="str">
        <f>IF(ISBLANK(INDEX('Policy Characteristics'!B:B,MATCH($C318,'Policy Characteristics'!$C:$C,0))),"",INDEX('Policy Characteristics'!B:B,MATCH($C318,'Policy Characteristics'!$C:$C,0)))</f>
        <v>Change Electricity Imports</v>
      </c>
      <c r="C318" s="176" t="str">
        <f t="shared" si="20"/>
        <v>Percent Change in Electricity Imports</v>
      </c>
      <c r="D318" s="6" t="s">
        <v>445</v>
      </c>
      <c r="E318" s="47"/>
      <c r="F318" s="6" t="s">
        <v>446</v>
      </c>
      <c r="G318" s="6"/>
      <c r="H318" s="49">
        <v>537</v>
      </c>
      <c r="I318" s="197" t="s">
        <v>44</v>
      </c>
      <c r="J318" s="177" t="str">
        <f>IF(ISBLANK(INDEX('Policy Characteristics'!D:D,MATCH($C318,'Policy Characteristics'!$C:$C,0))),"",INDEX('Policy Characteristics'!D:D,MATCH($C318,'Policy Characteristics'!$C:$C,0)))</f>
        <v>Electricity Imports and Exports</v>
      </c>
      <c r="K318" s="176" t="str">
        <f>IF(ISBLANK(INDEX('Policy Characteristics'!E:E,MATCH($C318,'Policy Characteristics'!$C:$C,0))),"",INDEX('Policy Characteristics'!E:E,MATCH($C318,'Policy Characteristics'!$C:$C,0)))</f>
        <v>elec change imports</v>
      </c>
      <c r="L318" s="176">
        <f>IF(ISBLANK(INDEX('Policy Characteristics'!F:F,MATCH($C318,'Policy Characteristics'!$C:$C,0))),"",INDEX('Policy Characteristics'!F:F,MATCH($C318,'Policy Characteristics'!$C:$C,0)))</f>
        <v>-0.5</v>
      </c>
      <c r="M318" s="176">
        <f>IF(ISBLANK(INDEX('Policy Characteristics'!G:G,MATCH($C318,'Policy Characteristics'!$C:$C,0))),"",INDEX('Policy Characteristics'!G:G,MATCH($C318,'Policy Characteristics'!$C:$C,0)))</f>
        <v>1</v>
      </c>
      <c r="N318" s="176">
        <f>IF(ISBLANK(INDEX('Policy Characteristics'!H:H,MATCH($C318,'Policy Characteristics'!$C:$C,0))),"",INDEX('Policy Characteristics'!H:H,MATCH($C318,'Policy Characteristics'!$C:$C,0)))</f>
        <v>0.02</v>
      </c>
      <c r="O318" s="176" t="str">
        <f>IF(ISBLANK(INDEX('Policy Characteristics'!I:I,MATCH($C318,'Policy Characteristics'!$C:$C,0))),"",INDEX('Policy Characteristics'!I:I,MATCH($C318,'Policy Characteristics'!$C:$C,0)))</f>
        <v>% change in imports</v>
      </c>
      <c r="P318" s="176" t="str">
        <f>IF(ISBLANK(INDEX('Policy Characteristics'!J:J,MATCH($C318,'Policy Characteristics'!$C:$C,0))),"",INDEX('Policy Characteristics'!J:J,MATCH($C318,'Policy Characteristics'!$C:$C,0)))</f>
        <v>**Description:** This policy increases or decreases the amount of electricity imported to the EU from neighboring countries.  It does not cause the construction or removal of transmission lines linking these countries.</v>
      </c>
      <c r="Q318" s="176" t="str">
        <f>IF(ISBLANK(INDEX('Policy Characteristics'!K:K,MATCH($C318,'Policy Characteristics'!$C:$C,0))),"",INDEX('Policy Characteristics'!K:K,MATCH($C318,'Policy Characteristics'!$C:$C,0)))</f>
        <v>electricity-sector-main.html#elec-imports</v>
      </c>
      <c r="R318" s="176" t="str">
        <f>IF(ISBLANK(INDEX('Policy Characteristics'!L:L,MATCH($C318,'Policy Characteristics'!$C:$C,0))),"",INDEX('Policy Characteristics'!L:L,MATCH($C318,'Policy Characteristics'!$C:$C,0)))</f>
        <v>electricity-imports-exports.html</v>
      </c>
    </row>
    <row r="319" spans="1:18" s="2" customFormat="1" x14ac:dyDescent="0.25">
      <c r="A319" s="176" t="str">
        <f>IF(ISBLANK(INDEX('Policy Characteristics'!A:A,MATCH($C319,'Policy Characteristics'!$C:$C,0))),"",INDEX('Policy Characteristics'!A:A,MATCH($C319,'Policy Characteristics'!$C:$C,0)))</f>
        <v>Electricity Supply</v>
      </c>
      <c r="B319" s="184" t="str">
        <f>IF(ISBLANK(INDEX('Policy Characteristics'!B:B,MATCH($C319,'Policy Characteristics'!$C:$C,0))),"",INDEX('Policy Characteristics'!B:B,MATCH($C319,'Policy Characteristics'!$C:$C,0)))</f>
        <v>Change Electricity Imports</v>
      </c>
      <c r="C319" s="176" t="str">
        <f t="shared" si="20"/>
        <v>Percent Change in Electricity Imports</v>
      </c>
      <c r="D319" s="6" t="s">
        <v>1622</v>
      </c>
      <c r="E319" s="47"/>
      <c r="F319" s="6" t="s">
        <v>1348</v>
      </c>
      <c r="G319" s="6"/>
      <c r="H319" s="49">
        <v>538</v>
      </c>
      <c r="I319" s="197" t="s">
        <v>44</v>
      </c>
      <c r="J319" s="177" t="str">
        <f>IF(ISBLANK(INDEX('Policy Characteristics'!D:D,MATCH($C319,'Policy Characteristics'!$C:$C,0))),"",INDEX('Policy Characteristics'!D:D,MATCH($C319,'Policy Characteristics'!$C:$C,0)))</f>
        <v>Electricity Imports and Exports</v>
      </c>
      <c r="K319" s="176" t="str">
        <f>IF(ISBLANK(INDEX('Policy Characteristics'!E:E,MATCH($C319,'Policy Characteristics'!$C:$C,0))),"",INDEX('Policy Characteristics'!E:E,MATCH($C319,'Policy Characteristics'!$C:$C,0)))</f>
        <v>elec change imports</v>
      </c>
      <c r="L319" s="176">
        <f>IF(ISBLANK(INDEX('Policy Characteristics'!F:F,MATCH($C319,'Policy Characteristics'!$C:$C,0))),"",INDEX('Policy Characteristics'!F:F,MATCH($C319,'Policy Characteristics'!$C:$C,0)))</f>
        <v>-0.5</v>
      </c>
      <c r="M319" s="176">
        <f>IF(ISBLANK(INDEX('Policy Characteristics'!G:G,MATCH($C319,'Policy Characteristics'!$C:$C,0))),"",INDEX('Policy Characteristics'!G:G,MATCH($C319,'Policy Characteristics'!$C:$C,0)))</f>
        <v>1</v>
      </c>
      <c r="N319" s="176">
        <f>IF(ISBLANK(INDEX('Policy Characteristics'!H:H,MATCH($C319,'Policy Characteristics'!$C:$C,0))),"",INDEX('Policy Characteristics'!H:H,MATCH($C319,'Policy Characteristics'!$C:$C,0)))</f>
        <v>0.02</v>
      </c>
      <c r="O319" s="176" t="str">
        <f>IF(ISBLANK(INDEX('Policy Characteristics'!I:I,MATCH($C319,'Policy Characteristics'!$C:$C,0))),"",INDEX('Policy Characteristics'!I:I,MATCH($C319,'Policy Characteristics'!$C:$C,0)))</f>
        <v>% change in imports</v>
      </c>
      <c r="P319" s="176" t="str">
        <f>IF(ISBLANK(INDEX('Policy Characteristics'!J:J,MATCH($C319,'Policy Characteristics'!$C:$C,0))),"",INDEX('Policy Characteristics'!J:J,MATCH($C319,'Policy Characteristics'!$C:$C,0)))</f>
        <v>**Description:** This policy increases or decreases the amount of electricity imported to the EU from neighboring countries.  It does not cause the construction or removal of transmission lines linking these countries.</v>
      </c>
      <c r="Q319" s="176" t="str">
        <f>IF(ISBLANK(INDEX('Policy Characteristics'!K:K,MATCH($C319,'Policy Characteristics'!$C:$C,0))),"",INDEX('Policy Characteristics'!K:K,MATCH($C319,'Policy Characteristics'!$C:$C,0)))</f>
        <v>electricity-sector-main.html#elec-imports</v>
      </c>
      <c r="R319" s="176" t="str">
        <f>IF(ISBLANK(INDEX('Policy Characteristics'!L:L,MATCH($C319,'Policy Characteristics'!$C:$C,0))),"",INDEX('Policy Characteristics'!L:L,MATCH($C319,'Policy Characteristics'!$C:$C,0)))</f>
        <v>electricity-imports-exports.html</v>
      </c>
    </row>
    <row r="320" spans="1:18" s="2" customFormat="1" x14ac:dyDescent="0.25">
      <c r="A320" s="176" t="str">
        <f>IF(ISBLANK(INDEX('Policy Characteristics'!A:A,MATCH($C320,'Policy Characteristics'!$C:$C,0))),"",INDEX('Policy Characteristics'!A:A,MATCH($C320,'Policy Characteristics'!$C:$C,0)))</f>
        <v>Electricity Supply</v>
      </c>
      <c r="B320" s="184" t="str">
        <f>IF(ISBLANK(INDEX('Policy Characteristics'!B:B,MATCH($C320,'Policy Characteristics'!$C:$C,0))),"",INDEX('Policy Characteristics'!B:B,MATCH($C320,'Policy Characteristics'!$C:$C,0)))</f>
        <v>Change Electricity Imports</v>
      </c>
      <c r="C320" s="176" t="str">
        <f t="shared" si="20"/>
        <v>Percent Change in Electricity Imports</v>
      </c>
      <c r="D320" s="6" t="s">
        <v>1623</v>
      </c>
      <c r="E320" s="47"/>
      <c r="F320" s="6" t="s">
        <v>1468</v>
      </c>
      <c r="G320" s="6"/>
      <c r="H320" s="49">
        <v>539</v>
      </c>
      <c r="I320" s="197" t="s">
        <v>44</v>
      </c>
      <c r="J320" s="177" t="str">
        <f>IF(ISBLANK(INDEX('Policy Characteristics'!D:D,MATCH($C320,'Policy Characteristics'!$C:$C,0))),"",INDEX('Policy Characteristics'!D:D,MATCH($C320,'Policy Characteristics'!$C:$C,0)))</f>
        <v>Electricity Imports and Exports</v>
      </c>
      <c r="K320" s="176" t="str">
        <f>IF(ISBLANK(INDEX('Policy Characteristics'!E:E,MATCH($C320,'Policy Characteristics'!$C:$C,0))),"",INDEX('Policy Characteristics'!E:E,MATCH($C320,'Policy Characteristics'!$C:$C,0)))</f>
        <v>elec change imports</v>
      </c>
      <c r="L320" s="176">
        <f>IF(ISBLANK(INDEX('Policy Characteristics'!F:F,MATCH($C320,'Policy Characteristics'!$C:$C,0))),"",INDEX('Policy Characteristics'!F:F,MATCH($C320,'Policy Characteristics'!$C:$C,0)))</f>
        <v>-0.5</v>
      </c>
      <c r="M320" s="176">
        <f>IF(ISBLANK(INDEX('Policy Characteristics'!G:G,MATCH($C320,'Policy Characteristics'!$C:$C,0))),"",INDEX('Policy Characteristics'!G:G,MATCH($C320,'Policy Characteristics'!$C:$C,0)))</f>
        <v>1</v>
      </c>
      <c r="N320" s="176">
        <f>IF(ISBLANK(INDEX('Policy Characteristics'!H:H,MATCH($C320,'Policy Characteristics'!$C:$C,0))),"",INDEX('Policy Characteristics'!H:H,MATCH($C320,'Policy Characteristics'!$C:$C,0)))</f>
        <v>0.02</v>
      </c>
      <c r="O320" s="176" t="str">
        <f>IF(ISBLANK(INDEX('Policy Characteristics'!I:I,MATCH($C320,'Policy Characteristics'!$C:$C,0))),"",INDEX('Policy Characteristics'!I:I,MATCH($C320,'Policy Characteristics'!$C:$C,0)))</f>
        <v>% change in imports</v>
      </c>
      <c r="P320" s="176" t="str">
        <f>IF(ISBLANK(INDEX('Policy Characteristics'!J:J,MATCH($C320,'Policy Characteristics'!$C:$C,0))),"",INDEX('Policy Characteristics'!J:J,MATCH($C320,'Policy Characteristics'!$C:$C,0)))</f>
        <v>**Description:** This policy increases or decreases the amount of electricity imported to the EU from neighboring countries.  It does not cause the construction or removal of transmission lines linking these countries.</v>
      </c>
      <c r="Q320" s="176" t="str">
        <f>IF(ISBLANK(INDEX('Policy Characteristics'!K:K,MATCH($C320,'Policy Characteristics'!$C:$C,0))),"",INDEX('Policy Characteristics'!K:K,MATCH($C320,'Policy Characteristics'!$C:$C,0)))</f>
        <v>electricity-sector-main.html#elec-imports</v>
      </c>
      <c r="R320" s="176" t="str">
        <f>IF(ISBLANK(INDEX('Policy Characteristics'!L:L,MATCH($C320,'Policy Characteristics'!$C:$C,0))),"",INDEX('Policy Characteristics'!L:L,MATCH($C320,'Policy Characteristics'!$C:$C,0)))</f>
        <v>electricity-imports-exports.html</v>
      </c>
    </row>
    <row r="321" spans="1:19" s="2" customFormat="1" x14ac:dyDescent="0.25">
      <c r="A321" s="176" t="str">
        <f>IF(ISBLANK(INDEX('Policy Characteristics'!A:A,MATCH($C321,'Policy Characteristics'!$C:$C,0))),"",INDEX('Policy Characteristics'!A:A,MATCH($C321,'Policy Characteristics'!$C:$C,0)))</f>
        <v>Electricity Supply</v>
      </c>
      <c r="B321" s="184" t="str">
        <f>IF(ISBLANK(INDEX('Policy Characteristics'!B:B,MATCH($C321,'Policy Characteristics'!$C:$C,0))),"",INDEX('Policy Characteristics'!B:B,MATCH($C321,'Policy Characteristics'!$C:$C,0)))</f>
        <v>Change Electricity Imports</v>
      </c>
      <c r="C321" s="176" t="str">
        <f t="shared" si="20"/>
        <v>Percent Change in Electricity Imports</v>
      </c>
      <c r="D321" s="6" t="s">
        <v>1624</v>
      </c>
      <c r="E321" s="47"/>
      <c r="F321" s="6" t="s">
        <v>1350</v>
      </c>
      <c r="G321" s="6"/>
      <c r="H321" s="49">
        <v>540</v>
      </c>
      <c r="I321" s="197" t="s">
        <v>44</v>
      </c>
      <c r="J321" s="177" t="str">
        <f>IF(ISBLANK(INDEX('Policy Characteristics'!D:D,MATCH($C321,'Policy Characteristics'!$C:$C,0))),"",INDEX('Policy Characteristics'!D:D,MATCH($C321,'Policy Characteristics'!$C:$C,0)))</f>
        <v>Electricity Imports and Exports</v>
      </c>
      <c r="K321" s="176" t="str">
        <f>IF(ISBLANK(INDEX('Policy Characteristics'!E:E,MATCH($C321,'Policy Characteristics'!$C:$C,0))),"",INDEX('Policy Characteristics'!E:E,MATCH($C321,'Policy Characteristics'!$C:$C,0)))</f>
        <v>elec change imports</v>
      </c>
      <c r="L321" s="176">
        <f>IF(ISBLANK(INDEX('Policy Characteristics'!F:F,MATCH($C321,'Policy Characteristics'!$C:$C,0))),"",INDEX('Policy Characteristics'!F:F,MATCH($C321,'Policy Characteristics'!$C:$C,0)))</f>
        <v>-0.5</v>
      </c>
      <c r="M321" s="176">
        <f>IF(ISBLANK(INDEX('Policy Characteristics'!G:G,MATCH($C321,'Policy Characteristics'!$C:$C,0))),"",INDEX('Policy Characteristics'!G:G,MATCH($C321,'Policy Characteristics'!$C:$C,0)))</f>
        <v>1</v>
      </c>
      <c r="N321" s="176">
        <f>IF(ISBLANK(INDEX('Policy Characteristics'!H:H,MATCH($C321,'Policy Characteristics'!$C:$C,0))),"",INDEX('Policy Characteristics'!H:H,MATCH($C321,'Policy Characteristics'!$C:$C,0)))</f>
        <v>0.02</v>
      </c>
      <c r="O321" s="176" t="str">
        <f>IF(ISBLANK(INDEX('Policy Characteristics'!I:I,MATCH($C321,'Policy Characteristics'!$C:$C,0))),"",INDEX('Policy Characteristics'!I:I,MATCH($C321,'Policy Characteristics'!$C:$C,0)))</f>
        <v>% change in imports</v>
      </c>
      <c r="P321" s="176" t="str">
        <f>IF(ISBLANK(INDEX('Policy Characteristics'!J:J,MATCH($C321,'Policy Characteristics'!$C:$C,0))),"",INDEX('Policy Characteristics'!J:J,MATCH($C321,'Policy Characteristics'!$C:$C,0)))</f>
        <v>**Description:** This policy increases or decreases the amount of electricity imported to the EU from neighboring countries.  It does not cause the construction or removal of transmission lines linking these countries.</v>
      </c>
      <c r="Q321" s="176" t="str">
        <f>IF(ISBLANK(INDEX('Policy Characteristics'!K:K,MATCH($C321,'Policy Characteristics'!$C:$C,0))),"",INDEX('Policy Characteristics'!K:K,MATCH($C321,'Policy Characteristics'!$C:$C,0)))</f>
        <v>electricity-sector-main.html#elec-imports</v>
      </c>
      <c r="R321" s="176" t="str">
        <f>IF(ISBLANK(INDEX('Policy Characteristics'!L:L,MATCH($C321,'Policy Characteristics'!$C:$C,0))),"",INDEX('Policy Characteristics'!L:L,MATCH($C321,'Policy Characteristics'!$C:$C,0)))</f>
        <v>electricity-imports-exports.html</v>
      </c>
    </row>
    <row r="322" spans="1:19" s="2" customFormat="1" x14ac:dyDescent="0.25">
      <c r="A322" s="176" t="str">
        <f>IF(ISBLANK(INDEX('Policy Characteristics'!A:A,MATCH($C322,'Policy Characteristics'!$C:$C,0))),"",INDEX('Policy Characteristics'!A:A,MATCH($C322,'Policy Characteristics'!$C:$C,0)))</f>
        <v>Electricity Supply</v>
      </c>
      <c r="B322" s="184" t="str">
        <f>IF(ISBLANK(INDEX('Policy Characteristics'!B:B,MATCH($C322,'Policy Characteristics'!$C:$C,0))),"",INDEX('Policy Characteristics'!B:B,MATCH($C322,'Policy Characteristics'!$C:$C,0)))</f>
        <v>Change Electricity Imports</v>
      </c>
      <c r="C322" s="176" t="str">
        <f t="shared" si="20"/>
        <v>Percent Change in Electricity Imports</v>
      </c>
      <c r="D322" s="6" t="s">
        <v>2272</v>
      </c>
      <c r="E322" s="47"/>
      <c r="F322" s="6" t="s">
        <v>2279</v>
      </c>
      <c r="G322" s="6"/>
      <c r="H322" s="49">
        <v>1754</v>
      </c>
      <c r="I322" s="197" t="s">
        <v>44</v>
      </c>
      <c r="J322" s="177" t="str">
        <f>IF(ISBLANK(INDEX('Policy Characteristics'!D:D,MATCH($C322,'Policy Characteristics'!$C:$C,0))),"",INDEX('Policy Characteristics'!D:D,MATCH($C322,'Policy Characteristics'!$C:$C,0)))</f>
        <v>Electricity Imports and Exports</v>
      </c>
      <c r="K322" s="176" t="str">
        <f>IF(ISBLANK(INDEX('Policy Characteristics'!E:E,MATCH($C322,'Policy Characteristics'!$C:$C,0))),"",INDEX('Policy Characteristics'!E:E,MATCH($C322,'Policy Characteristics'!$C:$C,0)))</f>
        <v>elec change imports</v>
      </c>
      <c r="L322" s="176">
        <f>IF(ISBLANK(INDEX('Policy Characteristics'!F:F,MATCH($C322,'Policy Characteristics'!$C:$C,0))),"",INDEX('Policy Characteristics'!F:F,MATCH($C322,'Policy Characteristics'!$C:$C,0)))</f>
        <v>-0.5</v>
      </c>
      <c r="M322" s="176">
        <f>IF(ISBLANK(INDEX('Policy Characteristics'!G:G,MATCH($C322,'Policy Characteristics'!$C:$C,0))),"",INDEX('Policy Characteristics'!G:G,MATCH($C322,'Policy Characteristics'!$C:$C,0)))</f>
        <v>1</v>
      </c>
      <c r="N322" s="176">
        <f>IF(ISBLANK(INDEX('Policy Characteristics'!H:H,MATCH($C322,'Policy Characteristics'!$C:$C,0))),"",INDEX('Policy Characteristics'!H:H,MATCH($C322,'Policy Characteristics'!$C:$C,0)))</f>
        <v>0.02</v>
      </c>
      <c r="O322" s="176" t="str">
        <f>IF(ISBLANK(INDEX('Policy Characteristics'!I:I,MATCH($C322,'Policy Characteristics'!$C:$C,0))),"",INDEX('Policy Characteristics'!I:I,MATCH($C322,'Policy Characteristics'!$C:$C,0)))</f>
        <v>% change in imports</v>
      </c>
      <c r="P322" s="176" t="str">
        <f>IF(ISBLANK(INDEX('Policy Characteristics'!J:J,MATCH($C322,'Policy Characteristics'!$C:$C,0))),"",INDEX('Policy Characteristics'!J:J,MATCH($C322,'Policy Characteristics'!$C:$C,0)))</f>
        <v>**Description:** This policy increases or decreases the amount of electricity imported to the EU from neighboring countries.  It does not cause the construction or removal of transmission lines linking these countries.</v>
      </c>
      <c r="Q322" s="176" t="str">
        <f>IF(ISBLANK(INDEX('Policy Characteristics'!K:K,MATCH($C322,'Policy Characteristics'!$C:$C,0))),"",INDEX('Policy Characteristics'!K:K,MATCH($C322,'Policy Characteristics'!$C:$C,0)))</f>
        <v>electricity-sector-main.html#elec-imports</v>
      </c>
      <c r="R322" s="176" t="str">
        <f>IF(ISBLANK(INDEX('Policy Characteristics'!L:L,MATCH($C322,'Policy Characteristics'!$C:$C,0))),"",INDEX('Policy Characteristics'!L:L,MATCH($C322,'Policy Characteristics'!$C:$C,0)))</f>
        <v>electricity-imports-exports.html</v>
      </c>
    </row>
    <row r="323" spans="1:19" s="2" customFormat="1" x14ac:dyDescent="0.25">
      <c r="A323" s="176" t="str">
        <f>IF(ISBLANK(INDEX('Policy Characteristics'!A:A,MATCH($C323,'Policy Characteristics'!$C:$C,0))),"",INDEX('Policy Characteristics'!A:A,MATCH($C323,'Policy Characteristics'!$C:$C,0)))</f>
        <v>Electricity Supply</v>
      </c>
      <c r="B323" s="184" t="str">
        <f>IF(ISBLANK(INDEX('Policy Characteristics'!B:B,MATCH($C323,'Policy Characteristics'!$C:$C,0))),"",INDEX('Policy Characteristics'!B:B,MATCH($C323,'Policy Characteristics'!$C:$C,0)))</f>
        <v>Change Electricity Imports</v>
      </c>
      <c r="C323" s="176" t="str">
        <f t="shared" si="20"/>
        <v>Percent Change in Electricity Imports</v>
      </c>
      <c r="D323" s="6" t="s">
        <v>2275</v>
      </c>
      <c r="E323" s="47"/>
      <c r="F323" s="6" t="s">
        <v>2280</v>
      </c>
      <c r="G323" s="6"/>
      <c r="H323" s="49">
        <v>1755</v>
      </c>
      <c r="I323" s="197" t="s">
        <v>44</v>
      </c>
      <c r="J323" s="177" t="str">
        <f>IF(ISBLANK(INDEX('Policy Characteristics'!D:D,MATCH($C323,'Policy Characteristics'!$C:$C,0))),"",INDEX('Policy Characteristics'!D:D,MATCH($C323,'Policy Characteristics'!$C:$C,0)))</f>
        <v>Electricity Imports and Exports</v>
      </c>
      <c r="K323" s="176" t="str">
        <f>IF(ISBLANK(INDEX('Policy Characteristics'!E:E,MATCH($C323,'Policy Characteristics'!$C:$C,0))),"",INDEX('Policy Characteristics'!E:E,MATCH($C323,'Policy Characteristics'!$C:$C,0)))</f>
        <v>elec change imports</v>
      </c>
      <c r="L323" s="176">
        <f>IF(ISBLANK(INDEX('Policy Characteristics'!F:F,MATCH($C323,'Policy Characteristics'!$C:$C,0))),"",INDEX('Policy Characteristics'!F:F,MATCH($C323,'Policy Characteristics'!$C:$C,0)))</f>
        <v>-0.5</v>
      </c>
      <c r="M323" s="176">
        <f>IF(ISBLANK(INDEX('Policy Characteristics'!G:G,MATCH($C323,'Policy Characteristics'!$C:$C,0))),"",INDEX('Policy Characteristics'!G:G,MATCH($C323,'Policy Characteristics'!$C:$C,0)))</f>
        <v>1</v>
      </c>
      <c r="N323" s="176">
        <f>IF(ISBLANK(INDEX('Policy Characteristics'!H:H,MATCH($C323,'Policy Characteristics'!$C:$C,0))),"",INDEX('Policy Characteristics'!H:H,MATCH($C323,'Policy Characteristics'!$C:$C,0)))</f>
        <v>0.02</v>
      </c>
      <c r="O323" s="176" t="str">
        <f>IF(ISBLANK(INDEX('Policy Characteristics'!I:I,MATCH($C323,'Policy Characteristics'!$C:$C,0))),"",INDEX('Policy Characteristics'!I:I,MATCH($C323,'Policy Characteristics'!$C:$C,0)))</f>
        <v>% change in imports</v>
      </c>
      <c r="P323" s="176" t="str">
        <f>IF(ISBLANK(INDEX('Policy Characteristics'!J:J,MATCH($C323,'Policy Characteristics'!$C:$C,0))),"",INDEX('Policy Characteristics'!J:J,MATCH($C323,'Policy Characteristics'!$C:$C,0)))</f>
        <v>**Description:** This policy increases or decreases the amount of electricity imported to the EU from neighboring countries.  It does not cause the construction or removal of transmission lines linking these countries.</v>
      </c>
      <c r="Q323" s="176" t="str">
        <f>IF(ISBLANK(INDEX('Policy Characteristics'!K:K,MATCH($C323,'Policy Characteristics'!$C:$C,0))),"",INDEX('Policy Characteristics'!K:K,MATCH($C323,'Policy Characteristics'!$C:$C,0)))</f>
        <v>electricity-sector-main.html#elec-imports</v>
      </c>
      <c r="R323" s="176" t="str">
        <f>IF(ISBLANK(INDEX('Policy Characteristics'!L:L,MATCH($C323,'Policy Characteristics'!$C:$C,0))),"",INDEX('Policy Characteristics'!L:L,MATCH($C323,'Policy Characteristics'!$C:$C,0)))</f>
        <v>electricity-imports-exports.html</v>
      </c>
    </row>
    <row r="324" spans="1:19" s="2" customFormat="1" x14ac:dyDescent="0.25">
      <c r="A324" s="176" t="str">
        <f>IF(ISBLANK(INDEX('Policy Characteristics'!A:A,MATCH($C324,'Policy Characteristics'!$C:$C,0))),"",INDEX('Policy Characteristics'!A:A,MATCH($C324,'Policy Characteristics'!$C:$C,0)))</f>
        <v>Electricity Supply</v>
      </c>
      <c r="B324" s="184" t="str">
        <f>IF(ISBLANK(INDEX('Policy Characteristics'!B:B,MATCH($C324,'Policy Characteristics'!$C:$C,0))),"",INDEX('Policy Characteristics'!B:B,MATCH($C324,'Policy Characteristics'!$C:$C,0)))</f>
        <v>Change Electricity Imports</v>
      </c>
      <c r="C324" s="176" t="str">
        <f t="shared" si="20"/>
        <v>Percent Change in Electricity Imports</v>
      </c>
      <c r="D324" s="6" t="s">
        <v>2276</v>
      </c>
      <c r="E324" s="47"/>
      <c r="F324" s="6" t="s">
        <v>2281</v>
      </c>
      <c r="G324" s="6"/>
      <c r="H324" s="49">
        <v>1756</v>
      </c>
      <c r="I324" s="197" t="s">
        <v>44</v>
      </c>
      <c r="J324" s="177" t="str">
        <f>IF(ISBLANK(INDEX('Policy Characteristics'!D:D,MATCH($C324,'Policy Characteristics'!$C:$C,0))),"",INDEX('Policy Characteristics'!D:D,MATCH($C324,'Policy Characteristics'!$C:$C,0)))</f>
        <v>Electricity Imports and Exports</v>
      </c>
      <c r="K324" s="176" t="str">
        <f>IF(ISBLANK(INDEX('Policy Characteristics'!E:E,MATCH($C324,'Policy Characteristics'!$C:$C,0))),"",INDEX('Policy Characteristics'!E:E,MATCH($C324,'Policy Characteristics'!$C:$C,0)))</f>
        <v>elec change imports</v>
      </c>
      <c r="L324" s="176">
        <f>IF(ISBLANK(INDEX('Policy Characteristics'!F:F,MATCH($C324,'Policy Characteristics'!$C:$C,0))),"",INDEX('Policy Characteristics'!F:F,MATCH($C324,'Policy Characteristics'!$C:$C,0)))</f>
        <v>-0.5</v>
      </c>
      <c r="M324" s="176">
        <f>IF(ISBLANK(INDEX('Policy Characteristics'!G:G,MATCH($C324,'Policy Characteristics'!$C:$C,0))),"",INDEX('Policy Characteristics'!G:G,MATCH($C324,'Policy Characteristics'!$C:$C,0)))</f>
        <v>1</v>
      </c>
      <c r="N324" s="176">
        <f>IF(ISBLANK(INDEX('Policy Characteristics'!H:H,MATCH($C324,'Policy Characteristics'!$C:$C,0))),"",INDEX('Policy Characteristics'!H:H,MATCH($C324,'Policy Characteristics'!$C:$C,0)))</f>
        <v>0.02</v>
      </c>
      <c r="O324" s="176" t="str">
        <f>IF(ISBLANK(INDEX('Policy Characteristics'!I:I,MATCH($C324,'Policy Characteristics'!$C:$C,0))),"",INDEX('Policy Characteristics'!I:I,MATCH($C324,'Policy Characteristics'!$C:$C,0)))</f>
        <v>% change in imports</v>
      </c>
      <c r="P324" s="176" t="str">
        <f>IF(ISBLANK(INDEX('Policy Characteristics'!J:J,MATCH($C324,'Policy Characteristics'!$C:$C,0))),"",INDEX('Policy Characteristics'!J:J,MATCH($C324,'Policy Characteristics'!$C:$C,0)))</f>
        <v>**Description:** This policy increases or decreases the amount of electricity imported to the EU from neighboring countries.  It does not cause the construction or removal of transmission lines linking these countries.</v>
      </c>
      <c r="Q324" s="176" t="str">
        <f>IF(ISBLANK(INDEX('Policy Characteristics'!K:K,MATCH($C324,'Policy Characteristics'!$C:$C,0))),"",INDEX('Policy Characteristics'!K:K,MATCH($C324,'Policy Characteristics'!$C:$C,0)))</f>
        <v>electricity-sector-main.html#elec-imports</v>
      </c>
      <c r="R324" s="176" t="str">
        <f>IF(ISBLANK(INDEX('Policy Characteristics'!L:L,MATCH($C324,'Policy Characteristics'!$C:$C,0))),"",INDEX('Policy Characteristics'!L:L,MATCH($C324,'Policy Characteristics'!$C:$C,0)))</f>
        <v>electricity-imports-exports.html</v>
      </c>
    </row>
    <row r="325" spans="1:19" s="2" customFormat="1" x14ac:dyDescent="0.25">
      <c r="A325" s="176" t="str">
        <f>IF(ISBLANK(INDEX('Policy Characteristics'!A:A,MATCH($C325,'Policy Characteristics'!$C:$C,0))),"",INDEX('Policy Characteristics'!A:A,MATCH($C325,'Policy Characteristics'!$C:$C,0)))</f>
        <v>Electricity Supply</v>
      </c>
      <c r="B325" s="184" t="str">
        <f>IF(ISBLANK(INDEX('Policy Characteristics'!B:B,MATCH($C325,'Policy Characteristics'!$C:$C,0))),"",INDEX('Policy Characteristics'!B:B,MATCH($C325,'Policy Characteristics'!$C:$C,0)))</f>
        <v>Change Electricity Imports</v>
      </c>
      <c r="C325" s="176" t="str">
        <f t="shared" si="20"/>
        <v>Percent Change in Electricity Imports</v>
      </c>
      <c r="D325" s="6" t="s">
        <v>2277</v>
      </c>
      <c r="E325" s="47"/>
      <c r="F325" s="6" t="s">
        <v>2282</v>
      </c>
      <c r="G325" s="6"/>
      <c r="H325" s="49">
        <v>1757</v>
      </c>
      <c r="I325" s="197" t="s">
        <v>44</v>
      </c>
      <c r="J325" s="177" t="str">
        <f>IF(ISBLANK(INDEX('Policy Characteristics'!D:D,MATCH($C325,'Policy Characteristics'!$C:$C,0))),"",INDEX('Policy Characteristics'!D:D,MATCH($C325,'Policy Characteristics'!$C:$C,0)))</f>
        <v>Electricity Imports and Exports</v>
      </c>
      <c r="K325" s="176" t="str">
        <f>IF(ISBLANK(INDEX('Policy Characteristics'!E:E,MATCH($C325,'Policy Characteristics'!$C:$C,0))),"",INDEX('Policy Characteristics'!E:E,MATCH($C325,'Policy Characteristics'!$C:$C,0)))</f>
        <v>elec change imports</v>
      </c>
      <c r="L325" s="176">
        <f>IF(ISBLANK(INDEX('Policy Characteristics'!F:F,MATCH($C325,'Policy Characteristics'!$C:$C,0))),"",INDEX('Policy Characteristics'!F:F,MATCH($C325,'Policy Characteristics'!$C:$C,0)))</f>
        <v>-0.5</v>
      </c>
      <c r="M325" s="176">
        <f>IF(ISBLANK(INDEX('Policy Characteristics'!G:G,MATCH($C325,'Policy Characteristics'!$C:$C,0))),"",INDEX('Policy Characteristics'!G:G,MATCH($C325,'Policy Characteristics'!$C:$C,0)))</f>
        <v>1</v>
      </c>
      <c r="N325" s="176">
        <f>IF(ISBLANK(INDEX('Policy Characteristics'!H:H,MATCH($C325,'Policy Characteristics'!$C:$C,0))),"",INDEX('Policy Characteristics'!H:H,MATCH($C325,'Policy Characteristics'!$C:$C,0)))</f>
        <v>0.02</v>
      </c>
      <c r="O325" s="176" t="str">
        <f>IF(ISBLANK(INDEX('Policy Characteristics'!I:I,MATCH($C325,'Policy Characteristics'!$C:$C,0))),"",INDEX('Policy Characteristics'!I:I,MATCH($C325,'Policy Characteristics'!$C:$C,0)))</f>
        <v>% change in imports</v>
      </c>
      <c r="P325" s="176" t="str">
        <f>IF(ISBLANK(INDEX('Policy Characteristics'!J:J,MATCH($C325,'Policy Characteristics'!$C:$C,0))),"",INDEX('Policy Characteristics'!J:J,MATCH($C325,'Policy Characteristics'!$C:$C,0)))</f>
        <v>**Description:** This policy increases or decreases the amount of electricity imported to the EU from neighboring countries.  It does not cause the construction or removal of transmission lines linking these countries.</v>
      </c>
      <c r="Q325" s="176" t="str">
        <f>IF(ISBLANK(INDEX('Policy Characteristics'!K:K,MATCH($C325,'Policy Characteristics'!$C:$C,0))),"",INDEX('Policy Characteristics'!K:K,MATCH($C325,'Policy Characteristics'!$C:$C,0)))</f>
        <v>electricity-sector-main.html#elec-imports</v>
      </c>
      <c r="R325" s="176" t="str">
        <f>IF(ISBLANK(INDEX('Policy Characteristics'!L:L,MATCH($C325,'Policy Characteristics'!$C:$C,0))),"",INDEX('Policy Characteristics'!L:L,MATCH($C325,'Policy Characteristics'!$C:$C,0)))</f>
        <v>electricity-imports-exports.html</v>
      </c>
    </row>
    <row r="326" spans="1:19" s="2" customFormat="1" x14ac:dyDescent="0.25">
      <c r="A326" s="176" t="str">
        <f>IF(ISBLANK(INDEX('Policy Characteristics'!A:A,MATCH($C326,'Policy Characteristics'!$C:$C,0))),"",INDEX('Policy Characteristics'!A:A,MATCH($C326,'Policy Characteristics'!$C:$C,0)))</f>
        <v>Electricity Supply</v>
      </c>
      <c r="B326" s="184" t="str">
        <f>IF(ISBLANK(INDEX('Policy Characteristics'!B:B,MATCH($C326,'Policy Characteristics'!$C:$C,0))),"",INDEX('Policy Characteristics'!B:B,MATCH($C326,'Policy Characteristics'!$C:$C,0)))</f>
        <v>Change Electricity Imports</v>
      </c>
      <c r="C326" s="176" t="str">
        <f t="shared" si="20"/>
        <v>Percent Change in Electricity Imports</v>
      </c>
      <c r="D326" s="6" t="s">
        <v>2278</v>
      </c>
      <c r="E326" s="47"/>
      <c r="F326" s="6" t="s">
        <v>2283</v>
      </c>
      <c r="G326" s="6"/>
      <c r="H326" s="49">
        <v>1758</v>
      </c>
      <c r="I326" s="197" t="s">
        <v>44</v>
      </c>
      <c r="J326" s="177" t="str">
        <f>IF(ISBLANK(INDEX('Policy Characteristics'!D:D,MATCH($C326,'Policy Characteristics'!$C:$C,0))),"",INDEX('Policy Characteristics'!D:D,MATCH($C326,'Policy Characteristics'!$C:$C,0)))</f>
        <v>Electricity Imports and Exports</v>
      </c>
      <c r="K326" s="176" t="str">
        <f>IF(ISBLANK(INDEX('Policy Characteristics'!E:E,MATCH($C326,'Policy Characteristics'!$C:$C,0))),"",INDEX('Policy Characteristics'!E:E,MATCH($C326,'Policy Characteristics'!$C:$C,0)))</f>
        <v>elec change imports</v>
      </c>
      <c r="L326" s="176">
        <f>IF(ISBLANK(INDEX('Policy Characteristics'!F:F,MATCH($C326,'Policy Characteristics'!$C:$C,0))),"",INDEX('Policy Characteristics'!F:F,MATCH($C326,'Policy Characteristics'!$C:$C,0)))</f>
        <v>-0.5</v>
      </c>
      <c r="M326" s="176">
        <f>IF(ISBLANK(INDEX('Policy Characteristics'!G:G,MATCH($C326,'Policy Characteristics'!$C:$C,0))),"",INDEX('Policy Characteristics'!G:G,MATCH($C326,'Policy Characteristics'!$C:$C,0)))</f>
        <v>1</v>
      </c>
      <c r="N326" s="176">
        <f>IF(ISBLANK(INDEX('Policy Characteristics'!H:H,MATCH($C326,'Policy Characteristics'!$C:$C,0))),"",INDEX('Policy Characteristics'!H:H,MATCH($C326,'Policy Characteristics'!$C:$C,0)))</f>
        <v>0.02</v>
      </c>
      <c r="O326" s="176" t="str">
        <f>IF(ISBLANK(INDEX('Policy Characteristics'!I:I,MATCH($C326,'Policy Characteristics'!$C:$C,0))),"",INDEX('Policy Characteristics'!I:I,MATCH($C326,'Policy Characteristics'!$C:$C,0)))</f>
        <v>% change in imports</v>
      </c>
      <c r="P326" s="176" t="str">
        <f>IF(ISBLANK(INDEX('Policy Characteristics'!J:J,MATCH($C326,'Policy Characteristics'!$C:$C,0))),"",INDEX('Policy Characteristics'!J:J,MATCH($C326,'Policy Characteristics'!$C:$C,0)))</f>
        <v>**Description:** This policy increases or decreases the amount of electricity imported to the EU from neighboring countries.  It does not cause the construction or removal of transmission lines linking these countries.</v>
      </c>
      <c r="Q326" s="176" t="str">
        <f>IF(ISBLANK(INDEX('Policy Characteristics'!K:K,MATCH($C326,'Policy Characteristics'!$C:$C,0))),"",INDEX('Policy Characteristics'!K:K,MATCH($C326,'Policy Characteristics'!$C:$C,0)))</f>
        <v>electricity-sector-main.html#elec-imports</v>
      </c>
      <c r="R326" s="176" t="str">
        <f>IF(ISBLANK(INDEX('Policy Characteristics'!L:L,MATCH($C326,'Policy Characteristics'!$C:$C,0))),"",INDEX('Policy Characteristics'!L:L,MATCH($C326,'Policy Characteristics'!$C:$C,0)))</f>
        <v>electricity-imports-exports.html</v>
      </c>
    </row>
    <row r="327" spans="1:19" s="2" customFormat="1" x14ac:dyDescent="0.25">
      <c r="A327" s="176" t="str">
        <f>IF(ISBLANK(INDEX('Policy Characteristics'!A:A,MATCH($C327,'Policy Characteristics'!$C:$C,0))),"",INDEX('Policy Characteristics'!A:A,MATCH($C327,'Policy Characteristics'!$C:$C,0)))</f>
        <v>Electricity Supply</v>
      </c>
      <c r="B327" s="184" t="str">
        <f>IF(ISBLANK(INDEX('Policy Characteristics'!B:B,MATCH($C327,'Policy Characteristics'!$C:$C,0))),"",INDEX('Policy Characteristics'!B:B,MATCH($C327,'Policy Characteristics'!$C:$C,0)))</f>
        <v>Change Electricity Imports</v>
      </c>
      <c r="C327" s="176" t="str">
        <f t="shared" si="20"/>
        <v>Percent Change in Electricity Imports</v>
      </c>
      <c r="D327" s="6" t="s">
        <v>2354</v>
      </c>
      <c r="E327" s="47"/>
      <c r="F327" s="6" t="s">
        <v>2352</v>
      </c>
      <c r="G327" s="6"/>
      <c r="H327" s="49">
        <v>1759</v>
      </c>
      <c r="I327" s="197" t="s">
        <v>44</v>
      </c>
      <c r="J327" s="177" t="str">
        <f>IF(ISBLANK(INDEX('Policy Characteristics'!D:D,MATCH($C327,'Policy Characteristics'!$C:$C,0))),"",INDEX('Policy Characteristics'!D:D,MATCH($C327,'Policy Characteristics'!$C:$C,0)))</f>
        <v>Electricity Imports and Exports</v>
      </c>
      <c r="K327" s="176" t="str">
        <f>IF(ISBLANK(INDEX('Policy Characteristics'!E:E,MATCH($C327,'Policy Characteristics'!$C:$C,0))),"",INDEX('Policy Characteristics'!E:E,MATCH($C327,'Policy Characteristics'!$C:$C,0)))</f>
        <v>elec change imports</v>
      </c>
      <c r="L327" s="176">
        <f>IF(ISBLANK(INDEX('Policy Characteristics'!F:F,MATCH($C327,'Policy Characteristics'!$C:$C,0))),"",INDEX('Policy Characteristics'!F:F,MATCH($C327,'Policy Characteristics'!$C:$C,0)))</f>
        <v>-0.5</v>
      </c>
      <c r="M327" s="176">
        <f>IF(ISBLANK(INDEX('Policy Characteristics'!G:G,MATCH($C327,'Policy Characteristics'!$C:$C,0))),"",INDEX('Policy Characteristics'!G:G,MATCH($C327,'Policy Characteristics'!$C:$C,0)))</f>
        <v>1</v>
      </c>
      <c r="N327" s="176">
        <f>IF(ISBLANK(INDEX('Policy Characteristics'!H:H,MATCH($C327,'Policy Characteristics'!$C:$C,0))),"",INDEX('Policy Characteristics'!H:H,MATCH($C327,'Policy Characteristics'!$C:$C,0)))</f>
        <v>0.02</v>
      </c>
      <c r="O327" s="176" t="str">
        <f>IF(ISBLANK(INDEX('Policy Characteristics'!I:I,MATCH($C327,'Policy Characteristics'!$C:$C,0))),"",INDEX('Policy Characteristics'!I:I,MATCH($C327,'Policy Characteristics'!$C:$C,0)))</f>
        <v>% change in imports</v>
      </c>
      <c r="P327" s="176" t="str">
        <f>IF(ISBLANK(INDEX('Policy Characteristics'!J:J,MATCH($C327,'Policy Characteristics'!$C:$C,0))),"",INDEX('Policy Characteristics'!J:J,MATCH($C327,'Policy Characteristics'!$C:$C,0)))</f>
        <v>**Description:** This policy increases or decreases the amount of electricity imported to the EU from neighboring countries.  It does not cause the construction or removal of transmission lines linking these countries.</v>
      </c>
      <c r="Q327" s="176" t="str">
        <f>IF(ISBLANK(INDEX('Policy Characteristics'!K:K,MATCH($C327,'Policy Characteristics'!$C:$C,0))),"",INDEX('Policy Characteristics'!K:K,MATCH($C327,'Policy Characteristics'!$C:$C,0)))</f>
        <v>electricity-sector-main.html#elec-imports</v>
      </c>
      <c r="R327" s="176" t="str">
        <f>IF(ISBLANK(INDEX('Policy Characteristics'!L:L,MATCH($C327,'Policy Characteristics'!$C:$C,0))),"",INDEX('Policy Characteristics'!L:L,MATCH($C327,'Policy Characteristics'!$C:$C,0)))</f>
        <v>electricity-imports-exports.html</v>
      </c>
    </row>
    <row r="328" spans="1:19" s="2" customFormat="1" x14ac:dyDescent="0.25">
      <c r="A328" s="176" t="str">
        <f>IF(ISBLANK(INDEX('Policy Characteristics'!A:A,MATCH($C328,'Policy Characteristics'!$C:$C,0))),"",INDEX('Policy Characteristics'!A:A,MATCH($C328,'Policy Characteristics'!$C:$C,0)))</f>
        <v>Electricity Supply</v>
      </c>
      <c r="B328" s="184" t="str">
        <f>IF(ISBLANK(INDEX('Policy Characteristics'!B:B,MATCH($C328,'Policy Characteristics'!$C:$C,0))),"",INDEX('Policy Characteristics'!B:B,MATCH($C328,'Policy Characteristics'!$C:$C,0)))</f>
        <v>Change Electricity Imports</v>
      </c>
      <c r="C328" s="176" t="str">
        <f t="shared" si="20"/>
        <v>Percent Change in Electricity Imports</v>
      </c>
      <c r="D328" s="6" t="s">
        <v>2355</v>
      </c>
      <c r="E328" s="47"/>
      <c r="F328" s="6" t="s">
        <v>2353</v>
      </c>
      <c r="G328" s="6"/>
      <c r="H328" s="49">
        <v>2237</v>
      </c>
      <c r="I328" s="197" t="s">
        <v>44</v>
      </c>
      <c r="J328" s="177" t="str">
        <f>IF(ISBLANK(INDEX('Policy Characteristics'!D:D,MATCH($C328,'Policy Characteristics'!$C:$C,0))),"",INDEX('Policy Characteristics'!D:D,MATCH($C328,'Policy Characteristics'!$C:$C,0)))</f>
        <v>Electricity Imports and Exports</v>
      </c>
      <c r="K328" s="176" t="str">
        <f>IF(ISBLANK(INDEX('Policy Characteristics'!E:E,MATCH($C328,'Policy Characteristics'!$C:$C,0))),"",INDEX('Policy Characteristics'!E:E,MATCH($C328,'Policy Characteristics'!$C:$C,0)))</f>
        <v>elec change imports</v>
      </c>
      <c r="L328" s="176">
        <f>IF(ISBLANK(INDEX('Policy Characteristics'!F:F,MATCH($C328,'Policy Characteristics'!$C:$C,0))),"",INDEX('Policy Characteristics'!F:F,MATCH($C328,'Policy Characteristics'!$C:$C,0)))</f>
        <v>-0.5</v>
      </c>
      <c r="M328" s="176">
        <f>IF(ISBLANK(INDEX('Policy Characteristics'!G:G,MATCH($C328,'Policy Characteristics'!$C:$C,0))),"",INDEX('Policy Characteristics'!G:G,MATCH($C328,'Policy Characteristics'!$C:$C,0)))</f>
        <v>1</v>
      </c>
      <c r="N328" s="176">
        <f>IF(ISBLANK(INDEX('Policy Characteristics'!H:H,MATCH($C328,'Policy Characteristics'!$C:$C,0))),"",INDEX('Policy Characteristics'!H:H,MATCH($C328,'Policy Characteristics'!$C:$C,0)))</f>
        <v>0.02</v>
      </c>
      <c r="O328" s="176" t="str">
        <f>IF(ISBLANK(INDEX('Policy Characteristics'!I:I,MATCH($C328,'Policy Characteristics'!$C:$C,0))),"",INDEX('Policy Characteristics'!I:I,MATCH($C328,'Policy Characteristics'!$C:$C,0)))</f>
        <v>% change in imports</v>
      </c>
      <c r="P328" s="176" t="str">
        <f>IF(ISBLANK(INDEX('Policy Characteristics'!J:J,MATCH($C328,'Policy Characteristics'!$C:$C,0))),"",INDEX('Policy Characteristics'!J:J,MATCH($C328,'Policy Characteristics'!$C:$C,0)))</f>
        <v>**Description:** This policy increases or decreases the amount of electricity imported to the EU from neighboring countries.  It does not cause the construction or removal of transmission lines linking these countries.</v>
      </c>
      <c r="Q328" s="176" t="str">
        <f>IF(ISBLANK(INDEX('Policy Characteristics'!K:K,MATCH($C328,'Policy Characteristics'!$C:$C,0))),"",INDEX('Policy Characteristics'!K:K,MATCH($C328,'Policy Characteristics'!$C:$C,0)))</f>
        <v>electricity-sector-main.html#elec-imports</v>
      </c>
      <c r="R328" s="176" t="str">
        <f>IF(ISBLANK(INDEX('Policy Characteristics'!L:L,MATCH($C328,'Policy Characteristics'!$C:$C,0))),"",INDEX('Policy Characteristics'!L:L,MATCH($C328,'Policy Characteristics'!$C:$C,0)))</f>
        <v>electricity-imports-exports.html</v>
      </c>
    </row>
    <row r="329" spans="1:19" x14ac:dyDescent="0.25">
      <c r="A329" s="176" t="str">
        <f>IF(ISBLANK(INDEX('Policy Characteristics'!A:A,MATCH($C329,'Policy Characteristics'!$C:$C,0))),"",INDEX('Policy Characteristics'!A:A,MATCH($C329,'Policy Characteristics'!$C:$C,0)))</f>
        <v>Electricity Supply</v>
      </c>
      <c r="B329" s="184" t="str">
        <f>IF(ISBLANK(INDEX('Policy Characteristics'!B:B,MATCH($C329,'Policy Characteristics'!$C:$C,0))),"",INDEX('Policy Characteristics'!B:B,MATCH($C329,'Policy Characteristics'!$C:$C,0)))</f>
        <v>Non BAU Guaranteed Dispatch</v>
      </c>
      <c r="C329" t="s">
        <v>295</v>
      </c>
      <c r="D329" s="47"/>
      <c r="E329" s="47"/>
      <c r="F329" s="47"/>
      <c r="G329" s="47"/>
      <c r="H329" s="44">
        <v>619</v>
      </c>
      <c r="I329" s="197" t="s">
        <v>44</v>
      </c>
      <c r="J329" s="177" t="str">
        <f>IF(ISBLANK(INDEX('Policy Characteristics'!D:D,MATCH($C329,'Policy Characteristics'!$C:$C,0))),"",INDEX('Policy Characteristics'!D:D,MATCH($C329,'Policy Characteristics'!$C:$C,0)))</f>
        <v>Non BAU Guaranteed Dispatch</v>
      </c>
      <c r="K329" s="176" t="str">
        <f>IF(ISBLANK(INDEX('Policy Characteristics'!E:E,MATCH($C329,'Policy Characteristics'!$C:$C,0))),"",INDEX('Policy Characteristics'!E:E,MATCH($C329,'Policy Characteristics'!$C:$C,0)))</f>
        <v>elec non BAU guaranteed dispatch</v>
      </c>
      <c r="L329" s="176">
        <f>IF(ISBLANK(INDEX('Policy Characteristics'!F:F,MATCH($C329,'Policy Characteristics'!$C:$C,0))),"",INDEX('Policy Characteristics'!F:F,MATCH($C329,'Policy Characteristics'!$C:$C,0)))</f>
        <v>0</v>
      </c>
      <c r="M329" s="176">
        <f>IF(ISBLANK(INDEX('Policy Characteristics'!G:G,MATCH($C329,'Policy Characteristics'!$C:$C,0))),"",INDEX('Policy Characteristics'!G:G,MATCH($C329,'Policy Characteristics'!$C:$C,0)))</f>
        <v>1</v>
      </c>
      <c r="N329" s="176">
        <f>IF(ISBLANK(INDEX('Policy Characteristics'!H:H,MATCH($C329,'Policy Characteristics'!$C:$C,0))),"",INDEX('Policy Characteristics'!H:H,MATCH($C329,'Policy Characteristics'!$C:$C,0)))</f>
        <v>1</v>
      </c>
      <c r="O329" s="176" t="str">
        <f>IF(ISBLANK(INDEX('Policy Characteristics'!I:I,MATCH($C329,'Policy Characteristics'!$C:$C,0))),"",INDEX('Policy Characteristics'!I:I,MATCH($C329,'Policy Characteristics'!$C:$C,0)))</f>
        <v>on/off</v>
      </c>
      <c r="P329" s="176" t="str">
        <f>IF(ISBLANK(INDEX('Policy Characteristics'!J:J,MATCH($C329,'Policy Characteristics'!$C:$C,0))),"",INDEX('Policy Characteristics'!J:J,MATCH($C329,'Policy Characteristics'!$C:$C,0)))</f>
        <v/>
      </c>
      <c r="Q329" s="176" t="str">
        <f>IF(ISBLANK(INDEX('Policy Characteristics'!K:K,MATCH($C329,'Policy Characteristics'!$C:$C,0))),"",INDEX('Policy Characteristics'!K:K,MATCH($C329,'Policy Characteristics'!$C:$C,0)))</f>
        <v/>
      </c>
      <c r="R329" s="176" t="str">
        <f>IF(ISBLANK(INDEX('Policy Characteristics'!L:L,MATCH($C329,'Policy Characteristics'!$C:$C,0))),"",INDEX('Policy Characteristics'!L:L,MATCH($C329,'Policy Characteristics'!$C:$C,0)))</f>
        <v/>
      </c>
    </row>
    <row r="330" spans="1:19" x14ac:dyDescent="0.25">
      <c r="A330" s="176" t="str">
        <f>IF(ISBLANK(INDEX('Policy Characteristics'!A:A,MATCH($C330,'Policy Characteristics'!$C:$C,0))),"",INDEX('Policy Characteristics'!A:A,MATCH($C330,'Policy Characteristics'!$C:$C,0)))</f>
        <v>Electricity Supply</v>
      </c>
      <c r="B330" s="184" t="str">
        <f>IF(ISBLANK(INDEX('Policy Characteristics'!B:B,MATCH($C330,'Policy Characteristics'!$C:$C,0))),"",INDEX('Policy Characteristics'!B:B,MATCH($C330,'Policy Characteristics'!$C:$C,0)))</f>
        <v>Decrease Cost of Capital</v>
      </c>
      <c r="C330" s="1" t="s">
        <v>2268</v>
      </c>
      <c r="D330" s="47" t="s">
        <v>439</v>
      </c>
      <c r="E330" s="47"/>
      <c r="F330" s="47" t="s">
        <v>438</v>
      </c>
      <c r="G330" s="6"/>
      <c r="H330" s="44">
        <v>1730</v>
      </c>
      <c r="I330" s="198" t="s">
        <v>44</v>
      </c>
      <c r="J330" s="177" t="str">
        <f>IF(ISBLANK(INDEX('Policy Characteristics'!D:D,MATCH($C330,'Policy Characteristics'!$C:$C,0))),"",INDEX('Policy Characteristics'!D:D,MATCH($C330,'Policy Characteristics'!$C:$C,0)))</f>
        <v>Decrease Electricity Sector Cost of Capital</v>
      </c>
      <c r="K330" s="176" t="str">
        <f>IF(ISBLANK(INDEX('Policy Characteristics'!E:E,MATCH($C330,'Policy Characteristics'!$C:$C,0))),"",INDEX('Policy Characteristics'!E:E,MATCH($C330,'Policy Characteristics'!$C:$C,0)))</f>
        <v>elec power plant cost of capital</v>
      </c>
      <c r="L330" s="176">
        <f>IF(ISBLANK(INDEX('Policy Characteristics'!F:F,MATCH($C330,'Policy Characteristics'!$C:$C,0))),"",INDEX('Policy Characteristics'!F:F,MATCH($C330,'Policy Characteristics'!$C:$C,0)))</f>
        <v>0</v>
      </c>
      <c r="M330" s="176">
        <f>IF(ISBLANK(INDEX('Policy Characteristics'!G:G,MATCH($C330,'Policy Characteristics'!$C:$C,0))),"",INDEX('Policy Characteristics'!G:G,MATCH($C330,'Policy Characteristics'!$C:$C,0)))</f>
        <v>100</v>
      </c>
      <c r="N330" s="176">
        <f>IF(ISBLANK(INDEX('Policy Characteristics'!H:H,MATCH($C330,'Policy Characteristics'!$C:$C,0))),"",INDEX('Policy Characteristics'!H:H,MATCH($C330,'Policy Characteristics'!$C:$C,0)))</f>
        <v>1</v>
      </c>
      <c r="O330" s="176" t="str">
        <f>IF(ISBLANK(INDEX('Policy Characteristics'!I:I,MATCH($C330,'Policy Characteristics'!$C:$C,0))),"",INDEX('Policy Characteristics'!I:I,MATCH($C330,'Policy Characteristics'!$C:$C,0)))</f>
        <v>% decrease</v>
      </c>
      <c r="P330" s="176" t="str">
        <f>IF(ISBLANK(INDEX('Policy Characteristics'!J:J,MATCH($C330,'Policy Characteristics'!$C:$C,0))),"",INDEX('Policy Characteristics'!J:J,MATCH($C330,'Policy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0" s="176" t="str">
        <f>IF(ISBLANK(INDEX('Policy Characteristics'!K:K,MATCH($C330,'Policy Characteristics'!$C:$C,0))),"",INDEX('Policy Characteristics'!K:K,MATCH($C330,'Policy Characteristics'!$C:$C,0)))</f>
        <v/>
      </c>
      <c r="R330" s="176" t="str">
        <f>IF(ISBLANK(INDEX('Policy Characteristics'!L:L,MATCH($C330,'Policy Characteristics'!$C:$C,0))),"",INDEX('Policy Characteristics'!L:L,MATCH($C330,'Policy Characteristics'!$C:$C,0)))</f>
        <v/>
      </c>
      <c r="S330" s="188"/>
    </row>
    <row r="331" spans="1:19" x14ac:dyDescent="0.25">
      <c r="A331" s="176" t="str">
        <f>IF(ISBLANK(INDEX('Policy Characteristics'!A:A,MATCH($C331,'Policy Characteristics'!$C:$C,0))),"",INDEX('Policy Characteristics'!A:A,MATCH($C331,'Policy Characteristics'!$C:$C,0)))</f>
        <v>Electricity Supply</v>
      </c>
      <c r="B331" s="184" t="str">
        <f>IF(ISBLANK(INDEX('Policy Characteristics'!B:B,MATCH($C331,'Policy Characteristics'!$C:$C,0))),"",INDEX('Policy Characteristics'!B:B,MATCH($C331,'Policy Characteristics'!$C:$C,0)))</f>
        <v>Decrease Cost of Capital</v>
      </c>
      <c r="C331" s="176" t="str">
        <f t="shared" ref="C331:C353" si="21">$C$330</f>
        <v>Percentage Decrease in Cost of Capital for Power Plants</v>
      </c>
      <c r="D331" s="6" t="s">
        <v>2273</v>
      </c>
      <c r="E331" s="47"/>
      <c r="F331" s="6" t="s">
        <v>2523</v>
      </c>
      <c r="G331" s="6"/>
      <c r="H331" s="44">
        <v>1731</v>
      </c>
      <c r="I331" s="198" t="s">
        <v>44</v>
      </c>
      <c r="J331" s="177" t="str">
        <f>IF(ISBLANK(INDEX('Policy Characteristics'!D:D,MATCH($C331,'Policy Characteristics'!$C:$C,0))),"",INDEX('Policy Characteristics'!D:D,MATCH($C331,'Policy Characteristics'!$C:$C,0)))</f>
        <v>Decrease Electricity Sector Cost of Capital</v>
      </c>
      <c r="K331" s="176" t="str">
        <f>IF(ISBLANK(INDEX('Policy Characteristics'!E:E,MATCH($C331,'Policy Characteristics'!$C:$C,0))),"",INDEX('Policy Characteristics'!E:E,MATCH($C331,'Policy Characteristics'!$C:$C,0)))</f>
        <v>elec power plant cost of capital</v>
      </c>
      <c r="L331" s="176">
        <f>IF(ISBLANK(INDEX('Policy Characteristics'!F:F,MATCH($C331,'Policy Characteristics'!$C:$C,0))),"",INDEX('Policy Characteristics'!F:F,MATCH($C331,'Policy Characteristics'!$C:$C,0)))</f>
        <v>0</v>
      </c>
      <c r="M331" s="176">
        <f>IF(ISBLANK(INDEX('Policy Characteristics'!G:G,MATCH($C331,'Policy Characteristics'!$C:$C,0))),"",INDEX('Policy Characteristics'!G:G,MATCH($C331,'Policy Characteristics'!$C:$C,0)))</f>
        <v>100</v>
      </c>
      <c r="N331" s="176">
        <f>IF(ISBLANK(INDEX('Policy Characteristics'!H:H,MATCH($C331,'Policy Characteristics'!$C:$C,0))),"",INDEX('Policy Characteristics'!H:H,MATCH($C331,'Policy Characteristics'!$C:$C,0)))</f>
        <v>1</v>
      </c>
      <c r="O331" s="176" t="str">
        <f>IF(ISBLANK(INDEX('Policy Characteristics'!I:I,MATCH($C331,'Policy Characteristics'!$C:$C,0))),"",INDEX('Policy Characteristics'!I:I,MATCH($C331,'Policy Characteristics'!$C:$C,0)))</f>
        <v>% decrease</v>
      </c>
      <c r="P331" s="176" t="str">
        <f>IF(ISBLANK(INDEX('Policy Characteristics'!J:J,MATCH($C331,'Policy Characteristics'!$C:$C,0))),"",INDEX('Policy Characteristics'!J:J,MATCH($C331,'Policy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1" s="176" t="str">
        <f>IF(ISBLANK(INDEX('Policy Characteristics'!K:K,MATCH($C331,'Policy Characteristics'!$C:$C,0))),"",INDEX('Policy Characteristics'!K:K,MATCH($C331,'Policy Characteristics'!$C:$C,0)))</f>
        <v/>
      </c>
      <c r="R331" s="176" t="str">
        <f>IF(ISBLANK(INDEX('Policy Characteristics'!L:L,MATCH($C331,'Policy Characteristics'!$C:$C,0))),"",INDEX('Policy Characteristics'!L:L,MATCH($C331,'Policy Characteristics'!$C:$C,0)))</f>
        <v/>
      </c>
      <c r="S331" s="188"/>
    </row>
    <row r="332" spans="1:19" x14ac:dyDescent="0.25">
      <c r="A332" s="176" t="str">
        <f>IF(ISBLANK(INDEX('Policy Characteristics'!A:A,MATCH($C332,'Policy Characteristics'!$C:$C,0))),"",INDEX('Policy Characteristics'!A:A,MATCH($C332,'Policy Characteristics'!$C:$C,0)))</f>
        <v>Electricity Supply</v>
      </c>
      <c r="B332" s="184" t="str">
        <f>IF(ISBLANK(INDEX('Policy Characteristics'!B:B,MATCH($C332,'Policy Characteristics'!$C:$C,0))),"",INDEX('Policy Characteristics'!B:B,MATCH($C332,'Policy Characteristics'!$C:$C,0)))</f>
        <v>Decrease Cost of Capital</v>
      </c>
      <c r="C332" s="176" t="str">
        <f t="shared" si="21"/>
        <v>Percentage Decrease in Cost of Capital for Power Plants</v>
      </c>
      <c r="D332" s="6" t="s">
        <v>2274</v>
      </c>
      <c r="E332" s="47"/>
      <c r="F332" s="6" t="s">
        <v>2224</v>
      </c>
      <c r="G332" s="6"/>
      <c r="H332" s="44">
        <v>1803</v>
      </c>
      <c r="I332" s="198" t="s">
        <v>44</v>
      </c>
      <c r="J332" s="177" t="str">
        <f>IF(ISBLANK(INDEX('Policy Characteristics'!D:D,MATCH($C332,'Policy Characteristics'!$C:$C,0))),"",INDEX('Policy Characteristics'!D:D,MATCH($C332,'Policy Characteristics'!$C:$C,0)))</f>
        <v>Decrease Electricity Sector Cost of Capital</v>
      </c>
      <c r="K332" s="176" t="str">
        <f>IF(ISBLANK(INDEX('Policy Characteristics'!E:E,MATCH($C332,'Policy Characteristics'!$C:$C,0))),"",INDEX('Policy Characteristics'!E:E,MATCH($C332,'Policy Characteristics'!$C:$C,0)))</f>
        <v>elec power plant cost of capital</v>
      </c>
      <c r="L332" s="176">
        <f>IF(ISBLANK(INDEX('Policy Characteristics'!F:F,MATCH($C332,'Policy Characteristics'!$C:$C,0))),"",INDEX('Policy Characteristics'!F:F,MATCH($C332,'Policy Characteristics'!$C:$C,0)))</f>
        <v>0</v>
      </c>
      <c r="M332" s="176">
        <f>IF(ISBLANK(INDEX('Policy Characteristics'!G:G,MATCH($C332,'Policy Characteristics'!$C:$C,0))),"",INDEX('Policy Characteristics'!G:G,MATCH($C332,'Policy Characteristics'!$C:$C,0)))</f>
        <v>100</v>
      </c>
      <c r="N332" s="176">
        <f>IF(ISBLANK(INDEX('Policy Characteristics'!H:H,MATCH($C332,'Policy Characteristics'!$C:$C,0))),"",INDEX('Policy Characteristics'!H:H,MATCH($C332,'Policy Characteristics'!$C:$C,0)))</f>
        <v>1</v>
      </c>
      <c r="O332" s="176" t="str">
        <f>IF(ISBLANK(INDEX('Policy Characteristics'!I:I,MATCH($C332,'Policy Characteristics'!$C:$C,0))),"",INDEX('Policy Characteristics'!I:I,MATCH($C332,'Policy Characteristics'!$C:$C,0)))</f>
        <v>% decrease</v>
      </c>
      <c r="P332" s="176" t="str">
        <f>IF(ISBLANK(INDEX('Policy Characteristics'!J:J,MATCH($C332,'Policy Characteristics'!$C:$C,0))),"",INDEX('Policy Characteristics'!J:J,MATCH($C332,'Policy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2" s="176" t="str">
        <f>IF(ISBLANK(INDEX('Policy Characteristics'!K:K,MATCH($C332,'Policy Characteristics'!$C:$C,0))),"",INDEX('Policy Characteristics'!K:K,MATCH($C332,'Policy Characteristics'!$C:$C,0)))</f>
        <v/>
      </c>
      <c r="R332" s="176" t="str">
        <f>IF(ISBLANK(INDEX('Policy Characteristics'!L:L,MATCH($C332,'Policy Characteristics'!$C:$C,0))),"",INDEX('Policy Characteristics'!L:L,MATCH($C332,'Policy Characteristics'!$C:$C,0)))</f>
        <v/>
      </c>
      <c r="S332" s="188"/>
    </row>
    <row r="333" spans="1:19" x14ac:dyDescent="0.25">
      <c r="A333" s="176" t="str">
        <f>IF(ISBLANK(INDEX('Policy Characteristics'!A:A,MATCH($C333,'Policy Characteristics'!$C:$C,0))),"",INDEX('Policy Characteristics'!A:A,MATCH($C333,'Policy Characteristics'!$C:$C,0)))</f>
        <v>Electricity Supply</v>
      </c>
      <c r="B333" s="184" t="str">
        <f>IF(ISBLANK(INDEX('Policy Characteristics'!B:B,MATCH($C333,'Policy Characteristics'!$C:$C,0))),"",INDEX('Policy Characteristics'!B:B,MATCH($C333,'Policy Characteristics'!$C:$C,0)))</f>
        <v>Decrease Cost of Capital</v>
      </c>
      <c r="C333" s="176" t="str">
        <f t="shared" si="21"/>
        <v>Percentage Decrease in Cost of Capital for Power Plants</v>
      </c>
      <c r="D333" s="6" t="s">
        <v>75</v>
      </c>
      <c r="E333" s="47"/>
      <c r="F333" s="6" t="s">
        <v>2284</v>
      </c>
      <c r="G333" s="6"/>
      <c r="H333" s="44">
        <v>1732</v>
      </c>
      <c r="I333" s="198" t="s">
        <v>44</v>
      </c>
      <c r="J333" s="177" t="str">
        <f>IF(ISBLANK(INDEX('Policy Characteristics'!D:D,MATCH($C333,'Policy Characteristics'!$C:$C,0))),"",INDEX('Policy Characteristics'!D:D,MATCH($C333,'Policy Characteristics'!$C:$C,0)))</f>
        <v>Decrease Electricity Sector Cost of Capital</v>
      </c>
      <c r="K333" s="176" t="str">
        <f>IF(ISBLANK(INDEX('Policy Characteristics'!E:E,MATCH($C333,'Policy Characteristics'!$C:$C,0))),"",INDEX('Policy Characteristics'!E:E,MATCH($C333,'Policy Characteristics'!$C:$C,0)))</f>
        <v>elec power plant cost of capital</v>
      </c>
      <c r="L333" s="176">
        <f>IF(ISBLANK(INDEX('Policy Characteristics'!F:F,MATCH($C333,'Policy Characteristics'!$C:$C,0))),"",INDEX('Policy Characteristics'!F:F,MATCH($C333,'Policy Characteristics'!$C:$C,0)))</f>
        <v>0</v>
      </c>
      <c r="M333" s="176">
        <f>IF(ISBLANK(INDEX('Policy Characteristics'!G:G,MATCH($C333,'Policy Characteristics'!$C:$C,0))),"",INDEX('Policy Characteristics'!G:G,MATCH($C333,'Policy Characteristics'!$C:$C,0)))</f>
        <v>100</v>
      </c>
      <c r="N333" s="176">
        <f>IF(ISBLANK(INDEX('Policy Characteristics'!H:H,MATCH($C333,'Policy Characteristics'!$C:$C,0))),"",INDEX('Policy Characteristics'!H:H,MATCH($C333,'Policy Characteristics'!$C:$C,0)))</f>
        <v>1</v>
      </c>
      <c r="O333" s="176" t="str">
        <f>IF(ISBLANK(INDEX('Policy Characteristics'!I:I,MATCH($C333,'Policy Characteristics'!$C:$C,0))),"",INDEX('Policy Characteristics'!I:I,MATCH($C333,'Policy Characteristics'!$C:$C,0)))</f>
        <v>% decrease</v>
      </c>
      <c r="P333" s="176" t="str">
        <f>IF(ISBLANK(INDEX('Policy Characteristics'!J:J,MATCH($C333,'Policy Characteristics'!$C:$C,0))),"",INDEX('Policy Characteristics'!J:J,MATCH($C333,'Policy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3" s="176" t="str">
        <f>IF(ISBLANK(INDEX('Policy Characteristics'!K:K,MATCH($C333,'Policy Characteristics'!$C:$C,0))),"",INDEX('Policy Characteristics'!K:K,MATCH($C333,'Policy Characteristics'!$C:$C,0)))</f>
        <v/>
      </c>
      <c r="R333" s="176" t="str">
        <f>IF(ISBLANK(INDEX('Policy Characteristics'!L:L,MATCH($C333,'Policy Characteristics'!$C:$C,0))),"",INDEX('Policy Characteristics'!L:L,MATCH($C333,'Policy Characteristics'!$C:$C,0)))</f>
        <v/>
      </c>
      <c r="S333" s="188"/>
    </row>
    <row r="334" spans="1:19" x14ac:dyDescent="0.25">
      <c r="A334" s="176" t="str">
        <f>IF(ISBLANK(INDEX('Policy Characteristics'!A:A,MATCH($C334,'Policy Characteristics'!$C:$C,0))),"",INDEX('Policy Characteristics'!A:A,MATCH($C334,'Policy Characteristics'!$C:$C,0)))</f>
        <v>Electricity Supply</v>
      </c>
      <c r="B334" s="184" t="str">
        <f>IF(ISBLANK(INDEX('Policy Characteristics'!B:B,MATCH($C334,'Policy Characteristics'!$C:$C,0))),"",INDEX('Policy Characteristics'!B:B,MATCH($C334,'Policy Characteristics'!$C:$C,0)))</f>
        <v>Decrease Cost of Capital</v>
      </c>
      <c r="C334" s="176" t="str">
        <f t="shared" si="21"/>
        <v>Percentage Decrease in Cost of Capital for Power Plants</v>
      </c>
      <c r="D334" s="6" t="s">
        <v>76</v>
      </c>
      <c r="E334" s="47"/>
      <c r="F334" s="6" t="s">
        <v>88</v>
      </c>
      <c r="G334" s="6"/>
      <c r="H334" s="44">
        <v>1733</v>
      </c>
      <c r="I334" s="6" t="s">
        <v>44</v>
      </c>
      <c r="J334" s="177" t="str">
        <f>IF(ISBLANK(INDEX('Policy Characteristics'!D:D,MATCH($C334,'Policy Characteristics'!$C:$C,0))),"",INDEX('Policy Characteristics'!D:D,MATCH($C334,'Policy Characteristics'!$C:$C,0)))</f>
        <v>Decrease Electricity Sector Cost of Capital</v>
      </c>
      <c r="K334" s="176" t="str">
        <f>IF(ISBLANK(INDEX('Policy Characteristics'!E:E,MATCH($C334,'Policy Characteristics'!$C:$C,0))),"",INDEX('Policy Characteristics'!E:E,MATCH($C334,'Policy Characteristics'!$C:$C,0)))</f>
        <v>elec power plant cost of capital</v>
      </c>
      <c r="L334" s="176">
        <f>IF(ISBLANK(INDEX('Policy Characteristics'!F:F,MATCH($C334,'Policy Characteristics'!$C:$C,0))),"",INDEX('Policy Characteristics'!F:F,MATCH($C334,'Policy Characteristics'!$C:$C,0)))</f>
        <v>0</v>
      </c>
      <c r="M334" s="176">
        <f>IF(ISBLANK(INDEX('Policy Characteristics'!G:G,MATCH($C334,'Policy Characteristics'!$C:$C,0))),"",INDEX('Policy Characteristics'!G:G,MATCH($C334,'Policy Characteristics'!$C:$C,0)))</f>
        <v>100</v>
      </c>
      <c r="N334" s="176">
        <f>IF(ISBLANK(INDEX('Policy Characteristics'!H:H,MATCH($C334,'Policy Characteristics'!$C:$C,0))),"",INDEX('Policy Characteristics'!H:H,MATCH($C334,'Policy Characteristics'!$C:$C,0)))</f>
        <v>1</v>
      </c>
      <c r="O334" s="176" t="str">
        <f>IF(ISBLANK(INDEX('Policy Characteristics'!I:I,MATCH($C334,'Policy Characteristics'!$C:$C,0))),"",INDEX('Policy Characteristics'!I:I,MATCH($C334,'Policy Characteristics'!$C:$C,0)))</f>
        <v>% decrease</v>
      </c>
      <c r="P334" s="176" t="str">
        <f>IF(ISBLANK(INDEX('Policy Characteristics'!J:J,MATCH($C334,'Policy Characteristics'!$C:$C,0))),"",INDEX('Policy Characteristics'!J:J,MATCH($C334,'Policy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4" s="176" t="str">
        <f>IF(ISBLANK(INDEX('Policy Characteristics'!K:K,MATCH($C334,'Policy Characteristics'!$C:$C,0))),"",INDEX('Policy Characteristics'!K:K,MATCH($C334,'Policy Characteristics'!$C:$C,0)))</f>
        <v/>
      </c>
      <c r="R334" s="176" t="str">
        <f>IF(ISBLANK(INDEX('Policy Characteristics'!L:L,MATCH($C334,'Policy Characteristics'!$C:$C,0))),"",INDEX('Policy Characteristics'!L:L,MATCH($C334,'Policy Characteristics'!$C:$C,0)))</f>
        <v/>
      </c>
      <c r="S334" s="188"/>
    </row>
    <row r="335" spans="1:19" x14ac:dyDescent="0.25">
      <c r="A335" s="176" t="str">
        <f>IF(ISBLANK(INDEX('Policy Characteristics'!A:A,MATCH($C335,'Policy Characteristics'!$C:$C,0))),"",INDEX('Policy Characteristics'!A:A,MATCH($C335,'Policy Characteristics'!$C:$C,0)))</f>
        <v>Electricity Supply</v>
      </c>
      <c r="B335" s="184" t="str">
        <f>IF(ISBLANK(INDEX('Policy Characteristics'!B:B,MATCH($C335,'Policy Characteristics'!$C:$C,0))),"",INDEX('Policy Characteristics'!B:B,MATCH($C335,'Policy Characteristics'!$C:$C,0)))</f>
        <v>Decrease Cost of Capital</v>
      </c>
      <c r="C335" s="176" t="str">
        <f t="shared" si="21"/>
        <v>Percentage Decrease in Cost of Capital for Power Plants</v>
      </c>
      <c r="D335" s="6" t="s">
        <v>440</v>
      </c>
      <c r="E335" s="47"/>
      <c r="F335" s="6" t="s">
        <v>443</v>
      </c>
      <c r="G335" s="6"/>
      <c r="H335" s="44">
        <v>1734</v>
      </c>
      <c r="I335" s="6" t="s">
        <v>44</v>
      </c>
      <c r="J335" s="177" t="str">
        <f>IF(ISBLANK(INDEX('Policy Characteristics'!D:D,MATCH($C335,'Policy Characteristics'!$C:$C,0))),"",INDEX('Policy Characteristics'!D:D,MATCH($C335,'Policy Characteristics'!$C:$C,0)))</f>
        <v>Decrease Electricity Sector Cost of Capital</v>
      </c>
      <c r="K335" s="176" t="str">
        <f>IF(ISBLANK(INDEX('Policy Characteristics'!E:E,MATCH($C335,'Policy Characteristics'!$C:$C,0))),"",INDEX('Policy Characteristics'!E:E,MATCH($C335,'Policy Characteristics'!$C:$C,0)))</f>
        <v>elec power plant cost of capital</v>
      </c>
      <c r="L335" s="176">
        <f>IF(ISBLANK(INDEX('Policy Characteristics'!F:F,MATCH($C335,'Policy Characteristics'!$C:$C,0))),"",INDEX('Policy Characteristics'!F:F,MATCH($C335,'Policy Characteristics'!$C:$C,0)))</f>
        <v>0</v>
      </c>
      <c r="M335" s="176">
        <f>IF(ISBLANK(INDEX('Policy Characteristics'!G:G,MATCH($C335,'Policy Characteristics'!$C:$C,0))),"",INDEX('Policy Characteristics'!G:G,MATCH($C335,'Policy Characteristics'!$C:$C,0)))</f>
        <v>100</v>
      </c>
      <c r="N335" s="176">
        <f>IF(ISBLANK(INDEX('Policy Characteristics'!H:H,MATCH($C335,'Policy Characteristics'!$C:$C,0))),"",INDEX('Policy Characteristics'!H:H,MATCH($C335,'Policy Characteristics'!$C:$C,0)))</f>
        <v>1</v>
      </c>
      <c r="O335" s="176" t="str">
        <f>IF(ISBLANK(INDEX('Policy Characteristics'!I:I,MATCH($C335,'Policy Characteristics'!$C:$C,0))),"",INDEX('Policy Characteristics'!I:I,MATCH($C335,'Policy Characteristics'!$C:$C,0)))</f>
        <v>% decrease</v>
      </c>
      <c r="P335" s="176" t="str">
        <f>IF(ISBLANK(INDEX('Policy Characteristics'!J:J,MATCH($C335,'Policy Characteristics'!$C:$C,0))),"",INDEX('Policy Characteristics'!J:J,MATCH($C335,'Policy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5" s="176" t="str">
        <f>IF(ISBLANK(INDEX('Policy Characteristics'!K:K,MATCH($C335,'Policy Characteristics'!$C:$C,0))),"",INDEX('Policy Characteristics'!K:K,MATCH($C335,'Policy Characteristics'!$C:$C,0)))</f>
        <v/>
      </c>
      <c r="R335" s="176" t="str">
        <f>IF(ISBLANK(INDEX('Policy Characteristics'!L:L,MATCH($C335,'Policy Characteristics'!$C:$C,0))),"",INDEX('Policy Characteristics'!L:L,MATCH($C335,'Policy Characteristics'!$C:$C,0)))</f>
        <v/>
      </c>
      <c r="S335" s="188"/>
    </row>
    <row r="336" spans="1:19" x14ac:dyDescent="0.25">
      <c r="A336" s="176" t="str">
        <f>IF(ISBLANK(INDEX('Policy Characteristics'!A:A,MATCH($C336,'Policy Characteristics'!$C:$C,0))),"",INDEX('Policy Characteristics'!A:A,MATCH($C336,'Policy Characteristics'!$C:$C,0)))</f>
        <v>Electricity Supply</v>
      </c>
      <c r="B336" s="184" t="str">
        <f>IF(ISBLANK(INDEX('Policy Characteristics'!B:B,MATCH($C336,'Policy Characteristics'!$C:$C,0))),"",INDEX('Policy Characteristics'!B:B,MATCH($C336,'Policy Characteristics'!$C:$C,0)))</f>
        <v>Decrease Cost of Capital</v>
      </c>
      <c r="C336" s="176" t="str">
        <f t="shared" si="21"/>
        <v>Percentage Decrease in Cost of Capital for Power Plants</v>
      </c>
      <c r="D336" s="6" t="s">
        <v>77</v>
      </c>
      <c r="E336" s="47"/>
      <c r="F336" s="6" t="s">
        <v>89</v>
      </c>
      <c r="G336" s="6"/>
      <c r="H336" s="44">
        <v>1735</v>
      </c>
      <c r="I336" s="6" t="s">
        <v>44</v>
      </c>
      <c r="J336" s="177" t="str">
        <f>IF(ISBLANK(INDEX('Policy Characteristics'!D:D,MATCH($C336,'Policy Characteristics'!$C:$C,0))),"",INDEX('Policy Characteristics'!D:D,MATCH($C336,'Policy Characteristics'!$C:$C,0)))</f>
        <v>Decrease Electricity Sector Cost of Capital</v>
      </c>
      <c r="K336" s="176" t="str">
        <f>IF(ISBLANK(INDEX('Policy Characteristics'!E:E,MATCH($C336,'Policy Characteristics'!$C:$C,0))),"",INDEX('Policy Characteristics'!E:E,MATCH($C336,'Policy Characteristics'!$C:$C,0)))</f>
        <v>elec power plant cost of capital</v>
      </c>
      <c r="L336" s="176">
        <f>IF(ISBLANK(INDEX('Policy Characteristics'!F:F,MATCH($C336,'Policy Characteristics'!$C:$C,0))),"",INDEX('Policy Characteristics'!F:F,MATCH($C336,'Policy Characteristics'!$C:$C,0)))</f>
        <v>0</v>
      </c>
      <c r="M336" s="176">
        <f>IF(ISBLANK(INDEX('Policy Characteristics'!G:G,MATCH($C336,'Policy Characteristics'!$C:$C,0))),"",INDEX('Policy Characteristics'!G:G,MATCH($C336,'Policy Characteristics'!$C:$C,0)))</f>
        <v>100</v>
      </c>
      <c r="N336" s="176">
        <f>IF(ISBLANK(INDEX('Policy Characteristics'!H:H,MATCH($C336,'Policy Characteristics'!$C:$C,0))),"",INDEX('Policy Characteristics'!H:H,MATCH($C336,'Policy Characteristics'!$C:$C,0)))</f>
        <v>1</v>
      </c>
      <c r="O336" s="176" t="str">
        <f>IF(ISBLANK(INDEX('Policy Characteristics'!I:I,MATCH($C336,'Policy Characteristics'!$C:$C,0))),"",INDEX('Policy Characteristics'!I:I,MATCH($C336,'Policy Characteristics'!$C:$C,0)))</f>
        <v>% decrease</v>
      </c>
      <c r="P336" s="176" t="str">
        <f>IF(ISBLANK(INDEX('Policy Characteristics'!J:J,MATCH($C336,'Policy Characteristics'!$C:$C,0))),"",INDEX('Policy Characteristics'!J:J,MATCH($C336,'Policy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6" s="176" t="str">
        <f>IF(ISBLANK(INDEX('Policy Characteristics'!K:K,MATCH($C336,'Policy Characteristics'!$C:$C,0))),"",INDEX('Policy Characteristics'!K:K,MATCH($C336,'Policy Characteristics'!$C:$C,0)))</f>
        <v/>
      </c>
      <c r="R336" s="176" t="str">
        <f>IF(ISBLANK(INDEX('Policy Characteristics'!L:L,MATCH($C336,'Policy Characteristics'!$C:$C,0))),"",INDEX('Policy Characteristics'!L:L,MATCH($C336,'Policy Characteristics'!$C:$C,0)))</f>
        <v/>
      </c>
      <c r="S336" s="188"/>
    </row>
    <row r="337" spans="1:19" x14ac:dyDescent="0.25">
      <c r="A337" s="176" t="str">
        <f>IF(ISBLANK(INDEX('Policy Characteristics'!A:A,MATCH($C337,'Policy Characteristics'!$C:$C,0))),"",INDEX('Policy Characteristics'!A:A,MATCH($C337,'Policy Characteristics'!$C:$C,0)))</f>
        <v>Electricity Supply</v>
      </c>
      <c r="B337" s="184" t="str">
        <f>IF(ISBLANK(INDEX('Policy Characteristics'!B:B,MATCH($C337,'Policy Characteristics'!$C:$C,0))),"",INDEX('Policy Characteristics'!B:B,MATCH($C337,'Policy Characteristics'!$C:$C,0)))</f>
        <v>Decrease Cost of Capital</v>
      </c>
      <c r="C337" s="176" t="str">
        <f t="shared" si="21"/>
        <v>Percentage Decrease in Cost of Capital for Power Plants</v>
      </c>
      <c r="D337" s="6" t="s">
        <v>78</v>
      </c>
      <c r="E337" s="47"/>
      <c r="F337" s="6" t="s">
        <v>90</v>
      </c>
      <c r="G337" s="6"/>
      <c r="H337" s="44">
        <v>1736</v>
      </c>
      <c r="I337" s="6" t="s">
        <v>44</v>
      </c>
      <c r="J337" s="177" t="str">
        <f>IF(ISBLANK(INDEX('Policy Characteristics'!D:D,MATCH($C337,'Policy Characteristics'!$C:$C,0))),"",INDEX('Policy Characteristics'!D:D,MATCH($C337,'Policy Characteristics'!$C:$C,0)))</f>
        <v>Decrease Electricity Sector Cost of Capital</v>
      </c>
      <c r="K337" s="176" t="str">
        <f>IF(ISBLANK(INDEX('Policy Characteristics'!E:E,MATCH($C337,'Policy Characteristics'!$C:$C,0))),"",INDEX('Policy Characteristics'!E:E,MATCH($C337,'Policy Characteristics'!$C:$C,0)))</f>
        <v>elec power plant cost of capital</v>
      </c>
      <c r="L337" s="176">
        <f>IF(ISBLANK(INDEX('Policy Characteristics'!F:F,MATCH($C337,'Policy Characteristics'!$C:$C,0))),"",INDEX('Policy Characteristics'!F:F,MATCH($C337,'Policy Characteristics'!$C:$C,0)))</f>
        <v>0</v>
      </c>
      <c r="M337" s="176">
        <f>IF(ISBLANK(INDEX('Policy Characteristics'!G:G,MATCH($C337,'Policy Characteristics'!$C:$C,0))),"",INDEX('Policy Characteristics'!G:G,MATCH($C337,'Policy Characteristics'!$C:$C,0)))</f>
        <v>100</v>
      </c>
      <c r="N337" s="176">
        <f>IF(ISBLANK(INDEX('Policy Characteristics'!H:H,MATCH($C337,'Policy Characteristics'!$C:$C,0))),"",INDEX('Policy Characteristics'!H:H,MATCH($C337,'Policy Characteristics'!$C:$C,0)))</f>
        <v>1</v>
      </c>
      <c r="O337" s="176" t="str">
        <f>IF(ISBLANK(INDEX('Policy Characteristics'!I:I,MATCH($C337,'Policy Characteristics'!$C:$C,0))),"",INDEX('Policy Characteristics'!I:I,MATCH($C337,'Policy Characteristics'!$C:$C,0)))</f>
        <v>% decrease</v>
      </c>
      <c r="P337" s="176" t="str">
        <f>IF(ISBLANK(INDEX('Policy Characteristics'!J:J,MATCH($C337,'Policy Characteristics'!$C:$C,0))),"",INDEX('Policy Characteristics'!J:J,MATCH($C337,'Policy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7" s="176" t="str">
        <f>IF(ISBLANK(INDEX('Policy Characteristics'!K:K,MATCH($C337,'Policy Characteristics'!$C:$C,0))),"",INDEX('Policy Characteristics'!K:K,MATCH($C337,'Policy Characteristics'!$C:$C,0)))</f>
        <v/>
      </c>
      <c r="R337" s="176" t="str">
        <f>IF(ISBLANK(INDEX('Policy Characteristics'!L:L,MATCH($C337,'Policy Characteristics'!$C:$C,0))),"",INDEX('Policy Characteristics'!L:L,MATCH($C337,'Policy Characteristics'!$C:$C,0)))</f>
        <v/>
      </c>
      <c r="S337" s="188"/>
    </row>
    <row r="338" spans="1:19" x14ac:dyDescent="0.25">
      <c r="A338" s="176" t="str">
        <f>IF(ISBLANK(INDEX('Policy Characteristics'!A:A,MATCH($C338,'Policy Characteristics'!$C:$C,0))),"",INDEX('Policy Characteristics'!A:A,MATCH($C338,'Policy Characteristics'!$C:$C,0)))</f>
        <v>Electricity Supply</v>
      </c>
      <c r="B338" s="184" t="str">
        <f>IF(ISBLANK(INDEX('Policy Characteristics'!B:B,MATCH($C338,'Policy Characteristics'!$C:$C,0))),"",INDEX('Policy Characteristics'!B:B,MATCH($C338,'Policy Characteristics'!$C:$C,0)))</f>
        <v>Decrease Cost of Capital</v>
      </c>
      <c r="C338" s="176" t="str">
        <f t="shared" si="21"/>
        <v>Percentage Decrease in Cost of Capital for Power Plants</v>
      </c>
      <c r="D338" s="6" t="s">
        <v>79</v>
      </c>
      <c r="E338" s="47"/>
      <c r="F338" s="6" t="s">
        <v>91</v>
      </c>
      <c r="G338" s="6"/>
      <c r="H338" s="44">
        <v>1737</v>
      </c>
      <c r="I338" s="6" t="s">
        <v>44</v>
      </c>
      <c r="J338" s="177" t="str">
        <f>IF(ISBLANK(INDEX('Policy Characteristics'!D:D,MATCH($C338,'Policy Characteristics'!$C:$C,0))),"",INDEX('Policy Characteristics'!D:D,MATCH($C338,'Policy Characteristics'!$C:$C,0)))</f>
        <v>Decrease Electricity Sector Cost of Capital</v>
      </c>
      <c r="K338" s="176" t="str">
        <f>IF(ISBLANK(INDEX('Policy Characteristics'!E:E,MATCH($C338,'Policy Characteristics'!$C:$C,0))),"",INDEX('Policy Characteristics'!E:E,MATCH($C338,'Policy Characteristics'!$C:$C,0)))</f>
        <v>elec power plant cost of capital</v>
      </c>
      <c r="L338" s="176">
        <f>IF(ISBLANK(INDEX('Policy Characteristics'!F:F,MATCH($C338,'Policy Characteristics'!$C:$C,0))),"",INDEX('Policy Characteristics'!F:F,MATCH($C338,'Policy Characteristics'!$C:$C,0)))</f>
        <v>0</v>
      </c>
      <c r="M338" s="176">
        <f>IF(ISBLANK(INDEX('Policy Characteristics'!G:G,MATCH($C338,'Policy Characteristics'!$C:$C,0))),"",INDEX('Policy Characteristics'!G:G,MATCH($C338,'Policy Characteristics'!$C:$C,0)))</f>
        <v>100</v>
      </c>
      <c r="N338" s="176">
        <f>IF(ISBLANK(INDEX('Policy Characteristics'!H:H,MATCH($C338,'Policy Characteristics'!$C:$C,0))),"",INDEX('Policy Characteristics'!H:H,MATCH($C338,'Policy Characteristics'!$C:$C,0)))</f>
        <v>1</v>
      </c>
      <c r="O338" s="176" t="str">
        <f>IF(ISBLANK(INDEX('Policy Characteristics'!I:I,MATCH($C338,'Policy Characteristics'!$C:$C,0))),"",INDEX('Policy Characteristics'!I:I,MATCH($C338,'Policy Characteristics'!$C:$C,0)))</f>
        <v>% decrease</v>
      </c>
      <c r="P338" s="176" t="str">
        <f>IF(ISBLANK(INDEX('Policy Characteristics'!J:J,MATCH($C338,'Policy Characteristics'!$C:$C,0))),"",INDEX('Policy Characteristics'!J:J,MATCH($C338,'Policy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8" s="176" t="str">
        <f>IF(ISBLANK(INDEX('Policy Characteristics'!K:K,MATCH($C338,'Policy Characteristics'!$C:$C,0))),"",INDEX('Policy Characteristics'!K:K,MATCH($C338,'Policy Characteristics'!$C:$C,0)))</f>
        <v/>
      </c>
      <c r="R338" s="176" t="str">
        <f>IF(ISBLANK(INDEX('Policy Characteristics'!L:L,MATCH($C338,'Policy Characteristics'!$C:$C,0))),"",INDEX('Policy Characteristics'!L:L,MATCH($C338,'Policy Characteristics'!$C:$C,0)))</f>
        <v/>
      </c>
      <c r="S338" s="188"/>
    </row>
    <row r="339" spans="1:19" x14ac:dyDescent="0.25">
      <c r="A339" s="176" t="str">
        <f>IF(ISBLANK(INDEX('Policy Characteristics'!A:A,MATCH($C339,'Policy Characteristics'!$C:$C,0))),"",INDEX('Policy Characteristics'!A:A,MATCH($C339,'Policy Characteristics'!$C:$C,0)))</f>
        <v>Electricity Supply</v>
      </c>
      <c r="B339" s="184" t="str">
        <f>IF(ISBLANK(INDEX('Policy Characteristics'!B:B,MATCH($C339,'Policy Characteristics'!$C:$C,0))),"",INDEX('Policy Characteristics'!B:B,MATCH($C339,'Policy Characteristics'!$C:$C,0)))</f>
        <v>Decrease Cost of Capital</v>
      </c>
      <c r="C339" s="176" t="str">
        <f t="shared" si="21"/>
        <v>Percentage Decrease in Cost of Capital for Power Plants</v>
      </c>
      <c r="D339" s="6" t="s">
        <v>1306</v>
      </c>
      <c r="E339" s="47"/>
      <c r="F339" s="6" t="s">
        <v>428</v>
      </c>
      <c r="G339" s="6"/>
      <c r="H339" s="44">
        <v>1738</v>
      </c>
      <c r="I339" s="6" t="s">
        <v>44</v>
      </c>
      <c r="J339" s="177" t="str">
        <f>IF(ISBLANK(INDEX('Policy Characteristics'!D:D,MATCH($C339,'Policy Characteristics'!$C:$C,0))),"",INDEX('Policy Characteristics'!D:D,MATCH($C339,'Policy Characteristics'!$C:$C,0)))</f>
        <v>Decrease Electricity Sector Cost of Capital</v>
      </c>
      <c r="K339" s="176" t="str">
        <f>IF(ISBLANK(INDEX('Policy Characteristics'!E:E,MATCH($C339,'Policy Characteristics'!$C:$C,0))),"",INDEX('Policy Characteristics'!E:E,MATCH($C339,'Policy Characteristics'!$C:$C,0)))</f>
        <v>elec power plant cost of capital</v>
      </c>
      <c r="L339" s="176">
        <f>IF(ISBLANK(INDEX('Policy Characteristics'!F:F,MATCH($C339,'Policy Characteristics'!$C:$C,0))),"",INDEX('Policy Characteristics'!F:F,MATCH($C339,'Policy Characteristics'!$C:$C,0)))</f>
        <v>0</v>
      </c>
      <c r="M339" s="176">
        <f>IF(ISBLANK(INDEX('Policy Characteristics'!G:G,MATCH($C339,'Policy Characteristics'!$C:$C,0))),"",INDEX('Policy Characteristics'!G:G,MATCH($C339,'Policy Characteristics'!$C:$C,0)))</f>
        <v>100</v>
      </c>
      <c r="N339" s="176">
        <f>IF(ISBLANK(INDEX('Policy Characteristics'!H:H,MATCH($C339,'Policy Characteristics'!$C:$C,0))),"",INDEX('Policy Characteristics'!H:H,MATCH($C339,'Policy Characteristics'!$C:$C,0)))</f>
        <v>1</v>
      </c>
      <c r="O339" s="176" t="str">
        <f>IF(ISBLANK(INDEX('Policy Characteristics'!I:I,MATCH($C339,'Policy Characteristics'!$C:$C,0))),"",INDEX('Policy Characteristics'!I:I,MATCH($C339,'Policy Characteristics'!$C:$C,0)))</f>
        <v>% decrease</v>
      </c>
      <c r="P339" s="176" t="str">
        <f>IF(ISBLANK(INDEX('Policy Characteristics'!J:J,MATCH($C339,'Policy Characteristics'!$C:$C,0))),"",INDEX('Policy Characteristics'!J:J,MATCH($C339,'Policy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9" s="176" t="str">
        <f>IF(ISBLANK(INDEX('Policy Characteristics'!K:K,MATCH($C339,'Policy Characteristics'!$C:$C,0))),"",INDEX('Policy Characteristics'!K:K,MATCH($C339,'Policy Characteristics'!$C:$C,0)))</f>
        <v/>
      </c>
      <c r="R339" s="176" t="str">
        <f>IF(ISBLANK(INDEX('Policy Characteristics'!L:L,MATCH($C339,'Policy Characteristics'!$C:$C,0))),"",INDEX('Policy Characteristics'!L:L,MATCH($C339,'Policy Characteristics'!$C:$C,0)))</f>
        <v/>
      </c>
      <c r="S339" s="188"/>
    </row>
    <row r="340" spans="1:19" x14ac:dyDescent="0.25">
      <c r="A340" s="176" t="str">
        <f>IF(ISBLANK(INDEX('Policy Characteristics'!A:A,MATCH($C340,'Policy Characteristics'!$C:$C,0))),"",INDEX('Policy Characteristics'!A:A,MATCH($C340,'Policy Characteristics'!$C:$C,0)))</f>
        <v>Electricity Supply</v>
      </c>
      <c r="B340" s="184" t="str">
        <f>IF(ISBLANK(INDEX('Policy Characteristics'!B:B,MATCH($C340,'Policy Characteristics'!$C:$C,0))),"",INDEX('Policy Characteristics'!B:B,MATCH($C340,'Policy Characteristics'!$C:$C,0)))</f>
        <v>Decrease Cost of Capital</v>
      </c>
      <c r="C340" s="176" t="str">
        <f t="shared" si="21"/>
        <v>Percentage Decrease in Cost of Capital for Power Plants</v>
      </c>
      <c r="D340" s="6" t="s">
        <v>302</v>
      </c>
      <c r="E340" s="47"/>
      <c r="F340" s="6" t="s">
        <v>2527</v>
      </c>
      <c r="G340" s="6"/>
      <c r="H340" s="44">
        <v>1739</v>
      </c>
      <c r="I340" s="198" t="s">
        <v>44</v>
      </c>
      <c r="J340" s="177" t="str">
        <f>IF(ISBLANK(INDEX('Policy Characteristics'!D:D,MATCH($C340,'Policy Characteristics'!$C:$C,0))),"",INDEX('Policy Characteristics'!D:D,MATCH($C340,'Policy Characteristics'!$C:$C,0)))</f>
        <v>Decrease Electricity Sector Cost of Capital</v>
      </c>
      <c r="K340" s="176" t="str">
        <f>IF(ISBLANK(INDEX('Policy Characteristics'!E:E,MATCH($C340,'Policy Characteristics'!$C:$C,0))),"",INDEX('Policy Characteristics'!E:E,MATCH($C340,'Policy Characteristics'!$C:$C,0)))</f>
        <v>elec power plant cost of capital</v>
      </c>
      <c r="L340" s="176">
        <f>IF(ISBLANK(INDEX('Policy Characteristics'!F:F,MATCH($C340,'Policy Characteristics'!$C:$C,0))),"",INDEX('Policy Characteristics'!F:F,MATCH($C340,'Policy Characteristics'!$C:$C,0)))</f>
        <v>0</v>
      </c>
      <c r="M340" s="176">
        <f>IF(ISBLANK(INDEX('Policy Characteristics'!G:G,MATCH($C340,'Policy Characteristics'!$C:$C,0))),"",INDEX('Policy Characteristics'!G:G,MATCH($C340,'Policy Characteristics'!$C:$C,0)))</f>
        <v>100</v>
      </c>
      <c r="N340" s="176">
        <f>IF(ISBLANK(INDEX('Policy Characteristics'!H:H,MATCH($C340,'Policy Characteristics'!$C:$C,0))),"",INDEX('Policy Characteristics'!H:H,MATCH($C340,'Policy Characteristics'!$C:$C,0)))</f>
        <v>1</v>
      </c>
      <c r="O340" s="176" t="str">
        <f>IF(ISBLANK(INDEX('Policy Characteristics'!I:I,MATCH($C340,'Policy Characteristics'!$C:$C,0))),"",INDEX('Policy Characteristics'!I:I,MATCH($C340,'Policy Characteristics'!$C:$C,0)))</f>
        <v>% decrease</v>
      </c>
      <c r="P340" s="176" t="str">
        <f>IF(ISBLANK(INDEX('Policy Characteristics'!J:J,MATCH($C340,'Policy Characteristics'!$C:$C,0))),"",INDEX('Policy Characteristics'!J:J,MATCH($C340,'Policy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0" s="176" t="str">
        <f>IF(ISBLANK(INDEX('Policy Characteristics'!K:K,MATCH($C340,'Policy Characteristics'!$C:$C,0))),"",INDEX('Policy Characteristics'!K:K,MATCH($C340,'Policy Characteristics'!$C:$C,0)))</f>
        <v/>
      </c>
      <c r="R340" s="176" t="str">
        <f>IF(ISBLANK(INDEX('Policy Characteristics'!L:L,MATCH($C340,'Policy Characteristics'!$C:$C,0))),"",INDEX('Policy Characteristics'!L:L,MATCH($C340,'Policy Characteristics'!$C:$C,0)))</f>
        <v/>
      </c>
      <c r="S340" s="188"/>
    </row>
    <row r="341" spans="1:19" x14ac:dyDescent="0.25">
      <c r="A341" s="176" t="str">
        <f>IF(ISBLANK(INDEX('Policy Characteristics'!A:A,MATCH($C341,'Policy Characteristics'!$C:$C,0))),"",INDEX('Policy Characteristics'!A:A,MATCH($C341,'Policy Characteristics'!$C:$C,0)))</f>
        <v>Electricity Supply</v>
      </c>
      <c r="B341" s="184" t="str">
        <f>IF(ISBLANK(INDEX('Policy Characteristics'!B:B,MATCH($C341,'Policy Characteristics'!$C:$C,0))),"",INDEX('Policy Characteristics'!B:B,MATCH($C341,'Policy Characteristics'!$C:$C,0)))</f>
        <v>Decrease Cost of Capital</v>
      </c>
      <c r="C341" s="176" t="str">
        <f t="shared" si="21"/>
        <v>Percentage Decrease in Cost of Capital for Power Plants</v>
      </c>
      <c r="D341" s="6" t="s">
        <v>303</v>
      </c>
      <c r="E341" s="47"/>
      <c r="F341" s="6" t="s">
        <v>2525</v>
      </c>
      <c r="G341" s="6"/>
      <c r="H341" s="44">
        <v>1740</v>
      </c>
      <c r="I341" s="198" t="s">
        <v>44</v>
      </c>
      <c r="J341" s="177" t="str">
        <f>IF(ISBLANK(INDEX('Policy Characteristics'!D:D,MATCH($C341,'Policy Characteristics'!$C:$C,0))),"",INDEX('Policy Characteristics'!D:D,MATCH($C341,'Policy Characteristics'!$C:$C,0)))</f>
        <v>Decrease Electricity Sector Cost of Capital</v>
      </c>
      <c r="K341" s="176" t="str">
        <f>IF(ISBLANK(INDEX('Policy Characteristics'!E:E,MATCH($C341,'Policy Characteristics'!$C:$C,0))),"",INDEX('Policy Characteristics'!E:E,MATCH($C341,'Policy Characteristics'!$C:$C,0)))</f>
        <v>elec power plant cost of capital</v>
      </c>
      <c r="L341" s="176">
        <f>IF(ISBLANK(INDEX('Policy Characteristics'!F:F,MATCH($C341,'Policy Characteristics'!$C:$C,0))),"",INDEX('Policy Characteristics'!F:F,MATCH($C341,'Policy Characteristics'!$C:$C,0)))</f>
        <v>0</v>
      </c>
      <c r="M341" s="176">
        <f>IF(ISBLANK(INDEX('Policy Characteristics'!G:G,MATCH($C341,'Policy Characteristics'!$C:$C,0))),"",INDEX('Policy Characteristics'!G:G,MATCH($C341,'Policy Characteristics'!$C:$C,0)))</f>
        <v>100</v>
      </c>
      <c r="N341" s="176">
        <f>IF(ISBLANK(INDEX('Policy Characteristics'!H:H,MATCH($C341,'Policy Characteristics'!$C:$C,0))),"",INDEX('Policy Characteristics'!H:H,MATCH($C341,'Policy Characteristics'!$C:$C,0)))</f>
        <v>1</v>
      </c>
      <c r="O341" s="176" t="str">
        <f>IF(ISBLANK(INDEX('Policy Characteristics'!I:I,MATCH($C341,'Policy Characteristics'!$C:$C,0))),"",INDEX('Policy Characteristics'!I:I,MATCH($C341,'Policy Characteristics'!$C:$C,0)))</f>
        <v>% decrease</v>
      </c>
      <c r="P341" s="176" t="str">
        <f>IF(ISBLANK(INDEX('Policy Characteristics'!J:J,MATCH($C341,'Policy Characteristics'!$C:$C,0))),"",INDEX('Policy Characteristics'!J:J,MATCH($C341,'Policy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1" s="176" t="str">
        <f>IF(ISBLANK(INDEX('Policy Characteristics'!K:K,MATCH($C341,'Policy Characteristics'!$C:$C,0))),"",INDEX('Policy Characteristics'!K:K,MATCH($C341,'Policy Characteristics'!$C:$C,0)))</f>
        <v/>
      </c>
      <c r="R341" s="176" t="str">
        <f>IF(ISBLANK(INDEX('Policy Characteristics'!L:L,MATCH($C341,'Policy Characteristics'!$C:$C,0))),"",INDEX('Policy Characteristics'!L:L,MATCH($C341,'Policy Characteristics'!$C:$C,0)))</f>
        <v/>
      </c>
      <c r="S341" s="188"/>
    </row>
    <row r="342" spans="1:19" x14ac:dyDescent="0.25">
      <c r="A342" s="176" t="str">
        <f>IF(ISBLANK(INDEX('Policy Characteristics'!A:A,MATCH($C342,'Policy Characteristics'!$C:$C,0))),"",INDEX('Policy Characteristics'!A:A,MATCH($C342,'Policy Characteristics'!$C:$C,0)))</f>
        <v>Electricity Supply</v>
      </c>
      <c r="B342" s="184" t="str">
        <f>IF(ISBLANK(INDEX('Policy Characteristics'!B:B,MATCH($C342,'Policy Characteristics'!$C:$C,0))),"",INDEX('Policy Characteristics'!B:B,MATCH($C342,'Policy Characteristics'!$C:$C,0)))</f>
        <v>Decrease Cost of Capital</v>
      </c>
      <c r="C342" s="176" t="str">
        <f t="shared" si="21"/>
        <v>Percentage Decrease in Cost of Capital for Power Plants</v>
      </c>
      <c r="D342" s="6" t="s">
        <v>436</v>
      </c>
      <c r="E342" s="47"/>
      <c r="F342" s="6" t="s">
        <v>435</v>
      </c>
      <c r="G342" s="6"/>
      <c r="H342" s="44">
        <v>1741</v>
      </c>
      <c r="I342" s="198" t="s">
        <v>44</v>
      </c>
      <c r="J342" s="177" t="str">
        <f>IF(ISBLANK(INDEX('Policy Characteristics'!D:D,MATCH($C342,'Policy Characteristics'!$C:$C,0))),"",INDEX('Policy Characteristics'!D:D,MATCH($C342,'Policy Characteristics'!$C:$C,0)))</f>
        <v>Decrease Electricity Sector Cost of Capital</v>
      </c>
      <c r="K342" s="176" t="str">
        <f>IF(ISBLANK(INDEX('Policy Characteristics'!E:E,MATCH($C342,'Policy Characteristics'!$C:$C,0))),"",INDEX('Policy Characteristics'!E:E,MATCH($C342,'Policy Characteristics'!$C:$C,0)))</f>
        <v>elec power plant cost of capital</v>
      </c>
      <c r="L342" s="176">
        <f>IF(ISBLANK(INDEX('Policy Characteristics'!F:F,MATCH($C342,'Policy Characteristics'!$C:$C,0))),"",INDEX('Policy Characteristics'!F:F,MATCH($C342,'Policy Characteristics'!$C:$C,0)))</f>
        <v>0</v>
      </c>
      <c r="M342" s="176">
        <f>IF(ISBLANK(INDEX('Policy Characteristics'!G:G,MATCH($C342,'Policy Characteristics'!$C:$C,0))),"",INDEX('Policy Characteristics'!G:G,MATCH($C342,'Policy Characteristics'!$C:$C,0)))</f>
        <v>100</v>
      </c>
      <c r="N342" s="176">
        <f>IF(ISBLANK(INDEX('Policy Characteristics'!H:H,MATCH($C342,'Policy Characteristics'!$C:$C,0))),"",INDEX('Policy Characteristics'!H:H,MATCH($C342,'Policy Characteristics'!$C:$C,0)))</f>
        <v>1</v>
      </c>
      <c r="O342" s="176" t="str">
        <f>IF(ISBLANK(INDEX('Policy Characteristics'!I:I,MATCH($C342,'Policy Characteristics'!$C:$C,0))),"",INDEX('Policy Characteristics'!I:I,MATCH($C342,'Policy Characteristics'!$C:$C,0)))</f>
        <v>% decrease</v>
      </c>
      <c r="P342" s="176" t="str">
        <f>IF(ISBLANK(INDEX('Policy Characteristics'!J:J,MATCH($C342,'Policy Characteristics'!$C:$C,0))),"",INDEX('Policy Characteristics'!J:J,MATCH($C342,'Policy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2" s="176" t="str">
        <f>IF(ISBLANK(INDEX('Policy Characteristics'!K:K,MATCH($C342,'Policy Characteristics'!$C:$C,0))),"",INDEX('Policy Characteristics'!K:K,MATCH($C342,'Policy Characteristics'!$C:$C,0)))</f>
        <v/>
      </c>
      <c r="R342" s="176" t="str">
        <f>IF(ISBLANK(INDEX('Policy Characteristics'!L:L,MATCH($C342,'Policy Characteristics'!$C:$C,0))),"",INDEX('Policy Characteristics'!L:L,MATCH($C342,'Policy Characteristics'!$C:$C,0)))</f>
        <v/>
      </c>
      <c r="S342" s="188"/>
    </row>
    <row r="343" spans="1:19" x14ac:dyDescent="0.25">
      <c r="A343" s="176" t="str">
        <f>IF(ISBLANK(INDEX('Policy Characteristics'!A:A,MATCH($C343,'Policy Characteristics'!$C:$C,0))),"",INDEX('Policy Characteristics'!A:A,MATCH($C343,'Policy Characteristics'!$C:$C,0)))</f>
        <v>Electricity Supply</v>
      </c>
      <c r="B343" s="184" t="str">
        <f>IF(ISBLANK(INDEX('Policy Characteristics'!B:B,MATCH($C343,'Policy Characteristics'!$C:$C,0))),"",INDEX('Policy Characteristics'!B:B,MATCH($C343,'Policy Characteristics'!$C:$C,0)))</f>
        <v>Decrease Cost of Capital</v>
      </c>
      <c r="C343" s="176" t="str">
        <f t="shared" si="21"/>
        <v>Percentage Decrease in Cost of Capital for Power Plants</v>
      </c>
      <c r="D343" s="6" t="s">
        <v>445</v>
      </c>
      <c r="E343" s="47"/>
      <c r="F343" s="6" t="s">
        <v>446</v>
      </c>
      <c r="G343" s="6"/>
      <c r="H343" s="44">
        <v>1742</v>
      </c>
      <c r="I343" s="6" t="s">
        <v>44</v>
      </c>
      <c r="J343" s="177" t="str">
        <f>IF(ISBLANK(INDEX('Policy Characteristics'!D:D,MATCH($C343,'Policy Characteristics'!$C:$C,0))),"",INDEX('Policy Characteristics'!D:D,MATCH($C343,'Policy Characteristics'!$C:$C,0)))</f>
        <v>Decrease Electricity Sector Cost of Capital</v>
      </c>
      <c r="K343" s="176" t="str">
        <f>IF(ISBLANK(INDEX('Policy Characteristics'!E:E,MATCH($C343,'Policy Characteristics'!$C:$C,0))),"",INDEX('Policy Characteristics'!E:E,MATCH($C343,'Policy Characteristics'!$C:$C,0)))</f>
        <v>elec power plant cost of capital</v>
      </c>
      <c r="L343" s="176">
        <f>IF(ISBLANK(INDEX('Policy Characteristics'!F:F,MATCH($C343,'Policy Characteristics'!$C:$C,0))),"",INDEX('Policy Characteristics'!F:F,MATCH($C343,'Policy Characteristics'!$C:$C,0)))</f>
        <v>0</v>
      </c>
      <c r="M343" s="176">
        <f>IF(ISBLANK(INDEX('Policy Characteristics'!G:G,MATCH($C343,'Policy Characteristics'!$C:$C,0))),"",INDEX('Policy Characteristics'!G:G,MATCH($C343,'Policy Characteristics'!$C:$C,0)))</f>
        <v>100</v>
      </c>
      <c r="N343" s="176">
        <f>IF(ISBLANK(INDEX('Policy Characteristics'!H:H,MATCH($C343,'Policy Characteristics'!$C:$C,0))),"",INDEX('Policy Characteristics'!H:H,MATCH($C343,'Policy Characteristics'!$C:$C,0)))</f>
        <v>1</v>
      </c>
      <c r="O343" s="176" t="str">
        <f>IF(ISBLANK(INDEX('Policy Characteristics'!I:I,MATCH($C343,'Policy Characteristics'!$C:$C,0))),"",INDEX('Policy Characteristics'!I:I,MATCH($C343,'Policy Characteristics'!$C:$C,0)))</f>
        <v>% decrease</v>
      </c>
      <c r="P343" s="176" t="str">
        <f>IF(ISBLANK(INDEX('Policy Characteristics'!J:J,MATCH($C343,'Policy Characteristics'!$C:$C,0))),"",INDEX('Policy Characteristics'!J:J,MATCH($C343,'Policy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3" s="176" t="str">
        <f>IF(ISBLANK(INDEX('Policy Characteristics'!K:K,MATCH($C343,'Policy Characteristics'!$C:$C,0))),"",INDEX('Policy Characteristics'!K:K,MATCH($C343,'Policy Characteristics'!$C:$C,0)))</f>
        <v/>
      </c>
      <c r="R343" s="176" t="str">
        <f>IF(ISBLANK(INDEX('Policy Characteristics'!L:L,MATCH($C343,'Policy Characteristics'!$C:$C,0))),"",INDEX('Policy Characteristics'!L:L,MATCH($C343,'Policy Characteristics'!$C:$C,0)))</f>
        <v/>
      </c>
      <c r="S343" s="188"/>
    </row>
    <row r="344" spans="1:19" x14ac:dyDescent="0.25">
      <c r="A344" s="176" t="str">
        <f>IF(ISBLANK(INDEX('Policy Characteristics'!A:A,MATCH($C344,'Policy Characteristics'!$C:$C,0))),"",INDEX('Policy Characteristics'!A:A,MATCH($C344,'Policy Characteristics'!$C:$C,0)))</f>
        <v>Electricity Supply</v>
      </c>
      <c r="B344" s="184" t="str">
        <f>IF(ISBLANK(INDEX('Policy Characteristics'!B:B,MATCH($C344,'Policy Characteristics'!$C:$C,0))),"",INDEX('Policy Characteristics'!B:B,MATCH($C344,'Policy Characteristics'!$C:$C,0)))</f>
        <v>Decrease Cost of Capital</v>
      </c>
      <c r="C344" s="176" t="str">
        <f t="shared" si="21"/>
        <v>Percentage Decrease in Cost of Capital for Power Plants</v>
      </c>
      <c r="D344" s="6" t="s">
        <v>1622</v>
      </c>
      <c r="E344" s="47"/>
      <c r="F344" s="6" t="s">
        <v>1348</v>
      </c>
      <c r="G344" s="6"/>
      <c r="H344" s="44">
        <v>1743</v>
      </c>
      <c r="I344" s="198" t="s">
        <v>44</v>
      </c>
      <c r="J344" s="177" t="str">
        <f>IF(ISBLANK(INDEX('Policy Characteristics'!D:D,MATCH($C344,'Policy Characteristics'!$C:$C,0))),"",INDEX('Policy Characteristics'!D:D,MATCH($C344,'Policy Characteristics'!$C:$C,0)))</f>
        <v>Decrease Electricity Sector Cost of Capital</v>
      </c>
      <c r="K344" s="176" t="str">
        <f>IF(ISBLANK(INDEX('Policy Characteristics'!E:E,MATCH($C344,'Policy Characteristics'!$C:$C,0))),"",INDEX('Policy Characteristics'!E:E,MATCH($C344,'Policy Characteristics'!$C:$C,0)))</f>
        <v>elec power plant cost of capital</v>
      </c>
      <c r="L344" s="176">
        <f>IF(ISBLANK(INDEX('Policy Characteristics'!F:F,MATCH($C344,'Policy Characteristics'!$C:$C,0))),"",INDEX('Policy Characteristics'!F:F,MATCH($C344,'Policy Characteristics'!$C:$C,0)))</f>
        <v>0</v>
      </c>
      <c r="M344" s="176">
        <f>IF(ISBLANK(INDEX('Policy Characteristics'!G:G,MATCH($C344,'Policy Characteristics'!$C:$C,0))),"",INDEX('Policy Characteristics'!G:G,MATCH($C344,'Policy Characteristics'!$C:$C,0)))</f>
        <v>100</v>
      </c>
      <c r="N344" s="176">
        <f>IF(ISBLANK(INDEX('Policy Characteristics'!H:H,MATCH($C344,'Policy Characteristics'!$C:$C,0))),"",INDEX('Policy Characteristics'!H:H,MATCH($C344,'Policy Characteristics'!$C:$C,0)))</f>
        <v>1</v>
      </c>
      <c r="O344" s="176" t="str">
        <f>IF(ISBLANK(INDEX('Policy Characteristics'!I:I,MATCH($C344,'Policy Characteristics'!$C:$C,0))),"",INDEX('Policy Characteristics'!I:I,MATCH($C344,'Policy Characteristics'!$C:$C,0)))</f>
        <v>% decrease</v>
      </c>
      <c r="P344" s="176" t="str">
        <f>IF(ISBLANK(INDEX('Policy Characteristics'!J:J,MATCH($C344,'Policy Characteristics'!$C:$C,0))),"",INDEX('Policy Characteristics'!J:J,MATCH($C344,'Policy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4" s="176" t="str">
        <f>IF(ISBLANK(INDEX('Policy Characteristics'!K:K,MATCH($C344,'Policy Characteristics'!$C:$C,0))),"",INDEX('Policy Characteristics'!K:K,MATCH($C344,'Policy Characteristics'!$C:$C,0)))</f>
        <v/>
      </c>
      <c r="R344" s="176" t="str">
        <f>IF(ISBLANK(INDEX('Policy Characteristics'!L:L,MATCH($C344,'Policy Characteristics'!$C:$C,0))),"",INDEX('Policy Characteristics'!L:L,MATCH($C344,'Policy Characteristics'!$C:$C,0)))</f>
        <v/>
      </c>
      <c r="S344" s="188"/>
    </row>
    <row r="345" spans="1:19" x14ac:dyDescent="0.25">
      <c r="A345" s="176" t="str">
        <f>IF(ISBLANK(INDEX('Policy Characteristics'!A:A,MATCH($C345,'Policy Characteristics'!$C:$C,0))),"",INDEX('Policy Characteristics'!A:A,MATCH($C345,'Policy Characteristics'!$C:$C,0)))</f>
        <v>Electricity Supply</v>
      </c>
      <c r="B345" s="184" t="str">
        <f>IF(ISBLANK(INDEX('Policy Characteristics'!B:B,MATCH($C345,'Policy Characteristics'!$C:$C,0))),"",INDEX('Policy Characteristics'!B:B,MATCH($C345,'Policy Characteristics'!$C:$C,0)))</f>
        <v>Decrease Cost of Capital</v>
      </c>
      <c r="C345" s="176" t="str">
        <f t="shared" si="21"/>
        <v>Percentage Decrease in Cost of Capital for Power Plants</v>
      </c>
      <c r="D345" s="6" t="s">
        <v>1623</v>
      </c>
      <c r="E345" s="47"/>
      <c r="F345" s="6" t="s">
        <v>1468</v>
      </c>
      <c r="G345" s="6"/>
      <c r="H345" s="44">
        <v>1744</v>
      </c>
      <c r="I345" s="198" t="s">
        <v>44</v>
      </c>
      <c r="J345" s="177" t="str">
        <f>IF(ISBLANK(INDEX('Policy Characteristics'!D:D,MATCH($C345,'Policy Characteristics'!$C:$C,0))),"",INDEX('Policy Characteristics'!D:D,MATCH($C345,'Policy Characteristics'!$C:$C,0)))</f>
        <v>Decrease Electricity Sector Cost of Capital</v>
      </c>
      <c r="K345" s="176" t="str">
        <f>IF(ISBLANK(INDEX('Policy Characteristics'!E:E,MATCH($C345,'Policy Characteristics'!$C:$C,0))),"",INDEX('Policy Characteristics'!E:E,MATCH($C345,'Policy Characteristics'!$C:$C,0)))</f>
        <v>elec power plant cost of capital</v>
      </c>
      <c r="L345" s="176">
        <f>IF(ISBLANK(INDEX('Policy Characteristics'!F:F,MATCH($C345,'Policy Characteristics'!$C:$C,0))),"",INDEX('Policy Characteristics'!F:F,MATCH($C345,'Policy Characteristics'!$C:$C,0)))</f>
        <v>0</v>
      </c>
      <c r="M345" s="176">
        <f>IF(ISBLANK(INDEX('Policy Characteristics'!G:G,MATCH($C345,'Policy Characteristics'!$C:$C,0))),"",INDEX('Policy Characteristics'!G:G,MATCH($C345,'Policy Characteristics'!$C:$C,0)))</f>
        <v>100</v>
      </c>
      <c r="N345" s="176">
        <f>IF(ISBLANK(INDEX('Policy Characteristics'!H:H,MATCH($C345,'Policy Characteristics'!$C:$C,0))),"",INDEX('Policy Characteristics'!H:H,MATCH($C345,'Policy Characteristics'!$C:$C,0)))</f>
        <v>1</v>
      </c>
      <c r="O345" s="176" t="str">
        <f>IF(ISBLANK(INDEX('Policy Characteristics'!I:I,MATCH($C345,'Policy Characteristics'!$C:$C,0))),"",INDEX('Policy Characteristics'!I:I,MATCH($C345,'Policy Characteristics'!$C:$C,0)))</f>
        <v>% decrease</v>
      </c>
      <c r="P345" s="176" t="str">
        <f>IF(ISBLANK(INDEX('Policy Characteristics'!J:J,MATCH($C345,'Policy Characteristics'!$C:$C,0))),"",INDEX('Policy Characteristics'!J:J,MATCH($C345,'Policy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5" s="176" t="str">
        <f>IF(ISBLANK(INDEX('Policy Characteristics'!K:K,MATCH($C345,'Policy Characteristics'!$C:$C,0))),"",INDEX('Policy Characteristics'!K:K,MATCH($C345,'Policy Characteristics'!$C:$C,0)))</f>
        <v/>
      </c>
      <c r="R345" s="176" t="str">
        <f>IF(ISBLANK(INDEX('Policy Characteristics'!L:L,MATCH($C345,'Policy Characteristics'!$C:$C,0))),"",INDEX('Policy Characteristics'!L:L,MATCH($C345,'Policy Characteristics'!$C:$C,0)))</f>
        <v/>
      </c>
      <c r="S345" s="188"/>
    </row>
    <row r="346" spans="1:19" x14ac:dyDescent="0.25">
      <c r="A346" s="176" t="str">
        <f>IF(ISBLANK(INDEX('Policy Characteristics'!A:A,MATCH($C346,'Policy Characteristics'!$C:$C,0))),"",INDEX('Policy Characteristics'!A:A,MATCH($C346,'Policy Characteristics'!$C:$C,0)))</f>
        <v>Electricity Supply</v>
      </c>
      <c r="B346" s="184" t="str">
        <f>IF(ISBLANK(INDEX('Policy Characteristics'!B:B,MATCH($C346,'Policy Characteristics'!$C:$C,0))),"",INDEX('Policy Characteristics'!B:B,MATCH($C346,'Policy Characteristics'!$C:$C,0)))</f>
        <v>Decrease Cost of Capital</v>
      </c>
      <c r="C346" s="176" t="str">
        <f t="shared" si="21"/>
        <v>Percentage Decrease in Cost of Capital for Power Plants</v>
      </c>
      <c r="D346" s="6" t="s">
        <v>1624</v>
      </c>
      <c r="E346" s="47"/>
      <c r="F346" s="6" t="s">
        <v>1350</v>
      </c>
      <c r="G346" s="6"/>
      <c r="H346" s="44">
        <v>1745</v>
      </c>
      <c r="I346" s="198" t="s">
        <v>44</v>
      </c>
      <c r="J346" s="177" t="str">
        <f>IF(ISBLANK(INDEX('Policy Characteristics'!D:D,MATCH($C346,'Policy Characteristics'!$C:$C,0))),"",INDEX('Policy Characteristics'!D:D,MATCH($C346,'Policy Characteristics'!$C:$C,0)))</f>
        <v>Decrease Electricity Sector Cost of Capital</v>
      </c>
      <c r="K346" s="176" t="str">
        <f>IF(ISBLANK(INDEX('Policy Characteristics'!E:E,MATCH($C346,'Policy Characteristics'!$C:$C,0))),"",INDEX('Policy Characteristics'!E:E,MATCH($C346,'Policy Characteristics'!$C:$C,0)))</f>
        <v>elec power plant cost of capital</v>
      </c>
      <c r="L346" s="176">
        <f>IF(ISBLANK(INDEX('Policy Characteristics'!F:F,MATCH($C346,'Policy Characteristics'!$C:$C,0))),"",INDEX('Policy Characteristics'!F:F,MATCH($C346,'Policy Characteristics'!$C:$C,0)))</f>
        <v>0</v>
      </c>
      <c r="M346" s="176">
        <f>IF(ISBLANK(INDEX('Policy Characteristics'!G:G,MATCH($C346,'Policy Characteristics'!$C:$C,0))),"",INDEX('Policy Characteristics'!G:G,MATCH($C346,'Policy Characteristics'!$C:$C,0)))</f>
        <v>100</v>
      </c>
      <c r="N346" s="176">
        <f>IF(ISBLANK(INDEX('Policy Characteristics'!H:H,MATCH($C346,'Policy Characteristics'!$C:$C,0))),"",INDEX('Policy Characteristics'!H:H,MATCH($C346,'Policy Characteristics'!$C:$C,0)))</f>
        <v>1</v>
      </c>
      <c r="O346" s="176" t="str">
        <f>IF(ISBLANK(INDEX('Policy Characteristics'!I:I,MATCH($C346,'Policy Characteristics'!$C:$C,0))),"",INDEX('Policy Characteristics'!I:I,MATCH($C346,'Policy Characteristics'!$C:$C,0)))</f>
        <v>% decrease</v>
      </c>
      <c r="P346" s="176" t="str">
        <f>IF(ISBLANK(INDEX('Policy Characteristics'!J:J,MATCH($C346,'Policy Characteristics'!$C:$C,0))),"",INDEX('Policy Characteristics'!J:J,MATCH($C346,'Policy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6" s="176" t="str">
        <f>IF(ISBLANK(INDEX('Policy Characteristics'!K:K,MATCH($C346,'Policy Characteristics'!$C:$C,0))),"",INDEX('Policy Characteristics'!K:K,MATCH($C346,'Policy Characteristics'!$C:$C,0)))</f>
        <v/>
      </c>
      <c r="R346" s="176" t="str">
        <f>IF(ISBLANK(INDEX('Policy Characteristics'!L:L,MATCH($C346,'Policy Characteristics'!$C:$C,0))),"",INDEX('Policy Characteristics'!L:L,MATCH($C346,'Policy Characteristics'!$C:$C,0)))</f>
        <v/>
      </c>
      <c r="S346" s="188"/>
    </row>
    <row r="347" spans="1:19" x14ac:dyDescent="0.25">
      <c r="A347" s="176" t="str">
        <f>IF(ISBLANK(INDEX('Policy Characteristics'!A:A,MATCH($C347,'Policy Characteristics'!$C:$C,0))),"",INDEX('Policy Characteristics'!A:A,MATCH($C347,'Policy Characteristics'!$C:$C,0)))</f>
        <v>Electricity Supply</v>
      </c>
      <c r="B347" s="184" t="str">
        <f>IF(ISBLANK(INDEX('Policy Characteristics'!B:B,MATCH($C347,'Policy Characteristics'!$C:$C,0))),"",INDEX('Policy Characteristics'!B:B,MATCH($C347,'Policy Characteristics'!$C:$C,0)))</f>
        <v>Decrease Cost of Capital</v>
      </c>
      <c r="C347" s="176" t="str">
        <f t="shared" si="21"/>
        <v>Percentage Decrease in Cost of Capital for Power Plants</v>
      </c>
      <c r="D347" s="6" t="s">
        <v>2272</v>
      </c>
      <c r="E347" s="47"/>
      <c r="F347" s="6" t="s">
        <v>2279</v>
      </c>
      <c r="G347" s="6"/>
      <c r="H347" s="44">
        <v>1804</v>
      </c>
      <c r="I347" s="6" t="s">
        <v>44</v>
      </c>
      <c r="J347" s="177" t="str">
        <f>IF(ISBLANK(INDEX('Policy Characteristics'!D:D,MATCH($C347,'Policy Characteristics'!$C:$C,0))),"",INDEX('Policy Characteristics'!D:D,MATCH($C347,'Policy Characteristics'!$C:$C,0)))</f>
        <v>Decrease Electricity Sector Cost of Capital</v>
      </c>
      <c r="K347" s="176" t="str">
        <f>IF(ISBLANK(INDEX('Policy Characteristics'!E:E,MATCH($C347,'Policy Characteristics'!$C:$C,0))),"",INDEX('Policy Characteristics'!E:E,MATCH($C347,'Policy Characteristics'!$C:$C,0)))</f>
        <v>elec power plant cost of capital</v>
      </c>
      <c r="L347" s="176">
        <f>IF(ISBLANK(INDEX('Policy Characteristics'!F:F,MATCH($C347,'Policy Characteristics'!$C:$C,0))),"",INDEX('Policy Characteristics'!F:F,MATCH($C347,'Policy Characteristics'!$C:$C,0)))</f>
        <v>0</v>
      </c>
      <c r="M347" s="176">
        <f>IF(ISBLANK(INDEX('Policy Characteristics'!G:G,MATCH($C347,'Policy Characteristics'!$C:$C,0))),"",INDEX('Policy Characteristics'!G:G,MATCH($C347,'Policy Characteristics'!$C:$C,0)))</f>
        <v>100</v>
      </c>
      <c r="N347" s="176">
        <f>IF(ISBLANK(INDEX('Policy Characteristics'!H:H,MATCH($C347,'Policy Characteristics'!$C:$C,0))),"",INDEX('Policy Characteristics'!H:H,MATCH($C347,'Policy Characteristics'!$C:$C,0)))</f>
        <v>1</v>
      </c>
      <c r="O347" s="176" t="str">
        <f>IF(ISBLANK(INDEX('Policy Characteristics'!I:I,MATCH($C347,'Policy Characteristics'!$C:$C,0))),"",INDEX('Policy Characteristics'!I:I,MATCH($C347,'Policy Characteristics'!$C:$C,0)))</f>
        <v>% decrease</v>
      </c>
      <c r="P347" s="176" t="str">
        <f>IF(ISBLANK(INDEX('Policy Characteristics'!J:J,MATCH($C347,'Policy Characteristics'!$C:$C,0))),"",INDEX('Policy Characteristics'!J:J,MATCH($C347,'Policy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7" s="176" t="str">
        <f>IF(ISBLANK(INDEX('Policy Characteristics'!K:K,MATCH($C347,'Policy Characteristics'!$C:$C,0))),"",INDEX('Policy Characteristics'!K:K,MATCH($C347,'Policy Characteristics'!$C:$C,0)))</f>
        <v/>
      </c>
      <c r="R347" s="176" t="str">
        <f>IF(ISBLANK(INDEX('Policy Characteristics'!L:L,MATCH($C347,'Policy Characteristics'!$C:$C,0))),"",INDEX('Policy Characteristics'!L:L,MATCH($C347,'Policy Characteristics'!$C:$C,0)))</f>
        <v/>
      </c>
      <c r="S347" s="188"/>
    </row>
    <row r="348" spans="1:19" x14ac:dyDescent="0.25">
      <c r="A348" s="176" t="str">
        <f>IF(ISBLANK(INDEX('Policy Characteristics'!A:A,MATCH($C348,'Policy Characteristics'!$C:$C,0))),"",INDEX('Policy Characteristics'!A:A,MATCH($C348,'Policy Characteristics'!$C:$C,0)))</f>
        <v>Electricity Supply</v>
      </c>
      <c r="B348" s="184" t="str">
        <f>IF(ISBLANK(INDEX('Policy Characteristics'!B:B,MATCH($C348,'Policy Characteristics'!$C:$C,0))),"",INDEX('Policy Characteristics'!B:B,MATCH($C348,'Policy Characteristics'!$C:$C,0)))</f>
        <v>Decrease Cost of Capital</v>
      </c>
      <c r="C348" s="176" t="str">
        <f t="shared" si="21"/>
        <v>Percentage Decrease in Cost of Capital for Power Plants</v>
      </c>
      <c r="D348" s="6" t="s">
        <v>2275</v>
      </c>
      <c r="E348" s="47"/>
      <c r="F348" s="6" t="s">
        <v>2280</v>
      </c>
      <c r="G348" s="6"/>
      <c r="H348" s="44">
        <v>1805</v>
      </c>
      <c r="I348" s="6" t="s">
        <v>44</v>
      </c>
      <c r="J348" s="177" t="str">
        <f>IF(ISBLANK(INDEX('Policy Characteristics'!D:D,MATCH($C348,'Policy Characteristics'!$C:$C,0))),"",INDEX('Policy Characteristics'!D:D,MATCH($C348,'Policy Characteristics'!$C:$C,0)))</f>
        <v>Decrease Electricity Sector Cost of Capital</v>
      </c>
      <c r="K348" s="176" t="str">
        <f>IF(ISBLANK(INDEX('Policy Characteristics'!E:E,MATCH($C348,'Policy Characteristics'!$C:$C,0))),"",INDEX('Policy Characteristics'!E:E,MATCH($C348,'Policy Characteristics'!$C:$C,0)))</f>
        <v>elec power plant cost of capital</v>
      </c>
      <c r="L348" s="176">
        <f>IF(ISBLANK(INDEX('Policy Characteristics'!F:F,MATCH($C348,'Policy Characteristics'!$C:$C,0))),"",INDEX('Policy Characteristics'!F:F,MATCH($C348,'Policy Characteristics'!$C:$C,0)))</f>
        <v>0</v>
      </c>
      <c r="M348" s="176">
        <f>IF(ISBLANK(INDEX('Policy Characteristics'!G:G,MATCH($C348,'Policy Characteristics'!$C:$C,0))),"",INDEX('Policy Characteristics'!G:G,MATCH($C348,'Policy Characteristics'!$C:$C,0)))</f>
        <v>100</v>
      </c>
      <c r="N348" s="176">
        <f>IF(ISBLANK(INDEX('Policy Characteristics'!H:H,MATCH($C348,'Policy Characteristics'!$C:$C,0))),"",INDEX('Policy Characteristics'!H:H,MATCH($C348,'Policy Characteristics'!$C:$C,0)))</f>
        <v>1</v>
      </c>
      <c r="O348" s="176" t="str">
        <f>IF(ISBLANK(INDEX('Policy Characteristics'!I:I,MATCH($C348,'Policy Characteristics'!$C:$C,0))),"",INDEX('Policy Characteristics'!I:I,MATCH($C348,'Policy Characteristics'!$C:$C,0)))</f>
        <v>% decrease</v>
      </c>
      <c r="P348" s="176" t="str">
        <f>IF(ISBLANK(INDEX('Policy Characteristics'!J:J,MATCH($C348,'Policy Characteristics'!$C:$C,0))),"",INDEX('Policy Characteristics'!J:J,MATCH($C348,'Policy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8" s="176" t="str">
        <f>IF(ISBLANK(INDEX('Policy Characteristics'!K:K,MATCH($C348,'Policy Characteristics'!$C:$C,0))),"",INDEX('Policy Characteristics'!K:K,MATCH($C348,'Policy Characteristics'!$C:$C,0)))</f>
        <v/>
      </c>
      <c r="R348" s="176" t="str">
        <f>IF(ISBLANK(INDEX('Policy Characteristics'!L:L,MATCH($C348,'Policy Characteristics'!$C:$C,0))),"",INDEX('Policy Characteristics'!L:L,MATCH($C348,'Policy Characteristics'!$C:$C,0)))</f>
        <v/>
      </c>
      <c r="S348" s="188"/>
    </row>
    <row r="349" spans="1:19" x14ac:dyDescent="0.25">
      <c r="A349" s="176" t="str">
        <f>IF(ISBLANK(INDEX('Policy Characteristics'!A:A,MATCH($C349,'Policy Characteristics'!$C:$C,0))),"",INDEX('Policy Characteristics'!A:A,MATCH($C349,'Policy Characteristics'!$C:$C,0)))</f>
        <v>Electricity Supply</v>
      </c>
      <c r="B349" s="184" t="str">
        <f>IF(ISBLANK(INDEX('Policy Characteristics'!B:B,MATCH($C349,'Policy Characteristics'!$C:$C,0))),"",INDEX('Policy Characteristics'!B:B,MATCH($C349,'Policy Characteristics'!$C:$C,0)))</f>
        <v>Decrease Cost of Capital</v>
      </c>
      <c r="C349" s="176" t="str">
        <f t="shared" si="21"/>
        <v>Percentage Decrease in Cost of Capital for Power Plants</v>
      </c>
      <c r="D349" s="6" t="s">
        <v>2276</v>
      </c>
      <c r="E349" s="47"/>
      <c r="F349" s="6" t="s">
        <v>2281</v>
      </c>
      <c r="G349" s="6"/>
      <c r="H349" s="44">
        <v>1806</v>
      </c>
      <c r="I349" s="6" t="s">
        <v>44</v>
      </c>
      <c r="J349" s="177" t="str">
        <f>IF(ISBLANK(INDEX('Policy Characteristics'!D:D,MATCH($C349,'Policy Characteristics'!$C:$C,0))),"",INDEX('Policy Characteristics'!D:D,MATCH($C349,'Policy Characteristics'!$C:$C,0)))</f>
        <v>Decrease Electricity Sector Cost of Capital</v>
      </c>
      <c r="K349" s="176" t="str">
        <f>IF(ISBLANK(INDEX('Policy Characteristics'!E:E,MATCH($C349,'Policy Characteristics'!$C:$C,0))),"",INDEX('Policy Characteristics'!E:E,MATCH($C349,'Policy Characteristics'!$C:$C,0)))</f>
        <v>elec power plant cost of capital</v>
      </c>
      <c r="L349" s="176">
        <f>IF(ISBLANK(INDEX('Policy Characteristics'!F:F,MATCH($C349,'Policy Characteristics'!$C:$C,0))),"",INDEX('Policy Characteristics'!F:F,MATCH($C349,'Policy Characteristics'!$C:$C,0)))</f>
        <v>0</v>
      </c>
      <c r="M349" s="176">
        <f>IF(ISBLANK(INDEX('Policy Characteristics'!G:G,MATCH($C349,'Policy Characteristics'!$C:$C,0))),"",INDEX('Policy Characteristics'!G:G,MATCH($C349,'Policy Characteristics'!$C:$C,0)))</f>
        <v>100</v>
      </c>
      <c r="N349" s="176">
        <f>IF(ISBLANK(INDEX('Policy Characteristics'!H:H,MATCH($C349,'Policy Characteristics'!$C:$C,0))),"",INDEX('Policy Characteristics'!H:H,MATCH($C349,'Policy Characteristics'!$C:$C,0)))</f>
        <v>1</v>
      </c>
      <c r="O349" s="176" t="str">
        <f>IF(ISBLANK(INDEX('Policy Characteristics'!I:I,MATCH($C349,'Policy Characteristics'!$C:$C,0))),"",INDEX('Policy Characteristics'!I:I,MATCH($C349,'Policy Characteristics'!$C:$C,0)))</f>
        <v>% decrease</v>
      </c>
      <c r="P349" s="176" t="str">
        <f>IF(ISBLANK(INDEX('Policy Characteristics'!J:J,MATCH($C349,'Policy Characteristics'!$C:$C,0))),"",INDEX('Policy Characteristics'!J:J,MATCH($C349,'Policy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9" s="176" t="str">
        <f>IF(ISBLANK(INDEX('Policy Characteristics'!K:K,MATCH($C349,'Policy Characteristics'!$C:$C,0))),"",INDEX('Policy Characteristics'!K:K,MATCH($C349,'Policy Characteristics'!$C:$C,0)))</f>
        <v/>
      </c>
      <c r="R349" s="176" t="str">
        <f>IF(ISBLANK(INDEX('Policy Characteristics'!L:L,MATCH($C349,'Policy Characteristics'!$C:$C,0))),"",INDEX('Policy Characteristics'!L:L,MATCH($C349,'Policy Characteristics'!$C:$C,0)))</f>
        <v/>
      </c>
      <c r="S349" s="188"/>
    </row>
    <row r="350" spans="1:19" x14ac:dyDescent="0.25">
      <c r="A350" s="176" t="str">
        <f>IF(ISBLANK(INDEX('Policy Characteristics'!A:A,MATCH($C350,'Policy Characteristics'!$C:$C,0))),"",INDEX('Policy Characteristics'!A:A,MATCH($C350,'Policy Characteristics'!$C:$C,0)))</f>
        <v>Electricity Supply</v>
      </c>
      <c r="B350" s="184" t="str">
        <f>IF(ISBLANK(INDEX('Policy Characteristics'!B:B,MATCH($C350,'Policy Characteristics'!$C:$C,0))),"",INDEX('Policy Characteristics'!B:B,MATCH($C350,'Policy Characteristics'!$C:$C,0)))</f>
        <v>Decrease Cost of Capital</v>
      </c>
      <c r="C350" s="176" t="str">
        <f t="shared" si="21"/>
        <v>Percentage Decrease in Cost of Capital for Power Plants</v>
      </c>
      <c r="D350" s="6" t="s">
        <v>2277</v>
      </c>
      <c r="E350" s="47"/>
      <c r="F350" s="6" t="s">
        <v>2282</v>
      </c>
      <c r="G350" s="6"/>
      <c r="H350" s="44">
        <v>1807</v>
      </c>
      <c r="I350" s="6" t="s">
        <v>44</v>
      </c>
      <c r="J350" s="177" t="str">
        <f>IF(ISBLANK(INDEX('Policy Characteristics'!D:D,MATCH($C350,'Policy Characteristics'!$C:$C,0))),"",INDEX('Policy Characteristics'!D:D,MATCH($C350,'Policy Characteristics'!$C:$C,0)))</f>
        <v>Decrease Electricity Sector Cost of Capital</v>
      </c>
      <c r="K350" s="176" t="str">
        <f>IF(ISBLANK(INDEX('Policy Characteristics'!E:E,MATCH($C350,'Policy Characteristics'!$C:$C,0))),"",INDEX('Policy Characteristics'!E:E,MATCH($C350,'Policy Characteristics'!$C:$C,0)))</f>
        <v>elec power plant cost of capital</v>
      </c>
      <c r="L350" s="176">
        <f>IF(ISBLANK(INDEX('Policy Characteristics'!F:F,MATCH($C350,'Policy Characteristics'!$C:$C,0))),"",INDEX('Policy Characteristics'!F:F,MATCH($C350,'Policy Characteristics'!$C:$C,0)))</f>
        <v>0</v>
      </c>
      <c r="M350" s="176">
        <f>IF(ISBLANK(INDEX('Policy Characteristics'!G:G,MATCH($C350,'Policy Characteristics'!$C:$C,0))),"",INDEX('Policy Characteristics'!G:G,MATCH($C350,'Policy Characteristics'!$C:$C,0)))</f>
        <v>100</v>
      </c>
      <c r="N350" s="176">
        <f>IF(ISBLANK(INDEX('Policy Characteristics'!H:H,MATCH($C350,'Policy Characteristics'!$C:$C,0))),"",INDEX('Policy Characteristics'!H:H,MATCH($C350,'Policy Characteristics'!$C:$C,0)))</f>
        <v>1</v>
      </c>
      <c r="O350" s="176" t="str">
        <f>IF(ISBLANK(INDEX('Policy Characteristics'!I:I,MATCH($C350,'Policy Characteristics'!$C:$C,0))),"",INDEX('Policy Characteristics'!I:I,MATCH($C350,'Policy Characteristics'!$C:$C,0)))</f>
        <v>% decrease</v>
      </c>
      <c r="P350" s="176" t="str">
        <f>IF(ISBLANK(INDEX('Policy Characteristics'!J:J,MATCH($C350,'Policy Characteristics'!$C:$C,0))),"",INDEX('Policy Characteristics'!J:J,MATCH($C350,'Policy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50" s="176" t="str">
        <f>IF(ISBLANK(INDEX('Policy Characteristics'!K:K,MATCH($C350,'Policy Characteristics'!$C:$C,0))),"",INDEX('Policy Characteristics'!K:K,MATCH($C350,'Policy Characteristics'!$C:$C,0)))</f>
        <v/>
      </c>
      <c r="R350" s="176" t="str">
        <f>IF(ISBLANK(INDEX('Policy Characteristics'!L:L,MATCH($C350,'Policy Characteristics'!$C:$C,0))),"",INDEX('Policy Characteristics'!L:L,MATCH($C350,'Policy Characteristics'!$C:$C,0)))</f>
        <v/>
      </c>
      <c r="S350" s="188"/>
    </row>
    <row r="351" spans="1:19" x14ac:dyDescent="0.25">
      <c r="A351" s="176" t="str">
        <f>IF(ISBLANK(INDEX('Policy Characteristics'!A:A,MATCH($C351,'Policy Characteristics'!$C:$C,0))),"",INDEX('Policy Characteristics'!A:A,MATCH($C351,'Policy Characteristics'!$C:$C,0)))</f>
        <v>Electricity Supply</v>
      </c>
      <c r="B351" s="184" t="str">
        <f>IF(ISBLANK(INDEX('Policy Characteristics'!B:B,MATCH($C351,'Policy Characteristics'!$C:$C,0))),"",INDEX('Policy Characteristics'!B:B,MATCH($C351,'Policy Characteristics'!$C:$C,0)))</f>
        <v>Decrease Cost of Capital</v>
      </c>
      <c r="C351" s="176" t="str">
        <f t="shared" si="21"/>
        <v>Percentage Decrease in Cost of Capital for Power Plants</v>
      </c>
      <c r="D351" s="6" t="s">
        <v>2278</v>
      </c>
      <c r="E351" s="47"/>
      <c r="F351" s="6" t="s">
        <v>2283</v>
      </c>
      <c r="G351" s="6"/>
      <c r="H351" s="44">
        <v>1808</v>
      </c>
      <c r="I351" s="6" t="s">
        <v>44</v>
      </c>
      <c r="J351" s="177" t="str">
        <f>IF(ISBLANK(INDEX('Policy Characteristics'!D:D,MATCH($C351,'Policy Characteristics'!$C:$C,0))),"",INDEX('Policy Characteristics'!D:D,MATCH($C351,'Policy Characteristics'!$C:$C,0)))</f>
        <v>Decrease Electricity Sector Cost of Capital</v>
      </c>
      <c r="K351" s="176" t="str">
        <f>IF(ISBLANK(INDEX('Policy Characteristics'!E:E,MATCH($C351,'Policy Characteristics'!$C:$C,0))),"",INDEX('Policy Characteristics'!E:E,MATCH($C351,'Policy Characteristics'!$C:$C,0)))</f>
        <v>elec power plant cost of capital</v>
      </c>
      <c r="L351" s="176">
        <f>IF(ISBLANK(INDEX('Policy Characteristics'!F:F,MATCH($C351,'Policy Characteristics'!$C:$C,0))),"",INDEX('Policy Characteristics'!F:F,MATCH($C351,'Policy Characteristics'!$C:$C,0)))</f>
        <v>0</v>
      </c>
      <c r="M351" s="176">
        <f>IF(ISBLANK(INDEX('Policy Characteristics'!G:G,MATCH($C351,'Policy Characteristics'!$C:$C,0))),"",INDEX('Policy Characteristics'!G:G,MATCH($C351,'Policy Characteristics'!$C:$C,0)))</f>
        <v>100</v>
      </c>
      <c r="N351" s="176">
        <f>IF(ISBLANK(INDEX('Policy Characteristics'!H:H,MATCH($C351,'Policy Characteristics'!$C:$C,0))),"",INDEX('Policy Characteristics'!H:H,MATCH($C351,'Policy Characteristics'!$C:$C,0)))</f>
        <v>1</v>
      </c>
      <c r="O351" s="176" t="str">
        <f>IF(ISBLANK(INDEX('Policy Characteristics'!I:I,MATCH($C351,'Policy Characteristics'!$C:$C,0))),"",INDEX('Policy Characteristics'!I:I,MATCH($C351,'Policy Characteristics'!$C:$C,0)))</f>
        <v>% decrease</v>
      </c>
      <c r="P351" s="176" t="str">
        <f>IF(ISBLANK(INDEX('Policy Characteristics'!J:J,MATCH($C351,'Policy Characteristics'!$C:$C,0))),"",INDEX('Policy Characteristics'!J:J,MATCH($C351,'Policy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51" s="176" t="str">
        <f>IF(ISBLANK(INDEX('Policy Characteristics'!K:K,MATCH($C351,'Policy Characteristics'!$C:$C,0))),"",INDEX('Policy Characteristics'!K:K,MATCH($C351,'Policy Characteristics'!$C:$C,0)))</f>
        <v/>
      </c>
      <c r="R351" s="176" t="str">
        <f>IF(ISBLANK(INDEX('Policy Characteristics'!L:L,MATCH($C351,'Policy Characteristics'!$C:$C,0))),"",INDEX('Policy Characteristics'!L:L,MATCH($C351,'Policy Characteristics'!$C:$C,0)))</f>
        <v/>
      </c>
      <c r="S351" s="188"/>
    </row>
    <row r="352" spans="1:19" x14ac:dyDescent="0.25">
      <c r="A352" s="176" t="str">
        <f>IF(ISBLANK(INDEX('Policy Characteristics'!A:A,MATCH($C352,'Policy Characteristics'!$C:$C,0))),"",INDEX('Policy Characteristics'!A:A,MATCH($C352,'Policy Characteristics'!$C:$C,0)))</f>
        <v>Electricity Supply</v>
      </c>
      <c r="B352" s="184" t="str">
        <f>IF(ISBLANK(INDEX('Policy Characteristics'!B:B,MATCH($C352,'Policy Characteristics'!$C:$C,0))),"",INDEX('Policy Characteristics'!B:B,MATCH($C352,'Policy Characteristics'!$C:$C,0)))</f>
        <v>Decrease Cost of Capital</v>
      </c>
      <c r="C352" s="176" t="str">
        <f t="shared" si="21"/>
        <v>Percentage Decrease in Cost of Capital for Power Plants</v>
      </c>
      <c r="D352" s="6" t="s">
        <v>2354</v>
      </c>
      <c r="E352" s="47"/>
      <c r="F352" s="6" t="s">
        <v>2352</v>
      </c>
      <c r="G352" s="6"/>
      <c r="H352" s="44">
        <v>1809</v>
      </c>
      <c r="I352" s="6" t="s">
        <v>44</v>
      </c>
      <c r="J352" s="177" t="str">
        <f>IF(ISBLANK(INDEX('Policy Characteristics'!D:D,MATCH($C352,'Policy Characteristics'!$C:$C,0))),"",INDEX('Policy Characteristics'!D:D,MATCH($C352,'Policy Characteristics'!$C:$C,0)))</f>
        <v>Decrease Electricity Sector Cost of Capital</v>
      </c>
      <c r="K352" s="176" t="str">
        <f>IF(ISBLANK(INDEX('Policy Characteristics'!E:E,MATCH($C352,'Policy Characteristics'!$C:$C,0))),"",INDEX('Policy Characteristics'!E:E,MATCH($C352,'Policy Characteristics'!$C:$C,0)))</f>
        <v>elec power plant cost of capital</v>
      </c>
      <c r="L352" s="176">
        <f>IF(ISBLANK(INDEX('Policy Characteristics'!F:F,MATCH($C352,'Policy Characteristics'!$C:$C,0))),"",INDEX('Policy Characteristics'!F:F,MATCH($C352,'Policy Characteristics'!$C:$C,0)))</f>
        <v>0</v>
      </c>
      <c r="M352" s="176">
        <f>IF(ISBLANK(INDEX('Policy Characteristics'!G:G,MATCH($C352,'Policy Characteristics'!$C:$C,0))),"",INDEX('Policy Characteristics'!G:G,MATCH($C352,'Policy Characteristics'!$C:$C,0)))</f>
        <v>100</v>
      </c>
      <c r="N352" s="176">
        <f>IF(ISBLANK(INDEX('Policy Characteristics'!H:H,MATCH($C352,'Policy Characteristics'!$C:$C,0))),"",INDEX('Policy Characteristics'!H:H,MATCH($C352,'Policy Characteristics'!$C:$C,0)))</f>
        <v>1</v>
      </c>
      <c r="O352" s="176" t="str">
        <f>IF(ISBLANK(INDEX('Policy Characteristics'!I:I,MATCH($C352,'Policy Characteristics'!$C:$C,0))),"",INDEX('Policy Characteristics'!I:I,MATCH($C352,'Policy Characteristics'!$C:$C,0)))</f>
        <v>% decrease</v>
      </c>
      <c r="P352" s="176" t="str">
        <f>IF(ISBLANK(INDEX('Policy Characteristics'!J:J,MATCH($C352,'Policy Characteristics'!$C:$C,0))),"",INDEX('Policy Characteristics'!J:J,MATCH($C352,'Policy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52" s="176" t="str">
        <f>IF(ISBLANK(INDEX('Policy Characteristics'!K:K,MATCH($C352,'Policy Characteristics'!$C:$C,0))),"",INDEX('Policy Characteristics'!K:K,MATCH($C352,'Policy Characteristics'!$C:$C,0)))</f>
        <v/>
      </c>
      <c r="R352" s="176" t="str">
        <f>IF(ISBLANK(INDEX('Policy Characteristics'!L:L,MATCH($C352,'Policy Characteristics'!$C:$C,0))),"",INDEX('Policy Characteristics'!L:L,MATCH($C352,'Policy Characteristics'!$C:$C,0)))</f>
        <v/>
      </c>
      <c r="S352" s="188"/>
    </row>
    <row r="353" spans="1:19" x14ac:dyDescent="0.25">
      <c r="A353" s="176" t="str">
        <f>IF(ISBLANK(INDEX('Policy Characteristics'!A:A,MATCH($C353,'Policy Characteristics'!$C:$C,0))),"",INDEX('Policy Characteristics'!A:A,MATCH($C353,'Policy Characteristics'!$C:$C,0)))</f>
        <v>Electricity Supply</v>
      </c>
      <c r="B353" s="184" t="str">
        <f>IF(ISBLANK(INDEX('Policy Characteristics'!B:B,MATCH($C353,'Policy Characteristics'!$C:$C,0))),"",INDEX('Policy Characteristics'!B:B,MATCH($C353,'Policy Characteristics'!$C:$C,0)))</f>
        <v>Decrease Cost of Capital</v>
      </c>
      <c r="C353" s="176" t="str">
        <f t="shared" si="21"/>
        <v>Percentage Decrease in Cost of Capital for Power Plants</v>
      </c>
      <c r="D353" s="6" t="s">
        <v>2355</v>
      </c>
      <c r="E353" s="47"/>
      <c r="F353" s="6" t="s">
        <v>2353</v>
      </c>
      <c r="G353" s="6"/>
      <c r="H353" s="44">
        <v>2238</v>
      </c>
      <c r="I353" s="6" t="s">
        <v>44</v>
      </c>
      <c r="J353" s="177" t="str">
        <f>IF(ISBLANK(INDEX('Policy Characteristics'!D:D,MATCH($C353,'Policy Characteristics'!$C:$C,0))),"",INDEX('Policy Characteristics'!D:D,MATCH($C353,'Policy Characteristics'!$C:$C,0)))</f>
        <v>Decrease Electricity Sector Cost of Capital</v>
      </c>
      <c r="K353" s="176" t="str">
        <f>IF(ISBLANK(INDEX('Policy Characteristics'!E:E,MATCH($C353,'Policy Characteristics'!$C:$C,0))),"",INDEX('Policy Characteristics'!E:E,MATCH($C353,'Policy Characteristics'!$C:$C,0)))</f>
        <v>elec power plant cost of capital</v>
      </c>
      <c r="L353" s="176">
        <f>IF(ISBLANK(INDEX('Policy Characteristics'!F:F,MATCH($C353,'Policy Characteristics'!$C:$C,0))),"",INDEX('Policy Characteristics'!F:F,MATCH($C353,'Policy Characteristics'!$C:$C,0)))</f>
        <v>0</v>
      </c>
      <c r="M353" s="176">
        <f>IF(ISBLANK(INDEX('Policy Characteristics'!G:G,MATCH($C353,'Policy Characteristics'!$C:$C,0))),"",INDEX('Policy Characteristics'!G:G,MATCH($C353,'Policy Characteristics'!$C:$C,0)))</f>
        <v>100</v>
      </c>
      <c r="N353" s="176">
        <f>IF(ISBLANK(INDEX('Policy Characteristics'!H:H,MATCH($C353,'Policy Characteristics'!$C:$C,0))),"",INDEX('Policy Characteristics'!H:H,MATCH($C353,'Policy Characteristics'!$C:$C,0)))</f>
        <v>1</v>
      </c>
      <c r="O353" s="176" t="str">
        <f>IF(ISBLANK(INDEX('Policy Characteristics'!I:I,MATCH($C353,'Policy Characteristics'!$C:$C,0))),"",INDEX('Policy Characteristics'!I:I,MATCH($C353,'Policy Characteristics'!$C:$C,0)))</f>
        <v>% decrease</v>
      </c>
      <c r="P353" s="176" t="str">
        <f>IF(ISBLANK(INDEX('Policy Characteristics'!J:J,MATCH($C353,'Policy Characteristics'!$C:$C,0))),"",INDEX('Policy Characteristics'!J:J,MATCH($C353,'Policy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53" s="176" t="str">
        <f>IF(ISBLANK(INDEX('Policy Characteristics'!K:K,MATCH($C353,'Policy Characteristics'!$C:$C,0))),"",INDEX('Policy Characteristics'!K:K,MATCH($C353,'Policy Characteristics'!$C:$C,0)))</f>
        <v/>
      </c>
      <c r="R353" s="176" t="str">
        <f>IF(ISBLANK(INDEX('Policy Characteristics'!L:L,MATCH($C353,'Policy Characteristics'!$C:$C,0))),"",INDEX('Policy Characteristics'!L:L,MATCH($C353,'Policy Characteristics'!$C:$C,0)))</f>
        <v/>
      </c>
      <c r="S353" s="188"/>
    </row>
    <row r="354" spans="1:19" x14ac:dyDescent="0.25">
      <c r="A354" s="176" t="str">
        <f>IF(ISBLANK(INDEX('Policy Characteristics'!A:A,MATCH($C354,'Policy Characteristics'!$C:$C,0))),"",INDEX('Policy Characteristics'!A:A,MATCH($C354,'Policy Characteristics'!$C:$C,0)))</f>
        <v>Electricity Supply</v>
      </c>
      <c r="B354" s="184" t="str">
        <f>IF(ISBLANK(INDEX('Policy Characteristics'!B:B,MATCH($C354,'Policy Characteristics'!$C:$C,0))),"",INDEX('Policy Characteristics'!B:B,MATCH($C354,'Policy Characteristics'!$C:$C,0)))</f>
        <v>Demand Response</v>
      </c>
      <c r="C354" t="s">
        <v>27</v>
      </c>
      <c r="D354" s="47"/>
      <c r="E354" s="47"/>
      <c r="F354" s="47"/>
      <c r="G354" s="47"/>
      <c r="H354" s="44">
        <v>30</v>
      </c>
      <c r="I354" s="197" t="s">
        <v>43</v>
      </c>
      <c r="J354" s="177" t="str">
        <f>IF(ISBLANK(INDEX('Policy Characteristics'!D:D,MATCH($C354,'Policy Characteristics'!$C:$C,0))),"",INDEX('Policy Characteristics'!D:D,MATCH($C354,'Policy Characteristics'!$C:$C,0)))</f>
        <v>Demand Response</v>
      </c>
      <c r="K354" s="176" t="str">
        <f>IF(ISBLANK(INDEX('Policy Characteristics'!E:E,MATCH($C354,'Policy Characteristics'!$C:$C,0))),"",INDEX('Policy Characteristics'!E:E,MATCH($C354,'Policy Characteristics'!$C:$C,0)))</f>
        <v>elec demand response</v>
      </c>
      <c r="L354" s="176">
        <f>IF(ISBLANK(INDEX('Policy Characteristics'!F:F,MATCH($C354,'Policy Characteristics'!$C:$C,0))),"",INDEX('Policy Characteristics'!F:F,MATCH($C354,'Policy Characteristics'!$C:$C,0)))</f>
        <v>0</v>
      </c>
      <c r="M354" s="176">
        <f>IF(ISBLANK(INDEX('Policy Characteristics'!G:G,MATCH($C354,'Policy Characteristics'!$C:$C,0))),"",INDEX('Policy Characteristics'!G:G,MATCH($C354,'Policy Characteristics'!$C:$C,0)))</f>
        <v>1</v>
      </c>
      <c r="N354" s="176">
        <f>IF(ISBLANK(INDEX('Policy Characteristics'!H:H,MATCH($C354,'Policy Characteristics'!$C:$C,0))),"",INDEX('Policy Characteristics'!H:H,MATCH($C354,'Policy Characteristics'!$C:$C,0)))</f>
        <v>0.01</v>
      </c>
      <c r="O354" s="176" t="str">
        <f>IF(ISBLANK(INDEX('Policy Characteristics'!I:I,MATCH($C354,'Policy Characteristics'!$C:$C,0))),"",INDEX('Policy Characteristics'!I:I,MATCH($C354,'Policy Characteristics'!$C:$C,0)))</f>
        <v>% of potential achieved</v>
      </c>
      <c r="P354" s="176" t="str">
        <f>IF(ISBLANK(INDEX('Policy Characteristics'!J:J,MATCH($C354,'Policy Characteristics'!$C:$C,0))),"",INDEX('Policy Characteristics'!J:J,MATCH($C354,'Policy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v>
      </c>
      <c r="Q354" s="176" t="str">
        <f>IF(ISBLANK(INDEX('Policy Characteristics'!K:K,MATCH($C354,'Policy Characteristics'!$C:$C,0))),"",INDEX('Policy Characteristics'!K:K,MATCH($C354,'Policy Characteristics'!$C:$C,0)))</f>
        <v>electricity-sector-main.html#dr</v>
      </c>
      <c r="R354" s="176" t="str">
        <f>IF(ISBLANK(INDEX('Policy Characteristics'!L:L,MATCH($C354,'Policy Characteristics'!$C:$C,0))),"",INDEX('Policy Characteristics'!L:L,MATCH($C354,'Policy Characteristics'!$C:$C,0)))</f>
        <v>demand-response.html</v>
      </c>
    </row>
    <row r="355" spans="1:19" x14ac:dyDescent="0.25">
      <c r="A355" s="176" t="str">
        <f>IF(ISBLANK(INDEX('Policy Characteristics'!A:A,MATCH($C355,'Policy Characteristics'!$C:$C,0))),"",INDEX('Policy Characteristics'!A:A,MATCH($C355,'Policy Characteristics'!$C:$C,0)))</f>
        <v>Electricity Supply</v>
      </c>
      <c r="B355" s="184" t="str">
        <f>IF(ISBLANK(INDEX('Policy Characteristics'!B:B,MATCH($C355,'Policy Characteristics'!$C:$C,0))),"",INDEX('Policy Characteristics'!B:B,MATCH($C355,'Policy Characteristics'!$C:$C,0)))</f>
        <v>Early Retirement of Power Plants</v>
      </c>
      <c r="C355" t="s">
        <v>125</v>
      </c>
      <c r="D355" s="47" t="s">
        <v>439</v>
      </c>
      <c r="E355" s="47"/>
      <c r="F355" s="47" t="s">
        <v>438</v>
      </c>
      <c r="G355" s="47"/>
      <c r="H355" s="44">
        <v>31</v>
      </c>
      <c r="I355" s="197" t="s">
        <v>43</v>
      </c>
      <c r="J355" s="177" t="str">
        <f>IF(ISBLANK(INDEX('Policy Characteristics'!D:D,MATCH($C355,'Policy Characteristics'!$C:$C,0))),"",INDEX('Policy Characteristics'!D:D,MATCH($C355,'Policy Characteristics'!$C:$C,0)))</f>
        <v>Early Retirement of Power Plants</v>
      </c>
      <c r="K355" s="176" t="str">
        <f>IF(ISBLANK(INDEX('Policy Characteristics'!E:E,MATCH($C355,'Policy Characteristics'!$C:$C,0))),"",INDEX('Policy Characteristics'!E:E,MATCH($C355,'Policy Characteristics'!$C:$C,0)))</f>
        <v>elec early retirement</v>
      </c>
      <c r="L355" s="176">
        <f>IF(ISBLANK(INDEX('Policy Characteristics'!F:F,MATCH($C355,'Policy Characteristics'!$C:$C,0))),"",INDEX('Policy Characteristics'!F:F,MATCH($C355,'Policy Characteristics'!$C:$C,0)))</f>
        <v>0</v>
      </c>
      <c r="M355" s="176">
        <f>IF(ISBLANK(INDEX('Policy Characteristics'!G:G,MATCH($C355,'Policy Characteristics'!$C:$C,0))),"",INDEX('Policy Characteristics'!G:G,MATCH($C355,'Policy Characteristics'!$C:$C,0)))</f>
        <v>25000</v>
      </c>
      <c r="N355" s="176">
        <f>IF(ISBLANK(INDEX('Policy Characteristics'!H:H,MATCH($C355,'Policy Characteristics'!$C:$C,0))),"",INDEX('Policy Characteristics'!H:H,MATCH($C355,'Policy Characteristics'!$C:$C,0)))</f>
        <v>500</v>
      </c>
      <c r="O355" s="176" t="str">
        <f>IF(ISBLANK(INDEX('Policy Characteristics'!I:I,MATCH($C355,'Policy Characteristics'!$C:$C,0))),"",INDEX('Policy Characteristics'!I:I,MATCH($C355,'Policy Characteristics'!$C:$C,0)))</f>
        <v>MW/year</v>
      </c>
      <c r="P355" s="176" t="str">
        <f>IF(ISBLANK(INDEX('Policy Characteristics'!J:J,MATCH($C355,'Policy Characteristics'!$C:$C,0))),"",INDEX('Policy Characteristics'!J:J,MATCH($C355,'Policy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55" s="176" t="str">
        <f>IF(ISBLANK(INDEX('Policy Characteristics'!K:K,MATCH($C355,'Policy Characteristics'!$C:$C,0))),"",INDEX('Policy Characteristics'!K:K,MATCH($C355,'Policy Characteristics'!$C:$C,0)))</f>
        <v>electricity-sector-main.html#early-ret</v>
      </c>
      <c r="R355" s="176" t="str">
        <f>IF(ISBLANK(INDEX('Policy Characteristics'!L:L,MATCH($C355,'Policy Characteristics'!$C:$C,0))),"",INDEX('Policy Characteristics'!L:L,MATCH($C355,'Policy Characteristics'!$C:$C,0)))</f>
        <v>early-retirement-of-power-plants.html</v>
      </c>
    </row>
    <row r="356" spans="1:19" x14ac:dyDescent="0.25">
      <c r="A356" s="176" t="str">
        <f>IF(ISBLANK(INDEX('Policy Characteristics'!A:A,MATCH($C356,'Policy Characteristics'!$C:$C,0))),"",INDEX('Policy Characteristics'!A:A,MATCH($C356,'Policy Characteristics'!$C:$C,0)))</f>
        <v>Electricity Supply</v>
      </c>
      <c r="B356" s="184" t="str">
        <f>IF(ISBLANK(INDEX('Policy Characteristics'!B:B,MATCH($C356,'Policy Characteristics'!$C:$C,0))),"",INDEX('Policy Characteristics'!B:B,MATCH($C356,'Policy Characteristics'!$C:$C,0)))</f>
        <v>Early Retirement of Power Plants</v>
      </c>
      <c r="C356" t="s">
        <v>125</v>
      </c>
      <c r="D356" s="6" t="s">
        <v>2273</v>
      </c>
      <c r="E356" s="47"/>
      <c r="F356" s="6" t="s">
        <v>2523</v>
      </c>
      <c r="G356" s="47"/>
      <c r="H356" s="44">
        <v>1760</v>
      </c>
      <c r="I356" s="197" t="s">
        <v>43</v>
      </c>
      <c r="J356" s="177" t="str">
        <f>IF(ISBLANK(INDEX('Policy Characteristics'!D:D,MATCH($C356,'Policy Characteristics'!$C:$C,0))),"",INDEX('Policy Characteristics'!D:D,MATCH($C356,'Policy Characteristics'!$C:$C,0)))</f>
        <v>Early Retirement of Power Plants</v>
      </c>
      <c r="K356" s="176" t="str">
        <f>IF(ISBLANK(INDEX('Policy Characteristics'!E:E,MATCH($C356,'Policy Characteristics'!$C:$C,0))),"",INDEX('Policy Characteristics'!E:E,MATCH($C356,'Policy Characteristics'!$C:$C,0)))</f>
        <v>elec early retirement</v>
      </c>
      <c r="L356" s="176">
        <f>IF(ISBLANK(INDEX('Policy Characteristics'!F:F,MATCH($C356,'Policy Characteristics'!$C:$C,0))),"",INDEX('Policy Characteristics'!F:F,MATCH($C356,'Policy Characteristics'!$C:$C,0)))</f>
        <v>0</v>
      </c>
      <c r="M356" s="176">
        <f>IF(ISBLANK(INDEX('Policy Characteristics'!G:G,MATCH($C356,'Policy Characteristics'!$C:$C,0))),"",INDEX('Policy Characteristics'!G:G,MATCH($C356,'Policy Characteristics'!$C:$C,0)))</f>
        <v>25000</v>
      </c>
      <c r="N356" s="176">
        <f>IF(ISBLANK(INDEX('Policy Characteristics'!H:H,MATCH($C356,'Policy Characteristics'!$C:$C,0))),"",INDEX('Policy Characteristics'!H:H,MATCH($C356,'Policy Characteristics'!$C:$C,0)))</f>
        <v>500</v>
      </c>
      <c r="O356" s="176" t="str">
        <f>IF(ISBLANK(INDEX('Policy Characteristics'!I:I,MATCH($C356,'Policy Characteristics'!$C:$C,0))),"",INDEX('Policy Characteristics'!I:I,MATCH($C356,'Policy Characteristics'!$C:$C,0)))</f>
        <v>MW/year</v>
      </c>
      <c r="P356" s="176" t="str">
        <f>IF(ISBLANK(INDEX('Policy Characteristics'!J:J,MATCH($C356,'Policy Characteristics'!$C:$C,0))),"",INDEX('Policy Characteristics'!J:J,MATCH($C356,'Policy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56" s="176" t="str">
        <f>IF(ISBLANK(INDEX('Policy Characteristics'!K:K,MATCH($C356,'Policy Characteristics'!$C:$C,0))),"",INDEX('Policy Characteristics'!K:K,MATCH($C356,'Policy Characteristics'!$C:$C,0)))</f>
        <v>electricity-sector-main.html#early-ret</v>
      </c>
      <c r="R356" s="176" t="str">
        <f>IF(ISBLANK(INDEX('Policy Characteristics'!L:L,MATCH($C356,'Policy Characteristics'!$C:$C,0))),"",INDEX('Policy Characteristics'!L:L,MATCH($C356,'Policy Characteristics'!$C:$C,0)))</f>
        <v>early-retirement-of-power-plants.html</v>
      </c>
    </row>
    <row r="357" spans="1:19" x14ac:dyDescent="0.25">
      <c r="A357" s="176" t="str">
        <f>IF(ISBLANK(INDEX('Policy Characteristics'!A:A,MATCH($C357,'Policy Characteristics'!$C:$C,0))),"",INDEX('Policy Characteristics'!A:A,MATCH($C357,'Policy Characteristics'!$C:$C,0)))</f>
        <v>Electricity Supply</v>
      </c>
      <c r="B357" s="184" t="str">
        <f>IF(ISBLANK(INDEX('Policy Characteristics'!B:B,MATCH($C357,'Policy Characteristics'!$C:$C,0))),"",INDEX('Policy Characteristics'!B:B,MATCH($C357,'Policy Characteristics'!$C:$C,0)))</f>
        <v>Early Retirement of Power Plants</v>
      </c>
      <c r="C357" s="176" t="str">
        <f t="shared" ref="C357:C378" si="22">C$355</f>
        <v>Annual Additional Capacity Retired due to Early Retirement Policy</v>
      </c>
      <c r="D357" s="6" t="s">
        <v>2274</v>
      </c>
      <c r="E357" s="47"/>
      <c r="F357" s="6" t="s">
        <v>2224</v>
      </c>
      <c r="G357" s="47"/>
      <c r="H357" s="44">
        <v>620</v>
      </c>
      <c r="I357" s="197" t="s">
        <v>43</v>
      </c>
      <c r="J357" s="177" t="str">
        <f>IF(ISBLANK(INDEX('Policy Characteristics'!D:D,MATCH($C357,'Policy Characteristics'!$C:$C,0))),"",INDEX('Policy Characteristics'!D:D,MATCH($C357,'Policy Characteristics'!$C:$C,0)))</f>
        <v>Early Retirement of Power Plants</v>
      </c>
      <c r="K357" s="176" t="str">
        <f>IF(ISBLANK(INDEX('Policy Characteristics'!E:E,MATCH($C357,'Policy Characteristics'!$C:$C,0))),"",INDEX('Policy Characteristics'!E:E,MATCH($C357,'Policy Characteristics'!$C:$C,0)))</f>
        <v>elec early retirement</v>
      </c>
      <c r="L357" s="176">
        <f>IF(ISBLANK(INDEX('Policy Characteristics'!F:F,MATCH($C357,'Policy Characteristics'!$C:$C,0))),"",INDEX('Policy Characteristics'!F:F,MATCH($C357,'Policy Characteristics'!$C:$C,0)))</f>
        <v>0</v>
      </c>
      <c r="M357" s="176">
        <f>IF(ISBLANK(INDEX('Policy Characteristics'!G:G,MATCH($C357,'Policy Characteristics'!$C:$C,0))),"",INDEX('Policy Characteristics'!G:G,MATCH($C357,'Policy Characteristics'!$C:$C,0)))</f>
        <v>25000</v>
      </c>
      <c r="N357" s="176">
        <f>IF(ISBLANK(INDEX('Policy Characteristics'!H:H,MATCH($C357,'Policy Characteristics'!$C:$C,0))),"",INDEX('Policy Characteristics'!H:H,MATCH($C357,'Policy Characteristics'!$C:$C,0)))</f>
        <v>500</v>
      </c>
      <c r="O357" s="176" t="str">
        <f>IF(ISBLANK(INDEX('Policy Characteristics'!I:I,MATCH($C357,'Policy Characteristics'!$C:$C,0))),"",INDEX('Policy Characteristics'!I:I,MATCH($C357,'Policy Characteristics'!$C:$C,0)))</f>
        <v>MW/year</v>
      </c>
      <c r="P357" s="176" t="str">
        <f>IF(ISBLANK(INDEX('Policy Characteristics'!J:J,MATCH($C357,'Policy Characteristics'!$C:$C,0))),"",INDEX('Policy Characteristics'!J:J,MATCH($C357,'Policy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57" s="176" t="str">
        <f>IF(ISBLANK(INDEX('Policy Characteristics'!K:K,MATCH($C357,'Policy Characteristics'!$C:$C,0))),"",INDEX('Policy Characteristics'!K:K,MATCH($C357,'Policy Characteristics'!$C:$C,0)))</f>
        <v>electricity-sector-main.html#early-ret</v>
      </c>
      <c r="R357" s="176" t="str">
        <f>IF(ISBLANK(INDEX('Policy Characteristics'!L:L,MATCH($C357,'Policy Characteristics'!$C:$C,0))),"",INDEX('Policy Characteristics'!L:L,MATCH($C357,'Policy Characteristics'!$C:$C,0)))</f>
        <v>early-retirement-of-power-plants.html</v>
      </c>
    </row>
    <row r="358" spans="1:19" x14ac:dyDescent="0.25">
      <c r="A358" s="176" t="str">
        <f>IF(ISBLANK(INDEX('Policy Characteristics'!A:A,MATCH($C358,'Policy Characteristics'!$C:$C,0))),"",INDEX('Policy Characteristics'!A:A,MATCH($C358,'Policy Characteristics'!$C:$C,0)))</f>
        <v>Electricity Supply</v>
      </c>
      <c r="B358" s="184" t="str">
        <f>IF(ISBLANK(INDEX('Policy Characteristics'!B:B,MATCH($C358,'Policy Characteristics'!$C:$C,0))),"",INDEX('Policy Characteristics'!B:B,MATCH($C358,'Policy Characteristics'!$C:$C,0)))</f>
        <v>Early Retirement of Power Plants</v>
      </c>
      <c r="C358" s="176" t="str">
        <f t="shared" si="22"/>
        <v>Annual Additional Capacity Retired due to Early Retirement Policy</v>
      </c>
      <c r="D358" s="6" t="s">
        <v>75</v>
      </c>
      <c r="E358" s="47"/>
      <c r="F358" s="6" t="s">
        <v>2284</v>
      </c>
      <c r="G358" s="47"/>
      <c r="H358" s="44">
        <v>32</v>
      </c>
      <c r="I358" s="197" t="s">
        <v>43</v>
      </c>
      <c r="J358" s="177" t="str">
        <f>IF(ISBLANK(INDEX('Policy Characteristics'!D:D,MATCH($C358,'Policy Characteristics'!$C:$C,0))),"",INDEX('Policy Characteristics'!D:D,MATCH($C358,'Policy Characteristics'!$C:$C,0)))</f>
        <v>Early Retirement of Power Plants</v>
      </c>
      <c r="K358" s="176" t="str">
        <f>IF(ISBLANK(INDEX('Policy Characteristics'!E:E,MATCH($C358,'Policy Characteristics'!$C:$C,0))),"",INDEX('Policy Characteristics'!E:E,MATCH($C358,'Policy Characteristics'!$C:$C,0)))</f>
        <v>elec early retirement</v>
      </c>
      <c r="L358" s="176">
        <f>IF(ISBLANK(INDEX('Policy Characteristics'!F:F,MATCH($C358,'Policy Characteristics'!$C:$C,0))),"",INDEX('Policy Characteristics'!F:F,MATCH($C358,'Policy Characteristics'!$C:$C,0)))</f>
        <v>0</v>
      </c>
      <c r="M358" s="176">
        <f>IF(ISBLANK(INDEX('Policy Characteristics'!G:G,MATCH($C358,'Policy Characteristics'!$C:$C,0))),"",INDEX('Policy Characteristics'!G:G,MATCH($C358,'Policy Characteristics'!$C:$C,0)))</f>
        <v>25000</v>
      </c>
      <c r="N358" s="176">
        <f>IF(ISBLANK(INDEX('Policy Characteristics'!H:H,MATCH($C358,'Policy Characteristics'!$C:$C,0))),"",INDEX('Policy Characteristics'!H:H,MATCH($C358,'Policy Characteristics'!$C:$C,0)))</f>
        <v>500</v>
      </c>
      <c r="O358" s="176" t="str">
        <f>IF(ISBLANK(INDEX('Policy Characteristics'!I:I,MATCH($C358,'Policy Characteristics'!$C:$C,0))),"",INDEX('Policy Characteristics'!I:I,MATCH($C358,'Policy Characteristics'!$C:$C,0)))</f>
        <v>MW/year</v>
      </c>
      <c r="P358" s="176" t="str">
        <f>IF(ISBLANK(INDEX('Policy Characteristics'!J:J,MATCH($C358,'Policy Characteristics'!$C:$C,0))),"",INDEX('Policy Characteristics'!J:J,MATCH($C358,'Policy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58" s="176" t="str">
        <f>IF(ISBLANK(INDEX('Policy Characteristics'!K:K,MATCH($C358,'Policy Characteristics'!$C:$C,0))),"",INDEX('Policy Characteristics'!K:K,MATCH($C358,'Policy Characteristics'!$C:$C,0)))</f>
        <v>electricity-sector-main.html#early-ret</v>
      </c>
      <c r="R358" s="176" t="str">
        <f>IF(ISBLANK(INDEX('Policy Characteristics'!L:L,MATCH($C358,'Policy Characteristics'!$C:$C,0))),"",INDEX('Policy Characteristics'!L:L,MATCH($C358,'Policy Characteristics'!$C:$C,0)))</f>
        <v>early-retirement-of-power-plants.html</v>
      </c>
    </row>
    <row r="359" spans="1:19" x14ac:dyDescent="0.25">
      <c r="A359" s="176" t="str">
        <f>IF(ISBLANK(INDEX('Policy Characteristics'!A:A,MATCH($C359,'Policy Characteristics'!$C:$C,0))),"",INDEX('Policy Characteristics'!A:A,MATCH($C359,'Policy Characteristics'!$C:$C,0)))</f>
        <v>Electricity Supply</v>
      </c>
      <c r="B359" s="184" t="str">
        <f>IF(ISBLANK(INDEX('Policy Characteristics'!B:B,MATCH($C359,'Policy Characteristics'!$C:$C,0))),"",INDEX('Policy Characteristics'!B:B,MATCH($C359,'Policy Characteristics'!$C:$C,0)))</f>
        <v>Early Retirement of Power Plants</v>
      </c>
      <c r="C359" s="176" t="str">
        <f t="shared" si="22"/>
        <v>Annual Additional Capacity Retired due to Early Retirement Policy</v>
      </c>
      <c r="D359" s="6" t="s">
        <v>76</v>
      </c>
      <c r="E359" s="47"/>
      <c r="F359" s="6" t="s">
        <v>88</v>
      </c>
      <c r="G359" s="47"/>
      <c r="H359" s="44">
        <v>621</v>
      </c>
      <c r="I359" s="197" t="s">
        <v>44</v>
      </c>
      <c r="J359" s="177" t="str">
        <f>IF(ISBLANK(INDEX('Policy Characteristics'!D:D,MATCH($C359,'Policy Characteristics'!$C:$C,0))),"",INDEX('Policy Characteristics'!D:D,MATCH($C359,'Policy Characteristics'!$C:$C,0)))</f>
        <v>Early Retirement of Power Plants</v>
      </c>
      <c r="K359" s="176" t="str">
        <f>IF(ISBLANK(INDEX('Policy Characteristics'!E:E,MATCH($C359,'Policy Characteristics'!$C:$C,0))),"",INDEX('Policy Characteristics'!E:E,MATCH($C359,'Policy Characteristics'!$C:$C,0)))</f>
        <v>elec early retirement</v>
      </c>
      <c r="L359" s="176">
        <f>IF(ISBLANK(INDEX('Policy Characteristics'!F:F,MATCH($C359,'Policy Characteristics'!$C:$C,0))),"",INDEX('Policy Characteristics'!F:F,MATCH($C359,'Policy Characteristics'!$C:$C,0)))</f>
        <v>0</v>
      </c>
      <c r="M359" s="176">
        <f>IF(ISBLANK(INDEX('Policy Characteristics'!G:G,MATCH($C359,'Policy Characteristics'!$C:$C,0))),"",INDEX('Policy Characteristics'!G:G,MATCH($C359,'Policy Characteristics'!$C:$C,0)))</f>
        <v>25000</v>
      </c>
      <c r="N359" s="176">
        <f>IF(ISBLANK(INDEX('Policy Characteristics'!H:H,MATCH($C359,'Policy Characteristics'!$C:$C,0))),"",INDEX('Policy Characteristics'!H:H,MATCH($C359,'Policy Characteristics'!$C:$C,0)))</f>
        <v>500</v>
      </c>
      <c r="O359" s="176" t="str">
        <f>IF(ISBLANK(INDEX('Policy Characteristics'!I:I,MATCH($C359,'Policy Characteristics'!$C:$C,0))),"",INDEX('Policy Characteristics'!I:I,MATCH($C359,'Policy Characteristics'!$C:$C,0)))</f>
        <v>MW/year</v>
      </c>
      <c r="P359" s="176" t="str">
        <f>IF(ISBLANK(INDEX('Policy Characteristics'!J:J,MATCH($C359,'Policy Characteristics'!$C:$C,0))),"",INDEX('Policy Characteristics'!J:J,MATCH($C359,'Policy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59" s="176" t="str">
        <f>IF(ISBLANK(INDEX('Policy Characteristics'!K:K,MATCH($C359,'Policy Characteristics'!$C:$C,0))),"",INDEX('Policy Characteristics'!K:K,MATCH($C359,'Policy Characteristics'!$C:$C,0)))</f>
        <v>electricity-sector-main.html#early-ret</v>
      </c>
      <c r="R359" s="176" t="str">
        <f>IF(ISBLANK(INDEX('Policy Characteristics'!L:L,MATCH($C359,'Policy Characteristics'!$C:$C,0))),"",INDEX('Policy Characteristics'!L:L,MATCH($C359,'Policy Characteristics'!$C:$C,0)))</f>
        <v>early-retirement-of-power-plants.html</v>
      </c>
    </row>
    <row r="360" spans="1:19" x14ac:dyDescent="0.25">
      <c r="A360" s="176" t="str">
        <f>IF(ISBLANK(INDEX('Policy Characteristics'!A:A,MATCH($C360,'Policy Characteristics'!$C:$C,0))),"",INDEX('Policy Characteristics'!A:A,MATCH($C360,'Policy Characteristics'!$C:$C,0)))</f>
        <v>Electricity Supply</v>
      </c>
      <c r="B360" s="184" t="str">
        <f>IF(ISBLANK(INDEX('Policy Characteristics'!B:B,MATCH($C360,'Policy Characteristics'!$C:$C,0))),"",INDEX('Policy Characteristics'!B:B,MATCH($C360,'Policy Characteristics'!$C:$C,0)))</f>
        <v>Early Retirement of Power Plants</v>
      </c>
      <c r="C360" s="176" t="str">
        <f t="shared" si="22"/>
        <v>Annual Additional Capacity Retired due to Early Retirement Policy</v>
      </c>
      <c r="D360" s="6" t="s">
        <v>440</v>
      </c>
      <c r="E360" s="47"/>
      <c r="F360" s="6" t="s">
        <v>443</v>
      </c>
      <c r="G360" s="47"/>
      <c r="H360" s="44">
        <v>622</v>
      </c>
      <c r="I360" s="197" t="s">
        <v>44</v>
      </c>
      <c r="J360" s="177" t="str">
        <f>IF(ISBLANK(INDEX('Policy Characteristics'!D:D,MATCH($C360,'Policy Characteristics'!$C:$C,0))),"",INDEX('Policy Characteristics'!D:D,MATCH($C360,'Policy Characteristics'!$C:$C,0)))</f>
        <v>Early Retirement of Power Plants</v>
      </c>
      <c r="K360" s="176" t="str">
        <f>IF(ISBLANK(INDEX('Policy Characteristics'!E:E,MATCH($C360,'Policy Characteristics'!$C:$C,0))),"",INDEX('Policy Characteristics'!E:E,MATCH($C360,'Policy Characteristics'!$C:$C,0)))</f>
        <v>elec early retirement</v>
      </c>
      <c r="L360" s="176">
        <f>IF(ISBLANK(INDEX('Policy Characteristics'!F:F,MATCH($C360,'Policy Characteristics'!$C:$C,0))),"",INDEX('Policy Characteristics'!F:F,MATCH($C360,'Policy Characteristics'!$C:$C,0)))</f>
        <v>0</v>
      </c>
      <c r="M360" s="176">
        <f>IF(ISBLANK(INDEX('Policy Characteristics'!G:G,MATCH($C360,'Policy Characteristics'!$C:$C,0))),"",INDEX('Policy Characteristics'!G:G,MATCH($C360,'Policy Characteristics'!$C:$C,0)))</f>
        <v>25000</v>
      </c>
      <c r="N360" s="176">
        <f>IF(ISBLANK(INDEX('Policy Characteristics'!H:H,MATCH($C360,'Policy Characteristics'!$C:$C,0))),"",INDEX('Policy Characteristics'!H:H,MATCH($C360,'Policy Characteristics'!$C:$C,0)))</f>
        <v>500</v>
      </c>
      <c r="O360" s="176" t="str">
        <f>IF(ISBLANK(INDEX('Policy Characteristics'!I:I,MATCH($C360,'Policy Characteristics'!$C:$C,0))),"",INDEX('Policy Characteristics'!I:I,MATCH($C360,'Policy Characteristics'!$C:$C,0)))</f>
        <v>MW/year</v>
      </c>
      <c r="P360" s="176" t="str">
        <f>IF(ISBLANK(INDEX('Policy Characteristics'!J:J,MATCH($C360,'Policy Characteristics'!$C:$C,0))),"",INDEX('Policy Characteristics'!J:J,MATCH($C360,'Policy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60" s="176" t="str">
        <f>IF(ISBLANK(INDEX('Policy Characteristics'!K:K,MATCH($C360,'Policy Characteristics'!$C:$C,0))),"",INDEX('Policy Characteristics'!K:K,MATCH($C360,'Policy Characteristics'!$C:$C,0)))</f>
        <v>electricity-sector-main.html#early-ret</v>
      </c>
      <c r="R360" s="176" t="str">
        <f>IF(ISBLANK(INDEX('Policy Characteristics'!L:L,MATCH($C360,'Policy Characteristics'!$C:$C,0))),"",INDEX('Policy Characteristics'!L:L,MATCH($C360,'Policy Characteristics'!$C:$C,0)))</f>
        <v>early-retirement-of-power-plants.html</v>
      </c>
    </row>
    <row r="361" spans="1:19" x14ac:dyDescent="0.25">
      <c r="A361" s="176" t="str">
        <f>IF(ISBLANK(INDEX('Policy Characteristics'!A:A,MATCH($C361,'Policy Characteristics'!$C:$C,0))),"",INDEX('Policy Characteristics'!A:A,MATCH($C361,'Policy Characteristics'!$C:$C,0)))</f>
        <v>Electricity Supply</v>
      </c>
      <c r="B361" s="184" t="str">
        <f>IF(ISBLANK(INDEX('Policy Characteristics'!B:B,MATCH($C361,'Policy Characteristics'!$C:$C,0))),"",INDEX('Policy Characteristics'!B:B,MATCH($C361,'Policy Characteristics'!$C:$C,0)))</f>
        <v>Early Retirement of Power Plants</v>
      </c>
      <c r="C361" s="176" t="str">
        <f t="shared" si="22"/>
        <v>Annual Additional Capacity Retired due to Early Retirement Policy</v>
      </c>
      <c r="D361" s="6" t="s">
        <v>77</v>
      </c>
      <c r="E361" s="47"/>
      <c r="F361" s="6" t="s">
        <v>89</v>
      </c>
      <c r="G361" s="47"/>
      <c r="H361" s="44">
        <v>623</v>
      </c>
      <c r="I361" s="197" t="s">
        <v>44</v>
      </c>
      <c r="J361" s="177" t="str">
        <f>IF(ISBLANK(INDEX('Policy Characteristics'!D:D,MATCH($C361,'Policy Characteristics'!$C:$C,0))),"",INDEX('Policy Characteristics'!D:D,MATCH($C361,'Policy Characteristics'!$C:$C,0)))</f>
        <v>Early Retirement of Power Plants</v>
      </c>
      <c r="K361" s="176" t="str">
        <f>IF(ISBLANK(INDEX('Policy Characteristics'!E:E,MATCH($C361,'Policy Characteristics'!$C:$C,0))),"",INDEX('Policy Characteristics'!E:E,MATCH($C361,'Policy Characteristics'!$C:$C,0)))</f>
        <v>elec early retirement</v>
      </c>
      <c r="L361" s="176">
        <f>IF(ISBLANK(INDEX('Policy Characteristics'!F:F,MATCH($C361,'Policy Characteristics'!$C:$C,0))),"",INDEX('Policy Characteristics'!F:F,MATCH($C361,'Policy Characteristics'!$C:$C,0)))</f>
        <v>0</v>
      </c>
      <c r="M361" s="176">
        <f>IF(ISBLANK(INDEX('Policy Characteristics'!G:G,MATCH($C361,'Policy Characteristics'!$C:$C,0))),"",INDEX('Policy Characteristics'!G:G,MATCH($C361,'Policy Characteristics'!$C:$C,0)))</f>
        <v>25000</v>
      </c>
      <c r="N361" s="176">
        <f>IF(ISBLANK(INDEX('Policy Characteristics'!H:H,MATCH($C361,'Policy Characteristics'!$C:$C,0))),"",INDEX('Policy Characteristics'!H:H,MATCH($C361,'Policy Characteristics'!$C:$C,0)))</f>
        <v>500</v>
      </c>
      <c r="O361" s="176" t="str">
        <f>IF(ISBLANK(INDEX('Policy Characteristics'!I:I,MATCH($C361,'Policy Characteristics'!$C:$C,0))),"",INDEX('Policy Characteristics'!I:I,MATCH($C361,'Policy Characteristics'!$C:$C,0)))</f>
        <v>MW/year</v>
      </c>
      <c r="P361" s="176" t="str">
        <f>IF(ISBLANK(INDEX('Policy Characteristics'!J:J,MATCH($C361,'Policy Characteristics'!$C:$C,0))),"",INDEX('Policy Characteristics'!J:J,MATCH($C361,'Policy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61" s="176" t="str">
        <f>IF(ISBLANK(INDEX('Policy Characteristics'!K:K,MATCH($C361,'Policy Characteristics'!$C:$C,0))),"",INDEX('Policy Characteristics'!K:K,MATCH($C361,'Policy Characteristics'!$C:$C,0)))</f>
        <v>electricity-sector-main.html#early-ret</v>
      </c>
      <c r="R361" s="176" t="str">
        <f>IF(ISBLANK(INDEX('Policy Characteristics'!L:L,MATCH($C361,'Policy Characteristics'!$C:$C,0))),"",INDEX('Policy Characteristics'!L:L,MATCH($C361,'Policy Characteristics'!$C:$C,0)))</f>
        <v>early-retirement-of-power-plants.html</v>
      </c>
    </row>
    <row r="362" spans="1:19" x14ac:dyDescent="0.25">
      <c r="A362" s="176" t="str">
        <f>IF(ISBLANK(INDEX('Policy Characteristics'!A:A,MATCH($C362,'Policy Characteristics'!$C:$C,0))),"",INDEX('Policy Characteristics'!A:A,MATCH($C362,'Policy Characteristics'!$C:$C,0)))</f>
        <v>Electricity Supply</v>
      </c>
      <c r="B362" s="184" t="str">
        <f>IF(ISBLANK(INDEX('Policy Characteristics'!B:B,MATCH($C362,'Policy Characteristics'!$C:$C,0))),"",INDEX('Policy Characteristics'!B:B,MATCH($C362,'Policy Characteristics'!$C:$C,0)))</f>
        <v>Early Retirement of Power Plants</v>
      </c>
      <c r="C362" s="176" t="str">
        <f t="shared" si="22"/>
        <v>Annual Additional Capacity Retired due to Early Retirement Policy</v>
      </c>
      <c r="D362" s="6" t="s">
        <v>78</v>
      </c>
      <c r="E362" s="47"/>
      <c r="F362" s="6" t="s">
        <v>90</v>
      </c>
      <c r="G362" s="47"/>
      <c r="H362" s="44">
        <v>624</v>
      </c>
      <c r="I362" s="197" t="s">
        <v>44</v>
      </c>
      <c r="J362" s="177" t="str">
        <f>IF(ISBLANK(INDEX('Policy Characteristics'!D:D,MATCH($C362,'Policy Characteristics'!$C:$C,0))),"",INDEX('Policy Characteristics'!D:D,MATCH($C362,'Policy Characteristics'!$C:$C,0)))</f>
        <v>Early Retirement of Power Plants</v>
      </c>
      <c r="K362" s="176" t="str">
        <f>IF(ISBLANK(INDEX('Policy Characteristics'!E:E,MATCH($C362,'Policy Characteristics'!$C:$C,0))),"",INDEX('Policy Characteristics'!E:E,MATCH($C362,'Policy Characteristics'!$C:$C,0)))</f>
        <v>elec early retirement</v>
      </c>
      <c r="L362" s="176">
        <f>IF(ISBLANK(INDEX('Policy Characteristics'!F:F,MATCH($C362,'Policy Characteristics'!$C:$C,0))),"",INDEX('Policy Characteristics'!F:F,MATCH($C362,'Policy Characteristics'!$C:$C,0)))</f>
        <v>0</v>
      </c>
      <c r="M362" s="176">
        <f>IF(ISBLANK(INDEX('Policy Characteristics'!G:G,MATCH($C362,'Policy Characteristics'!$C:$C,0))),"",INDEX('Policy Characteristics'!G:G,MATCH($C362,'Policy Characteristics'!$C:$C,0)))</f>
        <v>25000</v>
      </c>
      <c r="N362" s="176">
        <f>IF(ISBLANK(INDEX('Policy Characteristics'!H:H,MATCH($C362,'Policy Characteristics'!$C:$C,0))),"",INDEX('Policy Characteristics'!H:H,MATCH($C362,'Policy Characteristics'!$C:$C,0)))</f>
        <v>500</v>
      </c>
      <c r="O362" s="176" t="str">
        <f>IF(ISBLANK(INDEX('Policy Characteristics'!I:I,MATCH($C362,'Policy Characteristics'!$C:$C,0))),"",INDEX('Policy Characteristics'!I:I,MATCH($C362,'Policy Characteristics'!$C:$C,0)))</f>
        <v>MW/year</v>
      </c>
      <c r="P362" s="176" t="str">
        <f>IF(ISBLANK(INDEX('Policy Characteristics'!J:J,MATCH($C362,'Policy Characteristics'!$C:$C,0))),"",INDEX('Policy Characteristics'!J:J,MATCH($C362,'Policy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62" s="176" t="str">
        <f>IF(ISBLANK(INDEX('Policy Characteristics'!K:K,MATCH($C362,'Policy Characteristics'!$C:$C,0))),"",INDEX('Policy Characteristics'!K:K,MATCH($C362,'Policy Characteristics'!$C:$C,0)))</f>
        <v>electricity-sector-main.html#early-ret</v>
      </c>
      <c r="R362" s="176" t="str">
        <f>IF(ISBLANK(INDEX('Policy Characteristics'!L:L,MATCH($C362,'Policy Characteristics'!$C:$C,0))),"",INDEX('Policy Characteristics'!L:L,MATCH($C362,'Policy Characteristics'!$C:$C,0)))</f>
        <v>early-retirement-of-power-plants.html</v>
      </c>
    </row>
    <row r="363" spans="1:19" x14ac:dyDescent="0.25">
      <c r="A363" s="176" t="str">
        <f>IF(ISBLANK(INDEX('Policy Characteristics'!A:A,MATCH($C363,'Policy Characteristics'!$C:$C,0))),"",INDEX('Policy Characteristics'!A:A,MATCH($C363,'Policy Characteristics'!$C:$C,0)))</f>
        <v>Electricity Supply</v>
      </c>
      <c r="B363" s="184" t="str">
        <f>IF(ISBLANK(INDEX('Policy Characteristics'!B:B,MATCH($C363,'Policy Characteristics'!$C:$C,0))),"",INDEX('Policy Characteristics'!B:B,MATCH($C363,'Policy Characteristics'!$C:$C,0)))</f>
        <v>Early Retirement of Power Plants</v>
      </c>
      <c r="C363" s="176" t="str">
        <f t="shared" si="22"/>
        <v>Annual Additional Capacity Retired due to Early Retirement Policy</v>
      </c>
      <c r="D363" s="6" t="s">
        <v>79</v>
      </c>
      <c r="E363" s="47"/>
      <c r="F363" s="6" t="s">
        <v>91</v>
      </c>
      <c r="G363" s="47"/>
      <c r="H363" s="44">
        <v>625</v>
      </c>
      <c r="I363" s="197" t="s">
        <v>44</v>
      </c>
      <c r="J363" s="177" t="str">
        <f>IF(ISBLANK(INDEX('Policy Characteristics'!D:D,MATCH($C363,'Policy Characteristics'!$C:$C,0))),"",INDEX('Policy Characteristics'!D:D,MATCH($C363,'Policy Characteristics'!$C:$C,0)))</f>
        <v>Early Retirement of Power Plants</v>
      </c>
      <c r="K363" s="176" t="str">
        <f>IF(ISBLANK(INDEX('Policy Characteristics'!E:E,MATCH($C363,'Policy Characteristics'!$C:$C,0))),"",INDEX('Policy Characteristics'!E:E,MATCH($C363,'Policy Characteristics'!$C:$C,0)))</f>
        <v>elec early retirement</v>
      </c>
      <c r="L363" s="176">
        <f>IF(ISBLANK(INDEX('Policy Characteristics'!F:F,MATCH($C363,'Policy Characteristics'!$C:$C,0))),"",INDEX('Policy Characteristics'!F:F,MATCH($C363,'Policy Characteristics'!$C:$C,0)))</f>
        <v>0</v>
      </c>
      <c r="M363" s="176">
        <f>IF(ISBLANK(INDEX('Policy Characteristics'!G:G,MATCH($C363,'Policy Characteristics'!$C:$C,0))),"",INDEX('Policy Characteristics'!G:G,MATCH($C363,'Policy Characteristics'!$C:$C,0)))</f>
        <v>25000</v>
      </c>
      <c r="N363" s="176">
        <f>IF(ISBLANK(INDEX('Policy Characteristics'!H:H,MATCH($C363,'Policy Characteristics'!$C:$C,0))),"",INDEX('Policy Characteristics'!H:H,MATCH($C363,'Policy Characteristics'!$C:$C,0)))</f>
        <v>500</v>
      </c>
      <c r="O363" s="176" t="str">
        <f>IF(ISBLANK(INDEX('Policy Characteristics'!I:I,MATCH($C363,'Policy Characteristics'!$C:$C,0))),"",INDEX('Policy Characteristics'!I:I,MATCH($C363,'Policy Characteristics'!$C:$C,0)))</f>
        <v>MW/year</v>
      </c>
      <c r="P363" s="176" t="str">
        <f>IF(ISBLANK(INDEX('Policy Characteristics'!J:J,MATCH($C363,'Policy Characteristics'!$C:$C,0))),"",INDEX('Policy Characteristics'!J:J,MATCH($C363,'Policy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63" s="176" t="str">
        <f>IF(ISBLANK(INDEX('Policy Characteristics'!K:K,MATCH($C363,'Policy Characteristics'!$C:$C,0))),"",INDEX('Policy Characteristics'!K:K,MATCH($C363,'Policy Characteristics'!$C:$C,0)))</f>
        <v>electricity-sector-main.html#early-ret</v>
      </c>
      <c r="R363" s="176" t="str">
        <f>IF(ISBLANK(INDEX('Policy Characteristics'!L:L,MATCH($C363,'Policy Characteristics'!$C:$C,0))),"",INDEX('Policy Characteristics'!L:L,MATCH($C363,'Policy Characteristics'!$C:$C,0)))</f>
        <v>early-retirement-of-power-plants.html</v>
      </c>
    </row>
    <row r="364" spans="1:19" x14ac:dyDescent="0.25">
      <c r="A364" s="176" t="str">
        <f>IF(ISBLANK(INDEX('Policy Characteristics'!A:A,MATCH($C364,'Policy Characteristics'!$C:$C,0))),"",INDEX('Policy Characteristics'!A:A,MATCH($C364,'Policy Characteristics'!$C:$C,0)))</f>
        <v>Electricity Supply</v>
      </c>
      <c r="B364" s="184" t="str">
        <f>IF(ISBLANK(INDEX('Policy Characteristics'!B:B,MATCH($C364,'Policy Characteristics'!$C:$C,0))),"",INDEX('Policy Characteristics'!B:B,MATCH($C364,'Policy Characteristics'!$C:$C,0)))</f>
        <v>Early Retirement of Power Plants</v>
      </c>
      <c r="C364" s="176" t="str">
        <f t="shared" si="22"/>
        <v>Annual Additional Capacity Retired due to Early Retirement Policy</v>
      </c>
      <c r="D364" s="6" t="s">
        <v>1306</v>
      </c>
      <c r="E364" s="47"/>
      <c r="F364" s="6" t="s">
        <v>428</v>
      </c>
      <c r="G364" s="47"/>
      <c r="H364" s="44">
        <v>626</v>
      </c>
      <c r="I364" s="197" t="s">
        <v>44</v>
      </c>
      <c r="J364" s="177" t="str">
        <f>IF(ISBLANK(INDEX('Policy Characteristics'!D:D,MATCH($C364,'Policy Characteristics'!$C:$C,0))),"",INDEX('Policy Characteristics'!D:D,MATCH($C364,'Policy Characteristics'!$C:$C,0)))</f>
        <v>Early Retirement of Power Plants</v>
      </c>
      <c r="K364" s="176" t="str">
        <f>IF(ISBLANK(INDEX('Policy Characteristics'!E:E,MATCH($C364,'Policy Characteristics'!$C:$C,0))),"",INDEX('Policy Characteristics'!E:E,MATCH($C364,'Policy Characteristics'!$C:$C,0)))</f>
        <v>elec early retirement</v>
      </c>
      <c r="L364" s="176">
        <f>IF(ISBLANK(INDEX('Policy Characteristics'!F:F,MATCH($C364,'Policy Characteristics'!$C:$C,0))),"",INDEX('Policy Characteristics'!F:F,MATCH($C364,'Policy Characteristics'!$C:$C,0)))</f>
        <v>0</v>
      </c>
      <c r="M364" s="176">
        <f>IF(ISBLANK(INDEX('Policy Characteristics'!G:G,MATCH($C364,'Policy Characteristics'!$C:$C,0))),"",INDEX('Policy Characteristics'!G:G,MATCH($C364,'Policy Characteristics'!$C:$C,0)))</f>
        <v>25000</v>
      </c>
      <c r="N364" s="176">
        <f>IF(ISBLANK(INDEX('Policy Characteristics'!H:H,MATCH($C364,'Policy Characteristics'!$C:$C,0))),"",INDEX('Policy Characteristics'!H:H,MATCH($C364,'Policy Characteristics'!$C:$C,0)))</f>
        <v>500</v>
      </c>
      <c r="O364" s="176" t="str">
        <f>IF(ISBLANK(INDEX('Policy Characteristics'!I:I,MATCH($C364,'Policy Characteristics'!$C:$C,0))),"",INDEX('Policy Characteristics'!I:I,MATCH($C364,'Policy Characteristics'!$C:$C,0)))</f>
        <v>MW/year</v>
      </c>
      <c r="P364" s="176" t="str">
        <f>IF(ISBLANK(INDEX('Policy Characteristics'!J:J,MATCH($C364,'Policy Characteristics'!$C:$C,0))),"",INDEX('Policy Characteristics'!J:J,MATCH($C364,'Policy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64" s="176" t="str">
        <f>IF(ISBLANK(INDEX('Policy Characteristics'!K:K,MATCH($C364,'Policy Characteristics'!$C:$C,0))),"",INDEX('Policy Characteristics'!K:K,MATCH($C364,'Policy Characteristics'!$C:$C,0)))</f>
        <v>electricity-sector-main.html#early-ret</v>
      </c>
      <c r="R364" s="176" t="str">
        <f>IF(ISBLANK(INDEX('Policy Characteristics'!L:L,MATCH($C364,'Policy Characteristics'!$C:$C,0))),"",INDEX('Policy Characteristics'!L:L,MATCH($C364,'Policy Characteristics'!$C:$C,0)))</f>
        <v>early-retirement-of-power-plants.html</v>
      </c>
    </row>
    <row r="365" spans="1:19" x14ac:dyDescent="0.25">
      <c r="A365" s="176" t="str">
        <f>IF(ISBLANK(INDEX('Policy Characteristics'!A:A,MATCH($C365,'Policy Characteristics'!$C:$C,0))),"",INDEX('Policy Characteristics'!A:A,MATCH($C365,'Policy Characteristics'!$C:$C,0)))</f>
        <v>Electricity Supply</v>
      </c>
      <c r="B365" s="184" t="str">
        <f>IF(ISBLANK(INDEX('Policy Characteristics'!B:B,MATCH($C365,'Policy Characteristics'!$C:$C,0))),"",INDEX('Policy Characteristics'!B:B,MATCH($C365,'Policy Characteristics'!$C:$C,0)))</f>
        <v>Early Retirement of Power Plants</v>
      </c>
      <c r="C365" s="176" t="str">
        <f t="shared" si="22"/>
        <v>Annual Additional Capacity Retired due to Early Retirement Policy</v>
      </c>
      <c r="D365" s="6" t="s">
        <v>302</v>
      </c>
      <c r="E365" s="47"/>
      <c r="F365" s="6" t="s">
        <v>2527</v>
      </c>
      <c r="G365" s="47"/>
      <c r="H365" s="44">
        <v>627</v>
      </c>
      <c r="I365" s="197" t="s">
        <v>44</v>
      </c>
      <c r="J365" s="177" t="str">
        <f>IF(ISBLANK(INDEX('Policy Characteristics'!D:D,MATCH($C365,'Policy Characteristics'!$C:$C,0))),"",INDEX('Policy Characteristics'!D:D,MATCH($C365,'Policy Characteristics'!$C:$C,0)))</f>
        <v>Early Retirement of Power Plants</v>
      </c>
      <c r="K365" s="176" t="str">
        <f>IF(ISBLANK(INDEX('Policy Characteristics'!E:E,MATCH($C365,'Policy Characteristics'!$C:$C,0))),"",INDEX('Policy Characteristics'!E:E,MATCH($C365,'Policy Characteristics'!$C:$C,0)))</f>
        <v>elec early retirement</v>
      </c>
      <c r="L365" s="176">
        <f>IF(ISBLANK(INDEX('Policy Characteristics'!F:F,MATCH($C365,'Policy Characteristics'!$C:$C,0))),"",INDEX('Policy Characteristics'!F:F,MATCH($C365,'Policy Characteristics'!$C:$C,0)))</f>
        <v>0</v>
      </c>
      <c r="M365" s="176">
        <f>IF(ISBLANK(INDEX('Policy Characteristics'!G:G,MATCH($C365,'Policy Characteristics'!$C:$C,0))),"",INDEX('Policy Characteristics'!G:G,MATCH($C365,'Policy Characteristics'!$C:$C,0)))</f>
        <v>25000</v>
      </c>
      <c r="N365" s="176">
        <f>IF(ISBLANK(INDEX('Policy Characteristics'!H:H,MATCH($C365,'Policy Characteristics'!$C:$C,0))),"",INDEX('Policy Characteristics'!H:H,MATCH($C365,'Policy Characteristics'!$C:$C,0)))</f>
        <v>500</v>
      </c>
      <c r="O365" s="176" t="str">
        <f>IF(ISBLANK(INDEX('Policy Characteristics'!I:I,MATCH($C365,'Policy Characteristics'!$C:$C,0))),"",INDEX('Policy Characteristics'!I:I,MATCH($C365,'Policy Characteristics'!$C:$C,0)))</f>
        <v>MW/year</v>
      </c>
      <c r="P365" s="176" t="str">
        <f>IF(ISBLANK(INDEX('Policy Characteristics'!J:J,MATCH($C365,'Policy Characteristics'!$C:$C,0))),"",INDEX('Policy Characteristics'!J:J,MATCH($C365,'Policy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65" s="176" t="str">
        <f>IF(ISBLANK(INDEX('Policy Characteristics'!K:K,MATCH($C365,'Policy Characteristics'!$C:$C,0))),"",INDEX('Policy Characteristics'!K:K,MATCH($C365,'Policy Characteristics'!$C:$C,0)))</f>
        <v>electricity-sector-main.html#early-ret</v>
      </c>
      <c r="R365" s="176" t="str">
        <f>IF(ISBLANK(INDEX('Policy Characteristics'!L:L,MATCH($C365,'Policy Characteristics'!$C:$C,0))),"",INDEX('Policy Characteristics'!L:L,MATCH($C365,'Policy Characteristics'!$C:$C,0)))</f>
        <v>early-retirement-of-power-plants.html</v>
      </c>
    </row>
    <row r="366" spans="1:19" x14ac:dyDescent="0.25">
      <c r="A366" s="176" t="str">
        <f>IF(ISBLANK(INDEX('Policy Characteristics'!A:A,MATCH($C366,'Policy Characteristics'!$C:$C,0))),"",INDEX('Policy Characteristics'!A:A,MATCH($C366,'Policy Characteristics'!$C:$C,0)))</f>
        <v>Electricity Supply</v>
      </c>
      <c r="B366" s="184" t="str">
        <f>IF(ISBLANK(INDEX('Policy Characteristics'!B:B,MATCH($C366,'Policy Characteristics'!$C:$C,0))),"",INDEX('Policy Characteristics'!B:B,MATCH($C366,'Policy Characteristics'!$C:$C,0)))</f>
        <v>Early Retirement of Power Plants</v>
      </c>
      <c r="C366" s="176" t="str">
        <f t="shared" si="22"/>
        <v>Annual Additional Capacity Retired due to Early Retirement Policy</v>
      </c>
      <c r="D366" s="6" t="s">
        <v>303</v>
      </c>
      <c r="E366" s="47"/>
      <c r="F366" s="6" t="s">
        <v>2525</v>
      </c>
      <c r="G366" s="47"/>
      <c r="H366" s="44">
        <v>628</v>
      </c>
      <c r="I366" s="197" t="s">
        <v>43</v>
      </c>
      <c r="J366" s="177" t="str">
        <f>IF(ISBLANK(INDEX('Policy Characteristics'!D:D,MATCH($C366,'Policy Characteristics'!$C:$C,0))),"",INDEX('Policy Characteristics'!D:D,MATCH($C366,'Policy Characteristics'!$C:$C,0)))</f>
        <v>Early Retirement of Power Plants</v>
      </c>
      <c r="K366" s="176" t="str">
        <f>IF(ISBLANK(INDEX('Policy Characteristics'!E:E,MATCH($C366,'Policy Characteristics'!$C:$C,0))),"",INDEX('Policy Characteristics'!E:E,MATCH($C366,'Policy Characteristics'!$C:$C,0)))</f>
        <v>elec early retirement</v>
      </c>
      <c r="L366" s="176">
        <f>IF(ISBLANK(INDEX('Policy Characteristics'!F:F,MATCH($C366,'Policy Characteristics'!$C:$C,0))),"",INDEX('Policy Characteristics'!F:F,MATCH($C366,'Policy Characteristics'!$C:$C,0)))</f>
        <v>0</v>
      </c>
      <c r="M366" s="176">
        <f>IF(ISBLANK(INDEX('Policy Characteristics'!G:G,MATCH($C366,'Policy Characteristics'!$C:$C,0))),"",INDEX('Policy Characteristics'!G:G,MATCH($C366,'Policy Characteristics'!$C:$C,0)))</f>
        <v>25000</v>
      </c>
      <c r="N366" s="176">
        <f>IF(ISBLANK(INDEX('Policy Characteristics'!H:H,MATCH($C366,'Policy Characteristics'!$C:$C,0))),"",INDEX('Policy Characteristics'!H:H,MATCH($C366,'Policy Characteristics'!$C:$C,0)))</f>
        <v>500</v>
      </c>
      <c r="O366" s="176" t="str">
        <f>IF(ISBLANK(INDEX('Policy Characteristics'!I:I,MATCH($C366,'Policy Characteristics'!$C:$C,0))),"",INDEX('Policy Characteristics'!I:I,MATCH($C366,'Policy Characteristics'!$C:$C,0)))</f>
        <v>MW/year</v>
      </c>
      <c r="P366" s="176" t="str">
        <f>IF(ISBLANK(INDEX('Policy Characteristics'!J:J,MATCH($C366,'Policy Characteristics'!$C:$C,0))),"",INDEX('Policy Characteristics'!J:J,MATCH($C366,'Policy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66" s="176" t="str">
        <f>IF(ISBLANK(INDEX('Policy Characteristics'!K:K,MATCH($C366,'Policy Characteristics'!$C:$C,0))),"",INDEX('Policy Characteristics'!K:K,MATCH($C366,'Policy Characteristics'!$C:$C,0)))</f>
        <v>electricity-sector-main.html#early-ret</v>
      </c>
      <c r="R366" s="176" t="str">
        <f>IF(ISBLANK(INDEX('Policy Characteristics'!L:L,MATCH($C366,'Policy Characteristics'!$C:$C,0))),"",INDEX('Policy Characteristics'!L:L,MATCH($C366,'Policy Characteristics'!$C:$C,0)))</f>
        <v>early-retirement-of-power-plants.html</v>
      </c>
    </row>
    <row r="367" spans="1:19" x14ac:dyDescent="0.25">
      <c r="A367" s="176" t="str">
        <f>IF(ISBLANK(INDEX('Policy Characteristics'!A:A,MATCH($C367,'Policy Characteristics'!$C:$C,0))),"",INDEX('Policy Characteristics'!A:A,MATCH($C367,'Policy Characteristics'!$C:$C,0)))</f>
        <v>Electricity Supply</v>
      </c>
      <c r="B367" s="184" t="str">
        <f>IF(ISBLANK(INDEX('Policy Characteristics'!B:B,MATCH($C367,'Policy Characteristics'!$C:$C,0))),"",INDEX('Policy Characteristics'!B:B,MATCH($C367,'Policy Characteristics'!$C:$C,0)))</f>
        <v>Early Retirement of Power Plants</v>
      </c>
      <c r="C367" s="176" t="str">
        <f t="shared" si="22"/>
        <v>Annual Additional Capacity Retired due to Early Retirement Policy</v>
      </c>
      <c r="D367" s="6" t="s">
        <v>436</v>
      </c>
      <c r="E367" s="47"/>
      <c r="F367" s="6" t="s">
        <v>435</v>
      </c>
      <c r="G367" s="47"/>
      <c r="H367" s="44">
        <v>590</v>
      </c>
      <c r="I367" s="197" t="s">
        <v>43</v>
      </c>
      <c r="J367" s="177" t="str">
        <f>IF(ISBLANK(INDEX('Policy Characteristics'!D:D,MATCH($C367,'Policy Characteristics'!$C:$C,0))),"",INDEX('Policy Characteristics'!D:D,MATCH($C367,'Policy Characteristics'!$C:$C,0)))</f>
        <v>Early Retirement of Power Plants</v>
      </c>
      <c r="K367" s="176" t="str">
        <f>IF(ISBLANK(INDEX('Policy Characteristics'!E:E,MATCH($C367,'Policy Characteristics'!$C:$C,0))),"",INDEX('Policy Characteristics'!E:E,MATCH($C367,'Policy Characteristics'!$C:$C,0)))</f>
        <v>elec early retirement</v>
      </c>
      <c r="L367" s="176">
        <f>IF(ISBLANK(INDEX('Policy Characteristics'!F:F,MATCH($C367,'Policy Characteristics'!$C:$C,0))),"",INDEX('Policy Characteristics'!F:F,MATCH($C367,'Policy Characteristics'!$C:$C,0)))</f>
        <v>0</v>
      </c>
      <c r="M367" s="176">
        <f>IF(ISBLANK(INDEX('Policy Characteristics'!G:G,MATCH($C367,'Policy Characteristics'!$C:$C,0))),"",INDEX('Policy Characteristics'!G:G,MATCH($C367,'Policy Characteristics'!$C:$C,0)))</f>
        <v>25000</v>
      </c>
      <c r="N367" s="176">
        <f>IF(ISBLANK(INDEX('Policy Characteristics'!H:H,MATCH($C367,'Policy Characteristics'!$C:$C,0))),"",INDEX('Policy Characteristics'!H:H,MATCH($C367,'Policy Characteristics'!$C:$C,0)))</f>
        <v>500</v>
      </c>
      <c r="O367" s="176" t="str">
        <f>IF(ISBLANK(INDEX('Policy Characteristics'!I:I,MATCH($C367,'Policy Characteristics'!$C:$C,0))),"",INDEX('Policy Characteristics'!I:I,MATCH($C367,'Policy Characteristics'!$C:$C,0)))</f>
        <v>MW/year</v>
      </c>
      <c r="P367" s="176" t="str">
        <f>IF(ISBLANK(INDEX('Policy Characteristics'!J:J,MATCH($C367,'Policy Characteristics'!$C:$C,0))),"",INDEX('Policy Characteristics'!J:J,MATCH($C367,'Policy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67" s="176" t="str">
        <f>IF(ISBLANK(INDEX('Policy Characteristics'!K:K,MATCH($C367,'Policy Characteristics'!$C:$C,0))),"",INDEX('Policy Characteristics'!K:K,MATCH($C367,'Policy Characteristics'!$C:$C,0)))</f>
        <v>electricity-sector-main.html#early-ret</v>
      </c>
      <c r="R367" s="176" t="str">
        <f>IF(ISBLANK(INDEX('Policy Characteristics'!L:L,MATCH($C367,'Policy Characteristics'!$C:$C,0))),"",INDEX('Policy Characteristics'!L:L,MATCH($C367,'Policy Characteristics'!$C:$C,0)))</f>
        <v>early-retirement-of-power-plants.html</v>
      </c>
    </row>
    <row r="368" spans="1:19" x14ac:dyDescent="0.25">
      <c r="A368" s="176" t="str">
        <f>IF(ISBLANK(INDEX('Policy Characteristics'!A:A,MATCH($C368,'Policy Characteristics'!$C:$C,0))),"",INDEX('Policy Characteristics'!A:A,MATCH($C368,'Policy Characteristics'!$C:$C,0)))</f>
        <v>Electricity Supply</v>
      </c>
      <c r="B368" s="184" t="str">
        <f>IF(ISBLANK(INDEX('Policy Characteristics'!B:B,MATCH($C368,'Policy Characteristics'!$C:$C,0))),"",INDEX('Policy Characteristics'!B:B,MATCH($C368,'Policy Characteristics'!$C:$C,0)))</f>
        <v>Early Retirement of Power Plants</v>
      </c>
      <c r="C368" s="176" t="str">
        <f t="shared" si="22"/>
        <v>Annual Additional Capacity Retired due to Early Retirement Policy</v>
      </c>
      <c r="D368" s="6" t="s">
        <v>445</v>
      </c>
      <c r="E368" s="47"/>
      <c r="F368" s="6" t="s">
        <v>446</v>
      </c>
      <c r="G368" s="47"/>
      <c r="H368" s="44">
        <v>629</v>
      </c>
      <c r="I368" s="197" t="s">
        <v>44</v>
      </c>
      <c r="J368" s="177" t="str">
        <f>IF(ISBLANK(INDEX('Policy Characteristics'!D:D,MATCH($C368,'Policy Characteristics'!$C:$C,0))),"",INDEX('Policy Characteristics'!D:D,MATCH($C368,'Policy Characteristics'!$C:$C,0)))</f>
        <v>Early Retirement of Power Plants</v>
      </c>
      <c r="K368" s="176" t="str">
        <f>IF(ISBLANK(INDEX('Policy Characteristics'!E:E,MATCH($C368,'Policy Characteristics'!$C:$C,0))),"",INDEX('Policy Characteristics'!E:E,MATCH($C368,'Policy Characteristics'!$C:$C,0)))</f>
        <v>elec early retirement</v>
      </c>
      <c r="L368" s="176">
        <f>IF(ISBLANK(INDEX('Policy Characteristics'!F:F,MATCH($C368,'Policy Characteristics'!$C:$C,0))),"",INDEX('Policy Characteristics'!F:F,MATCH($C368,'Policy Characteristics'!$C:$C,0)))</f>
        <v>0</v>
      </c>
      <c r="M368" s="176">
        <f>IF(ISBLANK(INDEX('Policy Characteristics'!G:G,MATCH($C368,'Policy Characteristics'!$C:$C,0))),"",INDEX('Policy Characteristics'!G:G,MATCH($C368,'Policy Characteristics'!$C:$C,0)))</f>
        <v>25000</v>
      </c>
      <c r="N368" s="176">
        <f>IF(ISBLANK(INDEX('Policy Characteristics'!H:H,MATCH($C368,'Policy Characteristics'!$C:$C,0))),"",INDEX('Policy Characteristics'!H:H,MATCH($C368,'Policy Characteristics'!$C:$C,0)))</f>
        <v>500</v>
      </c>
      <c r="O368" s="176" t="str">
        <f>IF(ISBLANK(INDEX('Policy Characteristics'!I:I,MATCH($C368,'Policy Characteristics'!$C:$C,0))),"",INDEX('Policy Characteristics'!I:I,MATCH($C368,'Policy Characteristics'!$C:$C,0)))</f>
        <v>MW/year</v>
      </c>
      <c r="P368" s="176" t="str">
        <f>IF(ISBLANK(INDEX('Policy Characteristics'!J:J,MATCH($C368,'Policy Characteristics'!$C:$C,0))),"",INDEX('Policy Characteristics'!J:J,MATCH($C368,'Policy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68" s="176" t="str">
        <f>IF(ISBLANK(INDEX('Policy Characteristics'!K:K,MATCH($C368,'Policy Characteristics'!$C:$C,0))),"",INDEX('Policy Characteristics'!K:K,MATCH($C368,'Policy Characteristics'!$C:$C,0)))</f>
        <v>electricity-sector-main.html#early-ret</v>
      </c>
      <c r="R368" s="176" t="str">
        <f>IF(ISBLANK(INDEX('Policy Characteristics'!L:L,MATCH($C368,'Policy Characteristics'!$C:$C,0))),"",INDEX('Policy Characteristics'!L:L,MATCH($C368,'Policy Characteristics'!$C:$C,0)))</f>
        <v>early-retirement-of-power-plants.html</v>
      </c>
    </row>
    <row r="369" spans="1:18" x14ac:dyDescent="0.25">
      <c r="A369" s="176" t="str">
        <f>IF(ISBLANK(INDEX('Policy Characteristics'!A:A,MATCH($C369,'Policy Characteristics'!$C:$C,0))),"",INDEX('Policy Characteristics'!A:A,MATCH($C369,'Policy Characteristics'!$C:$C,0)))</f>
        <v>Electricity Supply</v>
      </c>
      <c r="B369" s="184" t="str">
        <f>IF(ISBLANK(INDEX('Policy Characteristics'!B:B,MATCH($C369,'Policy Characteristics'!$C:$C,0))),"",INDEX('Policy Characteristics'!B:B,MATCH($C369,'Policy Characteristics'!$C:$C,0)))</f>
        <v>Early Retirement of Power Plants</v>
      </c>
      <c r="C369" s="176" t="str">
        <f t="shared" si="22"/>
        <v>Annual Additional Capacity Retired due to Early Retirement Policy</v>
      </c>
      <c r="D369" s="6" t="s">
        <v>1622</v>
      </c>
      <c r="E369" s="47"/>
      <c r="F369" s="6" t="s">
        <v>1348</v>
      </c>
      <c r="G369" s="47"/>
      <c r="H369" s="44">
        <v>630</v>
      </c>
      <c r="I369" s="197" t="s">
        <v>44</v>
      </c>
      <c r="J369" s="177" t="str">
        <f>IF(ISBLANK(INDEX('Policy Characteristics'!D:D,MATCH($C369,'Policy Characteristics'!$C:$C,0))),"",INDEX('Policy Characteristics'!D:D,MATCH($C369,'Policy Characteristics'!$C:$C,0)))</f>
        <v>Early Retirement of Power Plants</v>
      </c>
      <c r="K369" s="176" t="str">
        <f>IF(ISBLANK(INDEX('Policy Characteristics'!E:E,MATCH($C369,'Policy Characteristics'!$C:$C,0))),"",INDEX('Policy Characteristics'!E:E,MATCH($C369,'Policy Characteristics'!$C:$C,0)))</f>
        <v>elec early retirement</v>
      </c>
      <c r="L369" s="176">
        <f>IF(ISBLANK(INDEX('Policy Characteristics'!F:F,MATCH($C369,'Policy Characteristics'!$C:$C,0))),"",INDEX('Policy Characteristics'!F:F,MATCH($C369,'Policy Characteristics'!$C:$C,0)))</f>
        <v>0</v>
      </c>
      <c r="M369" s="176">
        <f>IF(ISBLANK(INDEX('Policy Characteristics'!G:G,MATCH($C369,'Policy Characteristics'!$C:$C,0))),"",INDEX('Policy Characteristics'!G:G,MATCH($C369,'Policy Characteristics'!$C:$C,0)))</f>
        <v>25000</v>
      </c>
      <c r="N369" s="176">
        <f>IF(ISBLANK(INDEX('Policy Characteristics'!H:H,MATCH($C369,'Policy Characteristics'!$C:$C,0))),"",INDEX('Policy Characteristics'!H:H,MATCH($C369,'Policy Characteristics'!$C:$C,0)))</f>
        <v>500</v>
      </c>
      <c r="O369" s="176" t="str">
        <f>IF(ISBLANK(INDEX('Policy Characteristics'!I:I,MATCH($C369,'Policy Characteristics'!$C:$C,0))),"",INDEX('Policy Characteristics'!I:I,MATCH($C369,'Policy Characteristics'!$C:$C,0)))</f>
        <v>MW/year</v>
      </c>
      <c r="P369" s="176" t="str">
        <f>IF(ISBLANK(INDEX('Policy Characteristics'!J:J,MATCH($C369,'Policy Characteristics'!$C:$C,0))),"",INDEX('Policy Characteristics'!J:J,MATCH($C369,'Policy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69" s="176" t="str">
        <f>IF(ISBLANK(INDEX('Policy Characteristics'!K:K,MATCH($C369,'Policy Characteristics'!$C:$C,0))),"",INDEX('Policy Characteristics'!K:K,MATCH($C369,'Policy Characteristics'!$C:$C,0)))</f>
        <v>electricity-sector-main.html#early-ret</v>
      </c>
      <c r="R369" s="176" t="str">
        <f>IF(ISBLANK(INDEX('Policy Characteristics'!L:L,MATCH($C369,'Policy Characteristics'!$C:$C,0))),"",INDEX('Policy Characteristics'!L:L,MATCH($C369,'Policy Characteristics'!$C:$C,0)))</f>
        <v>early-retirement-of-power-plants.html</v>
      </c>
    </row>
    <row r="370" spans="1:18" x14ac:dyDescent="0.25">
      <c r="A370" s="176" t="str">
        <f>IF(ISBLANK(INDEX('Policy Characteristics'!A:A,MATCH($C370,'Policy Characteristics'!$C:$C,0))),"",INDEX('Policy Characteristics'!A:A,MATCH($C370,'Policy Characteristics'!$C:$C,0)))</f>
        <v>Electricity Supply</v>
      </c>
      <c r="B370" s="184" t="str">
        <f>IF(ISBLANK(INDEX('Policy Characteristics'!B:B,MATCH($C370,'Policy Characteristics'!$C:$C,0))),"",INDEX('Policy Characteristics'!B:B,MATCH($C370,'Policy Characteristics'!$C:$C,0)))</f>
        <v>Early Retirement of Power Plants</v>
      </c>
      <c r="C370" s="176" t="str">
        <f t="shared" si="22"/>
        <v>Annual Additional Capacity Retired due to Early Retirement Policy</v>
      </c>
      <c r="D370" s="6" t="s">
        <v>1623</v>
      </c>
      <c r="E370" s="47"/>
      <c r="F370" s="6" t="s">
        <v>1468</v>
      </c>
      <c r="G370" s="47"/>
      <c r="H370" s="44">
        <v>631</v>
      </c>
      <c r="I370" s="197" t="s">
        <v>44</v>
      </c>
      <c r="J370" s="177" t="str">
        <f>IF(ISBLANK(INDEX('Policy Characteristics'!D:D,MATCH($C370,'Policy Characteristics'!$C:$C,0))),"",INDEX('Policy Characteristics'!D:D,MATCH($C370,'Policy Characteristics'!$C:$C,0)))</f>
        <v>Early Retirement of Power Plants</v>
      </c>
      <c r="K370" s="176" t="str">
        <f>IF(ISBLANK(INDEX('Policy Characteristics'!E:E,MATCH($C370,'Policy Characteristics'!$C:$C,0))),"",INDEX('Policy Characteristics'!E:E,MATCH($C370,'Policy Characteristics'!$C:$C,0)))</f>
        <v>elec early retirement</v>
      </c>
      <c r="L370" s="176">
        <f>IF(ISBLANK(INDEX('Policy Characteristics'!F:F,MATCH($C370,'Policy Characteristics'!$C:$C,0))),"",INDEX('Policy Characteristics'!F:F,MATCH($C370,'Policy Characteristics'!$C:$C,0)))</f>
        <v>0</v>
      </c>
      <c r="M370" s="176">
        <f>IF(ISBLANK(INDEX('Policy Characteristics'!G:G,MATCH($C370,'Policy Characteristics'!$C:$C,0))),"",INDEX('Policy Characteristics'!G:G,MATCH($C370,'Policy Characteristics'!$C:$C,0)))</f>
        <v>25000</v>
      </c>
      <c r="N370" s="176">
        <f>IF(ISBLANK(INDEX('Policy Characteristics'!H:H,MATCH($C370,'Policy Characteristics'!$C:$C,0))),"",INDEX('Policy Characteristics'!H:H,MATCH($C370,'Policy Characteristics'!$C:$C,0)))</f>
        <v>500</v>
      </c>
      <c r="O370" s="176" t="str">
        <f>IF(ISBLANK(INDEX('Policy Characteristics'!I:I,MATCH($C370,'Policy Characteristics'!$C:$C,0))),"",INDEX('Policy Characteristics'!I:I,MATCH($C370,'Policy Characteristics'!$C:$C,0)))</f>
        <v>MW/year</v>
      </c>
      <c r="P370" s="176" t="str">
        <f>IF(ISBLANK(INDEX('Policy Characteristics'!J:J,MATCH($C370,'Policy Characteristics'!$C:$C,0))),"",INDEX('Policy Characteristics'!J:J,MATCH($C370,'Policy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70" s="176" t="str">
        <f>IF(ISBLANK(INDEX('Policy Characteristics'!K:K,MATCH($C370,'Policy Characteristics'!$C:$C,0))),"",INDEX('Policy Characteristics'!K:K,MATCH($C370,'Policy Characteristics'!$C:$C,0)))</f>
        <v>electricity-sector-main.html#early-ret</v>
      </c>
      <c r="R370" s="176" t="str">
        <f>IF(ISBLANK(INDEX('Policy Characteristics'!L:L,MATCH($C370,'Policy Characteristics'!$C:$C,0))),"",INDEX('Policy Characteristics'!L:L,MATCH($C370,'Policy Characteristics'!$C:$C,0)))</f>
        <v>early-retirement-of-power-plants.html</v>
      </c>
    </row>
    <row r="371" spans="1:18" x14ac:dyDescent="0.25">
      <c r="A371" s="176" t="str">
        <f>IF(ISBLANK(INDEX('Policy Characteristics'!A:A,MATCH($C371,'Policy Characteristics'!$C:$C,0))),"",INDEX('Policy Characteristics'!A:A,MATCH($C371,'Policy Characteristics'!$C:$C,0)))</f>
        <v>Electricity Supply</v>
      </c>
      <c r="B371" s="184" t="str">
        <f>IF(ISBLANK(INDEX('Policy Characteristics'!B:B,MATCH($C371,'Policy Characteristics'!$C:$C,0))),"",INDEX('Policy Characteristics'!B:B,MATCH($C371,'Policy Characteristics'!$C:$C,0)))</f>
        <v>Early Retirement of Power Plants</v>
      </c>
      <c r="C371" s="176" t="str">
        <f t="shared" si="22"/>
        <v>Annual Additional Capacity Retired due to Early Retirement Policy</v>
      </c>
      <c r="D371" s="6" t="s">
        <v>1624</v>
      </c>
      <c r="E371" s="47"/>
      <c r="F371" s="6" t="s">
        <v>1350</v>
      </c>
      <c r="G371" s="47"/>
      <c r="H371" s="44">
        <v>632</v>
      </c>
      <c r="I371" s="197" t="s">
        <v>44</v>
      </c>
      <c r="J371" s="177" t="str">
        <f>IF(ISBLANK(INDEX('Policy Characteristics'!D:D,MATCH($C371,'Policy Characteristics'!$C:$C,0))),"",INDEX('Policy Characteristics'!D:D,MATCH($C371,'Policy Characteristics'!$C:$C,0)))</f>
        <v>Early Retirement of Power Plants</v>
      </c>
      <c r="K371" s="176" t="str">
        <f>IF(ISBLANK(INDEX('Policy Characteristics'!E:E,MATCH($C371,'Policy Characteristics'!$C:$C,0))),"",INDEX('Policy Characteristics'!E:E,MATCH($C371,'Policy Characteristics'!$C:$C,0)))</f>
        <v>elec early retirement</v>
      </c>
      <c r="L371" s="176">
        <f>IF(ISBLANK(INDEX('Policy Characteristics'!F:F,MATCH($C371,'Policy Characteristics'!$C:$C,0))),"",INDEX('Policy Characteristics'!F:F,MATCH($C371,'Policy Characteristics'!$C:$C,0)))</f>
        <v>0</v>
      </c>
      <c r="M371" s="176">
        <f>IF(ISBLANK(INDEX('Policy Characteristics'!G:G,MATCH($C371,'Policy Characteristics'!$C:$C,0))),"",INDEX('Policy Characteristics'!G:G,MATCH($C371,'Policy Characteristics'!$C:$C,0)))</f>
        <v>25000</v>
      </c>
      <c r="N371" s="176">
        <f>IF(ISBLANK(INDEX('Policy Characteristics'!H:H,MATCH($C371,'Policy Characteristics'!$C:$C,0))),"",INDEX('Policy Characteristics'!H:H,MATCH($C371,'Policy Characteristics'!$C:$C,0)))</f>
        <v>500</v>
      </c>
      <c r="O371" s="176" t="str">
        <f>IF(ISBLANK(INDEX('Policy Characteristics'!I:I,MATCH($C371,'Policy Characteristics'!$C:$C,0))),"",INDEX('Policy Characteristics'!I:I,MATCH($C371,'Policy Characteristics'!$C:$C,0)))</f>
        <v>MW/year</v>
      </c>
      <c r="P371" s="176" t="str">
        <f>IF(ISBLANK(INDEX('Policy Characteristics'!J:J,MATCH($C371,'Policy Characteristics'!$C:$C,0))),"",INDEX('Policy Characteristics'!J:J,MATCH($C371,'Policy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71" s="176" t="str">
        <f>IF(ISBLANK(INDEX('Policy Characteristics'!K:K,MATCH($C371,'Policy Characteristics'!$C:$C,0))),"",INDEX('Policy Characteristics'!K:K,MATCH($C371,'Policy Characteristics'!$C:$C,0)))</f>
        <v>electricity-sector-main.html#early-ret</v>
      </c>
      <c r="R371" s="176" t="str">
        <f>IF(ISBLANK(INDEX('Policy Characteristics'!L:L,MATCH($C371,'Policy Characteristics'!$C:$C,0))),"",INDEX('Policy Characteristics'!L:L,MATCH($C371,'Policy Characteristics'!$C:$C,0)))</f>
        <v>early-retirement-of-power-plants.html</v>
      </c>
    </row>
    <row r="372" spans="1:18" x14ac:dyDescent="0.25">
      <c r="A372" s="176" t="str">
        <f>IF(ISBLANK(INDEX('Policy Characteristics'!A:A,MATCH($C372,'Policy Characteristics'!$C:$C,0))),"",INDEX('Policy Characteristics'!A:A,MATCH($C372,'Policy Characteristics'!$C:$C,0)))</f>
        <v>Electricity Supply</v>
      </c>
      <c r="B372" s="184" t="str">
        <f>IF(ISBLANK(INDEX('Policy Characteristics'!B:B,MATCH($C372,'Policy Characteristics'!$C:$C,0))),"",INDEX('Policy Characteristics'!B:B,MATCH($C372,'Policy Characteristics'!$C:$C,0)))</f>
        <v>Early Retirement of Power Plants</v>
      </c>
      <c r="C372" s="176" t="str">
        <f t="shared" si="22"/>
        <v>Annual Additional Capacity Retired due to Early Retirement Policy</v>
      </c>
      <c r="D372" s="6" t="s">
        <v>2272</v>
      </c>
      <c r="E372" s="47"/>
      <c r="F372" s="6" t="s">
        <v>2279</v>
      </c>
      <c r="G372" s="47"/>
      <c r="H372" s="44">
        <v>1761</v>
      </c>
      <c r="I372" s="197" t="s">
        <v>44</v>
      </c>
      <c r="J372" s="177" t="str">
        <f>IF(ISBLANK(INDEX('Policy Characteristics'!D:D,MATCH($C372,'Policy Characteristics'!$C:$C,0))),"",INDEX('Policy Characteristics'!D:D,MATCH($C372,'Policy Characteristics'!$C:$C,0)))</f>
        <v>Early Retirement of Power Plants</v>
      </c>
      <c r="K372" s="176" t="str">
        <f>IF(ISBLANK(INDEX('Policy Characteristics'!E:E,MATCH($C372,'Policy Characteristics'!$C:$C,0))),"",INDEX('Policy Characteristics'!E:E,MATCH($C372,'Policy Characteristics'!$C:$C,0)))</f>
        <v>elec early retirement</v>
      </c>
      <c r="L372" s="176">
        <f>IF(ISBLANK(INDEX('Policy Characteristics'!F:F,MATCH($C372,'Policy Characteristics'!$C:$C,0))),"",INDEX('Policy Characteristics'!F:F,MATCH($C372,'Policy Characteristics'!$C:$C,0)))</f>
        <v>0</v>
      </c>
      <c r="M372" s="176">
        <f>IF(ISBLANK(INDEX('Policy Characteristics'!G:G,MATCH($C372,'Policy Characteristics'!$C:$C,0))),"",INDEX('Policy Characteristics'!G:G,MATCH($C372,'Policy Characteristics'!$C:$C,0)))</f>
        <v>25000</v>
      </c>
      <c r="N372" s="176">
        <f>IF(ISBLANK(INDEX('Policy Characteristics'!H:H,MATCH($C372,'Policy Characteristics'!$C:$C,0))),"",INDEX('Policy Characteristics'!H:H,MATCH($C372,'Policy Characteristics'!$C:$C,0)))</f>
        <v>500</v>
      </c>
      <c r="O372" s="176" t="str">
        <f>IF(ISBLANK(INDEX('Policy Characteristics'!I:I,MATCH($C372,'Policy Characteristics'!$C:$C,0))),"",INDEX('Policy Characteristics'!I:I,MATCH($C372,'Policy Characteristics'!$C:$C,0)))</f>
        <v>MW/year</v>
      </c>
      <c r="P372" s="176" t="str">
        <f>IF(ISBLANK(INDEX('Policy Characteristics'!J:J,MATCH($C372,'Policy Characteristics'!$C:$C,0))),"",INDEX('Policy Characteristics'!J:J,MATCH($C372,'Policy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72" s="176" t="str">
        <f>IF(ISBLANK(INDEX('Policy Characteristics'!K:K,MATCH($C372,'Policy Characteristics'!$C:$C,0))),"",INDEX('Policy Characteristics'!K:K,MATCH($C372,'Policy Characteristics'!$C:$C,0)))</f>
        <v>electricity-sector-main.html#early-ret</v>
      </c>
      <c r="R372" s="176" t="str">
        <f>IF(ISBLANK(INDEX('Policy Characteristics'!L:L,MATCH($C372,'Policy Characteristics'!$C:$C,0))),"",INDEX('Policy Characteristics'!L:L,MATCH($C372,'Policy Characteristics'!$C:$C,0)))</f>
        <v>early-retirement-of-power-plants.html</v>
      </c>
    </row>
    <row r="373" spans="1:18" x14ac:dyDescent="0.25">
      <c r="A373" s="176" t="str">
        <f>IF(ISBLANK(INDEX('Policy Characteristics'!A:A,MATCH($C373,'Policy Characteristics'!$C:$C,0))),"",INDEX('Policy Characteristics'!A:A,MATCH($C373,'Policy Characteristics'!$C:$C,0)))</f>
        <v>Electricity Supply</v>
      </c>
      <c r="B373" s="184" t="str">
        <f>IF(ISBLANK(INDEX('Policy Characteristics'!B:B,MATCH($C373,'Policy Characteristics'!$C:$C,0))),"",INDEX('Policy Characteristics'!B:B,MATCH($C373,'Policy Characteristics'!$C:$C,0)))</f>
        <v>Early Retirement of Power Plants</v>
      </c>
      <c r="C373" s="176" t="str">
        <f t="shared" si="22"/>
        <v>Annual Additional Capacity Retired due to Early Retirement Policy</v>
      </c>
      <c r="D373" s="6" t="s">
        <v>2275</v>
      </c>
      <c r="E373" s="47"/>
      <c r="F373" s="6" t="s">
        <v>2280</v>
      </c>
      <c r="G373" s="47"/>
      <c r="H373" s="44">
        <v>1762</v>
      </c>
      <c r="I373" s="197" t="s">
        <v>44</v>
      </c>
      <c r="J373" s="177" t="str">
        <f>IF(ISBLANK(INDEX('Policy Characteristics'!D:D,MATCH($C373,'Policy Characteristics'!$C:$C,0))),"",INDEX('Policy Characteristics'!D:D,MATCH($C373,'Policy Characteristics'!$C:$C,0)))</f>
        <v>Early Retirement of Power Plants</v>
      </c>
      <c r="K373" s="176" t="str">
        <f>IF(ISBLANK(INDEX('Policy Characteristics'!E:E,MATCH($C373,'Policy Characteristics'!$C:$C,0))),"",INDEX('Policy Characteristics'!E:E,MATCH($C373,'Policy Characteristics'!$C:$C,0)))</f>
        <v>elec early retirement</v>
      </c>
      <c r="L373" s="176">
        <f>IF(ISBLANK(INDEX('Policy Characteristics'!F:F,MATCH($C373,'Policy Characteristics'!$C:$C,0))),"",INDEX('Policy Characteristics'!F:F,MATCH($C373,'Policy Characteristics'!$C:$C,0)))</f>
        <v>0</v>
      </c>
      <c r="M373" s="176">
        <f>IF(ISBLANK(INDEX('Policy Characteristics'!G:G,MATCH($C373,'Policy Characteristics'!$C:$C,0))),"",INDEX('Policy Characteristics'!G:G,MATCH($C373,'Policy Characteristics'!$C:$C,0)))</f>
        <v>25000</v>
      </c>
      <c r="N373" s="176">
        <f>IF(ISBLANK(INDEX('Policy Characteristics'!H:H,MATCH($C373,'Policy Characteristics'!$C:$C,0))),"",INDEX('Policy Characteristics'!H:H,MATCH($C373,'Policy Characteristics'!$C:$C,0)))</f>
        <v>500</v>
      </c>
      <c r="O373" s="176" t="str">
        <f>IF(ISBLANK(INDEX('Policy Characteristics'!I:I,MATCH($C373,'Policy Characteristics'!$C:$C,0))),"",INDEX('Policy Characteristics'!I:I,MATCH($C373,'Policy Characteristics'!$C:$C,0)))</f>
        <v>MW/year</v>
      </c>
      <c r="P373" s="176" t="str">
        <f>IF(ISBLANK(INDEX('Policy Characteristics'!J:J,MATCH($C373,'Policy Characteristics'!$C:$C,0))),"",INDEX('Policy Characteristics'!J:J,MATCH($C373,'Policy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73" s="176" t="str">
        <f>IF(ISBLANK(INDEX('Policy Characteristics'!K:K,MATCH($C373,'Policy Characteristics'!$C:$C,0))),"",INDEX('Policy Characteristics'!K:K,MATCH($C373,'Policy Characteristics'!$C:$C,0)))</f>
        <v>electricity-sector-main.html#early-ret</v>
      </c>
      <c r="R373" s="176" t="str">
        <f>IF(ISBLANK(INDEX('Policy Characteristics'!L:L,MATCH($C373,'Policy Characteristics'!$C:$C,0))),"",INDEX('Policy Characteristics'!L:L,MATCH($C373,'Policy Characteristics'!$C:$C,0)))</f>
        <v>early-retirement-of-power-plants.html</v>
      </c>
    </row>
    <row r="374" spans="1:18" x14ac:dyDescent="0.25">
      <c r="A374" s="176" t="str">
        <f>IF(ISBLANK(INDEX('Policy Characteristics'!A:A,MATCH($C374,'Policy Characteristics'!$C:$C,0))),"",INDEX('Policy Characteristics'!A:A,MATCH($C374,'Policy Characteristics'!$C:$C,0)))</f>
        <v>Electricity Supply</v>
      </c>
      <c r="B374" s="184" t="str">
        <f>IF(ISBLANK(INDEX('Policy Characteristics'!B:B,MATCH($C374,'Policy Characteristics'!$C:$C,0))),"",INDEX('Policy Characteristics'!B:B,MATCH($C374,'Policy Characteristics'!$C:$C,0)))</f>
        <v>Early Retirement of Power Plants</v>
      </c>
      <c r="C374" s="176" t="str">
        <f t="shared" si="22"/>
        <v>Annual Additional Capacity Retired due to Early Retirement Policy</v>
      </c>
      <c r="D374" s="6" t="s">
        <v>2276</v>
      </c>
      <c r="E374" s="47"/>
      <c r="F374" s="6" t="s">
        <v>2281</v>
      </c>
      <c r="G374" s="47"/>
      <c r="H374" s="44">
        <v>1763</v>
      </c>
      <c r="I374" s="197" t="s">
        <v>44</v>
      </c>
      <c r="J374" s="177" t="str">
        <f>IF(ISBLANK(INDEX('Policy Characteristics'!D:D,MATCH($C374,'Policy Characteristics'!$C:$C,0))),"",INDEX('Policy Characteristics'!D:D,MATCH($C374,'Policy Characteristics'!$C:$C,0)))</f>
        <v>Early Retirement of Power Plants</v>
      </c>
      <c r="K374" s="176" t="str">
        <f>IF(ISBLANK(INDEX('Policy Characteristics'!E:E,MATCH($C374,'Policy Characteristics'!$C:$C,0))),"",INDEX('Policy Characteristics'!E:E,MATCH($C374,'Policy Characteristics'!$C:$C,0)))</f>
        <v>elec early retirement</v>
      </c>
      <c r="L374" s="176">
        <f>IF(ISBLANK(INDEX('Policy Characteristics'!F:F,MATCH($C374,'Policy Characteristics'!$C:$C,0))),"",INDEX('Policy Characteristics'!F:F,MATCH($C374,'Policy Characteristics'!$C:$C,0)))</f>
        <v>0</v>
      </c>
      <c r="M374" s="176">
        <f>IF(ISBLANK(INDEX('Policy Characteristics'!G:G,MATCH($C374,'Policy Characteristics'!$C:$C,0))),"",INDEX('Policy Characteristics'!G:G,MATCH($C374,'Policy Characteristics'!$C:$C,0)))</f>
        <v>25000</v>
      </c>
      <c r="N374" s="176">
        <f>IF(ISBLANK(INDEX('Policy Characteristics'!H:H,MATCH($C374,'Policy Characteristics'!$C:$C,0))),"",INDEX('Policy Characteristics'!H:H,MATCH($C374,'Policy Characteristics'!$C:$C,0)))</f>
        <v>500</v>
      </c>
      <c r="O374" s="176" t="str">
        <f>IF(ISBLANK(INDEX('Policy Characteristics'!I:I,MATCH($C374,'Policy Characteristics'!$C:$C,0))),"",INDEX('Policy Characteristics'!I:I,MATCH($C374,'Policy Characteristics'!$C:$C,0)))</f>
        <v>MW/year</v>
      </c>
      <c r="P374" s="176" t="str">
        <f>IF(ISBLANK(INDEX('Policy Characteristics'!J:J,MATCH($C374,'Policy Characteristics'!$C:$C,0))),"",INDEX('Policy Characteristics'!J:J,MATCH($C374,'Policy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74" s="176" t="str">
        <f>IF(ISBLANK(INDEX('Policy Characteristics'!K:K,MATCH($C374,'Policy Characteristics'!$C:$C,0))),"",INDEX('Policy Characteristics'!K:K,MATCH($C374,'Policy Characteristics'!$C:$C,0)))</f>
        <v>electricity-sector-main.html#early-ret</v>
      </c>
      <c r="R374" s="176" t="str">
        <f>IF(ISBLANK(INDEX('Policy Characteristics'!L:L,MATCH($C374,'Policy Characteristics'!$C:$C,0))),"",INDEX('Policy Characteristics'!L:L,MATCH($C374,'Policy Characteristics'!$C:$C,0)))</f>
        <v>early-retirement-of-power-plants.html</v>
      </c>
    </row>
    <row r="375" spans="1:18" x14ac:dyDescent="0.25">
      <c r="A375" s="176" t="str">
        <f>IF(ISBLANK(INDEX('Policy Characteristics'!A:A,MATCH($C375,'Policy Characteristics'!$C:$C,0))),"",INDEX('Policy Characteristics'!A:A,MATCH($C375,'Policy Characteristics'!$C:$C,0)))</f>
        <v>Electricity Supply</v>
      </c>
      <c r="B375" s="184" t="str">
        <f>IF(ISBLANK(INDEX('Policy Characteristics'!B:B,MATCH($C375,'Policy Characteristics'!$C:$C,0))),"",INDEX('Policy Characteristics'!B:B,MATCH($C375,'Policy Characteristics'!$C:$C,0)))</f>
        <v>Early Retirement of Power Plants</v>
      </c>
      <c r="C375" s="176" t="str">
        <f t="shared" si="22"/>
        <v>Annual Additional Capacity Retired due to Early Retirement Policy</v>
      </c>
      <c r="D375" s="6" t="s">
        <v>2277</v>
      </c>
      <c r="E375" s="47"/>
      <c r="F375" s="6" t="s">
        <v>2282</v>
      </c>
      <c r="G375" s="47"/>
      <c r="H375" s="44">
        <v>1764</v>
      </c>
      <c r="I375" s="197" t="s">
        <v>44</v>
      </c>
      <c r="J375" s="177" t="str">
        <f>IF(ISBLANK(INDEX('Policy Characteristics'!D:D,MATCH($C375,'Policy Characteristics'!$C:$C,0))),"",INDEX('Policy Characteristics'!D:D,MATCH($C375,'Policy Characteristics'!$C:$C,0)))</f>
        <v>Early Retirement of Power Plants</v>
      </c>
      <c r="K375" s="176" t="str">
        <f>IF(ISBLANK(INDEX('Policy Characteristics'!E:E,MATCH($C375,'Policy Characteristics'!$C:$C,0))),"",INDEX('Policy Characteristics'!E:E,MATCH($C375,'Policy Characteristics'!$C:$C,0)))</f>
        <v>elec early retirement</v>
      </c>
      <c r="L375" s="176">
        <f>IF(ISBLANK(INDEX('Policy Characteristics'!F:F,MATCH($C375,'Policy Characteristics'!$C:$C,0))),"",INDEX('Policy Characteristics'!F:F,MATCH($C375,'Policy Characteristics'!$C:$C,0)))</f>
        <v>0</v>
      </c>
      <c r="M375" s="176">
        <f>IF(ISBLANK(INDEX('Policy Characteristics'!G:G,MATCH($C375,'Policy Characteristics'!$C:$C,0))),"",INDEX('Policy Characteristics'!G:G,MATCH($C375,'Policy Characteristics'!$C:$C,0)))</f>
        <v>25000</v>
      </c>
      <c r="N375" s="176">
        <f>IF(ISBLANK(INDEX('Policy Characteristics'!H:H,MATCH($C375,'Policy Characteristics'!$C:$C,0))),"",INDEX('Policy Characteristics'!H:H,MATCH($C375,'Policy Characteristics'!$C:$C,0)))</f>
        <v>500</v>
      </c>
      <c r="O375" s="176" t="str">
        <f>IF(ISBLANK(INDEX('Policy Characteristics'!I:I,MATCH($C375,'Policy Characteristics'!$C:$C,0))),"",INDEX('Policy Characteristics'!I:I,MATCH($C375,'Policy Characteristics'!$C:$C,0)))</f>
        <v>MW/year</v>
      </c>
      <c r="P375" s="176" t="str">
        <f>IF(ISBLANK(INDEX('Policy Characteristics'!J:J,MATCH($C375,'Policy Characteristics'!$C:$C,0))),"",INDEX('Policy Characteristics'!J:J,MATCH($C375,'Policy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75" s="176" t="str">
        <f>IF(ISBLANK(INDEX('Policy Characteristics'!K:K,MATCH($C375,'Policy Characteristics'!$C:$C,0))),"",INDEX('Policy Characteristics'!K:K,MATCH($C375,'Policy Characteristics'!$C:$C,0)))</f>
        <v>electricity-sector-main.html#early-ret</v>
      </c>
      <c r="R375" s="176" t="str">
        <f>IF(ISBLANK(INDEX('Policy Characteristics'!L:L,MATCH($C375,'Policy Characteristics'!$C:$C,0))),"",INDEX('Policy Characteristics'!L:L,MATCH($C375,'Policy Characteristics'!$C:$C,0)))</f>
        <v>early-retirement-of-power-plants.html</v>
      </c>
    </row>
    <row r="376" spans="1:18" x14ac:dyDescent="0.25">
      <c r="A376" s="176" t="str">
        <f>IF(ISBLANK(INDEX('Policy Characteristics'!A:A,MATCH($C376,'Policy Characteristics'!$C:$C,0))),"",INDEX('Policy Characteristics'!A:A,MATCH($C376,'Policy Characteristics'!$C:$C,0)))</f>
        <v>Electricity Supply</v>
      </c>
      <c r="B376" s="184" t="str">
        <f>IF(ISBLANK(INDEX('Policy Characteristics'!B:B,MATCH($C376,'Policy Characteristics'!$C:$C,0))),"",INDEX('Policy Characteristics'!B:B,MATCH($C376,'Policy Characteristics'!$C:$C,0)))</f>
        <v>Early Retirement of Power Plants</v>
      </c>
      <c r="C376" s="176" t="str">
        <f t="shared" si="22"/>
        <v>Annual Additional Capacity Retired due to Early Retirement Policy</v>
      </c>
      <c r="D376" s="6" t="s">
        <v>2278</v>
      </c>
      <c r="E376" s="47"/>
      <c r="F376" s="6" t="s">
        <v>2283</v>
      </c>
      <c r="G376" s="47"/>
      <c r="H376" s="44">
        <v>1765</v>
      </c>
      <c r="I376" s="197" t="s">
        <v>44</v>
      </c>
      <c r="J376" s="177" t="str">
        <f>IF(ISBLANK(INDEX('Policy Characteristics'!D:D,MATCH($C376,'Policy Characteristics'!$C:$C,0))),"",INDEX('Policy Characteristics'!D:D,MATCH($C376,'Policy Characteristics'!$C:$C,0)))</f>
        <v>Early Retirement of Power Plants</v>
      </c>
      <c r="K376" s="176" t="str">
        <f>IF(ISBLANK(INDEX('Policy Characteristics'!E:E,MATCH($C376,'Policy Characteristics'!$C:$C,0))),"",INDEX('Policy Characteristics'!E:E,MATCH($C376,'Policy Characteristics'!$C:$C,0)))</f>
        <v>elec early retirement</v>
      </c>
      <c r="L376" s="176">
        <f>IF(ISBLANK(INDEX('Policy Characteristics'!F:F,MATCH($C376,'Policy Characteristics'!$C:$C,0))),"",INDEX('Policy Characteristics'!F:F,MATCH($C376,'Policy Characteristics'!$C:$C,0)))</f>
        <v>0</v>
      </c>
      <c r="M376" s="176">
        <f>IF(ISBLANK(INDEX('Policy Characteristics'!G:G,MATCH($C376,'Policy Characteristics'!$C:$C,0))),"",INDEX('Policy Characteristics'!G:G,MATCH($C376,'Policy Characteristics'!$C:$C,0)))</f>
        <v>25000</v>
      </c>
      <c r="N376" s="176">
        <f>IF(ISBLANK(INDEX('Policy Characteristics'!H:H,MATCH($C376,'Policy Characteristics'!$C:$C,0))),"",INDEX('Policy Characteristics'!H:H,MATCH($C376,'Policy Characteristics'!$C:$C,0)))</f>
        <v>500</v>
      </c>
      <c r="O376" s="176" t="str">
        <f>IF(ISBLANK(INDEX('Policy Characteristics'!I:I,MATCH($C376,'Policy Characteristics'!$C:$C,0))),"",INDEX('Policy Characteristics'!I:I,MATCH($C376,'Policy Characteristics'!$C:$C,0)))</f>
        <v>MW/year</v>
      </c>
      <c r="P376" s="176" t="str">
        <f>IF(ISBLANK(INDEX('Policy Characteristics'!J:J,MATCH($C376,'Policy Characteristics'!$C:$C,0))),"",INDEX('Policy Characteristics'!J:J,MATCH($C376,'Policy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76" s="176" t="str">
        <f>IF(ISBLANK(INDEX('Policy Characteristics'!K:K,MATCH($C376,'Policy Characteristics'!$C:$C,0))),"",INDEX('Policy Characteristics'!K:K,MATCH($C376,'Policy Characteristics'!$C:$C,0)))</f>
        <v>electricity-sector-main.html#early-ret</v>
      </c>
      <c r="R376" s="176" t="str">
        <f>IF(ISBLANK(INDEX('Policy Characteristics'!L:L,MATCH($C376,'Policy Characteristics'!$C:$C,0))),"",INDEX('Policy Characteristics'!L:L,MATCH($C376,'Policy Characteristics'!$C:$C,0)))</f>
        <v>early-retirement-of-power-plants.html</v>
      </c>
    </row>
    <row r="377" spans="1:18" x14ac:dyDescent="0.25">
      <c r="A377" s="176" t="str">
        <f>IF(ISBLANK(INDEX('Policy Characteristics'!A:A,MATCH($C377,'Policy Characteristics'!$C:$C,0))),"",INDEX('Policy Characteristics'!A:A,MATCH($C377,'Policy Characteristics'!$C:$C,0)))</f>
        <v>Electricity Supply</v>
      </c>
      <c r="B377" s="184" t="str">
        <f>IF(ISBLANK(INDEX('Policy Characteristics'!B:B,MATCH($C377,'Policy Characteristics'!$C:$C,0))),"",INDEX('Policy Characteristics'!B:B,MATCH($C377,'Policy Characteristics'!$C:$C,0)))</f>
        <v>Early Retirement of Power Plants</v>
      </c>
      <c r="C377" s="176" t="str">
        <f t="shared" si="22"/>
        <v>Annual Additional Capacity Retired due to Early Retirement Policy</v>
      </c>
      <c r="D377" s="6" t="s">
        <v>2354</v>
      </c>
      <c r="E377" s="47"/>
      <c r="F377" s="6" t="s">
        <v>2352</v>
      </c>
      <c r="G377" s="47"/>
      <c r="H377" s="44">
        <v>1766</v>
      </c>
      <c r="I377" s="197" t="s">
        <v>44</v>
      </c>
      <c r="J377" s="177" t="str">
        <f>IF(ISBLANK(INDEX('Policy Characteristics'!D:D,MATCH($C377,'Policy Characteristics'!$C:$C,0))),"",INDEX('Policy Characteristics'!D:D,MATCH($C377,'Policy Characteristics'!$C:$C,0)))</f>
        <v>Early Retirement of Power Plants</v>
      </c>
      <c r="K377" s="176" t="str">
        <f>IF(ISBLANK(INDEX('Policy Characteristics'!E:E,MATCH($C377,'Policy Characteristics'!$C:$C,0))),"",INDEX('Policy Characteristics'!E:E,MATCH($C377,'Policy Characteristics'!$C:$C,0)))</f>
        <v>elec early retirement</v>
      </c>
      <c r="L377" s="176">
        <f>IF(ISBLANK(INDEX('Policy Characteristics'!F:F,MATCH($C377,'Policy Characteristics'!$C:$C,0))),"",INDEX('Policy Characteristics'!F:F,MATCH($C377,'Policy Characteristics'!$C:$C,0)))</f>
        <v>0</v>
      </c>
      <c r="M377" s="176">
        <f>IF(ISBLANK(INDEX('Policy Characteristics'!G:G,MATCH($C377,'Policy Characteristics'!$C:$C,0))),"",INDEX('Policy Characteristics'!G:G,MATCH($C377,'Policy Characteristics'!$C:$C,0)))</f>
        <v>25000</v>
      </c>
      <c r="N377" s="176">
        <f>IF(ISBLANK(INDEX('Policy Characteristics'!H:H,MATCH($C377,'Policy Characteristics'!$C:$C,0))),"",INDEX('Policy Characteristics'!H:H,MATCH($C377,'Policy Characteristics'!$C:$C,0)))</f>
        <v>500</v>
      </c>
      <c r="O377" s="176" t="str">
        <f>IF(ISBLANK(INDEX('Policy Characteristics'!I:I,MATCH($C377,'Policy Characteristics'!$C:$C,0))),"",INDEX('Policy Characteristics'!I:I,MATCH($C377,'Policy Characteristics'!$C:$C,0)))</f>
        <v>MW/year</v>
      </c>
      <c r="P377" s="176" t="str">
        <f>IF(ISBLANK(INDEX('Policy Characteristics'!J:J,MATCH($C377,'Policy Characteristics'!$C:$C,0))),"",INDEX('Policy Characteristics'!J:J,MATCH($C377,'Policy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77" s="176" t="str">
        <f>IF(ISBLANK(INDEX('Policy Characteristics'!K:K,MATCH($C377,'Policy Characteristics'!$C:$C,0))),"",INDEX('Policy Characteristics'!K:K,MATCH($C377,'Policy Characteristics'!$C:$C,0)))</f>
        <v>electricity-sector-main.html#early-ret</v>
      </c>
      <c r="R377" s="176" t="str">
        <f>IF(ISBLANK(INDEX('Policy Characteristics'!L:L,MATCH($C377,'Policy Characteristics'!$C:$C,0))),"",INDEX('Policy Characteristics'!L:L,MATCH($C377,'Policy Characteristics'!$C:$C,0)))</f>
        <v>early-retirement-of-power-plants.html</v>
      </c>
    </row>
    <row r="378" spans="1:18" x14ac:dyDescent="0.25">
      <c r="A378" s="176" t="str">
        <f>IF(ISBLANK(INDEX('Policy Characteristics'!A:A,MATCH($C378,'Policy Characteristics'!$C:$C,0))),"",INDEX('Policy Characteristics'!A:A,MATCH($C378,'Policy Characteristics'!$C:$C,0)))</f>
        <v>Electricity Supply</v>
      </c>
      <c r="B378" s="184" t="str">
        <f>IF(ISBLANK(INDEX('Policy Characteristics'!B:B,MATCH($C378,'Policy Characteristics'!$C:$C,0))),"",INDEX('Policy Characteristics'!B:B,MATCH($C378,'Policy Characteristics'!$C:$C,0)))</f>
        <v>Early Retirement of Power Plants</v>
      </c>
      <c r="C378" s="176" t="str">
        <f t="shared" si="22"/>
        <v>Annual Additional Capacity Retired due to Early Retirement Policy</v>
      </c>
      <c r="D378" s="6" t="s">
        <v>2355</v>
      </c>
      <c r="E378" s="47"/>
      <c r="F378" s="6" t="s">
        <v>2353</v>
      </c>
      <c r="G378" s="47"/>
      <c r="H378" s="44">
        <v>2239</v>
      </c>
      <c r="I378" s="197" t="s">
        <v>44</v>
      </c>
      <c r="J378" s="177" t="str">
        <f>IF(ISBLANK(INDEX('Policy Characteristics'!D:D,MATCH($C378,'Policy Characteristics'!$C:$C,0))),"",INDEX('Policy Characteristics'!D:D,MATCH($C378,'Policy Characteristics'!$C:$C,0)))</f>
        <v>Early Retirement of Power Plants</v>
      </c>
      <c r="K378" s="176" t="str">
        <f>IF(ISBLANK(INDEX('Policy Characteristics'!E:E,MATCH($C378,'Policy Characteristics'!$C:$C,0))),"",INDEX('Policy Characteristics'!E:E,MATCH($C378,'Policy Characteristics'!$C:$C,0)))</f>
        <v>elec early retirement</v>
      </c>
      <c r="L378" s="176">
        <f>IF(ISBLANK(INDEX('Policy Characteristics'!F:F,MATCH($C378,'Policy Characteristics'!$C:$C,0))),"",INDEX('Policy Characteristics'!F:F,MATCH($C378,'Policy Characteristics'!$C:$C,0)))</f>
        <v>0</v>
      </c>
      <c r="M378" s="176">
        <f>IF(ISBLANK(INDEX('Policy Characteristics'!G:G,MATCH($C378,'Policy Characteristics'!$C:$C,0))),"",INDEX('Policy Characteristics'!G:G,MATCH($C378,'Policy Characteristics'!$C:$C,0)))</f>
        <v>25000</v>
      </c>
      <c r="N378" s="176">
        <f>IF(ISBLANK(INDEX('Policy Characteristics'!H:H,MATCH($C378,'Policy Characteristics'!$C:$C,0))),"",INDEX('Policy Characteristics'!H:H,MATCH($C378,'Policy Characteristics'!$C:$C,0)))</f>
        <v>500</v>
      </c>
      <c r="O378" s="176" t="str">
        <f>IF(ISBLANK(INDEX('Policy Characteristics'!I:I,MATCH($C378,'Policy Characteristics'!$C:$C,0))),"",INDEX('Policy Characteristics'!I:I,MATCH($C378,'Policy Characteristics'!$C:$C,0)))</f>
        <v>MW/year</v>
      </c>
      <c r="P378" s="176" t="str">
        <f>IF(ISBLANK(INDEX('Policy Characteristics'!J:J,MATCH($C378,'Policy Characteristics'!$C:$C,0))),"",INDEX('Policy Characteristics'!J:J,MATCH($C378,'Policy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78" s="176" t="str">
        <f>IF(ISBLANK(INDEX('Policy Characteristics'!K:K,MATCH($C378,'Policy Characteristics'!$C:$C,0))),"",INDEX('Policy Characteristics'!K:K,MATCH($C378,'Policy Characteristics'!$C:$C,0)))</f>
        <v>electricity-sector-main.html#early-ret</v>
      </c>
      <c r="R378" s="176" t="str">
        <f>IF(ISBLANK(INDEX('Policy Characteristics'!L:L,MATCH($C378,'Policy Characteristics'!$C:$C,0))),"",INDEX('Policy Characteristics'!L:L,MATCH($C378,'Policy Characteristics'!$C:$C,0)))</f>
        <v>early-retirement-of-power-plants.html</v>
      </c>
    </row>
    <row r="379" spans="1:18" x14ac:dyDescent="0.25">
      <c r="A379" s="176" t="str">
        <f>IF(ISBLANK(INDEX('Policy Characteristics'!A:A,MATCH($C379,'Policy Characteristics'!$C:$C,0))),"",INDEX('Policy Characteristics'!A:A,MATCH($C379,'Policy Characteristics'!$C:$C,0)))</f>
        <v>Electricity Supply</v>
      </c>
      <c r="B379" s="184" t="str">
        <f>IF(ISBLANK(INDEX('Policy Characteristics'!B:B,MATCH($C379,'Policy Characteristics'!$C:$C,0))),"",INDEX('Policy Characteristics'!B:B,MATCH($C379,'Policy Characteristics'!$C:$C,0)))</f>
        <v>Non BAU Capacity Retirement Schedule</v>
      </c>
      <c r="C379" t="s">
        <v>1889</v>
      </c>
      <c r="D379" s="47" t="s">
        <v>439</v>
      </c>
      <c r="E379" s="47"/>
      <c r="F379" s="47" t="s">
        <v>438</v>
      </c>
      <c r="G379" s="47"/>
      <c r="H379" s="44">
        <v>860</v>
      </c>
      <c r="I379" s="47" t="s">
        <v>43</v>
      </c>
      <c r="J379" s="177" t="str">
        <f>IF(ISBLANK(INDEX('Policy Characteristics'!D:D,MATCH($C379,'Policy Characteristics'!$C:$C,0))),"",INDEX('Policy Characteristics'!D:D,MATCH($C379,'Policy Characteristics'!$C:$C,0)))</f>
        <v>Non BAU Capacity Retirement Schedule</v>
      </c>
      <c r="K379" s="176" t="str">
        <f>IF(ISBLANK(INDEX('Policy Characteristics'!E:E,MATCH($C379,'Policy Characteristics'!$C:$C,0))),"",INDEX('Policy Characteristics'!E:E,MATCH($C379,'Policy Characteristics'!$C:$C,0)))</f>
        <v/>
      </c>
      <c r="L379" s="176">
        <f>IF(ISBLANK(INDEX('Policy Characteristics'!F:F,MATCH($C379,'Policy Characteristics'!$C:$C,0))),"",INDEX('Policy Characteristics'!F:F,MATCH($C379,'Policy Characteristics'!$C:$C,0)))</f>
        <v>0</v>
      </c>
      <c r="M379" s="176">
        <f>IF(ISBLANK(INDEX('Policy Characteristics'!G:G,MATCH($C379,'Policy Characteristics'!$C:$C,0))),"",INDEX('Policy Characteristics'!G:G,MATCH($C379,'Policy Characteristics'!$C:$C,0)))</f>
        <v>1</v>
      </c>
      <c r="N379" s="176">
        <f>IF(ISBLANK(INDEX('Policy Characteristics'!H:H,MATCH($C379,'Policy Characteristics'!$C:$C,0))),"",INDEX('Policy Characteristics'!H:H,MATCH($C379,'Policy Characteristics'!$C:$C,0)))</f>
        <v>1</v>
      </c>
      <c r="O379" s="176" t="str">
        <f>IF(ISBLANK(INDEX('Policy Characteristics'!I:I,MATCH($C379,'Policy Characteristics'!$C:$C,0))),"",INDEX('Policy Characteristics'!I:I,MATCH($C379,'Policy Characteristics'!$C:$C,0)))</f>
        <v>on/off</v>
      </c>
      <c r="P379" s="176" t="str">
        <f>IF(ISBLANK(INDEX('Policy Characteristics'!J:J,MATCH($C379,'Policy Characteristics'!$C:$C,0))),"",INDEX('Policy Characteristics'!J:J,MATCH($C379,'Policy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79" s="176" t="str">
        <f>IF(ISBLANK(INDEX('Policy Characteristics'!K:K,MATCH($C379,'Policy Characteristics'!$C:$C,0))),"",INDEX('Policy Characteristics'!K:K,MATCH($C379,'Policy Characteristics'!$C:$C,0)))</f>
        <v/>
      </c>
      <c r="R379" s="176" t="str">
        <f>IF(ISBLANK(INDEX('Policy Characteristics'!L:L,MATCH($C379,'Policy Characteristics'!$C:$C,0))),"",INDEX('Policy Characteristics'!L:L,MATCH($C379,'Policy Characteristics'!$C:$C,0)))</f>
        <v/>
      </c>
    </row>
    <row r="380" spans="1:18" x14ac:dyDescent="0.25">
      <c r="A380" s="176" t="str">
        <f>IF(ISBLANK(INDEX('Policy Characteristics'!A:A,MATCH($C380,'Policy Characteristics'!$C:$C,0))),"",INDEX('Policy Characteristics'!A:A,MATCH($C380,'Policy Characteristics'!$C:$C,0)))</f>
        <v>Electricity Supply</v>
      </c>
      <c r="B380" s="184" t="str">
        <f>IF(ISBLANK(INDEX('Policy Characteristics'!B:B,MATCH($C380,'Policy Characteristics'!$C:$C,0))),"",INDEX('Policy Characteristics'!B:B,MATCH($C380,'Policy Characteristics'!$C:$C,0)))</f>
        <v>Non BAU Capacity Retirement Schedule</v>
      </c>
      <c r="C380" s="176" t="str">
        <f t="shared" ref="C380:C402" si="23">C$379</f>
        <v>Boolean Use Non BAU Capacity Retirement Schedule</v>
      </c>
      <c r="D380" s="6" t="s">
        <v>2273</v>
      </c>
      <c r="E380" s="47"/>
      <c r="F380" s="6" t="s">
        <v>2523</v>
      </c>
      <c r="G380" s="47"/>
      <c r="H380" s="44">
        <v>861</v>
      </c>
      <c r="I380" s="197" t="s">
        <v>44</v>
      </c>
      <c r="J380" s="177" t="str">
        <f>IF(ISBLANK(INDEX('Policy Characteristics'!D:D,MATCH($C380,'Policy Characteristics'!$C:$C,0))),"",INDEX('Policy Characteristics'!D:D,MATCH($C380,'Policy Characteristics'!$C:$C,0)))</f>
        <v>Non BAU Capacity Retirement Schedule</v>
      </c>
      <c r="K380" s="176" t="str">
        <f>IF(ISBLANK(INDEX('Policy Characteristics'!E:E,MATCH($C380,'Policy Characteristics'!$C:$C,0))),"",INDEX('Policy Characteristics'!E:E,MATCH($C380,'Policy Characteristics'!$C:$C,0)))</f>
        <v/>
      </c>
      <c r="L380" s="176">
        <f>IF(ISBLANK(INDEX('Policy Characteristics'!F:F,MATCH($C380,'Policy Characteristics'!$C:$C,0))),"",INDEX('Policy Characteristics'!F:F,MATCH($C380,'Policy Characteristics'!$C:$C,0)))</f>
        <v>0</v>
      </c>
      <c r="M380" s="176">
        <f>IF(ISBLANK(INDEX('Policy Characteristics'!G:G,MATCH($C380,'Policy Characteristics'!$C:$C,0))),"",INDEX('Policy Characteristics'!G:G,MATCH($C380,'Policy Characteristics'!$C:$C,0)))</f>
        <v>1</v>
      </c>
      <c r="N380" s="176">
        <f>IF(ISBLANK(INDEX('Policy Characteristics'!H:H,MATCH($C380,'Policy Characteristics'!$C:$C,0))),"",INDEX('Policy Characteristics'!H:H,MATCH($C380,'Policy Characteristics'!$C:$C,0)))</f>
        <v>1</v>
      </c>
      <c r="O380" s="176" t="str">
        <f>IF(ISBLANK(INDEX('Policy Characteristics'!I:I,MATCH($C380,'Policy Characteristics'!$C:$C,0))),"",INDEX('Policy Characteristics'!I:I,MATCH($C380,'Policy Characteristics'!$C:$C,0)))</f>
        <v>on/off</v>
      </c>
      <c r="P380" s="176" t="str">
        <f>IF(ISBLANK(INDEX('Policy Characteristics'!J:J,MATCH($C380,'Policy Characteristics'!$C:$C,0))),"",INDEX('Policy Characteristics'!J:J,MATCH($C380,'Policy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80" s="176" t="str">
        <f>IF(ISBLANK(INDEX('Policy Characteristics'!K:K,MATCH($C380,'Policy Characteristics'!$C:$C,0))),"",INDEX('Policy Characteristics'!K:K,MATCH($C380,'Policy Characteristics'!$C:$C,0)))</f>
        <v/>
      </c>
      <c r="R380" s="176" t="str">
        <f>IF(ISBLANK(INDEX('Policy Characteristics'!L:L,MATCH($C380,'Policy Characteristics'!$C:$C,0))),"",INDEX('Policy Characteristics'!L:L,MATCH($C380,'Policy Characteristics'!$C:$C,0)))</f>
        <v/>
      </c>
    </row>
    <row r="381" spans="1:18" x14ac:dyDescent="0.25">
      <c r="A381" s="176" t="str">
        <f>IF(ISBLANK(INDEX('Policy Characteristics'!A:A,MATCH($C381,'Policy Characteristics'!$C:$C,0))),"",INDEX('Policy Characteristics'!A:A,MATCH($C381,'Policy Characteristics'!$C:$C,0)))</f>
        <v>Electricity Supply</v>
      </c>
      <c r="B381" s="184" t="str">
        <f>IF(ISBLANK(INDEX('Policy Characteristics'!B:B,MATCH($C381,'Policy Characteristics'!$C:$C,0))),"",INDEX('Policy Characteristics'!B:B,MATCH($C381,'Policy Characteristics'!$C:$C,0)))</f>
        <v>Non BAU Capacity Retirement Schedule</v>
      </c>
      <c r="C381" s="176" t="str">
        <f t="shared" si="23"/>
        <v>Boolean Use Non BAU Capacity Retirement Schedule</v>
      </c>
      <c r="D381" s="6" t="s">
        <v>2274</v>
      </c>
      <c r="E381" s="47"/>
      <c r="F381" s="6" t="s">
        <v>2224</v>
      </c>
      <c r="G381" s="47"/>
      <c r="H381" s="44">
        <v>1767</v>
      </c>
      <c r="I381" s="197" t="s">
        <v>44</v>
      </c>
      <c r="J381" s="177" t="str">
        <f>IF(ISBLANK(INDEX('Policy Characteristics'!D:D,MATCH($C381,'Policy Characteristics'!$C:$C,0))),"",INDEX('Policy Characteristics'!D:D,MATCH($C381,'Policy Characteristics'!$C:$C,0)))</f>
        <v>Non BAU Capacity Retirement Schedule</v>
      </c>
      <c r="K381" s="176" t="str">
        <f>IF(ISBLANK(INDEX('Policy Characteristics'!E:E,MATCH($C381,'Policy Characteristics'!$C:$C,0))),"",INDEX('Policy Characteristics'!E:E,MATCH($C381,'Policy Characteristics'!$C:$C,0)))</f>
        <v/>
      </c>
      <c r="L381" s="176">
        <f>IF(ISBLANK(INDEX('Policy Characteristics'!F:F,MATCH($C381,'Policy Characteristics'!$C:$C,0))),"",INDEX('Policy Characteristics'!F:F,MATCH($C381,'Policy Characteristics'!$C:$C,0)))</f>
        <v>0</v>
      </c>
      <c r="M381" s="176">
        <f>IF(ISBLANK(INDEX('Policy Characteristics'!G:G,MATCH($C381,'Policy Characteristics'!$C:$C,0))),"",INDEX('Policy Characteristics'!G:G,MATCH($C381,'Policy Characteristics'!$C:$C,0)))</f>
        <v>1</v>
      </c>
      <c r="N381" s="176">
        <f>IF(ISBLANK(INDEX('Policy Characteristics'!H:H,MATCH($C381,'Policy Characteristics'!$C:$C,0))),"",INDEX('Policy Characteristics'!H:H,MATCH($C381,'Policy Characteristics'!$C:$C,0)))</f>
        <v>1</v>
      </c>
      <c r="O381" s="176" t="str">
        <f>IF(ISBLANK(INDEX('Policy Characteristics'!I:I,MATCH($C381,'Policy Characteristics'!$C:$C,0))),"",INDEX('Policy Characteristics'!I:I,MATCH($C381,'Policy Characteristics'!$C:$C,0)))</f>
        <v>on/off</v>
      </c>
      <c r="P381" s="176" t="str">
        <f>IF(ISBLANK(INDEX('Policy Characteristics'!J:J,MATCH($C381,'Policy Characteristics'!$C:$C,0))),"",INDEX('Policy Characteristics'!J:J,MATCH($C381,'Policy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81" s="176" t="str">
        <f>IF(ISBLANK(INDEX('Policy Characteristics'!K:K,MATCH($C381,'Policy Characteristics'!$C:$C,0))),"",INDEX('Policy Characteristics'!K:K,MATCH($C381,'Policy Characteristics'!$C:$C,0)))</f>
        <v/>
      </c>
      <c r="R381" s="176" t="str">
        <f>IF(ISBLANK(INDEX('Policy Characteristics'!L:L,MATCH($C381,'Policy Characteristics'!$C:$C,0))),"",INDEX('Policy Characteristics'!L:L,MATCH($C381,'Policy Characteristics'!$C:$C,0)))</f>
        <v/>
      </c>
    </row>
    <row r="382" spans="1:18" x14ac:dyDescent="0.25">
      <c r="A382" s="176" t="str">
        <f>IF(ISBLANK(INDEX('Policy Characteristics'!A:A,MATCH($C382,'Policy Characteristics'!$C:$C,0))),"",INDEX('Policy Characteristics'!A:A,MATCH($C382,'Policy Characteristics'!$C:$C,0)))</f>
        <v>Electricity Supply</v>
      </c>
      <c r="B382" s="184" t="str">
        <f>IF(ISBLANK(INDEX('Policy Characteristics'!B:B,MATCH($C382,'Policy Characteristics'!$C:$C,0))),"",INDEX('Policy Characteristics'!B:B,MATCH($C382,'Policy Characteristics'!$C:$C,0)))</f>
        <v>Non BAU Capacity Retirement Schedule</v>
      </c>
      <c r="C382" s="176" t="str">
        <f t="shared" si="23"/>
        <v>Boolean Use Non BAU Capacity Retirement Schedule</v>
      </c>
      <c r="D382" s="6" t="s">
        <v>75</v>
      </c>
      <c r="E382" s="47"/>
      <c r="F382" s="6" t="s">
        <v>2284</v>
      </c>
      <c r="G382" s="47"/>
      <c r="H382" s="44">
        <v>862</v>
      </c>
      <c r="I382" s="197" t="s">
        <v>44</v>
      </c>
      <c r="J382" s="177" t="str">
        <f>IF(ISBLANK(INDEX('Policy Characteristics'!D:D,MATCH($C382,'Policy Characteristics'!$C:$C,0))),"",INDEX('Policy Characteristics'!D:D,MATCH($C382,'Policy Characteristics'!$C:$C,0)))</f>
        <v>Non BAU Capacity Retirement Schedule</v>
      </c>
      <c r="K382" s="176" t="str">
        <f>IF(ISBLANK(INDEX('Policy Characteristics'!E:E,MATCH($C382,'Policy Characteristics'!$C:$C,0))),"",INDEX('Policy Characteristics'!E:E,MATCH($C382,'Policy Characteristics'!$C:$C,0)))</f>
        <v/>
      </c>
      <c r="L382" s="176">
        <f>IF(ISBLANK(INDEX('Policy Characteristics'!F:F,MATCH($C382,'Policy Characteristics'!$C:$C,0))),"",INDEX('Policy Characteristics'!F:F,MATCH($C382,'Policy Characteristics'!$C:$C,0)))</f>
        <v>0</v>
      </c>
      <c r="M382" s="176">
        <f>IF(ISBLANK(INDEX('Policy Characteristics'!G:G,MATCH($C382,'Policy Characteristics'!$C:$C,0))),"",INDEX('Policy Characteristics'!G:G,MATCH($C382,'Policy Characteristics'!$C:$C,0)))</f>
        <v>1</v>
      </c>
      <c r="N382" s="176">
        <f>IF(ISBLANK(INDEX('Policy Characteristics'!H:H,MATCH($C382,'Policy Characteristics'!$C:$C,0))),"",INDEX('Policy Characteristics'!H:H,MATCH($C382,'Policy Characteristics'!$C:$C,0)))</f>
        <v>1</v>
      </c>
      <c r="O382" s="176" t="str">
        <f>IF(ISBLANK(INDEX('Policy Characteristics'!I:I,MATCH($C382,'Policy Characteristics'!$C:$C,0))),"",INDEX('Policy Characteristics'!I:I,MATCH($C382,'Policy Characteristics'!$C:$C,0)))</f>
        <v>on/off</v>
      </c>
      <c r="P382" s="176" t="str">
        <f>IF(ISBLANK(INDEX('Policy Characteristics'!J:J,MATCH($C382,'Policy Characteristics'!$C:$C,0))),"",INDEX('Policy Characteristics'!J:J,MATCH($C382,'Policy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82" s="176" t="str">
        <f>IF(ISBLANK(INDEX('Policy Characteristics'!K:K,MATCH($C382,'Policy Characteristics'!$C:$C,0))),"",INDEX('Policy Characteristics'!K:K,MATCH($C382,'Policy Characteristics'!$C:$C,0)))</f>
        <v/>
      </c>
      <c r="R382" s="176" t="str">
        <f>IF(ISBLANK(INDEX('Policy Characteristics'!L:L,MATCH($C382,'Policy Characteristics'!$C:$C,0))),"",INDEX('Policy Characteristics'!L:L,MATCH($C382,'Policy Characteristics'!$C:$C,0)))</f>
        <v/>
      </c>
    </row>
    <row r="383" spans="1:18" x14ac:dyDescent="0.25">
      <c r="A383" s="176" t="str">
        <f>IF(ISBLANK(INDEX('Policy Characteristics'!A:A,MATCH($C383,'Policy Characteristics'!$C:$C,0))),"",INDEX('Policy Characteristics'!A:A,MATCH($C383,'Policy Characteristics'!$C:$C,0)))</f>
        <v>Electricity Supply</v>
      </c>
      <c r="B383" s="184" t="str">
        <f>IF(ISBLANK(INDEX('Policy Characteristics'!B:B,MATCH($C383,'Policy Characteristics'!$C:$C,0))),"",INDEX('Policy Characteristics'!B:B,MATCH($C383,'Policy Characteristics'!$C:$C,0)))</f>
        <v>Non BAU Capacity Retirement Schedule</v>
      </c>
      <c r="C383" s="176" t="str">
        <f t="shared" si="23"/>
        <v>Boolean Use Non BAU Capacity Retirement Schedule</v>
      </c>
      <c r="D383" s="6" t="s">
        <v>76</v>
      </c>
      <c r="E383" s="47"/>
      <c r="F383" s="6" t="s">
        <v>88</v>
      </c>
      <c r="G383" s="47"/>
      <c r="H383" s="44">
        <v>863</v>
      </c>
      <c r="I383" s="197" t="s">
        <v>44</v>
      </c>
      <c r="J383" s="177" t="str">
        <f>IF(ISBLANK(INDEX('Policy Characteristics'!D:D,MATCH($C383,'Policy Characteristics'!$C:$C,0))),"",INDEX('Policy Characteristics'!D:D,MATCH($C383,'Policy Characteristics'!$C:$C,0)))</f>
        <v>Non BAU Capacity Retirement Schedule</v>
      </c>
      <c r="K383" s="176" t="str">
        <f>IF(ISBLANK(INDEX('Policy Characteristics'!E:E,MATCH($C383,'Policy Characteristics'!$C:$C,0))),"",INDEX('Policy Characteristics'!E:E,MATCH($C383,'Policy Characteristics'!$C:$C,0)))</f>
        <v/>
      </c>
      <c r="L383" s="176">
        <f>IF(ISBLANK(INDEX('Policy Characteristics'!F:F,MATCH($C383,'Policy Characteristics'!$C:$C,0))),"",INDEX('Policy Characteristics'!F:F,MATCH($C383,'Policy Characteristics'!$C:$C,0)))</f>
        <v>0</v>
      </c>
      <c r="M383" s="176">
        <f>IF(ISBLANK(INDEX('Policy Characteristics'!G:G,MATCH($C383,'Policy Characteristics'!$C:$C,0))),"",INDEX('Policy Characteristics'!G:G,MATCH($C383,'Policy Characteristics'!$C:$C,0)))</f>
        <v>1</v>
      </c>
      <c r="N383" s="176">
        <f>IF(ISBLANK(INDEX('Policy Characteristics'!H:H,MATCH($C383,'Policy Characteristics'!$C:$C,0))),"",INDEX('Policy Characteristics'!H:H,MATCH($C383,'Policy Characteristics'!$C:$C,0)))</f>
        <v>1</v>
      </c>
      <c r="O383" s="176" t="str">
        <f>IF(ISBLANK(INDEX('Policy Characteristics'!I:I,MATCH($C383,'Policy Characteristics'!$C:$C,0))),"",INDEX('Policy Characteristics'!I:I,MATCH($C383,'Policy Characteristics'!$C:$C,0)))</f>
        <v>on/off</v>
      </c>
      <c r="P383" s="176" t="str">
        <f>IF(ISBLANK(INDEX('Policy Characteristics'!J:J,MATCH($C383,'Policy Characteristics'!$C:$C,0))),"",INDEX('Policy Characteristics'!J:J,MATCH($C383,'Policy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83" s="176" t="str">
        <f>IF(ISBLANK(INDEX('Policy Characteristics'!K:K,MATCH($C383,'Policy Characteristics'!$C:$C,0))),"",INDEX('Policy Characteristics'!K:K,MATCH($C383,'Policy Characteristics'!$C:$C,0)))</f>
        <v/>
      </c>
      <c r="R383" s="176" t="str">
        <f>IF(ISBLANK(INDEX('Policy Characteristics'!L:L,MATCH($C383,'Policy Characteristics'!$C:$C,0))),"",INDEX('Policy Characteristics'!L:L,MATCH($C383,'Policy Characteristics'!$C:$C,0)))</f>
        <v/>
      </c>
    </row>
    <row r="384" spans="1:18" x14ac:dyDescent="0.25">
      <c r="A384" s="176" t="str">
        <f>IF(ISBLANK(INDEX('Policy Characteristics'!A:A,MATCH($C384,'Policy Characteristics'!$C:$C,0))),"",INDEX('Policy Characteristics'!A:A,MATCH($C384,'Policy Characteristics'!$C:$C,0)))</f>
        <v>Electricity Supply</v>
      </c>
      <c r="B384" s="184" t="str">
        <f>IF(ISBLANK(INDEX('Policy Characteristics'!B:B,MATCH($C384,'Policy Characteristics'!$C:$C,0))),"",INDEX('Policy Characteristics'!B:B,MATCH($C384,'Policy Characteristics'!$C:$C,0)))</f>
        <v>Non BAU Capacity Retirement Schedule</v>
      </c>
      <c r="C384" s="176" t="str">
        <f t="shared" si="23"/>
        <v>Boolean Use Non BAU Capacity Retirement Schedule</v>
      </c>
      <c r="D384" s="6" t="s">
        <v>440</v>
      </c>
      <c r="E384" s="47"/>
      <c r="F384" s="6" t="s">
        <v>443</v>
      </c>
      <c r="G384" s="47"/>
      <c r="H384" s="44">
        <v>864</v>
      </c>
      <c r="I384" s="197" t="s">
        <v>44</v>
      </c>
      <c r="J384" s="177" t="str">
        <f>IF(ISBLANK(INDEX('Policy Characteristics'!D:D,MATCH($C384,'Policy Characteristics'!$C:$C,0))),"",INDEX('Policy Characteristics'!D:D,MATCH($C384,'Policy Characteristics'!$C:$C,0)))</f>
        <v>Non BAU Capacity Retirement Schedule</v>
      </c>
      <c r="K384" s="176" t="str">
        <f>IF(ISBLANK(INDEX('Policy Characteristics'!E:E,MATCH($C384,'Policy Characteristics'!$C:$C,0))),"",INDEX('Policy Characteristics'!E:E,MATCH($C384,'Policy Characteristics'!$C:$C,0)))</f>
        <v/>
      </c>
      <c r="L384" s="176">
        <f>IF(ISBLANK(INDEX('Policy Characteristics'!F:F,MATCH($C384,'Policy Characteristics'!$C:$C,0))),"",INDEX('Policy Characteristics'!F:F,MATCH($C384,'Policy Characteristics'!$C:$C,0)))</f>
        <v>0</v>
      </c>
      <c r="M384" s="176">
        <f>IF(ISBLANK(INDEX('Policy Characteristics'!G:G,MATCH($C384,'Policy Characteristics'!$C:$C,0))),"",INDEX('Policy Characteristics'!G:G,MATCH($C384,'Policy Characteristics'!$C:$C,0)))</f>
        <v>1</v>
      </c>
      <c r="N384" s="176">
        <f>IF(ISBLANK(INDEX('Policy Characteristics'!H:H,MATCH($C384,'Policy Characteristics'!$C:$C,0))),"",INDEX('Policy Characteristics'!H:H,MATCH($C384,'Policy Characteristics'!$C:$C,0)))</f>
        <v>1</v>
      </c>
      <c r="O384" s="176" t="str">
        <f>IF(ISBLANK(INDEX('Policy Characteristics'!I:I,MATCH($C384,'Policy Characteristics'!$C:$C,0))),"",INDEX('Policy Characteristics'!I:I,MATCH($C384,'Policy Characteristics'!$C:$C,0)))</f>
        <v>on/off</v>
      </c>
      <c r="P384" s="176" t="str">
        <f>IF(ISBLANK(INDEX('Policy Characteristics'!J:J,MATCH($C384,'Policy Characteristics'!$C:$C,0))),"",INDEX('Policy Characteristics'!J:J,MATCH($C384,'Policy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84" s="176" t="str">
        <f>IF(ISBLANK(INDEX('Policy Characteristics'!K:K,MATCH($C384,'Policy Characteristics'!$C:$C,0))),"",INDEX('Policy Characteristics'!K:K,MATCH($C384,'Policy Characteristics'!$C:$C,0)))</f>
        <v/>
      </c>
      <c r="R384" s="176" t="str">
        <f>IF(ISBLANK(INDEX('Policy Characteristics'!L:L,MATCH($C384,'Policy Characteristics'!$C:$C,0))),"",INDEX('Policy Characteristics'!L:L,MATCH($C384,'Policy Characteristics'!$C:$C,0)))</f>
        <v/>
      </c>
    </row>
    <row r="385" spans="1:18" x14ac:dyDescent="0.25">
      <c r="A385" s="176" t="str">
        <f>IF(ISBLANK(INDEX('Policy Characteristics'!A:A,MATCH($C385,'Policy Characteristics'!$C:$C,0))),"",INDEX('Policy Characteristics'!A:A,MATCH($C385,'Policy Characteristics'!$C:$C,0)))</f>
        <v>Electricity Supply</v>
      </c>
      <c r="B385" s="184" t="str">
        <f>IF(ISBLANK(INDEX('Policy Characteristics'!B:B,MATCH($C385,'Policy Characteristics'!$C:$C,0))),"",INDEX('Policy Characteristics'!B:B,MATCH($C385,'Policy Characteristics'!$C:$C,0)))</f>
        <v>Non BAU Capacity Retirement Schedule</v>
      </c>
      <c r="C385" s="176" t="str">
        <f t="shared" si="23"/>
        <v>Boolean Use Non BAU Capacity Retirement Schedule</v>
      </c>
      <c r="D385" s="6" t="s">
        <v>77</v>
      </c>
      <c r="E385" s="47"/>
      <c r="F385" s="6" t="s">
        <v>89</v>
      </c>
      <c r="G385" s="47"/>
      <c r="H385" s="44">
        <v>865</v>
      </c>
      <c r="I385" s="197" t="s">
        <v>44</v>
      </c>
      <c r="J385" s="177" t="str">
        <f>IF(ISBLANK(INDEX('Policy Characteristics'!D:D,MATCH($C385,'Policy Characteristics'!$C:$C,0))),"",INDEX('Policy Characteristics'!D:D,MATCH($C385,'Policy Characteristics'!$C:$C,0)))</f>
        <v>Non BAU Capacity Retirement Schedule</v>
      </c>
      <c r="K385" s="176" t="str">
        <f>IF(ISBLANK(INDEX('Policy Characteristics'!E:E,MATCH($C385,'Policy Characteristics'!$C:$C,0))),"",INDEX('Policy Characteristics'!E:E,MATCH($C385,'Policy Characteristics'!$C:$C,0)))</f>
        <v/>
      </c>
      <c r="L385" s="176">
        <f>IF(ISBLANK(INDEX('Policy Characteristics'!F:F,MATCH($C385,'Policy Characteristics'!$C:$C,0))),"",INDEX('Policy Characteristics'!F:F,MATCH($C385,'Policy Characteristics'!$C:$C,0)))</f>
        <v>0</v>
      </c>
      <c r="M385" s="176">
        <f>IF(ISBLANK(INDEX('Policy Characteristics'!G:G,MATCH($C385,'Policy Characteristics'!$C:$C,0))),"",INDEX('Policy Characteristics'!G:G,MATCH($C385,'Policy Characteristics'!$C:$C,0)))</f>
        <v>1</v>
      </c>
      <c r="N385" s="176">
        <f>IF(ISBLANK(INDEX('Policy Characteristics'!H:H,MATCH($C385,'Policy Characteristics'!$C:$C,0))),"",INDEX('Policy Characteristics'!H:H,MATCH($C385,'Policy Characteristics'!$C:$C,0)))</f>
        <v>1</v>
      </c>
      <c r="O385" s="176" t="str">
        <f>IF(ISBLANK(INDEX('Policy Characteristics'!I:I,MATCH($C385,'Policy Characteristics'!$C:$C,0))),"",INDEX('Policy Characteristics'!I:I,MATCH($C385,'Policy Characteristics'!$C:$C,0)))</f>
        <v>on/off</v>
      </c>
      <c r="P385" s="176" t="str">
        <f>IF(ISBLANK(INDEX('Policy Characteristics'!J:J,MATCH($C385,'Policy Characteristics'!$C:$C,0))),"",INDEX('Policy Characteristics'!J:J,MATCH($C385,'Policy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85" s="176" t="str">
        <f>IF(ISBLANK(INDEX('Policy Characteristics'!K:K,MATCH($C385,'Policy Characteristics'!$C:$C,0))),"",INDEX('Policy Characteristics'!K:K,MATCH($C385,'Policy Characteristics'!$C:$C,0)))</f>
        <v/>
      </c>
      <c r="R385" s="176" t="str">
        <f>IF(ISBLANK(INDEX('Policy Characteristics'!L:L,MATCH($C385,'Policy Characteristics'!$C:$C,0))),"",INDEX('Policy Characteristics'!L:L,MATCH($C385,'Policy Characteristics'!$C:$C,0)))</f>
        <v/>
      </c>
    </row>
    <row r="386" spans="1:18" x14ac:dyDescent="0.25">
      <c r="A386" s="176" t="str">
        <f>IF(ISBLANK(INDEX('Policy Characteristics'!A:A,MATCH($C386,'Policy Characteristics'!$C:$C,0))),"",INDEX('Policy Characteristics'!A:A,MATCH($C386,'Policy Characteristics'!$C:$C,0)))</f>
        <v>Electricity Supply</v>
      </c>
      <c r="B386" s="184" t="str">
        <f>IF(ISBLANK(INDEX('Policy Characteristics'!B:B,MATCH($C386,'Policy Characteristics'!$C:$C,0))),"",INDEX('Policy Characteristics'!B:B,MATCH($C386,'Policy Characteristics'!$C:$C,0)))</f>
        <v>Non BAU Capacity Retirement Schedule</v>
      </c>
      <c r="C386" s="176" t="str">
        <f t="shared" si="23"/>
        <v>Boolean Use Non BAU Capacity Retirement Schedule</v>
      </c>
      <c r="D386" s="6" t="s">
        <v>78</v>
      </c>
      <c r="E386" s="47"/>
      <c r="F386" s="6" t="s">
        <v>90</v>
      </c>
      <c r="G386" s="47"/>
      <c r="H386" s="44">
        <v>866</v>
      </c>
      <c r="I386" s="197" t="s">
        <v>44</v>
      </c>
      <c r="J386" s="177" t="str">
        <f>IF(ISBLANK(INDEX('Policy Characteristics'!D:D,MATCH($C386,'Policy Characteristics'!$C:$C,0))),"",INDEX('Policy Characteristics'!D:D,MATCH($C386,'Policy Characteristics'!$C:$C,0)))</f>
        <v>Non BAU Capacity Retirement Schedule</v>
      </c>
      <c r="K386" s="176" t="str">
        <f>IF(ISBLANK(INDEX('Policy Characteristics'!E:E,MATCH($C386,'Policy Characteristics'!$C:$C,0))),"",INDEX('Policy Characteristics'!E:E,MATCH($C386,'Policy Characteristics'!$C:$C,0)))</f>
        <v/>
      </c>
      <c r="L386" s="176">
        <f>IF(ISBLANK(INDEX('Policy Characteristics'!F:F,MATCH($C386,'Policy Characteristics'!$C:$C,0))),"",INDEX('Policy Characteristics'!F:F,MATCH($C386,'Policy Characteristics'!$C:$C,0)))</f>
        <v>0</v>
      </c>
      <c r="M386" s="176">
        <f>IF(ISBLANK(INDEX('Policy Characteristics'!G:G,MATCH($C386,'Policy Characteristics'!$C:$C,0))),"",INDEX('Policy Characteristics'!G:G,MATCH($C386,'Policy Characteristics'!$C:$C,0)))</f>
        <v>1</v>
      </c>
      <c r="N386" s="176">
        <f>IF(ISBLANK(INDEX('Policy Characteristics'!H:H,MATCH($C386,'Policy Characteristics'!$C:$C,0))),"",INDEX('Policy Characteristics'!H:H,MATCH($C386,'Policy Characteristics'!$C:$C,0)))</f>
        <v>1</v>
      </c>
      <c r="O386" s="176" t="str">
        <f>IF(ISBLANK(INDEX('Policy Characteristics'!I:I,MATCH($C386,'Policy Characteristics'!$C:$C,0))),"",INDEX('Policy Characteristics'!I:I,MATCH($C386,'Policy Characteristics'!$C:$C,0)))</f>
        <v>on/off</v>
      </c>
      <c r="P386" s="176" t="str">
        <f>IF(ISBLANK(INDEX('Policy Characteristics'!J:J,MATCH($C386,'Policy Characteristics'!$C:$C,0))),"",INDEX('Policy Characteristics'!J:J,MATCH($C386,'Policy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86" s="176" t="str">
        <f>IF(ISBLANK(INDEX('Policy Characteristics'!K:K,MATCH($C386,'Policy Characteristics'!$C:$C,0))),"",INDEX('Policy Characteristics'!K:K,MATCH($C386,'Policy Characteristics'!$C:$C,0)))</f>
        <v/>
      </c>
      <c r="R386" s="176" t="str">
        <f>IF(ISBLANK(INDEX('Policy Characteristics'!L:L,MATCH($C386,'Policy Characteristics'!$C:$C,0))),"",INDEX('Policy Characteristics'!L:L,MATCH($C386,'Policy Characteristics'!$C:$C,0)))</f>
        <v/>
      </c>
    </row>
    <row r="387" spans="1:18" x14ac:dyDescent="0.25">
      <c r="A387" s="176" t="str">
        <f>IF(ISBLANK(INDEX('Policy Characteristics'!A:A,MATCH($C387,'Policy Characteristics'!$C:$C,0))),"",INDEX('Policy Characteristics'!A:A,MATCH($C387,'Policy Characteristics'!$C:$C,0)))</f>
        <v>Electricity Supply</v>
      </c>
      <c r="B387" s="184" t="str">
        <f>IF(ISBLANK(INDEX('Policy Characteristics'!B:B,MATCH($C387,'Policy Characteristics'!$C:$C,0))),"",INDEX('Policy Characteristics'!B:B,MATCH($C387,'Policy Characteristics'!$C:$C,0)))</f>
        <v>Non BAU Capacity Retirement Schedule</v>
      </c>
      <c r="C387" s="176" t="str">
        <f t="shared" si="23"/>
        <v>Boolean Use Non BAU Capacity Retirement Schedule</v>
      </c>
      <c r="D387" s="6" t="s">
        <v>79</v>
      </c>
      <c r="E387" s="47"/>
      <c r="F387" s="6" t="s">
        <v>91</v>
      </c>
      <c r="G387" s="47"/>
      <c r="H387" s="44">
        <v>867</v>
      </c>
      <c r="I387" s="197" t="s">
        <v>44</v>
      </c>
      <c r="J387" s="177" t="str">
        <f>IF(ISBLANK(INDEX('Policy Characteristics'!D:D,MATCH($C387,'Policy Characteristics'!$C:$C,0))),"",INDEX('Policy Characteristics'!D:D,MATCH($C387,'Policy Characteristics'!$C:$C,0)))</f>
        <v>Non BAU Capacity Retirement Schedule</v>
      </c>
      <c r="K387" s="176" t="str">
        <f>IF(ISBLANK(INDEX('Policy Characteristics'!E:E,MATCH($C387,'Policy Characteristics'!$C:$C,0))),"",INDEX('Policy Characteristics'!E:E,MATCH($C387,'Policy Characteristics'!$C:$C,0)))</f>
        <v/>
      </c>
      <c r="L387" s="176">
        <f>IF(ISBLANK(INDEX('Policy Characteristics'!F:F,MATCH($C387,'Policy Characteristics'!$C:$C,0))),"",INDEX('Policy Characteristics'!F:F,MATCH($C387,'Policy Characteristics'!$C:$C,0)))</f>
        <v>0</v>
      </c>
      <c r="M387" s="176">
        <f>IF(ISBLANK(INDEX('Policy Characteristics'!G:G,MATCH($C387,'Policy Characteristics'!$C:$C,0))),"",INDEX('Policy Characteristics'!G:G,MATCH($C387,'Policy Characteristics'!$C:$C,0)))</f>
        <v>1</v>
      </c>
      <c r="N387" s="176">
        <f>IF(ISBLANK(INDEX('Policy Characteristics'!H:H,MATCH($C387,'Policy Characteristics'!$C:$C,0))),"",INDEX('Policy Characteristics'!H:H,MATCH($C387,'Policy Characteristics'!$C:$C,0)))</f>
        <v>1</v>
      </c>
      <c r="O387" s="176" t="str">
        <f>IF(ISBLANK(INDEX('Policy Characteristics'!I:I,MATCH($C387,'Policy Characteristics'!$C:$C,0))),"",INDEX('Policy Characteristics'!I:I,MATCH($C387,'Policy Characteristics'!$C:$C,0)))</f>
        <v>on/off</v>
      </c>
      <c r="P387" s="176" t="str">
        <f>IF(ISBLANK(INDEX('Policy Characteristics'!J:J,MATCH($C387,'Policy Characteristics'!$C:$C,0))),"",INDEX('Policy Characteristics'!J:J,MATCH($C387,'Policy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87" s="176" t="str">
        <f>IF(ISBLANK(INDEX('Policy Characteristics'!K:K,MATCH($C387,'Policy Characteristics'!$C:$C,0))),"",INDEX('Policy Characteristics'!K:K,MATCH($C387,'Policy Characteristics'!$C:$C,0)))</f>
        <v/>
      </c>
      <c r="R387" s="176" t="str">
        <f>IF(ISBLANK(INDEX('Policy Characteristics'!L:L,MATCH($C387,'Policy Characteristics'!$C:$C,0))),"",INDEX('Policy Characteristics'!L:L,MATCH($C387,'Policy Characteristics'!$C:$C,0)))</f>
        <v/>
      </c>
    </row>
    <row r="388" spans="1:18" x14ac:dyDescent="0.25">
      <c r="A388" s="176" t="str">
        <f>IF(ISBLANK(INDEX('Policy Characteristics'!A:A,MATCH($C388,'Policy Characteristics'!$C:$C,0))),"",INDEX('Policy Characteristics'!A:A,MATCH($C388,'Policy Characteristics'!$C:$C,0)))</f>
        <v>Electricity Supply</v>
      </c>
      <c r="B388" s="184" t="str">
        <f>IF(ISBLANK(INDEX('Policy Characteristics'!B:B,MATCH($C388,'Policy Characteristics'!$C:$C,0))),"",INDEX('Policy Characteristics'!B:B,MATCH($C388,'Policy Characteristics'!$C:$C,0)))</f>
        <v>Non BAU Capacity Retirement Schedule</v>
      </c>
      <c r="C388" s="176" t="str">
        <f t="shared" si="23"/>
        <v>Boolean Use Non BAU Capacity Retirement Schedule</v>
      </c>
      <c r="D388" s="6" t="s">
        <v>1306</v>
      </c>
      <c r="E388" s="47"/>
      <c r="F388" s="6" t="s">
        <v>428</v>
      </c>
      <c r="G388" s="47"/>
      <c r="H388" s="44">
        <v>868</v>
      </c>
      <c r="I388" s="197" t="s">
        <v>44</v>
      </c>
      <c r="J388" s="177" t="str">
        <f>IF(ISBLANK(INDEX('Policy Characteristics'!D:D,MATCH($C388,'Policy Characteristics'!$C:$C,0))),"",INDEX('Policy Characteristics'!D:D,MATCH($C388,'Policy Characteristics'!$C:$C,0)))</f>
        <v>Non BAU Capacity Retirement Schedule</v>
      </c>
      <c r="K388" s="176" t="str">
        <f>IF(ISBLANK(INDEX('Policy Characteristics'!E:E,MATCH($C388,'Policy Characteristics'!$C:$C,0))),"",INDEX('Policy Characteristics'!E:E,MATCH($C388,'Policy Characteristics'!$C:$C,0)))</f>
        <v/>
      </c>
      <c r="L388" s="176">
        <f>IF(ISBLANK(INDEX('Policy Characteristics'!F:F,MATCH($C388,'Policy Characteristics'!$C:$C,0))),"",INDEX('Policy Characteristics'!F:F,MATCH($C388,'Policy Characteristics'!$C:$C,0)))</f>
        <v>0</v>
      </c>
      <c r="M388" s="176">
        <f>IF(ISBLANK(INDEX('Policy Characteristics'!G:G,MATCH($C388,'Policy Characteristics'!$C:$C,0))),"",INDEX('Policy Characteristics'!G:G,MATCH($C388,'Policy Characteristics'!$C:$C,0)))</f>
        <v>1</v>
      </c>
      <c r="N388" s="176">
        <f>IF(ISBLANK(INDEX('Policy Characteristics'!H:H,MATCH($C388,'Policy Characteristics'!$C:$C,0))),"",INDEX('Policy Characteristics'!H:H,MATCH($C388,'Policy Characteristics'!$C:$C,0)))</f>
        <v>1</v>
      </c>
      <c r="O388" s="176" t="str">
        <f>IF(ISBLANK(INDEX('Policy Characteristics'!I:I,MATCH($C388,'Policy Characteristics'!$C:$C,0))),"",INDEX('Policy Characteristics'!I:I,MATCH($C388,'Policy Characteristics'!$C:$C,0)))</f>
        <v>on/off</v>
      </c>
      <c r="P388" s="176" t="str">
        <f>IF(ISBLANK(INDEX('Policy Characteristics'!J:J,MATCH($C388,'Policy Characteristics'!$C:$C,0))),"",INDEX('Policy Characteristics'!J:J,MATCH($C388,'Policy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88" s="176" t="str">
        <f>IF(ISBLANK(INDEX('Policy Characteristics'!K:K,MATCH($C388,'Policy Characteristics'!$C:$C,0))),"",INDEX('Policy Characteristics'!K:K,MATCH($C388,'Policy Characteristics'!$C:$C,0)))</f>
        <v/>
      </c>
      <c r="R388" s="176" t="str">
        <f>IF(ISBLANK(INDEX('Policy Characteristics'!L:L,MATCH($C388,'Policy Characteristics'!$C:$C,0))),"",INDEX('Policy Characteristics'!L:L,MATCH($C388,'Policy Characteristics'!$C:$C,0)))</f>
        <v/>
      </c>
    </row>
    <row r="389" spans="1:18" x14ac:dyDescent="0.25">
      <c r="A389" s="176" t="str">
        <f>IF(ISBLANK(INDEX('Policy Characteristics'!A:A,MATCH($C389,'Policy Characteristics'!$C:$C,0))),"",INDEX('Policy Characteristics'!A:A,MATCH($C389,'Policy Characteristics'!$C:$C,0)))</f>
        <v>Electricity Supply</v>
      </c>
      <c r="B389" s="184" t="str">
        <f>IF(ISBLANK(INDEX('Policy Characteristics'!B:B,MATCH($C389,'Policy Characteristics'!$C:$C,0))),"",INDEX('Policy Characteristics'!B:B,MATCH($C389,'Policy Characteristics'!$C:$C,0)))</f>
        <v>Non BAU Capacity Retirement Schedule</v>
      </c>
      <c r="C389" s="176" t="str">
        <f t="shared" si="23"/>
        <v>Boolean Use Non BAU Capacity Retirement Schedule</v>
      </c>
      <c r="D389" s="6" t="s">
        <v>302</v>
      </c>
      <c r="E389" s="47"/>
      <c r="F389" s="6" t="s">
        <v>2527</v>
      </c>
      <c r="G389" s="47"/>
      <c r="H389" s="44">
        <v>869</v>
      </c>
      <c r="I389" s="197" t="s">
        <v>44</v>
      </c>
      <c r="J389" s="177" t="str">
        <f>IF(ISBLANK(INDEX('Policy Characteristics'!D:D,MATCH($C389,'Policy Characteristics'!$C:$C,0))),"",INDEX('Policy Characteristics'!D:D,MATCH($C389,'Policy Characteristics'!$C:$C,0)))</f>
        <v>Non BAU Capacity Retirement Schedule</v>
      </c>
      <c r="K389" s="176" t="str">
        <f>IF(ISBLANK(INDEX('Policy Characteristics'!E:E,MATCH($C389,'Policy Characteristics'!$C:$C,0))),"",INDEX('Policy Characteristics'!E:E,MATCH($C389,'Policy Characteristics'!$C:$C,0)))</f>
        <v/>
      </c>
      <c r="L389" s="176">
        <f>IF(ISBLANK(INDEX('Policy Characteristics'!F:F,MATCH($C389,'Policy Characteristics'!$C:$C,0))),"",INDEX('Policy Characteristics'!F:F,MATCH($C389,'Policy Characteristics'!$C:$C,0)))</f>
        <v>0</v>
      </c>
      <c r="M389" s="176">
        <f>IF(ISBLANK(INDEX('Policy Characteristics'!G:G,MATCH($C389,'Policy Characteristics'!$C:$C,0))),"",INDEX('Policy Characteristics'!G:G,MATCH($C389,'Policy Characteristics'!$C:$C,0)))</f>
        <v>1</v>
      </c>
      <c r="N389" s="176">
        <f>IF(ISBLANK(INDEX('Policy Characteristics'!H:H,MATCH($C389,'Policy Characteristics'!$C:$C,0))),"",INDEX('Policy Characteristics'!H:H,MATCH($C389,'Policy Characteristics'!$C:$C,0)))</f>
        <v>1</v>
      </c>
      <c r="O389" s="176" t="str">
        <f>IF(ISBLANK(INDEX('Policy Characteristics'!I:I,MATCH($C389,'Policy Characteristics'!$C:$C,0))),"",INDEX('Policy Characteristics'!I:I,MATCH($C389,'Policy Characteristics'!$C:$C,0)))</f>
        <v>on/off</v>
      </c>
      <c r="P389" s="176" t="str">
        <f>IF(ISBLANK(INDEX('Policy Characteristics'!J:J,MATCH($C389,'Policy Characteristics'!$C:$C,0))),"",INDEX('Policy Characteristics'!J:J,MATCH($C389,'Policy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89" s="176" t="str">
        <f>IF(ISBLANK(INDEX('Policy Characteristics'!K:K,MATCH($C389,'Policy Characteristics'!$C:$C,0))),"",INDEX('Policy Characteristics'!K:K,MATCH($C389,'Policy Characteristics'!$C:$C,0)))</f>
        <v/>
      </c>
      <c r="R389" s="176" t="str">
        <f>IF(ISBLANK(INDEX('Policy Characteristics'!L:L,MATCH($C389,'Policy Characteristics'!$C:$C,0))),"",INDEX('Policy Characteristics'!L:L,MATCH($C389,'Policy Characteristics'!$C:$C,0)))</f>
        <v/>
      </c>
    </row>
    <row r="390" spans="1:18" x14ac:dyDescent="0.25">
      <c r="A390" s="176" t="str">
        <f>IF(ISBLANK(INDEX('Policy Characteristics'!A:A,MATCH($C390,'Policy Characteristics'!$C:$C,0))),"",INDEX('Policy Characteristics'!A:A,MATCH($C390,'Policy Characteristics'!$C:$C,0)))</f>
        <v>Electricity Supply</v>
      </c>
      <c r="B390" s="184" t="str">
        <f>IF(ISBLANK(INDEX('Policy Characteristics'!B:B,MATCH($C390,'Policy Characteristics'!$C:$C,0))),"",INDEX('Policy Characteristics'!B:B,MATCH($C390,'Policy Characteristics'!$C:$C,0)))</f>
        <v>Non BAU Capacity Retirement Schedule</v>
      </c>
      <c r="C390" s="176" t="str">
        <f t="shared" si="23"/>
        <v>Boolean Use Non BAU Capacity Retirement Schedule</v>
      </c>
      <c r="D390" s="6" t="s">
        <v>303</v>
      </c>
      <c r="E390" s="47"/>
      <c r="F390" s="6" t="s">
        <v>2525</v>
      </c>
      <c r="G390" s="47"/>
      <c r="H390" s="44">
        <v>870</v>
      </c>
      <c r="I390" s="197" t="s">
        <v>44</v>
      </c>
      <c r="J390" s="177" t="str">
        <f>IF(ISBLANK(INDEX('Policy Characteristics'!D:D,MATCH($C390,'Policy Characteristics'!$C:$C,0))),"",INDEX('Policy Characteristics'!D:D,MATCH($C390,'Policy Characteristics'!$C:$C,0)))</f>
        <v>Non BAU Capacity Retirement Schedule</v>
      </c>
      <c r="K390" s="176" t="str">
        <f>IF(ISBLANK(INDEX('Policy Characteristics'!E:E,MATCH($C390,'Policy Characteristics'!$C:$C,0))),"",INDEX('Policy Characteristics'!E:E,MATCH($C390,'Policy Characteristics'!$C:$C,0)))</f>
        <v/>
      </c>
      <c r="L390" s="176">
        <f>IF(ISBLANK(INDEX('Policy Characteristics'!F:F,MATCH($C390,'Policy Characteristics'!$C:$C,0))),"",INDEX('Policy Characteristics'!F:F,MATCH($C390,'Policy Characteristics'!$C:$C,0)))</f>
        <v>0</v>
      </c>
      <c r="M390" s="176">
        <f>IF(ISBLANK(INDEX('Policy Characteristics'!G:G,MATCH($C390,'Policy Characteristics'!$C:$C,0))),"",INDEX('Policy Characteristics'!G:G,MATCH($C390,'Policy Characteristics'!$C:$C,0)))</f>
        <v>1</v>
      </c>
      <c r="N390" s="176">
        <f>IF(ISBLANK(INDEX('Policy Characteristics'!H:H,MATCH($C390,'Policy Characteristics'!$C:$C,0))),"",INDEX('Policy Characteristics'!H:H,MATCH($C390,'Policy Characteristics'!$C:$C,0)))</f>
        <v>1</v>
      </c>
      <c r="O390" s="176" t="str">
        <f>IF(ISBLANK(INDEX('Policy Characteristics'!I:I,MATCH($C390,'Policy Characteristics'!$C:$C,0))),"",INDEX('Policy Characteristics'!I:I,MATCH($C390,'Policy Characteristics'!$C:$C,0)))</f>
        <v>on/off</v>
      </c>
      <c r="P390" s="176" t="str">
        <f>IF(ISBLANK(INDEX('Policy Characteristics'!J:J,MATCH($C390,'Policy Characteristics'!$C:$C,0))),"",INDEX('Policy Characteristics'!J:J,MATCH($C390,'Policy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90" s="176" t="str">
        <f>IF(ISBLANK(INDEX('Policy Characteristics'!K:K,MATCH($C390,'Policy Characteristics'!$C:$C,0))),"",INDEX('Policy Characteristics'!K:K,MATCH($C390,'Policy Characteristics'!$C:$C,0)))</f>
        <v/>
      </c>
      <c r="R390" s="176" t="str">
        <f>IF(ISBLANK(INDEX('Policy Characteristics'!L:L,MATCH($C390,'Policy Characteristics'!$C:$C,0))),"",INDEX('Policy Characteristics'!L:L,MATCH($C390,'Policy Characteristics'!$C:$C,0)))</f>
        <v/>
      </c>
    </row>
    <row r="391" spans="1:18" x14ac:dyDescent="0.25">
      <c r="A391" s="176" t="str">
        <f>IF(ISBLANK(INDEX('Policy Characteristics'!A:A,MATCH($C391,'Policy Characteristics'!$C:$C,0))),"",INDEX('Policy Characteristics'!A:A,MATCH($C391,'Policy Characteristics'!$C:$C,0)))</f>
        <v>Electricity Supply</v>
      </c>
      <c r="B391" s="184" t="str">
        <f>IF(ISBLANK(INDEX('Policy Characteristics'!B:B,MATCH($C391,'Policy Characteristics'!$C:$C,0))),"",INDEX('Policy Characteristics'!B:B,MATCH($C391,'Policy Characteristics'!$C:$C,0)))</f>
        <v>Non BAU Capacity Retirement Schedule</v>
      </c>
      <c r="C391" s="176" t="str">
        <f t="shared" si="23"/>
        <v>Boolean Use Non BAU Capacity Retirement Schedule</v>
      </c>
      <c r="D391" s="6" t="s">
        <v>436</v>
      </c>
      <c r="E391" s="47"/>
      <c r="F391" s="6" t="s">
        <v>435</v>
      </c>
      <c r="G391" s="47"/>
      <c r="H391" s="44">
        <v>871</v>
      </c>
      <c r="I391" s="47" t="s">
        <v>43</v>
      </c>
      <c r="J391" s="177" t="str">
        <f>IF(ISBLANK(INDEX('Policy Characteristics'!D:D,MATCH($C391,'Policy Characteristics'!$C:$C,0))),"",INDEX('Policy Characteristics'!D:D,MATCH($C391,'Policy Characteristics'!$C:$C,0)))</f>
        <v>Non BAU Capacity Retirement Schedule</v>
      </c>
      <c r="K391" s="176" t="str">
        <f>IF(ISBLANK(INDEX('Policy Characteristics'!E:E,MATCH($C391,'Policy Characteristics'!$C:$C,0))),"",INDEX('Policy Characteristics'!E:E,MATCH($C391,'Policy Characteristics'!$C:$C,0)))</f>
        <v/>
      </c>
      <c r="L391" s="176">
        <f>IF(ISBLANK(INDEX('Policy Characteristics'!F:F,MATCH($C391,'Policy Characteristics'!$C:$C,0))),"",INDEX('Policy Characteristics'!F:F,MATCH($C391,'Policy Characteristics'!$C:$C,0)))</f>
        <v>0</v>
      </c>
      <c r="M391" s="176">
        <f>IF(ISBLANK(INDEX('Policy Characteristics'!G:G,MATCH($C391,'Policy Characteristics'!$C:$C,0))),"",INDEX('Policy Characteristics'!G:G,MATCH($C391,'Policy Characteristics'!$C:$C,0)))</f>
        <v>1</v>
      </c>
      <c r="N391" s="176">
        <f>IF(ISBLANK(INDEX('Policy Characteristics'!H:H,MATCH($C391,'Policy Characteristics'!$C:$C,0))),"",INDEX('Policy Characteristics'!H:H,MATCH($C391,'Policy Characteristics'!$C:$C,0)))</f>
        <v>1</v>
      </c>
      <c r="O391" s="176" t="str">
        <f>IF(ISBLANK(INDEX('Policy Characteristics'!I:I,MATCH($C391,'Policy Characteristics'!$C:$C,0))),"",INDEX('Policy Characteristics'!I:I,MATCH($C391,'Policy Characteristics'!$C:$C,0)))</f>
        <v>on/off</v>
      </c>
      <c r="P391" s="176" t="str">
        <f>IF(ISBLANK(INDEX('Policy Characteristics'!J:J,MATCH($C391,'Policy Characteristics'!$C:$C,0))),"",INDEX('Policy Characteristics'!J:J,MATCH($C391,'Policy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91" s="176" t="str">
        <f>IF(ISBLANK(INDEX('Policy Characteristics'!K:K,MATCH($C391,'Policy Characteristics'!$C:$C,0))),"",INDEX('Policy Characteristics'!K:K,MATCH($C391,'Policy Characteristics'!$C:$C,0)))</f>
        <v/>
      </c>
      <c r="R391" s="176" t="str">
        <f>IF(ISBLANK(INDEX('Policy Characteristics'!L:L,MATCH($C391,'Policy Characteristics'!$C:$C,0))),"",INDEX('Policy Characteristics'!L:L,MATCH($C391,'Policy Characteristics'!$C:$C,0)))</f>
        <v/>
      </c>
    </row>
    <row r="392" spans="1:18" x14ac:dyDescent="0.25">
      <c r="A392" s="176" t="str">
        <f>IF(ISBLANK(INDEX('Policy Characteristics'!A:A,MATCH($C392,'Policy Characteristics'!$C:$C,0))),"",INDEX('Policy Characteristics'!A:A,MATCH($C392,'Policy Characteristics'!$C:$C,0)))</f>
        <v>Electricity Supply</v>
      </c>
      <c r="B392" s="184" t="str">
        <f>IF(ISBLANK(INDEX('Policy Characteristics'!B:B,MATCH($C392,'Policy Characteristics'!$C:$C,0))),"",INDEX('Policy Characteristics'!B:B,MATCH($C392,'Policy Characteristics'!$C:$C,0)))</f>
        <v>Non BAU Capacity Retirement Schedule</v>
      </c>
      <c r="C392" s="176" t="str">
        <f t="shared" si="23"/>
        <v>Boolean Use Non BAU Capacity Retirement Schedule</v>
      </c>
      <c r="D392" s="6" t="s">
        <v>445</v>
      </c>
      <c r="E392" s="47"/>
      <c r="F392" s="6" t="s">
        <v>446</v>
      </c>
      <c r="G392" s="47"/>
      <c r="H392" s="44">
        <v>872</v>
      </c>
      <c r="I392" s="197" t="s">
        <v>44</v>
      </c>
      <c r="J392" s="177" t="str">
        <f>IF(ISBLANK(INDEX('Policy Characteristics'!D:D,MATCH($C392,'Policy Characteristics'!$C:$C,0))),"",INDEX('Policy Characteristics'!D:D,MATCH($C392,'Policy Characteristics'!$C:$C,0)))</f>
        <v>Non BAU Capacity Retirement Schedule</v>
      </c>
      <c r="K392" s="176" t="str">
        <f>IF(ISBLANK(INDEX('Policy Characteristics'!E:E,MATCH($C392,'Policy Characteristics'!$C:$C,0))),"",INDEX('Policy Characteristics'!E:E,MATCH($C392,'Policy Characteristics'!$C:$C,0)))</f>
        <v/>
      </c>
      <c r="L392" s="176">
        <f>IF(ISBLANK(INDEX('Policy Characteristics'!F:F,MATCH($C392,'Policy Characteristics'!$C:$C,0))),"",INDEX('Policy Characteristics'!F:F,MATCH($C392,'Policy Characteristics'!$C:$C,0)))</f>
        <v>0</v>
      </c>
      <c r="M392" s="176">
        <f>IF(ISBLANK(INDEX('Policy Characteristics'!G:G,MATCH($C392,'Policy Characteristics'!$C:$C,0))),"",INDEX('Policy Characteristics'!G:G,MATCH($C392,'Policy Characteristics'!$C:$C,0)))</f>
        <v>1</v>
      </c>
      <c r="N392" s="176">
        <f>IF(ISBLANK(INDEX('Policy Characteristics'!H:H,MATCH($C392,'Policy Characteristics'!$C:$C,0))),"",INDEX('Policy Characteristics'!H:H,MATCH($C392,'Policy Characteristics'!$C:$C,0)))</f>
        <v>1</v>
      </c>
      <c r="O392" s="176" t="str">
        <f>IF(ISBLANK(INDEX('Policy Characteristics'!I:I,MATCH($C392,'Policy Characteristics'!$C:$C,0))),"",INDEX('Policy Characteristics'!I:I,MATCH($C392,'Policy Characteristics'!$C:$C,0)))</f>
        <v>on/off</v>
      </c>
      <c r="P392" s="176" t="str">
        <f>IF(ISBLANK(INDEX('Policy Characteristics'!J:J,MATCH($C392,'Policy Characteristics'!$C:$C,0))),"",INDEX('Policy Characteristics'!J:J,MATCH($C392,'Policy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92" s="176" t="str">
        <f>IF(ISBLANK(INDEX('Policy Characteristics'!K:K,MATCH($C392,'Policy Characteristics'!$C:$C,0))),"",INDEX('Policy Characteristics'!K:K,MATCH($C392,'Policy Characteristics'!$C:$C,0)))</f>
        <v/>
      </c>
      <c r="R392" s="176" t="str">
        <f>IF(ISBLANK(INDEX('Policy Characteristics'!L:L,MATCH($C392,'Policy Characteristics'!$C:$C,0))),"",INDEX('Policy Characteristics'!L:L,MATCH($C392,'Policy Characteristics'!$C:$C,0)))</f>
        <v/>
      </c>
    </row>
    <row r="393" spans="1:18" x14ac:dyDescent="0.25">
      <c r="A393" s="176" t="str">
        <f>IF(ISBLANK(INDEX('Policy Characteristics'!A:A,MATCH($C393,'Policy Characteristics'!$C:$C,0))),"",INDEX('Policy Characteristics'!A:A,MATCH($C393,'Policy Characteristics'!$C:$C,0)))</f>
        <v>Electricity Supply</v>
      </c>
      <c r="B393" s="184" t="str">
        <f>IF(ISBLANK(INDEX('Policy Characteristics'!B:B,MATCH($C393,'Policy Characteristics'!$C:$C,0))),"",INDEX('Policy Characteristics'!B:B,MATCH($C393,'Policy Characteristics'!$C:$C,0)))</f>
        <v>Non BAU Capacity Retirement Schedule</v>
      </c>
      <c r="C393" s="176" t="str">
        <f t="shared" si="23"/>
        <v>Boolean Use Non BAU Capacity Retirement Schedule</v>
      </c>
      <c r="D393" s="6" t="s">
        <v>1622</v>
      </c>
      <c r="E393" s="47"/>
      <c r="F393" s="6" t="s">
        <v>1348</v>
      </c>
      <c r="G393" s="47"/>
      <c r="H393" s="44">
        <v>873</v>
      </c>
      <c r="I393" s="197" t="s">
        <v>44</v>
      </c>
      <c r="J393" s="177" t="str">
        <f>IF(ISBLANK(INDEX('Policy Characteristics'!D:D,MATCH($C393,'Policy Characteristics'!$C:$C,0))),"",INDEX('Policy Characteristics'!D:D,MATCH($C393,'Policy Characteristics'!$C:$C,0)))</f>
        <v>Non BAU Capacity Retirement Schedule</v>
      </c>
      <c r="K393" s="176" t="str">
        <f>IF(ISBLANK(INDEX('Policy Characteristics'!E:E,MATCH($C393,'Policy Characteristics'!$C:$C,0))),"",INDEX('Policy Characteristics'!E:E,MATCH($C393,'Policy Characteristics'!$C:$C,0)))</f>
        <v/>
      </c>
      <c r="L393" s="176">
        <f>IF(ISBLANK(INDEX('Policy Characteristics'!F:F,MATCH($C393,'Policy Characteristics'!$C:$C,0))),"",INDEX('Policy Characteristics'!F:F,MATCH($C393,'Policy Characteristics'!$C:$C,0)))</f>
        <v>0</v>
      </c>
      <c r="M393" s="176">
        <f>IF(ISBLANK(INDEX('Policy Characteristics'!G:G,MATCH($C393,'Policy Characteristics'!$C:$C,0))),"",INDEX('Policy Characteristics'!G:G,MATCH($C393,'Policy Characteristics'!$C:$C,0)))</f>
        <v>1</v>
      </c>
      <c r="N393" s="176">
        <f>IF(ISBLANK(INDEX('Policy Characteristics'!H:H,MATCH($C393,'Policy Characteristics'!$C:$C,0))),"",INDEX('Policy Characteristics'!H:H,MATCH($C393,'Policy Characteristics'!$C:$C,0)))</f>
        <v>1</v>
      </c>
      <c r="O393" s="176" t="str">
        <f>IF(ISBLANK(INDEX('Policy Characteristics'!I:I,MATCH($C393,'Policy Characteristics'!$C:$C,0))),"",INDEX('Policy Characteristics'!I:I,MATCH($C393,'Policy Characteristics'!$C:$C,0)))</f>
        <v>on/off</v>
      </c>
      <c r="P393" s="176" t="str">
        <f>IF(ISBLANK(INDEX('Policy Characteristics'!J:J,MATCH($C393,'Policy Characteristics'!$C:$C,0))),"",INDEX('Policy Characteristics'!J:J,MATCH($C393,'Policy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93" s="176" t="str">
        <f>IF(ISBLANK(INDEX('Policy Characteristics'!K:K,MATCH($C393,'Policy Characteristics'!$C:$C,0))),"",INDEX('Policy Characteristics'!K:K,MATCH($C393,'Policy Characteristics'!$C:$C,0)))</f>
        <v/>
      </c>
      <c r="R393" s="176" t="str">
        <f>IF(ISBLANK(INDEX('Policy Characteristics'!L:L,MATCH($C393,'Policy Characteristics'!$C:$C,0))),"",INDEX('Policy Characteristics'!L:L,MATCH($C393,'Policy Characteristics'!$C:$C,0)))</f>
        <v/>
      </c>
    </row>
    <row r="394" spans="1:18" x14ac:dyDescent="0.25">
      <c r="A394" s="176" t="str">
        <f>IF(ISBLANK(INDEX('Policy Characteristics'!A:A,MATCH($C394,'Policy Characteristics'!$C:$C,0))),"",INDEX('Policy Characteristics'!A:A,MATCH($C394,'Policy Characteristics'!$C:$C,0)))</f>
        <v>Electricity Supply</v>
      </c>
      <c r="B394" s="184" t="str">
        <f>IF(ISBLANK(INDEX('Policy Characteristics'!B:B,MATCH($C394,'Policy Characteristics'!$C:$C,0))),"",INDEX('Policy Characteristics'!B:B,MATCH($C394,'Policy Characteristics'!$C:$C,0)))</f>
        <v>Non BAU Capacity Retirement Schedule</v>
      </c>
      <c r="C394" s="176" t="str">
        <f t="shared" si="23"/>
        <v>Boolean Use Non BAU Capacity Retirement Schedule</v>
      </c>
      <c r="D394" s="6" t="s">
        <v>1623</v>
      </c>
      <c r="E394" s="47"/>
      <c r="F394" s="6" t="s">
        <v>1468</v>
      </c>
      <c r="G394" s="47"/>
      <c r="H394" s="44">
        <v>874</v>
      </c>
      <c r="I394" s="197" t="s">
        <v>44</v>
      </c>
      <c r="J394" s="177" t="str">
        <f>IF(ISBLANK(INDEX('Policy Characteristics'!D:D,MATCH($C394,'Policy Characteristics'!$C:$C,0))),"",INDEX('Policy Characteristics'!D:D,MATCH($C394,'Policy Characteristics'!$C:$C,0)))</f>
        <v>Non BAU Capacity Retirement Schedule</v>
      </c>
      <c r="K394" s="176" t="str">
        <f>IF(ISBLANK(INDEX('Policy Characteristics'!E:E,MATCH($C394,'Policy Characteristics'!$C:$C,0))),"",INDEX('Policy Characteristics'!E:E,MATCH($C394,'Policy Characteristics'!$C:$C,0)))</f>
        <v/>
      </c>
      <c r="L394" s="176">
        <f>IF(ISBLANK(INDEX('Policy Characteristics'!F:F,MATCH($C394,'Policy Characteristics'!$C:$C,0))),"",INDEX('Policy Characteristics'!F:F,MATCH($C394,'Policy Characteristics'!$C:$C,0)))</f>
        <v>0</v>
      </c>
      <c r="M394" s="176">
        <f>IF(ISBLANK(INDEX('Policy Characteristics'!G:G,MATCH($C394,'Policy Characteristics'!$C:$C,0))),"",INDEX('Policy Characteristics'!G:G,MATCH($C394,'Policy Characteristics'!$C:$C,0)))</f>
        <v>1</v>
      </c>
      <c r="N394" s="176">
        <f>IF(ISBLANK(INDEX('Policy Characteristics'!H:H,MATCH($C394,'Policy Characteristics'!$C:$C,0))),"",INDEX('Policy Characteristics'!H:H,MATCH($C394,'Policy Characteristics'!$C:$C,0)))</f>
        <v>1</v>
      </c>
      <c r="O394" s="176" t="str">
        <f>IF(ISBLANK(INDEX('Policy Characteristics'!I:I,MATCH($C394,'Policy Characteristics'!$C:$C,0))),"",INDEX('Policy Characteristics'!I:I,MATCH($C394,'Policy Characteristics'!$C:$C,0)))</f>
        <v>on/off</v>
      </c>
      <c r="P394" s="176" t="str">
        <f>IF(ISBLANK(INDEX('Policy Characteristics'!J:J,MATCH($C394,'Policy Characteristics'!$C:$C,0))),"",INDEX('Policy Characteristics'!J:J,MATCH($C394,'Policy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94" s="176" t="str">
        <f>IF(ISBLANK(INDEX('Policy Characteristics'!K:K,MATCH($C394,'Policy Characteristics'!$C:$C,0))),"",INDEX('Policy Characteristics'!K:K,MATCH($C394,'Policy Characteristics'!$C:$C,0)))</f>
        <v/>
      </c>
      <c r="R394" s="176" t="str">
        <f>IF(ISBLANK(INDEX('Policy Characteristics'!L:L,MATCH($C394,'Policy Characteristics'!$C:$C,0))),"",INDEX('Policy Characteristics'!L:L,MATCH($C394,'Policy Characteristics'!$C:$C,0)))</f>
        <v/>
      </c>
    </row>
    <row r="395" spans="1:18" x14ac:dyDescent="0.25">
      <c r="A395" s="176" t="str">
        <f>IF(ISBLANK(INDEX('Policy Characteristics'!A:A,MATCH($C395,'Policy Characteristics'!$C:$C,0))),"",INDEX('Policy Characteristics'!A:A,MATCH($C395,'Policy Characteristics'!$C:$C,0)))</f>
        <v>Electricity Supply</v>
      </c>
      <c r="B395" s="184" t="str">
        <f>IF(ISBLANK(INDEX('Policy Characteristics'!B:B,MATCH($C395,'Policy Characteristics'!$C:$C,0))),"",INDEX('Policy Characteristics'!B:B,MATCH($C395,'Policy Characteristics'!$C:$C,0)))</f>
        <v>Non BAU Capacity Retirement Schedule</v>
      </c>
      <c r="C395" s="176" t="str">
        <f t="shared" si="23"/>
        <v>Boolean Use Non BAU Capacity Retirement Schedule</v>
      </c>
      <c r="D395" s="6" t="s">
        <v>1624</v>
      </c>
      <c r="E395" s="47"/>
      <c r="F395" s="6" t="s">
        <v>1350</v>
      </c>
      <c r="G395" s="47"/>
      <c r="H395" s="44">
        <v>875</v>
      </c>
      <c r="I395" s="197" t="s">
        <v>44</v>
      </c>
      <c r="J395" s="177" t="str">
        <f>IF(ISBLANK(INDEX('Policy Characteristics'!D:D,MATCH($C395,'Policy Characteristics'!$C:$C,0))),"",INDEX('Policy Characteristics'!D:D,MATCH($C395,'Policy Characteristics'!$C:$C,0)))</f>
        <v>Non BAU Capacity Retirement Schedule</v>
      </c>
      <c r="K395" s="176" t="str">
        <f>IF(ISBLANK(INDEX('Policy Characteristics'!E:E,MATCH($C395,'Policy Characteristics'!$C:$C,0))),"",INDEX('Policy Characteristics'!E:E,MATCH($C395,'Policy Characteristics'!$C:$C,0)))</f>
        <v/>
      </c>
      <c r="L395" s="176">
        <f>IF(ISBLANK(INDEX('Policy Characteristics'!F:F,MATCH($C395,'Policy Characteristics'!$C:$C,0))),"",INDEX('Policy Characteristics'!F:F,MATCH($C395,'Policy Characteristics'!$C:$C,0)))</f>
        <v>0</v>
      </c>
      <c r="M395" s="176">
        <f>IF(ISBLANK(INDEX('Policy Characteristics'!G:G,MATCH($C395,'Policy Characteristics'!$C:$C,0))),"",INDEX('Policy Characteristics'!G:G,MATCH($C395,'Policy Characteristics'!$C:$C,0)))</f>
        <v>1</v>
      </c>
      <c r="N395" s="176">
        <f>IF(ISBLANK(INDEX('Policy Characteristics'!H:H,MATCH($C395,'Policy Characteristics'!$C:$C,0))),"",INDEX('Policy Characteristics'!H:H,MATCH($C395,'Policy Characteristics'!$C:$C,0)))</f>
        <v>1</v>
      </c>
      <c r="O395" s="176" t="str">
        <f>IF(ISBLANK(INDEX('Policy Characteristics'!I:I,MATCH($C395,'Policy Characteristics'!$C:$C,0))),"",INDEX('Policy Characteristics'!I:I,MATCH($C395,'Policy Characteristics'!$C:$C,0)))</f>
        <v>on/off</v>
      </c>
      <c r="P395" s="176" t="str">
        <f>IF(ISBLANK(INDEX('Policy Characteristics'!J:J,MATCH($C395,'Policy Characteristics'!$C:$C,0))),"",INDEX('Policy Characteristics'!J:J,MATCH($C395,'Policy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95" s="176" t="str">
        <f>IF(ISBLANK(INDEX('Policy Characteristics'!K:K,MATCH($C395,'Policy Characteristics'!$C:$C,0))),"",INDEX('Policy Characteristics'!K:K,MATCH($C395,'Policy Characteristics'!$C:$C,0)))</f>
        <v/>
      </c>
      <c r="R395" s="176" t="str">
        <f>IF(ISBLANK(INDEX('Policy Characteristics'!L:L,MATCH($C395,'Policy Characteristics'!$C:$C,0))),"",INDEX('Policy Characteristics'!L:L,MATCH($C395,'Policy Characteristics'!$C:$C,0)))</f>
        <v/>
      </c>
    </row>
    <row r="396" spans="1:18" x14ac:dyDescent="0.25">
      <c r="A396" s="176" t="str">
        <f>IF(ISBLANK(INDEX('Policy Characteristics'!A:A,MATCH($C396,'Policy Characteristics'!$C:$C,0))),"",INDEX('Policy Characteristics'!A:A,MATCH($C396,'Policy Characteristics'!$C:$C,0)))</f>
        <v>Electricity Supply</v>
      </c>
      <c r="B396" s="184" t="str">
        <f>IF(ISBLANK(INDEX('Policy Characteristics'!B:B,MATCH($C396,'Policy Characteristics'!$C:$C,0))),"",INDEX('Policy Characteristics'!B:B,MATCH($C396,'Policy Characteristics'!$C:$C,0)))</f>
        <v>Non BAU Capacity Retirement Schedule</v>
      </c>
      <c r="C396" s="176" t="str">
        <f t="shared" si="23"/>
        <v>Boolean Use Non BAU Capacity Retirement Schedule</v>
      </c>
      <c r="D396" s="6" t="s">
        <v>2272</v>
      </c>
      <c r="E396" s="47"/>
      <c r="F396" s="6" t="s">
        <v>2279</v>
      </c>
      <c r="G396" s="47"/>
      <c r="H396" s="44">
        <v>1768</v>
      </c>
      <c r="I396" s="197" t="s">
        <v>44</v>
      </c>
      <c r="J396" s="177" t="str">
        <f>IF(ISBLANK(INDEX('Policy Characteristics'!D:D,MATCH($C396,'Policy Characteristics'!$C:$C,0))),"",INDEX('Policy Characteristics'!D:D,MATCH($C396,'Policy Characteristics'!$C:$C,0)))</f>
        <v>Non BAU Capacity Retirement Schedule</v>
      </c>
      <c r="K396" s="176" t="str">
        <f>IF(ISBLANK(INDEX('Policy Characteristics'!E:E,MATCH($C396,'Policy Characteristics'!$C:$C,0))),"",INDEX('Policy Characteristics'!E:E,MATCH($C396,'Policy Characteristics'!$C:$C,0)))</f>
        <v/>
      </c>
      <c r="L396" s="176">
        <f>IF(ISBLANK(INDEX('Policy Characteristics'!F:F,MATCH($C396,'Policy Characteristics'!$C:$C,0))),"",INDEX('Policy Characteristics'!F:F,MATCH($C396,'Policy Characteristics'!$C:$C,0)))</f>
        <v>0</v>
      </c>
      <c r="M396" s="176">
        <f>IF(ISBLANK(INDEX('Policy Characteristics'!G:G,MATCH($C396,'Policy Characteristics'!$C:$C,0))),"",INDEX('Policy Characteristics'!G:G,MATCH($C396,'Policy Characteristics'!$C:$C,0)))</f>
        <v>1</v>
      </c>
      <c r="N396" s="176">
        <f>IF(ISBLANK(INDEX('Policy Characteristics'!H:H,MATCH($C396,'Policy Characteristics'!$C:$C,0))),"",INDEX('Policy Characteristics'!H:H,MATCH($C396,'Policy Characteristics'!$C:$C,0)))</f>
        <v>1</v>
      </c>
      <c r="O396" s="176" t="str">
        <f>IF(ISBLANK(INDEX('Policy Characteristics'!I:I,MATCH($C396,'Policy Characteristics'!$C:$C,0))),"",INDEX('Policy Characteristics'!I:I,MATCH($C396,'Policy Characteristics'!$C:$C,0)))</f>
        <v>on/off</v>
      </c>
      <c r="P396" s="176" t="str">
        <f>IF(ISBLANK(INDEX('Policy Characteristics'!J:J,MATCH($C396,'Policy Characteristics'!$C:$C,0))),"",INDEX('Policy Characteristics'!J:J,MATCH($C396,'Policy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96" s="176" t="str">
        <f>IF(ISBLANK(INDEX('Policy Characteristics'!K:K,MATCH($C396,'Policy Characteristics'!$C:$C,0))),"",INDEX('Policy Characteristics'!K:K,MATCH($C396,'Policy Characteristics'!$C:$C,0)))</f>
        <v/>
      </c>
      <c r="R396" s="176" t="str">
        <f>IF(ISBLANK(INDEX('Policy Characteristics'!L:L,MATCH($C396,'Policy Characteristics'!$C:$C,0))),"",INDEX('Policy Characteristics'!L:L,MATCH($C396,'Policy Characteristics'!$C:$C,0)))</f>
        <v/>
      </c>
    </row>
    <row r="397" spans="1:18" x14ac:dyDescent="0.25">
      <c r="A397" s="176" t="str">
        <f>IF(ISBLANK(INDEX('Policy Characteristics'!A:A,MATCH($C397,'Policy Characteristics'!$C:$C,0))),"",INDEX('Policy Characteristics'!A:A,MATCH($C397,'Policy Characteristics'!$C:$C,0)))</f>
        <v>Electricity Supply</v>
      </c>
      <c r="B397" s="184" t="str">
        <f>IF(ISBLANK(INDEX('Policy Characteristics'!B:B,MATCH($C397,'Policy Characteristics'!$C:$C,0))),"",INDEX('Policy Characteristics'!B:B,MATCH($C397,'Policy Characteristics'!$C:$C,0)))</f>
        <v>Non BAU Capacity Retirement Schedule</v>
      </c>
      <c r="C397" s="176" t="str">
        <f t="shared" si="23"/>
        <v>Boolean Use Non BAU Capacity Retirement Schedule</v>
      </c>
      <c r="D397" s="6" t="s">
        <v>2275</v>
      </c>
      <c r="E397" s="47"/>
      <c r="F397" s="6" t="s">
        <v>2280</v>
      </c>
      <c r="G397" s="47"/>
      <c r="H397" s="44">
        <v>1769</v>
      </c>
      <c r="I397" s="197" t="s">
        <v>44</v>
      </c>
      <c r="J397" s="177" t="str">
        <f>IF(ISBLANK(INDEX('Policy Characteristics'!D:D,MATCH($C397,'Policy Characteristics'!$C:$C,0))),"",INDEX('Policy Characteristics'!D:D,MATCH($C397,'Policy Characteristics'!$C:$C,0)))</f>
        <v>Non BAU Capacity Retirement Schedule</v>
      </c>
      <c r="K397" s="176" t="str">
        <f>IF(ISBLANK(INDEX('Policy Characteristics'!E:E,MATCH($C397,'Policy Characteristics'!$C:$C,0))),"",INDEX('Policy Characteristics'!E:E,MATCH($C397,'Policy Characteristics'!$C:$C,0)))</f>
        <v/>
      </c>
      <c r="L397" s="176">
        <f>IF(ISBLANK(INDEX('Policy Characteristics'!F:F,MATCH($C397,'Policy Characteristics'!$C:$C,0))),"",INDEX('Policy Characteristics'!F:F,MATCH($C397,'Policy Characteristics'!$C:$C,0)))</f>
        <v>0</v>
      </c>
      <c r="M397" s="176">
        <f>IF(ISBLANK(INDEX('Policy Characteristics'!G:G,MATCH($C397,'Policy Characteristics'!$C:$C,0))),"",INDEX('Policy Characteristics'!G:G,MATCH($C397,'Policy Characteristics'!$C:$C,0)))</f>
        <v>1</v>
      </c>
      <c r="N397" s="176">
        <f>IF(ISBLANK(INDEX('Policy Characteristics'!H:H,MATCH($C397,'Policy Characteristics'!$C:$C,0))),"",INDEX('Policy Characteristics'!H:H,MATCH($C397,'Policy Characteristics'!$C:$C,0)))</f>
        <v>1</v>
      </c>
      <c r="O397" s="176" t="str">
        <f>IF(ISBLANK(INDEX('Policy Characteristics'!I:I,MATCH($C397,'Policy Characteristics'!$C:$C,0))),"",INDEX('Policy Characteristics'!I:I,MATCH($C397,'Policy Characteristics'!$C:$C,0)))</f>
        <v>on/off</v>
      </c>
      <c r="P397" s="176" t="str">
        <f>IF(ISBLANK(INDEX('Policy Characteristics'!J:J,MATCH($C397,'Policy Characteristics'!$C:$C,0))),"",INDEX('Policy Characteristics'!J:J,MATCH($C397,'Policy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97" s="176" t="str">
        <f>IF(ISBLANK(INDEX('Policy Characteristics'!K:K,MATCH($C397,'Policy Characteristics'!$C:$C,0))),"",INDEX('Policy Characteristics'!K:K,MATCH($C397,'Policy Characteristics'!$C:$C,0)))</f>
        <v/>
      </c>
      <c r="R397" s="176" t="str">
        <f>IF(ISBLANK(INDEX('Policy Characteristics'!L:L,MATCH($C397,'Policy Characteristics'!$C:$C,0))),"",INDEX('Policy Characteristics'!L:L,MATCH($C397,'Policy Characteristics'!$C:$C,0)))</f>
        <v/>
      </c>
    </row>
    <row r="398" spans="1:18" x14ac:dyDescent="0.25">
      <c r="A398" s="176" t="str">
        <f>IF(ISBLANK(INDEX('Policy Characteristics'!A:A,MATCH($C398,'Policy Characteristics'!$C:$C,0))),"",INDEX('Policy Characteristics'!A:A,MATCH($C398,'Policy Characteristics'!$C:$C,0)))</f>
        <v>Electricity Supply</v>
      </c>
      <c r="B398" s="184" t="str">
        <f>IF(ISBLANK(INDEX('Policy Characteristics'!B:B,MATCH($C398,'Policy Characteristics'!$C:$C,0))),"",INDEX('Policy Characteristics'!B:B,MATCH($C398,'Policy Characteristics'!$C:$C,0)))</f>
        <v>Non BAU Capacity Retirement Schedule</v>
      </c>
      <c r="C398" s="176" t="str">
        <f t="shared" si="23"/>
        <v>Boolean Use Non BAU Capacity Retirement Schedule</v>
      </c>
      <c r="D398" s="6" t="s">
        <v>2276</v>
      </c>
      <c r="E398" s="47"/>
      <c r="F398" s="6" t="s">
        <v>2281</v>
      </c>
      <c r="G398" s="47"/>
      <c r="H398" s="44">
        <v>1770</v>
      </c>
      <c r="I398" s="197" t="s">
        <v>44</v>
      </c>
      <c r="J398" s="177" t="str">
        <f>IF(ISBLANK(INDEX('Policy Characteristics'!D:D,MATCH($C398,'Policy Characteristics'!$C:$C,0))),"",INDEX('Policy Characteristics'!D:D,MATCH($C398,'Policy Characteristics'!$C:$C,0)))</f>
        <v>Non BAU Capacity Retirement Schedule</v>
      </c>
      <c r="K398" s="176" t="str">
        <f>IF(ISBLANK(INDEX('Policy Characteristics'!E:E,MATCH($C398,'Policy Characteristics'!$C:$C,0))),"",INDEX('Policy Characteristics'!E:E,MATCH($C398,'Policy Characteristics'!$C:$C,0)))</f>
        <v/>
      </c>
      <c r="L398" s="176">
        <f>IF(ISBLANK(INDEX('Policy Characteristics'!F:F,MATCH($C398,'Policy Characteristics'!$C:$C,0))),"",INDEX('Policy Characteristics'!F:F,MATCH($C398,'Policy Characteristics'!$C:$C,0)))</f>
        <v>0</v>
      </c>
      <c r="M398" s="176">
        <f>IF(ISBLANK(INDEX('Policy Characteristics'!G:G,MATCH($C398,'Policy Characteristics'!$C:$C,0))),"",INDEX('Policy Characteristics'!G:G,MATCH($C398,'Policy Characteristics'!$C:$C,0)))</f>
        <v>1</v>
      </c>
      <c r="N398" s="176">
        <f>IF(ISBLANK(INDEX('Policy Characteristics'!H:H,MATCH($C398,'Policy Characteristics'!$C:$C,0))),"",INDEX('Policy Characteristics'!H:H,MATCH($C398,'Policy Characteristics'!$C:$C,0)))</f>
        <v>1</v>
      </c>
      <c r="O398" s="176" t="str">
        <f>IF(ISBLANK(INDEX('Policy Characteristics'!I:I,MATCH($C398,'Policy Characteristics'!$C:$C,0))),"",INDEX('Policy Characteristics'!I:I,MATCH($C398,'Policy Characteristics'!$C:$C,0)))</f>
        <v>on/off</v>
      </c>
      <c r="P398" s="176" t="str">
        <f>IF(ISBLANK(INDEX('Policy Characteristics'!J:J,MATCH($C398,'Policy Characteristics'!$C:$C,0))),"",INDEX('Policy Characteristics'!J:J,MATCH($C398,'Policy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98" s="176" t="str">
        <f>IF(ISBLANK(INDEX('Policy Characteristics'!K:K,MATCH($C398,'Policy Characteristics'!$C:$C,0))),"",INDEX('Policy Characteristics'!K:K,MATCH($C398,'Policy Characteristics'!$C:$C,0)))</f>
        <v/>
      </c>
      <c r="R398" s="176" t="str">
        <f>IF(ISBLANK(INDEX('Policy Characteristics'!L:L,MATCH($C398,'Policy Characteristics'!$C:$C,0))),"",INDEX('Policy Characteristics'!L:L,MATCH($C398,'Policy Characteristics'!$C:$C,0)))</f>
        <v/>
      </c>
    </row>
    <row r="399" spans="1:18" x14ac:dyDescent="0.25">
      <c r="A399" s="176" t="str">
        <f>IF(ISBLANK(INDEX('Policy Characteristics'!A:A,MATCH($C399,'Policy Characteristics'!$C:$C,0))),"",INDEX('Policy Characteristics'!A:A,MATCH($C399,'Policy Characteristics'!$C:$C,0)))</f>
        <v>Electricity Supply</v>
      </c>
      <c r="B399" s="184" t="str">
        <f>IF(ISBLANK(INDEX('Policy Characteristics'!B:B,MATCH($C399,'Policy Characteristics'!$C:$C,0))),"",INDEX('Policy Characteristics'!B:B,MATCH($C399,'Policy Characteristics'!$C:$C,0)))</f>
        <v>Non BAU Capacity Retirement Schedule</v>
      </c>
      <c r="C399" s="176" t="str">
        <f t="shared" si="23"/>
        <v>Boolean Use Non BAU Capacity Retirement Schedule</v>
      </c>
      <c r="D399" s="6" t="s">
        <v>2277</v>
      </c>
      <c r="E399" s="47"/>
      <c r="F399" s="6" t="s">
        <v>2282</v>
      </c>
      <c r="G399" s="47"/>
      <c r="H399" s="44">
        <v>1771</v>
      </c>
      <c r="I399" s="197" t="s">
        <v>44</v>
      </c>
      <c r="J399" s="177" t="str">
        <f>IF(ISBLANK(INDEX('Policy Characteristics'!D:D,MATCH($C399,'Policy Characteristics'!$C:$C,0))),"",INDEX('Policy Characteristics'!D:D,MATCH($C399,'Policy Characteristics'!$C:$C,0)))</f>
        <v>Non BAU Capacity Retirement Schedule</v>
      </c>
      <c r="K399" s="176" t="str">
        <f>IF(ISBLANK(INDEX('Policy Characteristics'!E:E,MATCH($C399,'Policy Characteristics'!$C:$C,0))),"",INDEX('Policy Characteristics'!E:E,MATCH($C399,'Policy Characteristics'!$C:$C,0)))</f>
        <v/>
      </c>
      <c r="L399" s="176">
        <f>IF(ISBLANK(INDEX('Policy Characteristics'!F:F,MATCH($C399,'Policy Characteristics'!$C:$C,0))),"",INDEX('Policy Characteristics'!F:F,MATCH($C399,'Policy Characteristics'!$C:$C,0)))</f>
        <v>0</v>
      </c>
      <c r="M399" s="176">
        <f>IF(ISBLANK(INDEX('Policy Characteristics'!G:G,MATCH($C399,'Policy Characteristics'!$C:$C,0))),"",INDEX('Policy Characteristics'!G:G,MATCH($C399,'Policy Characteristics'!$C:$C,0)))</f>
        <v>1</v>
      </c>
      <c r="N399" s="176">
        <f>IF(ISBLANK(INDEX('Policy Characteristics'!H:H,MATCH($C399,'Policy Characteristics'!$C:$C,0))),"",INDEX('Policy Characteristics'!H:H,MATCH($C399,'Policy Characteristics'!$C:$C,0)))</f>
        <v>1</v>
      </c>
      <c r="O399" s="176" t="str">
        <f>IF(ISBLANK(INDEX('Policy Characteristics'!I:I,MATCH($C399,'Policy Characteristics'!$C:$C,0))),"",INDEX('Policy Characteristics'!I:I,MATCH($C399,'Policy Characteristics'!$C:$C,0)))</f>
        <v>on/off</v>
      </c>
      <c r="P399" s="176" t="str">
        <f>IF(ISBLANK(INDEX('Policy Characteristics'!J:J,MATCH($C399,'Policy Characteristics'!$C:$C,0))),"",INDEX('Policy Characteristics'!J:J,MATCH($C399,'Policy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99" s="176" t="str">
        <f>IF(ISBLANK(INDEX('Policy Characteristics'!K:K,MATCH($C399,'Policy Characteristics'!$C:$C,0))),"",INDEX('Policy Characteristics'!K:K,MATCH($C399,'Policy Characteristics'!$C:$C,0)))</f>
        <v/>
      </c>
      <c r="R399" s="176" t="str">
        <f>IF(ISBLANK(INDEX('Policy Characteristics'!L:L,MATCH($C399,'Policy Characteristics'!$C:$C,0))),"",INDEX('Policy Characteristics'!L:L,MATCH($C399,'Policy Characteristics'!$C:$C,0)))</f>
        <v/>
      </c>
    </row>
    <row r="400" spans="1:18" x14ac:dyDescent="0.25">
      <c r="A400" s="176" t="str">
        <f>IF(ISBLANK(INDEX('Policy Characteristics'!A:A,MATCH($C400,'Policy Characteristics'!$C:$C,0))),"",INDEX('Policy Characteristics'!A:A,MATCH($C400,'Policy Characteristics'!$C:$C,0)))</f>
        <v>Electricity Supply</v>
      </c>
      <c r="B400" s="184" t="str">
        <f>IF(ISBLANK(INDEX('Policy Characteristics'!B:B,MATCH($C400,'Policy Characteristics'!$C:$C,0))),"",INDEX('Policy Characteristics'!B:B,MATCH($C400,'Policy Characteristics'!$C:$C,0)))</f>
        <v>Non BAU Capacity Retirement Schedule</v>
      </c>
      <c r="C400" s="176" t="str">
        <f t="shared" si="23"/>
        <v>Boolean Use Non BAU Capacity Retirement Schedule</v>
      </c>
      <c r="D400" s="6" t="s">
        <v>2278</v>
      </c>
      <c r="E400" s="47"/>
      <c r="F400" s="6" t="s">
        <v>2283</v>
      </c>
      <c r="G400" s="47"/>
      <c r="H400" s="44">
        <v>1772</v>
      </c>
      <c r="I400" s="197" t="s">
        <v>44</v>
      </c>
      <c r="J400" s="177" t="str">
        <f>IF(ISBLANK(INDEX('Policy Characteristics'!D:D,MATCH($C400,'Policy Characteristics'!$C:$C,0))),"",INDEX('Policy Characteristics'!D:D,MATCH($C400,'Policy Characteristics'!$C:$C,0)))</f>
        <v>Non BAU Capacity Retirement Schedule</v>
      </c>
      <c r="K400" s="176" t="str">
        <f>IF(ISBLANK(INDEX('Policy Characteristics'!E:E,MATCH($C400,'Policy Characteristics'!$C:$C,0))),"",INDEX('Policy Characteristics'!E:E,MATCH($C400,'Policy Characteristics'!$C:$C,0)))</f>
        <v/>
      </c>
      <c r="L400" s="176">
        <f>IF(ISBLANK(INDEX('Policy Characteristics'!F:F,MATCH($C400,'Policy Characteristics'!$C:$C,0))),"",INDEX('Policy Characteristics'!F:F,MATCH($C400,'Policy Characteristics'!$C:$C,0)))</f>
        <v>0</v>
      </c>
      <c r="M400" s="176">
        <f>IF(ISBLANK(INDEX('Policy Characteristics'!G:G,MATCH($C400,'Policy Characteristics'!$C:$C,0))),"",INDEX('Policy Characteristics'!G:G,MATCH($C400,'Policy Characteristics'!$C:$C,0)))</f>
        <v>1</v>
      </c>
      <c r="N400" s="176">
        <f>IF(ISBLANK(INDEX('Policy Characteristics'!H:H,MATCH($C400,'Policy Characteristics'!$C:$C,0))),"",INDEX('Policy Characteristics'!H:H,MATCH($C400,'Policy Characteristics'!$C:$C,0)))</f>
        <v>1</v>
      </c>
      <c r="O400" s="176" t="str">
        <f>IF(ISBLANK(INDEX('Policy Characteristics'!I:I,MATCH($C400,'Policy Characteristics'!$C:$C,0))),"",INDEX('Policy Characteristics'!I:I,MATCH($C400,'Policy Characteristics'!$C:$C,0)))</f>
        <v>on/off</v>
      </c>
      <c r="P400" s="176" t="str">
        <f>IF(ISBLANK(INDEX('Policy Characteristics'!J:J,MATCH($C400,'Policy Characteristics'!$C:$C,0))),"",INDEX('Policy Characteristics'!J:J,MATCH($C400,'Policy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400" s="176" t="str">
        <f>IF(ISBLANK(INDEX('Policy Characteristics'!K:K,MATCH($C400,'Policy Characteristics'!$C:$C,0))),"",INDEX('Policy Characteristics'!K:K,MATCH($C400,'Policy Characteristics'!$C:$C,0)))</f>
        <v/>
      </c>
      <c r="R400" s="176" t="str">
        <f>IF(ISBLANK(INDEX('Policy Characteristics'!L:L,MATCH($C400,'Policy Characteristics'!$C:$C,0))),"",INDEX('Policy Characteristics'!L:L,MATCH($C400,'Policy Characteristics'!$C:$C,0)))</f>
        <v/>
      </c>
    </row>
    <row r="401" spans="1:18" x14ac:dyDescent="0.25">
      <c r="A401" s="176" t="str">
        <f>IF(ISBLANK(INDEX('Policy Characteristics'!A:A,MATCH($C401,'Policy Characteristics'!$C:$C,0))),"",INDEX('Policy Characteristics'!A:A,MATCH($C401,'Policy Characteristics'!$C:$C,0)))</f>
        <v>Electricity Supply</v>
      </c>
      <c r="B401" s="184" t="str">
        <f>IF(ISBLANK(INDEX('Policy Characteristics'!B:B,MATCH($C401,'Policy Characteristics'!$C:$C,0))),"",INDEX('Policy Characteristics'!B:B,MATCH($C401,'Policy Characteristics'!$C:$C,0)))</f>
        <v>Non BAU Capacity Retirement Schedule</v>
      </c>
      <c r="C401" s="176" t="str">
        <f t="shared" si="23"/>
        <v>Boolean Use Non BAU Capacity Retirement Schedule</v>
      </c>
      <c r="D401" s="6" t="s">
        <v>2354</v>
      </c>
      <c r="E401" s="47"/>
      <c r="F401" s="6" t="s">
        <v>2352</v>
      </c>
      <c r="G401" s="47"/>
      <c r="H401" s="44">
        <v>1773</v>
      </c>
      <c r="I401" s="197" t="s">
        <v>44</v>
      </c>
      <c r="J401" s="177" t="str">
        <f>IF(ISBLANK(INDEX('Policy Characteristics'!D:D,MATCH($C401,'Policy Characteristics'!$C:$C,0))),"",INDEX('Policy Characteristics'!D:D,MATCH($C401,'Policy Characteristics'!$C:$C,0)))</f>
        <v>Non BAU Capacity Retirement Schedule</v>
      </c>
      <c r="K401" s="176" t="str">
        <f>IF(ISBLANK(INDEX('Policy Characteristics'!E:E,MATCH($C401,'Policy Characteristics'!$C:$C,0))),"",INDEX('Policy Characteristics'!E:E,MATCH($C401,'Policy Characteristics'!$C:$C,0)))</f>
        <v/>
      </c>
      <c r="L401" s="176">
        <f>IF(ISBLANK(INDEX('Policy Characteristics'!F:F,MATCH($C401,'Policy Characteristics'!$C:$C,0))),"",INDEX('Policy Characteristics'!F:F,MATCH($C401,'Policy Characteristics'!$C:$C,0)))</f>
        <v>0</v>
      </c>
      <c r="M401" s="176">
        <f>IF(ISBLANK(INDEX('Policy Characteristics'!G:G,MATCH($C401,'Policy Characteristics'!$C:$C,0))),"",INDEX('Policy Characteristics'!G:G,MATCH($C401,'Policy Characteristics'!$C:$C,0)))</f>
        <v>1</v>
      </c>
      <c r="N401" s="176">
        <f>IF(ISBLANK(INDEX('Policy Characteristics'!H:H,MATCH($C401,'Policy Characteristics'!$C:$C,0))),"",INDEX('Policy Characteristics'!H:H,MATCH($C401,'Policy Characteristics'!$C:$C,0)))</f>
        <v>1</v>
      </c>
      <c r="O401" s="176" t="str">
        <f>IF(ISBLANK(INDEX('Policy Characteristics'!I:I,MATCH($C401,'Policy Characteristics'!$C:$C,0))),"",INDEX('Policy Characteristics'!I:I,MATCH($C401,'Policy Characteristics'!$C:$C,0)))</f>
        <v>on/off</v>
      </c>
      <c r="P401" s="176" t="str">
        <f>IF(ISBLANK(INDEX('Policy Characteristics'!J:J,MATCH($C401,'Policy Characteristics'!$C:$C,0))),"",INDEX('Policy Characteristics'!J:J,MATCH($C401,'Policy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401" s="176" t="str">
        <f>IF(ISBLANK(INDEX('Policy Characteristics'!K:K,MATCH($C401,'Policy Characteristics'!$C:$C,0))),"",INDEX('Policy Characteristics'!K:K,MATCH($C401,'Policy Characteristics'!$C:$C,0)))</f>
        <v/>
      </c>
      <c r="R401" s="176" t="str">
        <f>IF(ISBLANK(INDEX('Policy Characteristics'!L:L,MATCH($C401,'Policy Characteristics'!$C:$C,0))),"",INDEX('Policy Characteristics'!L:L,MATCH($C401,'Policy Characteristics'!$C:$C,0)))</f>
        <v/>
      </c>
    </row>
    <row r="402" spans="1:18" x14ac:dyDescent="0.25">
      <c r="A402" s="176" t="str">
        <f>IF(ISBLANK(INDEX('Policy Characteristics'!A:A,MATCH($C402,'Policy Characteristics'!$C:$C,0))),"",INDEX('Policy Characteristics'!A:A,MATCH($C402,'Policy Characteristics'!$C:$C,0)))</f>
        <v>Electricity Supply</v>
      </c>
      <c r="B402" s="184" t="str">
        <f>IF(ISBLANK(INDEX('Policy Characteristics'!B:B,MATCH($C402,'Policy Characteristics'!$C:$C,0))),"",INDEX('Policy Characteristics'!B:B,MATCH($C402,'Policy Characteristics'!$C:$C,0)))</f>
        <v>Non BAU Capacity Retirement Schedule</v>
      </c>
      <c r="C402" s="176" t="str">
        <f t="shared" si="23"/>
        <v>Boolean Use Non BAU Capacity Retirement Schedule</v>
      </c>
      <c r="D402" s="6" t="s">
        <v>2355</v>
      </c>
      <c r="E402" s="47"/>
      <c r="F402" s="6" t="s">
        <v>2353</v>
      </c>
      <c r="G402" s="47"/>
      <c r="H402" s="44">
        <v>2240</v>
      </c>
      <c r="I402" s="197" t="s">
        <v>44</v>
      </c>
      <c r="J402" s="177" t="str">
        <f>IF(ISBLANK(INDEX('Policy Characteristics'!D:D,MATCH($C402,'Policy Characteristics'!$C:$C,0))),"",INDEX('Policy Characteristics'!D:D,MATCH($C402,'Policy Characteristics'!$C:$C,0)))</f>
        <v>Non BAU Capacity Retirement Schedule</v>
      </c>
      <c r="K402" s="176" t="str">
        <f>IF(ISBLANK(INDEX('Policy Characteristics'!E:E,MATCH($C402,'Policy Characteristics'!$C:$C,0))),"",INDEX('Policy Characteristics'!E:E,MATCH($C402,'Policy Characteristics'!$C:$C,0)))</f>
        <v/>
      </c>
      <c r="L402" s="176">
        <f>IF(ISBLANK(INDEX('Policy Characteristics'!F:F,MATCH($C402,'Policy Characteristics'!$C:$C,0))),"",INDEX('Policy Characteristics'!F:F,MATCH($C402,'Policy Characteristics'!$C:$C,0)))</f>
        <v>0</v>
      </c>
      <c r="M402" s="176">
        <f>IF(ISBLANK(INDEX('Policy Characteristics'!G:G,MATCH($C402,'Policy Characteristics'!$C:$C,0))),"",INDEX('Policy Characteristics'!G:G,MATCH($C402,'Policy Characteristics'!$C:$C,0)))</f>
        <v>1</v>
      </c>
      <c r="N402" s="176">
        <f>IF(ISBLANK(INDEX('Policy Characteristics'!H:H,MATCH($C402,'Policy Characteristics'!$C:$C,0))),"",INDEX('Policy Characteristics'!H:H,MATCH($C402,'Policy Characteristics'!$C:$C,0)))</f>
        <v>1</v>
      </c>
      <c r="O402" s="176" t="str">
        <f>IF(ISBLANK(INDEX('Policy Characteristics'!I:I,MATCH($C402,'Policy Characteristics'!$C:$C,0))),"",INDEX('Policy Characteristics'!I:I,MATCH($C402,'Policy Characteristics'!$C:$C,0)))</f>
        <v>on/off</v>
      </c>
      <c r="P402" s="176" t="str">
        <f>IF(ISBLANK(INDEX('Policy Characteristics'!J:J,MATCH($C402,'Policy Characteristics'!$C:$C,0))),"",INDEX('Policy Characteristics'!J:J,MATCH($C402,'Policy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402" s="176" t="str">
        <f>IF(ISBLANK(INDEX('Policy Characteristics'!K:K,MATCH($C402,'Policy Characteristics'!$C:$C,0))),"",INDEX('Policy Characteristics'!K:K,MATCH($C402,'Policy Characteristics'!$C:$C,0)))</f>
        <v/>
      </c>
      <c r="R402" s="176" t="str">
        <f>IF(ISBLANK(INDEX('Policy Characteristics'!L:L,MATCH($C402,'Policy Characteristics'!$C:$C,0))),"",INDEX('Policy Characteristics'!L:L,MATCH($C402,'Policy Characteristics'!$C:$C,0)))</f>
        <v/>
      </c>
    </row>
    <row r="403" spans="1:18" s="4" customFormat="1" x14ac:dyDescent="0.25">
      <c r="A403" s="176" t="str">
        <f>IF(ISBLANK(INDEX('Policy Characteristics'!A:A,MATCH($C403,'Policy Characteristics'!$C:$C,0))),"",INDEX('Policy Characteristics'!A:A,MATCH($C403,'Policy Characteristics'!$C:$C,0)))</f>
        <v>Electricity Supply</v>
      </c>
      <c r="B403" s="184" t="str">
        <f>IF(ISBLANK(INDEX('Policy Characteristics'!B:B,MATCH($C403,'Policy Characteristics'!$C:$C,0))),"",INDEX('Policy Characteristics'!B:B,MATCH($C403,'Policy Characteristics'!$C:$C,0)))</f>
        <v>Non BAU Mandated Capacity Construction</v>
      </c>
      <c r="C403" t="s">
        <v>127</v>
      </c>
      <c r="D403" s="47" t="s">
        <v>439</v>
      </c>
      <c r="E403" s="47"/>
      <c r="F403" s="47" t="s">
        <v>438</v>
      </c>
      <c r="G403" s="47"/>
      <c r="H403" s="44">
        <v>633</v>
      </c>
      <c r="I403" s="47" t="s">
        <v>44</v>
      </c>
      <c r="J403" s="177" t="str">
        <f>IF(ISBLANK(INDEX('Policy Characteristics'!D:D,MATCH($C403,'Policy Characteristics'!$C:$C,0))),"",INDEX('Policy Characteristics'!D:D,MATCH($C403,'Policy Characteristics'!$C:$C,0)))</f>
        <v>Non BAU Mandated Capacity Construction</v>
      </c>
      <c r="K403" s="176" t="str">
        <f>IF(ISBLANK(INDEX('Policy Characteristics'!E:E,MATCH($C403,'Policy Characteristics'!$C:$C,0))),"",INDEX('Policy Characteristics'!E:E,MATCH($C403,'Policy Characteristics'!$C:$C,0)))</f>
        <v/>
      </c>
      <c r="L403" s="176">
        <f>IF(ISBLANK(INDEX('Policy Characteristics'!F:F,MATCH($C403,'Policy Characteristics'!$C:$C,0))),"",INDEX('Policy Characteristics'!F:F,MATCH($C403,'Policy Characteristics'!$C:$C,0)))</f>
        <v>0</v>
      </c>
      <c r="M403" s="176">
        <f>IF(ISBLANK(INDEX('Policy Characteristics'!G:G,MATCH($C403,'Policy Characteristics'!$C:$C,0))),"",INDEX('Policy Characteristics'!G:G,MATCH($C403,'Policy Characteristics'!$C:$C,0)))</f>
        <v>1</v>
      </c>
      <c r="N403" s="176">
        <f>IF(ISBLANK(INDEX('Policy Characteristics'!H:H,MATCH($C403,'Policy Characteristics'!$C:$C,0))),"",INDEX('Policy Characteristics'!H:H,MATCH($C403,'Policy Characteristics'!$C:$C,0)))</f>
        <v>1</v>
      </c>
      <c r="O403" s="176" t="str">
        <f>IF(ISBLANK(INDEX('Policy Characteristics'!I:I,MATCH($C403,'Policy Characteristics'!$C:$C,0))),"",INDEX('Policy Characteristics'!I:I,MATCH($C403,'Policy Characteristics'!$C:$C,0)))</f>
        <v>on/off</v>
      </c>
      <c r="P403" s="176" t="str">
        <f>IF(ISBLANK(INDEX('Policy Characteristics'!J:J,MATCH($C403,'Policy Characteristics'!$C:$C,0))),"",INDEX('Policy Characteristics'!J:J,MATCH($C403,'Policy Characteristics'!$C:$C,0)))</f>
        <v>**Description:** The business-as-usual case uses data from ENTSO-E and IRENA Renewable Energy Statistics. Toggling this lever on guarantees electrolytic hydrogen is being produced by renewable energy to meet the Renewable Energy Directive H2 target.</v>
      </c>
      <c r="Q403" s="176" t="str">
        <f>IF(ISBLANK(INDEX('Policy Characteristics'!K:K,MATCH($C403,'Policy Characteristics'!$C:$C,0))),"",INDEX('Policy Characteristics'!K:K,MATCH($C403,'Policy Characteristics'!$C:$C,0)))</f>
        <v/>
      </c>
      <c r="R403" s="176" t="str">
        <f>IF(ISBLANK(INDEX('Policy Characteristics'!L:L,MATCH($C403,'Policy Characteristics'!$C:$C,0))),"",INDEX('Policy Characteristics'!L:L,MATCH($C403,'Policy Characteristics'!$C:$C,0)))</f>
        <v/>
      </c>
    </row>
    <row r="404" spans="1:18" s="4" customFormat="1" x14ac:dyDescent="0.25">
      <c r="A404" s="176" t="str">
        <f>IF(ISBLANK(INDEX('Policy Characteristics'!A:A,MATCH($C404,'Policy Characteristics'!$C:$C,0))),"",INDEX('Policy Characteristics'!A:A,MATCH($C404,'Policy Characteristics'!$C:$C,0)))</f>
        <v>Electricity Supply</v>
      </c>
      <c r="B404" s="184" t="str">
        <f>IF(ISBLANK(INDEX('Policy Characteristics'!B:B,MATCH($C404,'Policy Characteristics'!$C:$C,0))),"",INDEX('Policy Characteristics'!B:B,MATCH($C404,'Policy Characteristics'!$C:$C,0)))</f>
        <v>Non BAU Mandated Capacity Construction</v>
      </c>
      <c r="C404" s="176" t="str">
        <f t="shared" ref="C404:C426" si="24">C$403</f>
        <v>Boolean Use Non BAU Mandated Capacity Construction Schedule</v>
      </c>
      <c r="D404" s="6" t="s">
        <v>2273</v>
      </c>
      <c r="E404" s="47"/>
      <c r="F404" s="6" t="s">
        <v>2523</v>
      </c>
      <c r="G404" s="47"/>
      <c r="H404" s="44">
        <v>634</v>
      </c>
      <c r="I404" s="197" t="s">
        <v>44</v>
      </c>
      <c r="J404" s="177" t="str">
        <f>IF(ISBLANK(INDEX('Policy Characteristics'!D:D,MATCH($C404,'Policy Characteristics'!$C:$C,0))),"",INDEX('Policy Characteristics'!D:D,MATCH($C404,'Policy Characteristics'!$C:$C,0)))</f>
        <v>Non BAU Mandated Capacity Construction</v>
      </c>
      <c r="K404" s="176" t="str">
        <f>IF(ISBLANK(INDEX('Policy Characteristics'!E:E,MATCH($C404,'Policy Characteristics'!$C:$C,0))),"",INDEX('Policy Characteristics'!E:E,MATCH($C404,'Policy Characteristics'!$C:$C,0)))</f>
        <v/>
      </c>
      <c r="L404" s="176">
        <f>IF(ISBLANK(INDEX('Policy Characteristics'!F:F,MATCH($C404,'Policy Characteristics'!$C:$C,0))),"",INDEX('Policy Characteristics'!F:F,MATCH($C404,'Policy Characteristics'!$C:$C,0)))</f>
        <v>0</v>
      </c>
      <c r="M404" s="176">
        <f>IF(ISBLANK(INDEX('Policy Characteristics'!G:G,MATCH($C404,'Policy Characteristics'!$C:$C,0))),"",INDEX('Policy Characteristics'!G:G,MATCH($C404,'Policy Characteristics'!$C:$C,0)))</f>
        <v>1</v>
      </c>
      <c r="N404" s="176">
        <f>IF(ISBLANK(INDEX('Policy Characteristics'!H:H,MATCH($C404,'Policy Characteristics'!$C:$C,0))),"",INDEX('Policy Characteristics'!H:H,MATCH($C404,'Policy Characteristics'!$C:$C,0)))</f>
        <v>1</v>
      </c>
      <c r="O404" s="176" t="str">
        <f>IF(ISBLANK(INDEX('Policy Characteristics'!I:I,MATCH($C404,'Policy Characteristics'!$C:$C,0))),"",INDEX('Policy Characteristics'!I:I,MATCH($C404,'Policy Characteristics'!$C:$C,0)))</f>
        <v>on/off</v>
      </c>
      <c r="P404" s="176" t="str">
        <f>IF(ISBLANK(INDEX('Policy Characteristics'!J:J,MATCH($C404,'Policy Characteristics'!$C:$C,0))),"",INDEX('Policy Characteristics'!J:J,MATCH($C404,'Policy Characteristics'!$C:$C,0)))</f>
        <v>**Description:** The business-as-usual case uses data from ENTSO-E and IRENA Renewable Energy Statistics. Toggling this lever on guarantees electrolytic hydrogen is being produced by renewable energy to meet the Renewable Energy Directive H2 target.</v>
      </c>
      <c r="Q404" s="176" t="str">
        <f>IF(ISBLANK(INDEX('Policy Characteristics'!K:K,MATCH($C404,'Policy Characteristics'!$C:$C,0))),"",INDEX('Policy Characteristics'!K:K,MATCH($C404,'Policy Characteristics'!$C:$C,0)))</f>
        <v/>
      </c>
      <c r="R404" s="176" t="str">
        <f>IF(ISBLANK(INDEX('Policy Characteristics'!L:L,MATCH($C404,'Policy Characteristics'!$C:$C,0))),"",INDEX('Policy Characteristics'!L:L,MATCH($C404,'Policy Characteristics'!$C:$C,0)))</f>
        <v/>
      </c>
    </row>
    <row r="405" spans="1:18" s="4" customFormat="1" x14ac:dyDescent="0.25">
      <c r="A405" s="176" t="str">
        <f>IF(ISBLANK(INDEX('Policy Characteristics'!A:A,MATCH($C405,'Policy Characteristics'!$C:$C,0))),"",INDEX('Policy Characteristics'!A:A,MATCH($C405,'Policy Characteristics'!$C:$C,0)))</f>
        <v>Electricity Supply</v>
      </c>
      <c r="B405" s="184" t="str">
        <f>IF(ISBLANK(INDEX('Policy Characteristics'!B:B,MATCH($C405,'Policy Characteristics'!$C:$C,0))),"",INDEX('Policy Characteristics'!B:B,MATCH($C405,'Policy Characteristics'!$C:$C,0)))</f>
        <v>Non BAU Mandated Capacity Construction</v>
      </c>
      <c r="C405" s="176" t="str">
        <f t="shared" si="24"/>
        <v>Boolean Use Non BAU Mandated Capacity Construction Schedule</v>
      </c>
      <c r="D405" s="6" t="s">
        <v>2274</v>
      </c>
      <c r="E405" s="47"/>
      <c r="F405" s="6" t="s">
        <v>2224</v>
      </c>
      <c r="G405" s="47"/>
      <c r="H405" s="44">
        <v>1774</v>
      </c>
      <c r="I405" s="197" t="s">
        <v>44</v>
      </c>
      <c r="J405" s="177" t="str">
        <f>IF(ISBLANK(INDEX('Policy Characteristics'!D:D,MATCH($C405,'Policy Characteristics'!$C:$C,0))),"",INDEX('Policy Characteristics'!D:D,MATCH($C405,'Policy Characteristics'!$C:$C,0)))</f>
        <v>Non BAU Mandated Capacity Construction</v>
      </c>
      <c r="K405" s="176" t="str">
        <f>IF(ISBLANK(INDEX('Policy Characteristics'!E:E,MATCH($C405,'Policy Characteristics'!$C:$C,0))),"",INDEX('Policy Characteristics'!E:E,MATCH($C405,'Policy Characteristics'!$C:$C,0)))</f>
        <v/>
      </c>
      <c r="L405" s="176">
        <f>IF(ISBLANK(INDEX('Policy Characteristics'!F:F,MATCH($C405,'Policy Characteristics'!$C:$C,0))),"",INDEX('Policy Characteristics'!F:F,MATCH($C405,'Policy Characteristics'!$C:$C,0)))</f>
        <v>0</v>
      </c>
      <c r="M405" s="176">
        <f>IF(ISBLANK(INDEX('Policy Characteristics'!G:G,MATCH($C405,'Policy Characteristics'!$C:$C,0))),"",INDEX('Policy Characteristics'!G:G,MATCH($C405,'Policy Characteristics'!$C:$C,0)))</f>
        <v>1</v>
      </c>
      <c r="N405" s="176">
        <f>IF(ISBLANK(INDEX('Policy Characteristics'!H:H,MATCH($C405,'Policy Characteristics'!$C:$C,0))),"",INDEX('Policy Characteristics'!H:H,MATCH($C405,'Policy Characteristics'!$C:$C,0)))</f>
        <v>1</v>
      </c>
      <c r="O405" s="176" t="str">
        <f>IF(ISBLANK(INDEX('Policy Characteristics'!I:I,MATCH($C405,'Policy Characteristics'!$C:$C,0))),"",INDEX('Policy Characteristics'!I:I,MATCH($C405,'Policy Characteristics'!$C:$C,0)))</f>
        <v>on/off</v>
      </c>
      <c r="P405" s="176" t="str">
        <f>IF(ISBLANK(INDEX('Policy Characteristics'!J:J,MATCH($C405,'Policy Characteristics'!$C:$C,0))),"",INDEX('Policy Characteristics'!J:J,MATCH($C405,'Policy Characteristics'!$C:$C,0)))</f>
        <v>**Description:** The business-as-usual case uses data from ENTSO-E and IRENA Renewable Energy Statistics. Toggling this lever on guarantees electrolytic hydrogen is being produced by renewable energy to meet the Renewable Energy Directive H2 target.</v>
      </c>
      <c r="Q405" s="176" t="str">
        <f>IF(ISBLANK(INDEX('Policy Characteristics'!K:K,MATCH($C405,'Policy Characteristics'!$C:$C,0))),"",INDEX('Policy Characteristics'!K:K,MATCH($C405,'Policy Characteristics'!$C:$C,0)))</f>
        <v/>
      </c>
      <c r="R405" s="176" t="str">
        <f>IF(ISBLANK(INDEX('Policy Characteristics'!L:L,MATCH($C405,'Policy Characteristics'!$C:$C,0))),"",INDEX('Policy Characteristics'!L:L,MATCH($C405,'Policy Characteristics'!$C:$C,0)))</f>
        <v/>
      </c>
    </row>
    <row r="406" spans="1:18" s="4" customFormat="1" x14ac:dyDescent="0.25">
      <c r="A406" s="176" t="str">
        <f>IF(ISBLANK(INDEX('Policy Characteristics'!A:A,MATCH($C406,'Policy Characteristics'!$C:$C,0))),"",INDEX('Policy Characteristics'!A:A,MATCH($C406,'Policy Characteristics'!$C:$C,0)))</f>
        <v>Electricity Supply</v>
      </c>
      <c r="B406" s="184" t="str">
        <f>IF(ISBLANK(INDEX('Policy Characteristics'!B:B,MATCH($C406,'Policy Characteristics'!$C:$C,0))),"",INDEX('Policy Characteristics'!B:B,MATCH($C406,'Policy Characteristics'!$C:$C,0)))</f>
        <v>Non BAU Mandated Capacity Construction</v>
      </c>
      <c r="C406" s="176" t="str">
        <f t="shared" si="24"/>
        <v>Boolean Use Non BAU Mandated Capacity Construction Schedule</v>
      </c>
      <c r="D406" s="6" t="s">
        <v>75</v>
      </c>
      <c r="E406" s="47"/>
      <c r="F406" s="6" t="s">
        <v>2284</v>
      </c>
      <c r="G406" s="47"/>
      <c r="H406" s="44">
        <v>635</v>
      </c>
      <c r="I406" s="197" t="s">
        <v>44</v>
      </c>
      <c r="J406" s="177" t="str">
        <f>IF(ISBLANK(INDEX('Policy Characteristics'!D:D,MATCH($C406,'Policy Characteristics'!$C:$C,0))),"",INDEX('Policy Characteristics'!D:D,MATCH($C406,'Policy Characteristics'!$C:$C,0)))</f>
        <v>Non BAU Mandated Capacity Construction</v>
      </c>
      <c r="K406" s="176" t="str">
        <f>IF(ISBLANK(INDEX('Policy Characteristics'!E:E,MATCH($C406,'Policy Characteristics'!$C:$C,0))),"",INDEX('Policy Characteristics'!E:E,MATCH($C406,'Policy Characteristics'!$C:$C,0)))</f>
        <v/>
      </c>
      <c r="L406" s="176">
        <f>IF(ISBLANK(INDEX('Policy Characteristics'!F:F,MATCH($C406,'Policy Characteristics'!$C:$C,0))),"",INDEX('Policy Characteristics'!F:F,MATCH($C406,'Policy Characteristics'!$C:$C,0)))</f>
        <v>0</v>
      </c>
      <c r="M406" s="176">
        <f>IF(ISBLANK(INDEX('Policy Characteristics'!G:G,MATCH($C406,'Policy Characteristics'!$C:$C,0))),"",INDEX('Policy Characteristics'!G:G,MATCH($C406,'Policy Characteristics'!$C:$C,0)))</f>
        <v>1</v>
      </c>
      <c r="N406" s="176">
        <f>IF(ISBLANK(INDEX('Policy Characteristics'!H:H,MATCH($C406,'Policy Characteristics'!$C:$C,0))),"",INDEX('Policy Characteristics'!H:H,MATCH($C406,'Policy Characteristics'!$C:$C,0)))</f>
        <v>1</v>
      </c>
      <c r="O406" s="176" t="str">
        <f>IF(ISBLANK(INDEX('Policy Characteristics'!I:I,MATCH($C406,'Policy Characteristics'!$C:$C,0))),"",INDEX('Policy Characteristics'!I:I,MATCH($C406,'Policy Characteristics'!$C:$C,0)))</f>
        <v>on/off</v>
      </c>
      <c r="P406" s="176" t="str">
        <f>IF(ISBLANK(INDEX('Policy Characteristics'!J:J,MATCH($C406,'Policy Characteristics'!$C:$C,0))),"",INDEX('Policy Characteristics'!J:J,MATCH($C406,'Policy Characteristics'!$C:$C,0)))</f>
        <v>**Description:** The business-as-usual case uses data from ENTSO-E and IRENA Renewable Energy Statistics. Toggling this lever on guarantees electrolytic hydrogen is being produced by renewable energy to meet the Renewable Energy Directive H2 target.</v>
      </c>
      <c r="Q406" s="176" t="str">
        <f>IF(ISBLANK(INDEX('Policy Characteristics'!K:K,MATCH($C406,'Policy Characteristics'!$C:$C,0))),"",INDEX('Policy Characteristics'!K:K,MATCH($C406,'Policy Characteristics'!$C:$C,0)))</f>
        <v/>
      </c>
      <c r="R406" s="176" t="str">
        <f>IF(ISBLANK(INDEX('Policy Characteristics'!L:L,MATCH($C406,'Policy Characteristics'!$C:$C,0))),"",INDEX('Policy Characteristics'!L:L,MATCH($C406,'Policy Characteristics'!$C:$C,0)))</f>
        <v/>
      </c>
    </row>
    <row r="407" spans="1:18" s="4" customFormat="1" x14ac:dyDescent="0.25">
      <c r="A407" s="176" t="str">
        <f>IF(ISBLANK(INDEX('Policy Characteristics'!A:A,MATCH($C407,'Policy Characteristics'!$C:$C,0))),"",INDEX('Policy Characteristics'!A:A,MATCH($C407,'Policy Characteristics'!$C:$C,0)))</f>
        <v>Electricity Supply</v>
      </c>
      <c r="B407" s="184" t="str">
        <f>IF(ISBLANK(INDEX('Policy Characteristics'!B:B,MATCH($C407,'Policy Characteristics'!$C:$C,0))),"",INDEX('Policy Characteristics'!B:B,MATCH($C407,'Policy Characteristics'!$C:$C,0)))</f>
        <v>Non BAU Mandated Capacity Construction</v>
      </c>
      <c r="C407" s="176" t="str">
        <f t="shared" si="24"/>
        <v>Boolean Use Non BAU Mandated Capacity Construction Schedule</v>
      </c>
      <c r="D407" s="6" t="s">
        <v>76</v>
      </c>
      <c r="E407" s="47"/>
      <c r="F407" s="6" t="s">
        <v>88</v>
      </c>
      <c r="G407" s="47"/>
      <c r="H407" s="44">
        <v>636</v>
      </c>
      <c r="I407" s="197" t="s">
        <v>44</v>
      </c>
      <c r="J407" s="177" t="str">
        <f>IF(ISBLANK(INDEX('Policy Characteristics'!D:D,MATCH($C407,'Policy Characteristics'!$C:$C,0))),"",INDEX('Policy Characteristics'!D:D,MATCH($C407,'Policy Characteristics'!$C:$C,0)))</f>
        <v>Non BAU Mandated Capacity Construction</v>
      </c>
      <c r="K407" s="176" t="str">
        <f>IF(ISBLANK(INDEX('Policy Characteristics'!E:E,MATCH($C407,'Policy Characteristics'!$C:$C,0))),"",INDEX('Policy Characteristics'!E:E,MATCH($C407,'Policy Characteristics'!$C:$C,0)))</f>
        <v/>
      </c>
      <c r="L407" s="176">
        <f>IF(ISBLANK(INDEX('Policy Characteristics'!F:F,MATCH($C407,'Policy Characteristics'!$C:$C,0))),"",INDEX('Policy Characteristics'!F:F,MATCH($C407,'Policy Characteristics'!$C:$C,0)))</f>
        <v>0</v>
      </c>
      <c r="M407" s="176">
        <f>IF(ISBLANK(INDEX('Policy Characteristics'!G:G,MATCH($C407,'Policy Characteristics'!$C:$C,0))),"",INDEX('Policy Characteristics'!G:G,MATCH($C407,'Policy Characteristics'!$C:$C,0)))</f>
        <v>1</v>
      </c>
      <c r="N407" s="176">
        <f>IF(ISBLANK(INDEX('Policy Characteristics'!H:H,MATCH($C407,'Policy Characteristics'!$C:$C,0))),"",INDEX('Policy Characteristics'!H:H,MATCH($C407,'Policy Characteristics'!$C:$C,0)))</f>
        <v>1</v>
      </c>
      <c r="O407" s="176" t="str">
        <f>IF(ISBLANK(INDEX('Policy Characteristics'!I:I,MATCH($C407,'Policy Characteristics'!$C:$C,0))),"",INDEX('Policy Characteristics'!I:I,MATCH($C407,'Policy Characteristics'!$C:$C,0)))</f>
        <v>on/off</v>
      </c>
      <c r="P407" s="176" t="str">
        <f>IF(ISBLANK(INDEX('Policy Characteristics'!J:J,MATCH($C407,'Policy Characteristics'!$C:$C,0))),"",INDEX('Policy Characteristics'!J:J,MATCH($C407,'Policy Characteristics'!$C:$C,0)))</f>
        <v>**Description:** The business-as-usual case uses data from ENTSO-E and IRENA Renewable Energy Statistics. Toggling this lever on guarantees electrolytic hydrogen is being produced by renewable energy to meet the Renewable Energy Directive H2 target.</v>
      </c>
      <c r="Q407" s="176" t="str">
        <f>IF(ISBLANK(INDEX('Policy Characteristics'!K:K,MATCH($C407,'Policy Characteristics'!$C:$C,0))),"",INDEX('Policy Characteristics'!K:K,MATCH($C407,'Policy Characteristics'!$C:$C,0)))</f>
        <v/>
      </c>
      <c r="R407" s="176" t="str">
        <f>IF(ISBLANK(INDEX('Policy Characteristics'!L:L,MATCH($C407,'Policy Characteristics'!$C:$C,0))),"",INDEX('Policy Characteristics'!L:L,MATCH($C407,'Policy Characteristics'!$C:$C,0)))</f>
        <v/>
      </c>
    </row>
    <row r="408" spans="1:18" s="4" customFormat="1" x14ac:dyDescent="0.25">
      <c r="A408" s="176" t="str">
        <f>IF(ISBLANK(INDEX('Policy Characteristics'!A:A,MATCH($C408,'Policy Characteristics'!$C:$C,0))),"",INDEX('Policy Characteristics'!A:A,MATCH($C408,'Policy Characteristics'!$C:$C,0)))</f>
        <v>Electricity Supply</v>
      </c>
      <c r="B408" s="184" t="str">
        <f>IF(ISBLANK(INDEX('Policy Characteristics'!B:B,MATCH($C408,'Policy Characteristics'!$C:$C,0))),"",INDEX('Policy Characteristics'!B:B,MATCH($C408,'Policy Characteristics'!$C:$C,0)))</f>
        <v>Non BAU Mandated Capacity Construction</v>
      </c>
      <c r="C408" s="176" t="str">
        <f t="shared" si="24"/>
        <v>Boolean Use Non BAU Mandated Capacity Construction Schedule</v>
      </c>
      <c r="D408" s="6" t="s">
        <v>440</v>
      </c>
      <c r="E408" s="47"/>
      <c r="F408" s="6" t="s">
        <v>443</v>
      </c>
      <c r="G408" s="47"/>
      <c r="H408" s="44">
        <v>637</v>
      </c>
      <c r="I408" s="47" t="s">
        <v>43</v>
      </c>
      <c r="J408" s="177" t="str">
        <f>IF(ISBLANK(INDEX('Policy Characteristics'!D:D,MATCH($C408,'Policy Characteristics'!$C:$C,0))),"",INDEX('Policy Characteristics'!D:D,MATCH($C408,'Policy Characteristics'!$C:$C,0)))</f>
        <v>Non BAU Mandated Capacity Construction</v>
      </c>
      <c r="K408" s="176" t="str">
        <f>IF(ISBLANK(INDEX('Policy Characteristics'!E:E,MATCH($C408,'Policy Characteristics'!$C:$C,0))),"",INDEX('Policy Characteristics'!E:E,MATCH($C408,'Policy Characteristics'!$C:$C,0)))</f>
        <v/>
      </c>
      <c r="L408" s="176">
        <f>IF(ISBLANK(INDEX('Policy Characteristics'!F:F,MATCH($C408,'Policy Characteristics'!$C:$C,0))),"",INDEX('Policy Characteristics'!F:F,MATCH($C408,'Policy Characteristics'!$C:$C,0)))</f>
        <v>0</v>
      </c>
      <c r="M408" s="176">
        <f>IF(ISBLANK(INDEX('Policy Characteristics'!G:G,MATCH($C408,'Policy Characteristics'!$C:$C,0))),"",INDEX('Policy Characteristics'!G:G,MATCH($C408,'Policy Characteristics'!$C:$C,0)))</f>
        <v>1</v>
      </c>
      <c r="N408" s="176">
        <f>IF(ISBLANK(INDEX('Policy Characteristics'!H:H,MATCH($C408,'Policy Characteristics'!$C:$C,0))),"",INDEX('Policy Characteristics'!H:H,MATCH($C408,'Policy Characteristics'!$C:$C,0)))</f>
        <v>1</v>
      </c>
      <c r="O408" s="176" t="str">
        <f>IF(ISBLANK(INDEX('Policy Characteristics'!I:I,MATCH($C408,'Policy Characteristics'!$C:$C,0))),"",INDEX('Policy Characteristics'!I:I,MATCH($C408,'Policy Characteristics'!$C:$C,0)))</f>
        <v>on/off</v>
      </c>
      <c r="P408" s="176" t="str">
        <f>IF(ISBLANK(INDEX('Policy Characteristics'!J:J,MATCH($C408,'Policy Characteristics'!$C:$C,0))),"",INDEX('Policy Characteristics'!J:J,MATCH($C408,'Policy Characteristics'!$C:$C,0)))</f>
        <v>**Description:** The business-as-usual case uses data from ENTSO-E and IRENA Renewable Energy Statistics. Toggling this lever on guarantees electrolytic hydrogen is being produced by renewable energy to meet the Renewable Energy Directive H2 target.</v>
      </c>
      <c r="Q408" s="176" t="str">
        <f>IF(ISBLANK(INDEX('Policy Characteristics'!K:K,MATCH($C408,'Policy Characteristics'!$C:$C,0))),"",INDEX('Policy Characteristics'!K:K,MATCH($C408,'Policy Characteristics'!$C:$C,0)))</f>
        <v/>
      </c>
      <c r="R408" s="176" t="str">
        <f>IF(ISBLANK(INDEX('Policy Characteristics'!L:L,MATCH($C408,'Policy Characteristics'!$C:$C,0))),"",INDEX('Policy Characteristics'!L:L,MATCH($C408,'Policy Characteristics'!$C:$C,0)))</f>
        <v/>
      </c>
    </row>
    <row r="409" spans="1:18" s="4" customFormat="1" x14ac:dyDescent="0.25">
      <c r="A409" s="176" t="str">
        <f>IF(ISBLANK(INDEX('Policy Characteristics'!A:A,MATCH($C409,'Policy Characteristics'!$C:$C,0))),"",INDEX('Policy Characteristics'!A:A,MATCH($C409,'Policy Characteristics'!$C:$C,0)))</f>
        <v>Electricity Supply</v>
      </c>
      <c r="B409" s="184" t="str">
        <f>IF(ISBLANK(INDEX('Policy Characteristics'!B:B,MATCH($C409,'Policy Characteristics'!$C:$C,0))),"",INDEX('Policy Characteristics'!B:B,MATCH($C409,'Policy Characteristics'!$C:$C,0)))</f>
        <v>Non BAU Mandated Capacity Construction</v>
      </c>
      <c r="C409" s="176" t="str">
        <f t="shared" si="24"/>
        <v>Boolean Use Non BAU Mandated Capacity Construction Schedule</v>
      </c>
      <c r="D409" s="6" t="s">
        <v>77</v>
      </c>
      <c r="E409" s="47"/>
      <c r="F409" s="6" t="s">
        <v>89</v>
      </c>
      <c r="G409" s="47"/>
      <c r="H409" s="44">
        <v>638</v>
      </c>
      <c r="I409" s="47" t="s">
        <v>43</v>
      </c>
      <c r="J409" s="177" t="str">
        <f>IF(ISBLANK(INDEX('Policy Characteristics'!D:D,MATCH($C409,'Policy Characteristics'!$C:$C,0))),"",INDEX('Policy Characteristics'!D:D,MATCH($C409,'Policy Characteristics'!$C:$C,0)))</f>
        <v>Non BAU Mandated Capacity Construction</v>
      </c>
      <c r="K409" s="176" t="str">
        <f>IF(ISBLANK(INDEX('Policy Characteristics'!E:E,MATCH($C409,'Policy Characteristics'!$C:$C,0))),"",INDEX('Policy Characteristics'!E:E,MATCH($C409,'Policy Characteristics'!$C:$C,0)))</f>
        <v/>
      </c>
      <c r="L409" s="176">
        <f>IF(ISBLANK(INDEX('Policy Characteristics'!F:F,MATCH($C409,'Policy Characteristics'!$C:$C,0))),"",INDEX('Policy Characteristics'!F:F,MATCH($C409,'Policy Characteristics'!$C:$C,0)))</f>
        <v>0</v>
      </c>
      <c r="M409" s="176">
        <f>IF(ISBLANK(INDEX('Policy Characteristics'!G:G,MATCH($C409,'Policy Characteristics'!$C:$C,0))),"",INDEX('Policy Characteristics'!G:G,MATCH($C409,'Policy Characteristics'!$C:$C,0)))</f>
        <v>1</v>
      </c>
      <c r="N409" s="176">
        <f>IF(ISBLANK(INDEX('Policy Characteristics'!H:H,MATCH($C409,'Policy Characteristics'!$C:$C,0))),"",INDEX('Policy Characteristics'!H:H,MATCH($C409,'Policy Characteristics'!$C:$C,0)))</f>
        <v>1</v>
      </c>
      <c r="O409" s="176" t="str">
        <f>IF(ISBLANK(INDEX('Policy Characteristics'!I:I,MATCH($C409,'Policy Characteristics'!$C:$C,0))),"",INDEX('Policy Characteristics'!I:I,MATCH($C409,'Policy Characteristics'!$C:$C,0)))</f>
        <v>on/off</v>
      </c>
      <c r="P409" s="176" t="str">
        <f>IF(ISBLANK(INDEX('Policy Characteristics'!J:J,MATCH($C409,'Policy Characteristics'!$C:$C,0))),"",INDEX('Policy Characteristics'!J:J,MATCH($C409,'Policy Characteristics'!$C:$C,0)))</f>
        <v>**Description:** The business-as-usual case uses data from ENTSO-E and IRENA Renewable Energy Statistics. Toggling this lever on guarantees electrolytic hydrogen is being produced by renewable energy to meet the Renewable Energy Directive H2 target.</v>
      </c>
      <c r="Q409" s="176" t="str">
        <f>IF(ISBLANK(INDEX('Policy Characteristics'!K:K,MATCH($C409,'Policy Characteristics'!$C:$C,0))),"",INDEX('Policy Characteristics'!K:K,MATCH($C409,'Policy Characteristics'!$C:$C,0)))</f>
        <v/>
      </c>
      <c r="R409" s="176" t="str">
        <f>IF(ISBLANK(INDEX('Policy Characteristics'!L:L,MATCH($C409,'Policy Characteristics'!$C:$C,0))),"",INDEX('Policy Characteristics'!L:L,MATCH($C409,'Policy Characteristics'!$C:$C,0)))</f>
        <v/>
      </c>
    </row>
    <row r="410" spans="1:18" s="4" customFormat="1" x14ac:dyDescent="0.25">
      <c r="A410" s="176" t="str">
        <f>IF(ISBLANK(INDEX('Policy Characteristics'!A:A,MATCH($C410,'Policy Characteristics'!$C:$C,0))),"",INDEX('Policy Characteristics'!A:A,MATCH($C410,'Policy Characteristics'!$C:$C,0)))</f>
        <v>Electricity Supply</v>
      </c>
      <c r="B410" s="184" t="str">
        <f>IF(ISBLANK(INDEX('Policy Characteristics'!B:B,MATCH($C410,'Policy Characteristics'!$C:$C,0))),"",INDEX('Policy Characteristics'!B:B,MATCH($C410,'Policy Characteristics'!$C:$C,0)))</f>
        <v>Non BAU Mandated Capacity Construction</v>
      </c>
      <c r="C410" s="176" t="str">
        <f t="shared" si="24"/>
        <v>Boolean Use Non BAU Mandated Capacity Construction Schedule</v>
      </c>
      <c r="D410" s="6" t="s">
        <v>78</v>
      </c>
      <c r="E410" s="47"/>
      <c r="F410" s="6" t="s">
        <v>90</v>
      </c>
      <c r="G410" s="47"/>
      <c r="H410" s="44">
        <v>639</v>
      </c>
      <c r="I410" s="197" t="s">
        <v>44</v>
      </c>
      <c r="J410" s="177" t="str">
        <f>IF(ISBLANK(INDEX('Policy Characteristics'!D:D,MATCH($C410,'Policy Characteristics'!$C:$C,0))),"",INDEX('Policy Characteristics'!D:D,MATCH($C410,'Policy Characteristics'!$C:$C,0)))</f>
        <v>Non BAU Mandated Capacity Construction</v>
      </c>
      <c r="K410" s="176" t="str">
        <f>IF(ISBLANK(INDEX('Policy Characteristics'!E:E,MATCH($C410,'Policy Characteristics'!$C:$C,0))),"",INDEX('Policy Characteristics'!E:E,MATCH($C410,'Policy Characteristics'!$C:$C,0)))</f>
        <v/>
      </c>
      <c r="L410" s="176">
        <f>IF(ISBLANK(INDEX('Policy Characteristics'!F:F,MATCH($C410,'Policy Characteristics'!$C:$C,0))),"",INDEX('Policy Characteristics'!F:F,MATCH($C410,'Policy Characteristics'!$C:$C,0)))</f>
        <v>0</v>
      </c>
      <c r="M410" s="176">
        <f>IF(ISBLANK(INDEX('Policy Characteristics'!G:G,MATCH($C410,'Policy Characteristics'!$C:$C,0))),"",INDEX('Policy Characteristics'!G:G,MATCH($C410,'Policy Characteristics'!$C:$C,0)))</f>
        <v>1</v>
      </c>
      <c r="N410" s="176">
        <f>IF(ISBLANK(INDEX('Policy Characteristics'!H:H,MATCH($C410,'Policy Characteristics'!$C:$C,0))),"",INDEX('Policy Characteristics'!H:H,MATCH($C410,'Policy Characteristics'!$C:$C,0)))</f>
        <v>1</v>
      </c>
      <c r="O410" s="176" t="str">
        <f>IF(ISBLANK(INDEX('Policy Characteristics'!I:I,MATCH($C410,'Policy Characteristics'!$C:$C,0))),"",INDEX('Policy Characteristics'!I:I,MATCH($C410,'Policy Characteristics'!$C:$C,0)))</f>
        <v>on/off</v>
      </c>
      <c r="P410" s="176" t="str">
        <f>IF(ISBLANK(INDEX('Policy Characteristics'!J:J,MATCH($C410,'Policy Characteristics'!$C:$C,0))),"",INDEX('Policy Characteristics'!J:J,MATCH($C410,'Policy Characteristics'!$C:$C,0)))</f>
        <v>**Description:** The business-as-usual case uses data from ENTSO-E and IRENA Renewable Energy Statistics. Toggling this lever on guarantees electrolytic hydrogen is being produced by renewable energy to meet the Renewable Energy Directive H2 target.</v>
      </c>
      <c r="Q410" s="176" t="str">
        <f>IF(ISBLANK(INDEX('Policy Characteristics'!K:K,MATCH($C410,'Policy Characteristics'!$C:$C,0))),"",INDEX('Policy Characteristics'!K:K,MATCH($C410,'Policy Characteristics'!$C:$C,0)))</f>
        <v/>
      </c>
      <c r="R410" s="176" t="str">
        <f>IF(ISBLANK(INDEX('Policy Characteristics'!L:L,MATCH($C410,'Policy Characteristics'!$C:$C,0))),"",INDEX('Policy Characteristics'!L:L,MATCH($C410,'Policy Characteristics'!$C:$C,0)))</f>
        <v/>
      </c>
    </row>
    <row r="411" spans="1:18" s="4" customFormat="1" x14ac:dyDescent="0.25">
      <c r="A411" s="176" t="str">
        <f>IF(ISBLANK(INDEX('Policy Characteristics'!A:A,MATCH($C411,'Policy Characteristics'!$C:$C,0))),"",INDEX('Policy Characteristics'!A:A,MATCH($C411,'Policy Characteristics'!$C:$C,0)))</f>
        <v>Electricity Supply</v>
      </c>
      <c r="B411" s="184" t="str">
        <f>IF(ISBLANK(INDEX('Policy Characteristics'!B:B,MATCH($C411,'Policy Characteristics'!$C:$C,0))),"",INDEX('Policy Characteristics'!B:B,MATCH($C411,'Policy Characteristics'!$C:$C,0)))</f>
        <v>Non BAU Mandated Capacity Construction</v>
      </c>
      <c r="C411" s="176" t="str">
        <f t="shared" si="24"/>
        <v>Boolean Use Non BAU Mandated Capacity Construction Schedule</v>
      </c>
      <c r="D411" s="6" t="s">
        <v>79</v>
      </c>
      <c r="E411" s="47"/>
      <c r="F411" s="6" t="s">
        <v>91</v>
      </c>
      <c r="G411" s="47"/>
      <c r="H411" s="44">
        <v>640</v>
      </c>
      <c r="I411" s="197" t="s">
        <v>44</v>
      </c>
      <c r="J411" s="177" t="str">
        <f>IF(ISBLANK(INDEX('Policy Characteristics'!D:D,MATCH($C411,'Policy Characteristics'!$C:$C,0))),"",INDEX('Policy Characteristics'!D:D,MATCH($C411,'Policy Characteristics'!$C:$C,0)))</f>
        <v>Non BAU Mandated Capacity Construction</v>
      </c>
      <c r="K411" s="176" t="str">
        <f>IF(ISBLANK(INDEX('Policy Characteristics'!E:E,MATCH($C411,'Policy Characteristics'!$C:$C,0))),"",INDEX('Policy Characteristics'!E:E,MATCH($C411,'Policy Characteristics'!$C:$C,0)))</f>
        <v/>
      </c>
      <c r="L411" s="176">
        <f>IF(ISBLANK(INDEX('Policy Characteristics'!F:F,MATCH($C411,'Policy Characteristics'!$C:$C,0))),"",INDEX('Policy Characteristics'!F:F,MATCH($C411,'Policy Characteristics'!$C:$C,0)))</f>
        <v>0</v>
      </c>
      <c r="M411" s="176">
        <f>IF(ISBLANK(INDEX('Policy Characteristics'!G:G,MATCH($C411,'Policy Characteristics'!$C:$C,0))),"",INDEX('Policy Characteristics'!G:G,MATCH($C411,'Policy Characteristics'!$C:$C,0)))</f>
        <v>1</v>
      </c>
      <c r="N411" s="176">
        <f>IF(ISBLANK(INDEX('Policy Characteristics'!H:H,MATCH($C411,'Policy Characteristics'!$C:$C,0))),"",INDEX('Policy Characteristics'!H:H,MATCH($C411,'Policy Characteristics'!$C:$C,0)))</f>
        <v>1</v>
      </c>
      <c r="O411" s="176" t="str">
        <f>IF(ISBLANK(INDEX('Policy Characteristics'!I:I,MATCH($C411,'Policy Characteristics'!$C:$C,0))),"",INDEX('Policy Characteristics'!I:I,MATCH($C411,'Policy Characteristics'!$C:$C,0)))</f>
        <v>on/off</v>
      </c>
      <c r="P411" s="176" t="str">
        <f>IF(ISBLANK(INDEX('Policy Characteristics'!J:J,MATCH($C411,'Policy Characteristics'!$C:$C,0))),"",INDEX('Policy Characteristics'!J:J,MATCH($C411,'Policy Characteristics'!$C:$C,0)))</f>
        <v>**Description:** The business-as-usual case uses data from ENTSO-E and IRENA Renewable Energy Statistics. Toggling this lever on guarantees electrolytic hydrogen is being produced by renewable energy to meet the Renewable Energy Directive H2 target.</v>
      </c>
      <c r="Q411" s="176" t="str">
        <f>IF(ISBLANK(INDEX('Policy Characteristics'!K:K,MATCH($C411,'Policy Characteristics'!$C:$C,0))),"",INDEX('Policy Characteristics'!K:K,MATCH($C411,'Policy Characteristics'!$C:$C,0)))</f>
        <v/>
      </c>
      <c r="R411" s="176" t="str">
        <f>IF(ISBLANK(INDEX('Policy Characteristics'!L:L,MATCH($C411,'Policy Characteristics'!$C:$C,0))),"",INDEX('Policy Characteristics'!L:L,MATCH($C411,'Policy Characteristics'!$C:$C,0)))</f>
        <v/>
      </c>
    </row>
    <row r="412" spans="1:18" s="4" customFormat="1" x14ac:dyDescent="0.25">
      <c r="A412" s="176" t="str">
        <f>IF(ISBLANK(INDEX('Policy Characteristics'!A:A,MATCH($C412,'Policy Characteristics'!$C:$C,0))),"",INDEX('Policy Characteristics'!A:A,MATCH($C412,'Policy Characteristics'!$C:$C,0)))</f>
        <v>Electricity Supply</v>
      </c>
      <c r="B412" s="184" t="str">
        <f>IF(ISBLANK(INDEX('Policy Characteristics'!B:B,MATCH($C412,'Policy Characteristics'!$C:$C,0))),"",INDEX('Policy Characteristics'!B:B,MATCH($C412,'Policy Characteristics'!$C:$C,0)))</f>
        <v>Non BAU Mandated Capacity Construction</v>
      </c>
      <c r="C412" s="176" t="str">
        <f t="shared" si="24"/>
        <v>Boolean Use Non BAU Mandated Capacity Construction Schedule</v>
      </c>
      <c r="D412" s="6" t="s">
        <v>1306</v>
      </c>
      <c r="E412" s="47"/>
      <c r="F412" s="6" t="s">
        <v>428</v>
      </c>
      <c r="G412" s="47"/>
      <c r="H412" s="44">
        <v>641</v>
      </c>
      <c r="I412" s="197" t="s">
        <v>44</v>
      </c>
      <c r="J412" s="177" t="str">
        <f>IF(ISBLANK(INDEX('Policy Characteristics'!D:D,MATCH($C412,'Policy Characteristics'!$C:$C,0))),"",INDEX('Policy Characteristics'!D:D,MATCH($C412,'Policy Characteristics'!$C:$C,0)))</f>
        <v>Non BAU Mandated Capacity Construction</v>
      </c>
      <c r="K412" s="176" t="str">
        <f>IF(ISBLANK(INDEX('Policy Characteristics'!E:E,MATCH($C412,'Policy Characteristics'!$C:$C,0))),"",INDEX('Policy Characteristics'!E:E,MATCH($C412,'Policy Characteristics'!$C:$C,0)))</f>
        <v/>
      </c>
      <c r="L412" s="176">
        <f>IF(ISBLANK(INDEX('Policy Characteristics'!F:F,MATCH($C412,'Policy Characteristics'!$C:$C,0))),"",INDEX('Policy Characteristics'!F:F,MATCH($C412,'Policy Characteristics'!$C:$C,0)))</f>
        <v>0</v>
      </c>
      <c r="M412" s="176">
        <f>IF(ISBLANK(INDEX('Policy Characteristics'!G:G,MATCH($C412,'Policy Characteristics'!$C:$C,0))),"",INDEX('Policy Characteristics'!G:G,MATCH($C412,'Policy Characteristics'!$C:$C,0)))</f>
        <v>1</v>
      </c>
      <c r="N412" s="176">
        <f>IF(ISBLANK(INDEX('Policy Characteristics'!H:H,MATCH($C412,'Policy Characteristics'!$C:$C,0))),"",INDEX('Policy Characteristics'!H:H,MATCH($C412,'Policy Characteristics'!$C:$C,0)))</f>
        <v>1</v>
      </c>
      <c r="O412" s="176" t="str">
        <f>IF(ISBLANK(INDEX('Policy Characteristics'!I:I,MATCH($C412,'Policy Characteristics'!$C:$C,0))),"",INDEX('Policy Characteristics'!I:I,MATCH($C412,'Policy Characteristics'!$C:$C,0)))</f>
        <v>on/off</v>
      </c>
      <c r="P412" s="176" t="str">
        <f>IF(ISBLANK(INDEX('Policy Characteristics'!J:J,MATCH($C412,'Policy Characteristics'!$C:$C,0))),"",INDEX('Policy Characteristics'!J:J,MATCH($C412,'Policy Characteristics'!$C:$C,0)))</f>
        <v>**Description:** The business-as-usual case uses data from ENTSO-E and IRENA Renewable Energy Statistics. Toggling this lever on guarantees electrolytic hydrogen is being produced by renewable energy to meet the Renewable Energy Directive H2 target.</v>
      </c>
      <c r="Q412" s="176" t="str">
        <f>IF(ISBLANK(INDEX('Policy Characteristics'!K:K,MATCH($C412,'Policy Characteristics'!$C:$C,0))),"",INDEX('Policy Characteristics'!K:K,MATCH($C412,'Policy Characteristics'!$C:$C,0)))</f>
        <v/>
      </c>
      <c r="R412" s="176" t="str">
        <f>IF(ISBLANK(INDEX('Policy Characteristics'!L:L,MATCH($C412,'Policy Characteristics'!$C:$C,0))),"",INDEX('Policy Characteristics'!L:L,MATCH($C412,'Policy Characteristics'!$C:$C,0)))</f>
        <v/>
      </c>
    </row>
    <row r="413" spans="1:18" s="4" customFormat="1" x14ac:dyDescent="0.25">
      <c r="A413" s="176" t="str">
        <f>IF(ISBLANK(INDEX('Policy Characteristics'!A:A,MATCH($C413,'Policy Characteristics'!$C:$C,0))),"",INDEX('Policy Characteristics'!A:A,MATCH($C413,'Policy Characteristics'!$C:$C,0)))</f>
        <v>Electricity Supply</v>
      </c>
      <c r="B413" s="184" t="str">
        <f>IF(ISBLANK(INDEX('Policy Characteristics'!B:B,MATCH($C413,'Policy Characteristics'!$C:$C,0))),"",INDEX('Policy Characteristics'!B:B,MATCH($C413,'Policy Characteristics'!$C:$C,0)))</f>
        <v>Non BAU Mandated Capacity Construction</v>
      </c>
      <c r="C413" s="176" t="str">
        <f t="shared" si="24"/>
        <v>Boolean Use Non BAU Mandated Capacity Construction Schedule</v>
      </c>
      <c r="D413" s="6" t="s">
        <v>302</v>
      </c>
      <c r="E413" s="47"/>
      <c r="F413" s="6" t="s">
        <v>2527</v>
      </c>
      <c r="G413" s="47"/>
      <c r="H413" s="44">
        <v>642</v>
      </c>
      <c r="I413" s="197" t="s">
        <v>44</v>
      </c>
      <c r="J413" s="177" t="str">
        <f>IF(ISBLANK(INDEX('Policy Characteristics'!D:D,MATCH($C413,'Policy Characteristics'!$C:$C,0))),"",INDEX('Policy Characteristics'!D:D,MATCH($C413,'Policy Characteristics'!$C:$C,0)))</f>
        <v>Non BAU Mandated Capacity Construction</v>
      </c>
      <c r="K413" s="176" t="str">
        <f>IF(ISBLANK(INDEX('Policy Characteristics'!E:E,MATCH($C413,'Policy Characteristics'!$C:$C,0))),"",INDEX('Policy Characteristics'!E:E,MATCH($C413,'Policy Characteristics'!$C:$C,0)))</f>
        <v/>
      </c>
      <c r="L413" s="176">
        <f>IF(ISBLANK(INDEX('Policy Characteristics'!F:F,MATCH($C413,'Policy Characteristics'!$C:$C,0))),"",INDEX('Policy Characteristics'!F:F,MATCH($C413,'Policy Characteristics'!$C:$C,0)))</f>
        <v>0</v>
      </c>
      <c r="M413" s="176">
        <f>IF(ISBLANK(INDEX('Policy Characteristics'!G:G,MATCH($C413,'Policy Characteristics'!$C:$C,0))),"",INDEX('Policy Characteristics'!G:G,MATCH($C413,'Policy Characteristics'!$C:$C,0)))</f>
        <v>1</v>
      </c>
      <c r="N413" s="176">
        <f>IF(ISBLANK(INDEX('Policy Characteristics'!H:H,MATCH($C413,'Policy Characteristics'!$C:$C,0))),"",INDEX('Policy Characteristics'!H:H,MATCH($C413,'Policy Characteristics'!$C:$C,0)))</f>
        <v>1</v>
      </c>
      <c r="O413" s="176" t="str">
        <f>IF(ISBLANK(INDEX('Policy Characteristics'!I:I,MATCH($C413,'Policy Characteristics'!$C:$C,0))),"",INDEX('Policy Characteristics'!I:I,MATCH($C413,'Policy Characteristics'!$C:$C,0)))</f>
        <v>on/off</v>
      </c>
      <c r="P413" s="176" t="str">
        <f>IF(ISBLANK(INDEX('Policy Characteristics'!J:J,MATCH($C413,'Policy Characteristics'!$C:$C,0))),"",INDEX('Policy Characteristics'!J:J,MATCH($C413,'Policy Characteristics'!$C:$C,0)))</f>
        <v>**Description:** The business-as-usual case uses data from ENTSO-E and IRENA Renewable Energy Statistics. Toggling this lever on guarantees electrolytic hydrogen is being produced by renewable energy to meet the Renewable Energy Directive H2 target.</v>
      </c>
      <c r="Q413" s="176" t="str">
        <f>IF(ISBLANK(INDEX('Policy Characteristics'!K:K,MATCH($C413,'Policy Characteristics'!$C:$C,0))),"",INDEX('Policy Characteristics'!K:K,MATCH($C413,'Policy Characteristics'!$C:$C,0)))</f>
        <v/>
      </c>
      <c r="R413" s="176" t="str">
        <f>IF(ISBLANK(INDEX('Policy Characteristics'!L:L,MATCH($C413,'Policy Characteristics'!$C:$C,0))),"",INDEX('Policy Characteristics'!L:L,MATCH($C413,'Policy Characteristics'!$C:$C,0)))</f>
        <v/>
      </c>
    </row>
    <row r="414" spans="1:18" s="4" customFormat="1" x14ac:dyDescent="0.25">
      <c r="A414" s="176" t="str">
        <f>IF(ISBLANK(INDEX('Policy Characteristics'!A:A,MATCH($C414,'Policy Characteristics'!$C:$C,0))),"",INDEX('Policy Characteristics'!A:A,MATCH($C414,'Policy Characteristics'!$C:$C,0)))</f>
        <v>Electricity Supply</v>
      </c>
      <c r="B414" s="184" t="str">
        <f>IF(ISBLANK(INDEX('Policy Characteristics'!B:B,MATCH($C414,'Policy Characteristics'!$C:$C,0))),"",INDEX('Policy Characteristics'!B:B,MATCH($C414,'Policy Characteristics'!$C:$C,0)))</f>
        <v>Non BAU Mandated Capacity Construction</v>
      </c>
      <c r="C414" s="176" t="str">
        <f t="shared" si="24"/>
        <v>Boolean Use Non BAU Mandated Capacity Construction Schedule</v>
      </c>
      <c r="D414" s="6" t="s">
        <v>303</v>
      </c>
      <c r="E414" s="47"/>
      <c r="F414" s="6" t="s">
        <v>2525</v>
      </c>
      <c r="G414" s="47"/>
      <c r="H414" s="44">
        <v>643</v>
      </c>
      <c r="I414" s="197" t="s">
        <v>44</v>
      </c>
      <c r="J414" s="177" t="str">
        <f>IF(ISBLANK(INDEX('Policy Characteristics'!D:D,MATCH($C414,'Policy Characteristics'!$C:$C,0))),"",INDEX('Policy Characteristics'!D:D,MATCH($C414,'Policy Characteristics'!$C:$C,0)))</f>
        <v>Non BAU Mandated Capacity Construction</v>
      </c>
      <c r="K414" s="176" t="str">
        <f>IF(ISBLANK(INDEX('Policy Characteristics'!E:E,MATCH($C414,'Policy Characteristics'!$C:$C,0))),"",INDEX('Policy Characteristics'!E:E,MATCH($C414,'Policy Characteristics'!$C:$C,0)))</f>
        <v/>
      </c>
      <c r="L414" s="176">
        <f>IF(ISBLANK(INDEX('Policy Characteristics'!F:F,MATCH($C414,'Policy Characteristics'!$C:$C,0))),"",INDEX('Policy Characteristics'!F:F,MATCH($C414,'Policy Characteristics'!$C:$C,0)))</f>
        <v>0</v>
      </c>
      <c r="M414" s="176">
        <f>IF(ISBLANK(INDEX('Policy Characteristics'!G:G,MATCH($C414,'Policy Characteristics'!$C:$C,0))),"",INDEX('Policy Characteristics'!G:G,MATCH($C414,'Policy Characteristics'!$C:$C,0)))</f>
        <v>1</v>
      </c>
      <c r="N414" s="176">
        <f>IF(ISBLANK(INDEX('Policy Characteristics'!H:H,MATCH($C414,'Policy Characteristics'!$C:$C,0))),"",INDEX('Policy Characteristics'!H:H,MATCH($C414,'Policy Characteristics'!$C:$C,0)))</f>
        <v>1</v>
      </c>
      <c r="O414" s="176" t="str">
        <f>IF(ISBLANK(INDEX('Policy Characteristics'!I:I,MATCH($C414,'Policy Characteristics'!$C:$C,0))),"",INDEX('Policy Characteristics'!I:I,MATCH($C414,'Policy Characteristics'!$C:$C,0)))</f>
        <v>on/off</v>
      </c>
      <c r="P414" s="176" t="str">
        <f>IF(ISBLANK(INDEX('Policy Characteristics'!J:J,MATCH($C414,'Policy Characteristics'!$C:$C,0))),"",INDEX('Policy Characteristics'!J:J,MATCH($C414,'Policy Characteristics'!$C:$C,0)))</f>
        <v>**Description:** The business-as-usual case uses data from ENTSO-E and IRENA Renewable Energy Statistics. Toggling this lever on guarantees electrolytic hydrogen is being produced by renewable energy to meet the Renewable Energy Directive H2 target.</v>
      </c>
      <c r="Q414" s="176" t="str">
        <f>IF(ISBLANK(INDEX('Policy Characteristics'!K:K,MATCH($C414,'Policy Characteristics'!$C:$C,0))),"",INDEX('Policy Characteristics'!K:K,MATCH($C414,'Policy Characteristics'!$C:$C,0)))</f>
        <v/>
      </c>
      <c r="R414" s="176" t="str">
        <f>IF(ISBLANK(INDEX('Policy Characteristics'!L:L,MATCH($C414,'Policy Characteristics'!$C:$C,0))),"",INDEX('Policy Characteristics'!L:L,MATCH($C414,'Policy Characteristics'!$C:$C,0)))</f>
        <v/>
      </c>
    </row>
    <row r="415" spans="1:18" s="4" customFormat="1" x14ac:dyDescent="0.25">
      <c r="A415" s="176" t="str">
        <f>IF(ISBLANK(INDEX('Policy Characteristics'!A:A,MATCH($C415,'Policy Characteristics'!$C:$C,0))),"",INDEX('Policy Characteristics'!A:A,MATCH($C415,'Policy Characteristics'!$C:$C,0)))</f>
        <v>Electricity Supply</v>
      </c>
      <c r="B415" s="184" t="str">
        <f>IF(ISBLANK(INDEX('Policy Characteristics'!B:B,MATCH($C415,'Policy Characteristics'!$C:$C,0))),"",INDEX('Policy Characteristics'!B:B,MATCH($C415,'Policy Characteristics'!$C:$C,0)))</f>
        <v>Non BAU Mandated Capacity Construction</v>
      </c>
      <c r="C415" s="176" t="str">
        <f t="shared" si="24"/>
        <v>Boolean Use Non BAU Mandated Capacity Construction Schedule</v>
      </c>
      <c r="D415" s="6" t="s">
        <v>436</v>
      </c>
      <c r="E415" s="47"/>
      <c r="F415" s="6" t="s">
        <v>435</v>
      </c>
      <c r="G415" s="47"/>
      <c r="H415" s="44">
        <v>644</v>
      </c>
      <c r="I415" s="197" t="s">
        <v>44</v>
      </c>
      <c r="J415" s="177" t="str">
        <f>IF(ISBLANK(INDEX('Policy Characteristics'!D:D,MATCH($C415,'Policy Characteristics'!$C:$C,0))),"",INDEX('Policy Characteristics'!D:D,MATCH($C415,'Policy Characteristics'!$C:$C,0)))</f>
        <v>Non BAU Mandated Capacity Construction</v>
      </c>
      <c r="K415" s="176" t="str">
        <f>IF(ISBLANK(INDEX('Policy Characteristics'!E:E,MATCH($C415,'Policy Characteristics'!$C:$C,0))),"",INDEX('Policy Characteristics'!E:E,MATCH($C415,'Policy Characteristics'!$C:$C,0)))</f>
        <v/>
      </c>
      <c r="L415" s="176">
        <f>IF(ISBLANK(INDEX('Policy Characteristics'!F:F,MATCH($C415,'Policy Characteristics'!$C:$C,0))),"",INDEX('Policy Characteristics'!F:F,MATCH($C415,'Policy Characteristics'!$C:$C,0)))</f>
        <v>0</v>
      </c>
      <c r="M415" s="176">
        <f>IF(ISBLANK(INDEX('Policy Characteristics'!G:G,MATCH($C415,'Policy Characteristics'!$C:$C,0))),"",INDEX('Policy Characteristics'!G:G,MATCH($C415,'Policy Characteristics'!$C:$C,0)))</f>
        <v>1</v>
      </c>
      <c r="N415" s="176">
        <f>IF(ISBLANK(INDEX('Policy Characteristics'!H:H,MATCH($C415,'Policy Characteristics'!$C:$C,0))),"",INDEX('Policy Characteristics'!H:H,MATCH($C415,'Policy Characteristics'!$C:$C,0)))</f>
        <v>1</v>
      </c>
      <c r="O415" s="176" t="str">
        <f>IF(ISBLANK(INDEX('Policy Characteristics'!I:I,MATCH($C415,'Policy Characteristics'!$C:$C,0))),"",INDEX('Policy Characteristics'!I:I,MATCH($C415,'Policy Characteristics'!$C:$C,0)))</f>
        <v>on/off</v>
      </c>
      <c r="P415" s="176" t="str">
        <f>IF(ISBLANK(INDEX('Policy Characteristics'!J:J,MATCH($C415,'Policy Characteristics'!$C:$C,0))),"",INDEX('Policy Characteristics'!J:J,MATCH($C415,'Policy Characteristics'!$C:$C,0)))</f>
        <v>**Description:** The business-as-usual case uses data from ENTSO-E and IRENA Renewable Energy Statistics. Toggling this lever on guarantees electrolytic hydrogen is being produced by renewable energy to meet the Renewable Energy Directive H2 target.</v>
      </c>
      <c r="Q415" s="176" t="str">
        <f>IF(ISBLANK(INDEX('Policy Characteristics'!K:K,MATCH($C415,'Policy Characteristics'!$C:$C,0))),"",INDEX('Policy Characteristics'!K:K,MATCH($C415,'Policy Characteristics'!$C:$C,0)))</f>
        <v/>
      </c>
      <c r="R415" s="176" t="str">
        <f>IF(ISBLANK(INDEX('Policy Characteristics'!L:L,MATCH($C415,'Policy Characteristics'!$C:$C,0))),"",INDEX('Policy Characteristics'!L:L,MATCH($C415,'Policy Characteristics'!$C:$C,0)))</f>
        <v/>
      </c>
    </row>
    <row r="416" spans="1:18" s="4" customFormat="1" x14ac:dyDescent="0.25">
      <c r="A416" s="176" t="str">
        <f>IF(ISBLANK(INDEX('Policy Characteristics'!A:A,MATCH($C416,'Policy Characteristics'!$C:$C,0))),"",INDEX('Policy Characteristics'!A:A,MATCH($C416,'Policy Characteristics'!$C:$C,0)))</f>
        <v>Electricity Supply</v>
      </c>
      <c r="B416" s="184" t="str">
        <f>IF(ISBLANK(INDEX('Policy Characteristics'!B:B,MATCH($C416,'Policy Characteristics'!$C:$C,0))),"",INDEX('Policy Characteristics'!B:B,MATCH($C416,'Policy Characteristics'!$C:$C,0)))</f>
        <v>Non BAU Mandated Capacity Construction</v>
      </c>
      <c r="C416" s="176" t="str">
        <f t="shared" si="24"/>
        <v>Boolean Use Non BAU Mandated Capacity Construction Schedule</v>
      </c>
      <c r="D416" s="6" t="s">
        <v>445</v>
      </c>
      <c r="E416" s="47"/>
      <c r="F416" s="6" t="s">
        <v>446</v>
      </c>
      <c r="G416" s="47"/>
      <c r="H416" s="44">
        <v>645</v>
      </c>
      <c r="I416" s="47" t="s">
        <v>43</v>
      </c>
      <c r="J416" s="177" t="str">
        <f>IF(ISBLANK(INDEX('Policy Characteristics'!D:D,MATCH($C416,'Policy Characteristics'!$C:$C,0))),"",INDEX('Policy Characteristics'!D:D,MATCH($C416,'Policy Characteristics'!$C:$C,0)))</f>
        <v>Non BAU Mandated Capacity Construction</v>
      </c>
      <c r="K416" s="176" t="str">
        <f>IF(ISBLANK(INDEX('Policy Characteristics'!E:E,MATCH($C416,'Policy Characteristics'!$C:$C,0))),"",INDEX('Policy Characteristics'!E:E,MATCH($C416,'Policy Characteristics'!$C:$C,0)))</f>
        <v/>
      </c>
      <c r="L416" s="176">
        <f>IF(ISBLANK(INDEX('Policy Characteristics'!F:F,MATCH($C416,'Policy Characteristics'!$C:$C,0))),"",INDEX('Policy Characteristics'!F:F,MATCH($C416,'Policy Characteristics'!$C:$C,0)))</f>
        <v>0</v>
      </c>
      <c r="M416" s="176">
        <f>IF(ISBLANK(INDEX('Policy Characteristics'!G:G,MATCH($C416,'Policy Characteristics'!$C:$C,0))),"",INDEX('Policy Characteristics'!G:G,MATCH($C416,'Policy Characteristics'!$C:$C,0)))</f>
        <v>1</v>
      </c>
      <c r="N416" s="176">
        <f>IF(ISBLANK(INDEX('Policy Characteristics'!H:H,MATCH($C416,'Policy Characteristics'!$C:$C,0))),"",INDEX('Policy Characteristics'!H:H,MATCH($C416,'Policy Characteristics'!$C:$C,0)))</f>
        <v>1</v>
      </c>
      <c r="O416" s="176" t="str">
        <f>IF(ISBLANK(INDEX('Policy Characteristics'!I:I,MATCH($C416,'Policy Characteristics'!$C:$C,0))),"",INDEX('Policy Characteristics'!I:I,MATCH($C416,'Policy Characteristics'!$C:$C,0)))</f>
        <v>on/off</v>
      </c>
      <c r="P416" s="176" t="str">
        <f>IF(ISBLANK(INDEX('Policy Characteristics'!J:J,MATCH($C416,'Policy Characteristics'!$C:$C,0))),"",INDEX('Policy Characteristics'!J:J,MATCH($C416,'Policy Characteristics'!$C:$C,0)))</f>
        <v>**Description:** The business-as-usual case uses data from ENTSO-E and IRENA Renewable Energy Statistics. Toggling this lever on guarantees electrolytic hydrogen is being produced by renewable energy to meet the Renewable Energy Directive H2 target.</v>
      </c>
      <c r="Q416" s="176" t="str">
        <f>IF(ISBLANK(INDEX('Policy Characteristics'!K:K,MATCH($C416,'Policy Characteristics'!$C:$C,0))),"",INDEX('Policy Characteristics'!K:K,MATCH($C416,'Policy Characteristics'!$C:$C,0)))</f>
        <v/>
      </c>
      <c r="R416" s="176" t="str">
        <f>IF(ISBLANK(INDEX('Policy Characteristics'!L:L,MATCH($C416,'Policy Characteristics'!$C:$C,0))),"",INDEX('Policy Characteristics'!L:L,MATCH($C416,'Policy Characteristics'!$C:$C,0)))</f>
        <v/>
      </c>
    </row>
    <row r="417" spans="1:18" s="4" customFormat="1" x14ac:dyDescent="0.25">
      <c r="A417" s="176" t="str">
        <f>IF(ISBLANK(INDEX('Policy Characteristics'!A:A,MATCH($C417,'Policy Characteristics'!$C:$C,0))),"",INDEX('Policy Characteristics'!A:A,MATCH($C417,'Policy Characteristics'!$C:$C,0)))</f>
        <v>Electricity Supply</v>
      </c>
      <c r="B417" s="184" t="str">
        <f>IF(ISBLANK(INDEX('Policy Characteristics'!B:B,MATCH($C417,'Policy Characteristics'!$C:$C,0))),"",INDEX('Policy Characteristics'!B:B,MATCH($C417,'Policy Characteristics'!$C:$C,0)))</f>
        <v>Non BAU Mandated Capacity Construction</v>
      </c>
      <c r="C417" s="176" t="str">
        <f t="shared" si="24"/>
        <v>Boolean Use Non BAU Mandated Capacity Construction Schedule</v>
      </c>
      <c r="D417" s="6" t="s">
        <v>1622</v>
      </c>
      <c r="E417" s="47"/>
      <c r="F417" s="6" t="s">
        <v>1348</v>
      </c>
      <c r="G417" s="47"/>
      <c r="H417" s="44">
        <v>646</v>
      </c>
      <c r="I417" s="197" t="s">
        <v>44</v>
      </c>
      <c r="J417" s="177" t="str">
        <f>IF(ISBLANK(INDEX('Policy Characteristics'!D:D,MATCH($C417,'Policy Characteristics'!$C:$C,0))),"",INDEX('Policy Characteristics'!D:D,MATCH($C417,'Policy Characteristics'!$C:$C,0)))</f>
        <v>Non BAU Mandated Capacity Construction</v>
      </c>
      <c r="K417" s="176" t="str">
        <f>IF(ISBLANK(INDEX('Policy Characteristics'!E:E,MATCH($C417,'Policy Characteristics'!$C:$C,0))),"",INDEX('Policy Characteristics'!E:E,MATCH($C417,'Policy Characteristics'!$C:$C,0)))</f>
        <v/>
      </c>
      <c r="L417" s="176">
        <f>IF(ISBLANK(INDEX('Policy Characteristics'!F:F,MATCH($C417,'Policy Characteristics'!$C:$C,0))),"",INDEX('Policy Characteristics'!F:F,MATCH($C417,'Policy Characteristics'!$C:$C,0)))</f>
        <v>0</v>
      </c>
      <c r="M417" s="176">
        <f>IF(ISBLANK(INDEX('Policy Characteristics'!G:G,MATCH($C417,'Policy Characteristics'!$C:$C,0))),"",INDEX('Policy Characteristics'!G:G,MATCH($C417,'Policy Characteristics'!$C:$C,0)))</f>
        <v>1</v>
      </c>
      <c r="N417" s="176">
        <f>IF(ISBLANK(INDEX('Policy Characteristics'!H:H,MATCH($C417,'Policy Characteristics'!$C:$C,0))),"",INDEX('Policy Characteristics'!H:H,MATCH($C417,'Policy Characteristics'!$C:$C,0)))</f>
        <v>1</v>
      </c>
      <c r="O417" s="176" t="str">
        <f>IF(ISBLANK(INDEX('Policy Characteristics'!I:I,MATCH($C417,'Policy Characteristics'!$C:$C,0))),"",INDEX('Policy Characteristics'!I:I,MATCH($C417,'Policy Characteristics'!$C:$C,0)))</f>
        <v>on/off</v>
      </c>
      <c r="P417" s="176" t="str">
        <f>IF(ISBLANK(INDEX('Policy Characteristics'!J:J,MATCH($C417,'Policy Characteristics'!$C:$C,0))),"",INDEX('Policy Characteristics'!J:J,MATCH($C417,'Policy Characteristics'!$C:$C,0)))</f>
        <v>**Description:** The business-as-usual case uses data from ENTSO-E and IRENA Renewable Energy Statistics. Toggling this lever on guarantees electrolytic hydrogen is being produced by renewable energy to meet the Renewable Energy Directive H2 target.</v>
      </c>
      <c r="Q417" s="176" t="str">
        <f>IF(ISBLANK(INDEX('Policy Characteristics'!K:K,MATCH($C417,'Policy Characteristics'!$C:$C,0))),"",INDEX('Policy Characteristics'!K:K,MATCH($C417,'Policy Characteristics'!$C:$C,0)))</f>
        <v/>
      </c>
      <c r="R417" s="176" t="str">
        <f>IF(ISBLANK(INDEX('Policy Characteristics'!L:L,MATCH($C417,'Policy Characteristics'!$C:$C,0))),"",INDEX('Policy Characteristics'!L:L,MATCH($C417,'Policy Characteristics'!$C:$C,0)))</f>
        <v/>
      </c>
    </row>
    <row r="418" spans="1:18" s="4" customFormat="1" x14ac:dyDescent="0.25">
      <c r="A418" s="176" t="str">
        <f>IF(ISBLANK(INDEX('Policy Characteristics'!A:A,MATCH($C418,'Policy Characteristics'!$C:$C,0))),"",INDEX('Policy Characteristics'!A:A,MATCH($C418,'Policy Characteristics'!$C:$C,0)))</f>
        <v>Electricity Supply</v>
      </c>
      <c r="B418" s="184" t="str">
        <f>IF(ISBLANK(INDEX('Policy Characteristics'!B:B,MATCH($C418,'Policy Characteristics'!$C:$C,0))),"",INDEX('Policy Characteristics'!B:B,MATCH($C418,'Policy Characteristics'!$C:$C,0)))</f>
        <v>Non BAU Mandated Capacity Construction</v>
      </c>
      <c r="C418" s="176" t="str">
        <f t="shared" si="24"/>
        <v>Boolean Use Non BAU Mandated Capacity Construction Schedule</v>
      </c>
      <c r="D418" s="6" t="s">
        <v>1623</v>
      </c>
      <c r="E418" s="47"/>
      <c r="F418" s="6" t="s">
        <v>1468</v>
      </c>
      <c r="G418" s="47"/>
      <c r="H418" s="44">
        <v>647</v>
      </c>
      <c r="I418" s="197" t="s">
        <v>44</v>
      </c>
      <c r="J418" s="177" t="str">
        <f>IF(ISBLANK(INDEX('Policy Characteristics'!D:D,MATCH($C418,'Policy Characteristics'!$C:$C,0))),"",INDEX('Policy Characteristics'!D:D,MATCH($C418,'Policy Characteristics'!$C:$C,0)))</f>
        <v>Non BAU Mandated Capacity Construction</v>
      </c>
      <c r="K418" s="176" t="str">
        <f>IF(ISBLANK(INDEX('Policy Characteristics'!E:E,MATCH($C418,'Policy Characteristics'!$C:$C,0))),"",INDEX('Policy Characteristics'!E:E,MATCH($C418,'Policy Characteristics'!$C:$C,0)))</f>
        <v/>
      </c>
      <c r="L418" s="176">
        <f>IF(ISBLANK(INDEX('Policy Characteristics'!F:F,MATCH($C418,'Policy Characteristics'!$C:$C,0))),"",INDEX('Policy Characteristics'!F:F,MATCH($C418,'Policy Characteristics'!$C:$C,0)))</f>
        <v>0</v>
      </c>
      <c r="M418" s="176">
        <f>IF(ISBLANK(INDEX('Policy Characteristics'!G:G,MATCH($C418,'Policy Characteristics'!$C:$C,0))),"",INDEX('Policy Characteristics'!G:G,MATCH($C418,'Policy Characteristics'!$C:$C,0)))</f>
        <v>1</v>
      </c>
      <c r="N418" s="176">
        <f>IF(ISBLANK(INDEX('Policy Characteristics'!H:H,MATCH($C418,'Policy Characteristics'!$C:$C,0))),"",INDEX('Policy Characteristics'!H:H,MATCH($C418,'Policy Characteristics'!$C:$C,0)))</f>
        <v>1</v>
      </c>
      <c r="O418" s="176" t="str">
        <f>IF(ISBLANK(INDEX('Policy Characteristics'!I:I,MATCH($C418,'Policy Characteristics'!$C:$C,0))),"",INDEX('Policy Characteristics'!I:I,MATCH($C418,'Policy Characteristics'!$C:$C,0)))</f>
        <v>on/off</v>
      </c>
      <c r="P418" s="176" t="str">
        <f>IF(ISBLANK(INDEX('Policy Characteristics'!J:J,MATCH($C418,'Policy Characteristics'!$C:$C,0))),"",INDEX('Policy Characteristics'!J:J,MATCH($C418,'Policy Characteristics'!$C:$C,0)))</f>
        <v>**Description:** The business-as-usual case uses data from ENTSO-E and IRENA Renewable Energy Statistics. Toggling this lever on guarantees electrolytic hydrogen is being produced by renewable energy to meet the Renewable Energy Directive H2 target.</v>
      </c>
      <c r="Q418" s="176" t="str">
        <f>IF(ISBLANK(INDEX('Policy Characteristics'!K:K,MATCH($C418,'Policy Characteristics'!$C:$C,0))),"",INDEX('Policy Characteristics'!K:K,MATCH($C418,'Policy Characteristics'!$C:$C,0)))</f>
        <v/>
      </c>
      <c r="R418" s="176" t="str">
        <f>IF(ISBLANK(INDEX('Policy Characteristics'!L:L,MATCH($C418,'Policy Characteristics'!$C:$C,0))),"",INDEX('Policy Characteristics'!L:L,MATCH($C418,'Policy Characteristics'!$C:$C,0)))</f>
        <v/>
      </c>
    </row>
    <row r="419" spans="1:18" s="4" customFormat="1" x14ac:dyDescent="0.25">
      <c r="A419" s="176" t="str">
        <f>IF(ISBLANK(INDEX('Policy Characteristics'!A:A,MATCH($C419,'Policy Characteristics'!$C:$C,0))),"",INDEX('Policy Characteristics'!A:A,MATCH($C419,'Policy Characteristics'!$C:$C,0)))</f>
        <v>Electricity Supply</v>
      </c>
      <c r="B419" s="184" t="str">
        <f>IF(ISBLANK(INDEX('Policy Characteristics'!B:B,MATCH($C419,'Policy Characteristics'!$C:$C,0))),"",INDEX('Policy Characteristics'!B:B,MATCH($C419,'Policy Characteristics'!$C:$C,0)))</f>
        <v>Non BAU Mandated Capacity Construction</v>
      </c>
      <c r="C419" s="176" t="str">
        <f t="shared" si="24"/>
        <v>Boolean Use Non BAU Mandated Capacity Construction Schedule</v>
      </c>
      <c r="D419" s="6" t="s">
        <v>1624</v>
      </c>
      <c r="E419" s="47"/>
      <c r="F419" s="6" t="s">
        <v>1350</v>
      </c>
      <c r="G419" s="47"/>
      <c r="H419" s="44">
        <v>648</v>
      </c>
      <c r="I419" s="197" t="s">
        <v>44</v>
      </c>
      <c r="J419" s="177" t="str">
        <f>IF(ISBLANK(INDEX('Policy Characteristics'!D:D,MATCH($C419,'Policy Characteristics'!$C:$C,0))),"",INDEX('Policy Characteristics'!D:D,MATCH($C419,'Policy Characteristics'!$C:$C,0)))</f>
        <v>Non BAU Mandated Capacity Construction</v>
      </c>
      <c r="K419" s="176" t="str">
        <f>IF(ISBLANK(INDEX('Policy Characteristics'!E:E,MATCH($C419,'Policy Characteristics'!$C:$C,0))),"",INDEX('Policy Characteristics'!E:E,MATCH($C419,'Policy Characteristics'!$C:$C,0)))</f>
        <v/>
      </c>
      <c r="L419" s="176">
        <f>IF(ISBLANK(INDEX('Policy Characteristics'!F:F,MATCH($C419,'Policy Characteristics'!$C:$C,0))),"",INDEX('Policy Characteristics'!F:F,MATCH($C419,'Policy Characteristics'!$C:$C,0)))</f>
        <v>0</v>
      </c>
      <c r="M419" s="176">
        <f>IF(ISBLANK(INDEX('Policy Characteristics'!G:G,MATCH($C419,'Policy Characteristics'!$C:$C,0))),"",INDEX('Policy Characteristics'!G:G,MATCH($C419,'Policy Characteristics'!$C:$C,0)))</f>
        <v>1</v>
      </c>
      <c r="N419" s="176">
        <f>IF(ISBLANK(INDEX('Policy Characteristics'!H:H,MATCH($C419,'Policy Characteristics'!$C:$C,0))),"",INDEX('Policy Characteristics'!H:H,MATCH($C419,'Policy Characteristics'!$C:$C,0)))</f>
        <v>1</v>
      </c>
      <c r="O419" s="176" t="str">
        <f>IF(ISBLANK(INDEX('Policy Characteristics'!I:I,MATCH($C419,'Policy Characteristics'!$C:$C,0))),"",INDEX('Policy Characteristics'!I:I,MATCH($C419,'Policy Characteristics'!$C:$C,0)))</f>
        <v>on/off</v>
      </c>
      <c r="P419" s="176" t="str">
        <f>IF(ISBLANK(INDEX('Policy Characteristics'!J:J,MATCH($C419,'Policy Characteristics'!$C:$C,0))),"",INDEX('Policy Characteristics'!J:J,MATCH($C419,'Policy Characteristics'!$C:$C,0)))</f>
        <v>**Description:** The business-as-usual case uses data from ENTSO-E and IRENA Renewable Energy Statistics. Toggling this lever on guarantees electrolytic hydrogen is being produced by renewable energy to meet the Renewable Energy Directive H2 target.</v>
      </c>
      <c r="Q419" s="176" t="str">
        <f>IF(ISBLANK(INDEX('Policy Characteristics'!K:K,MATCH($C419,'Policy Characteristics'!$C:$C,0))),"",INDEX('Policy Characteristics'!K:K,MATCH($C419,'Policy Characteristics'!$C:$C,0)))</f>
        <v/>
      </c>
      <c r="R419" s="176" t="str">
        <f>IF(ISBLANK(INDEX('Policy Characteristics'!L:L,MATCH($C419,'Policy Characteristics'!$C:$C,0))),"",INDEX('Policy Characteristics'!L:L,MATCH($C419,'Policy Characteristics'!$C:$C,0)))</f>
        <v/>
      </c>
    </row>
    <row r="420" spans="1:18" s="4" customFormat="1" x14ac:dyDescent="0.25">
      <c r="A420" s="176" t="str">
        <f>IF(ISBLANK(INDEX('Policy Characteristics'!A:A,MATCH($C420,'Policy Characteristics'!$C:$C,0))),"",INDEX('Policy Characteristics'!A:A,MATCH($C420,'Policy Characteristics'!$C:$C,0)))</f>
        <v>Electricity Supply</v>
      </c>
      <c r="B420" s="184" t="str">
        <f>IF(ISBLANK(INDEX('Policy Characteristics'!B:B,MATCH($C420,'Policy Characteristics'!$C:$C,0))),"",INDEX('Policy Characteristics'!B:B,MATCH($C420,'Policy Characteristics'!$C:$C,0)))</f>
        <v>Non BAU Mandated Capacity Construction</v>
      </c>
      <c r="C420" s="176" t="str">
        <f t="shared" si="24"/>
        <v>Boolean Use Non BAU Mandated Capacity Construction Schedule</v>
      </c>
      <c r="D420" s="6" t="s">
        <v>2272</v>
      </c>
      <c r="E420" s="47"/>
      <c r="F420" s="6" t="s">
        <v>2279</v>
      </c>
      <c r="G420" s="47"/>
      <c r="H420" s="44">
        <v>1775</v>
      </c>
      <c r="I420" s="197" t="s">
        <v>44</v>
      </c>
      <c r="J420" s="177" t="str">
        <f>IF(ISBLANK(INDEX('Policy Characteristics'!D:D,MATCH($C420,'Policy Characteristics'!$C:$C,0))),"",INDEX('Policy Characteristics'!D:D,MATCH($C420,'Policy Characteristics'!$C:$C,0)))</f>
        <v>Non BAU Mandated Capacity Construction</v>
      </c>
      <c r="K420" s="176" t="str">
        <f>IF(ISBLANK(INDEX('Policy Characteristics'!E:E,MATCH($C420,'Policy Characteristics'!$C:$C,0))),"",INDEX('Policy Characteristics'!E:E,MATCH($C420,'Policy Characteristics'!$C:$C,0)))</f>
        <v/>
      </c>
      <c r="L420" s="176">
        <f>IF(ISBLANK(INDEX('Policy Characteristics'!F:F,MATCH($C420,'Policy Characteristics'!$C:$C,0))),"",INDEX('Policy Characteristics'!F:F,MATCH($C420,'Policy Characteristics'!$C:$C,0)))</f>
        <v>0</v>
      </c>
      <c r="M420" s="176">
        <f>IF(ISBLANK(INDEX('Policy Characteristics'!G:G,MATCH($C420,'Policy Characteristics'!$C:$C,0))),"",INDEX('Policy Characteristics'!G:G,MATCH($C420,'Policy Characteristics'!$C:$C,0)))</f>
        <v>1</v>
      </c>
      <c r="N420" s="176">
        <f>IF(ISBLANK(INDEX('Policy Characteristics'!H:H,MATCH($C420,'Policy Characteristics'!$C:$C,0))),"",INDEX('Policy Characteristics'!H:H,MATCH($C420,'Policy Characteristics'!$C:$C,0)))</f>
        <v>1</v>
      </c>
      <c r="O420" s="176" t="str">
        <f>IF(ISBLANK(INDEX('Policy Characteristics'!I:I,MATCH($C420,'Policy Characteristics'!$C:$C,0))),"",INDEX('Policy Characteristics'!I:I,MATCH($C420,'Policy Characteristics'!$C:$C,0)))</f>
        <v>on/off</v>
      </c>
      <c r="P420" s="176" t="str">
        <f>IF(ISBLANK(INDEX('Policy Characteristics'!J:J,MATCH($C420,'Policy Characteristics'!$C:$C,0))),"",INDEX('Policy Characteristics'!J:J,MATCH($C420,'Policy Characteristics'!$C:$C,0)))</f>
        <v>**Description:** The business-as-usual case uses data from ENTSO-E and IRENA Renewable Energy Statistics. Toggling this lever on guarantees electrolytic hydrogen is being produced by renewable energy to meet the Renewable Energy Directive H2 target.</v>
      </c>
      <c r="Q420" s="176" t="str">
        <f>IF(ISBLANK(INDEX('Policy Characteristics'!K:K,MATCH($C420,'Policy Characteristics'!$C:$C,0))),"",INDEX('Policy Characteristics'!K:K,MATCH($C420,'Policy Characteristics'!$C:$C,0)))</f>
        <v/>
      </c>
      <c r="R420" s="176" t="str">
        <f>IF(ISBLANK(INDEX('Policy Characteristics'!L:L,MATCH($C420,'Policy Characteristics'!$C:$C,0))),"",INDEX('Policy Characteristics'!L:L,MATCH($C420,'Policy Characteristics'!$C:$C,0)))</f>
        <v/>
      </c>
    </row>
    <row r="421" spans="1:18" s="4" customFormat="1" x14ac:dyDescent="0.25">
      <c r="A421" s="176" t="str">
        <f>IF(ISBLANK(INDEX('Policy Characteristics'!A:A,MATCH($C421,'Policy Characteristics'!$C:$C,0))),"",INDEX('Policy Characteristics'!A:A,MATCH($C421,'Policy Characteristics'!$C:$C,0)))</f>
        <v>Electricity Supply</v>
      </c>
      <c r="B421" s="184" t="str">
        <f>IF(ISBLANK(INDEX('Policy Characteristics'!B:B,MATCH($C421,'Policy Characteristics'!$C:$C,0))),"",INDEX('Policy Characteristics'!B:B,MATCH($C421,'Policy Characteristics'!$C:$C,0)))</f>
        <v>Non BAU Mandated Capacity Construction</v>
      </c>
      <c r="C421" s="176" t="str">
        <f t="shared" si="24"/>
        <v>Boolean Use Non BAU Mandated Capacity Construction Schedule</v>
      </c>
      <c r="D421" s="6" t="s">
        <v>2275</v>
      </c>
      <c r="E421" s="47"/>
      <c r="F421" s="6" t="s">
        <v>2280</v>
      </c>
      <c r="G421" s="47"/>
      <c r="H421" s="44">
        <v>1776</v>
      </c>
      <c r="I421" s="197" t="s">
        <v>44</v>
      </c>
      <c r="J421" s="177" t="str">
        <f>IF(ISBLANK(INDEX('Policy Characteristics'!D:D,MATCH($C421,'Policy Characteristics'!$C:$C,0))),"",INDEX('Policy Characteristics'!D:D,MATCH($C421,'Policy Characteristics'!$C:$C,0)))</f>
        <v>Non BAU Mandated Capacity Construction</v>
      </c>
      <c r="K421" s="176" t="str">
        <f>IF(ISBLANK(INDEX('Policy Characteristics'!E:E,MATCH($C421,'Policy Characteristics'!$C:$C,0))),"",INDEX('Policy Characteristics'!E:E,MATCH($C421,'Policy Characteristics'!$C:$C,0)))</f>
        <v/>
      </c>
      <c r="L421" s="176">
        <f>IF(ISBLANK(INDEX('Policy Characteristics'!F:F,MATCH($C421,'Policy Characteristics'!$C:$C,0))),"",INDEX('Policy Characteristics'!F:F,MATCH($C421,'Policy Characteristics'!$C:$C,0)))</f>
        <v>0</v>
      </c>
      <c r="M421" s="176">
        <f>IF(ISBLANK(INDEX('Policy Characteristics'!G:G,MATCH($C421,'Policy Characteristics'!$C:$C,0))),"",INDEX('Policy Characteristics'!G:G,MATCH($C421,'Policy Characteristics'!$C:$C,0)))</f>
        <v>1</v>
      </c>
      <c r="N421" s="176">
        <f>IF(ISBLANK(INDEX('Policy Characteristics'!H:H,MATCH($C421,'Policy Characteristics'!$C:$C,0))),"",INDEX('Policy Characteristics'!H:H,MATCH($C421,'Policy Characteristics'!$C:$C,0)))</f>
        <v>1</v>
      </c>
      <c r="O421" s="176" t="str">
        <f>IF(ISBLANK(INDEX('Policy Characteristics'!I:I,MATCH($C421,'Policy Characteristics'!$C:$C,0))),"",INDEX('Policy Characteristics'!I:I,MATCH($C421,'Policy Characteristics'!$C:$C,0)))</f>
        <v>on/off</v>
      </c>
      <c r="P421" s="176" t="str">
        <f>IF(ISBLANK(INDEX('Policy Characteristics'!J:J,MATCH($C421,'Policy Characteristics'!$C:$C,0))),"",INDEX('Policy Characteristics'!J:J,MATCH($C421,'Policy Characteristics'!$C:$C,0)))</f>
        <v>**Description:** The business-as-usual case uses data from ENTSO-E and IRENA Renewable Energy Statistics. Toggling this lever on guarantees electrolytic hydrogen is being produced by renewable energy to meet the Renewable Energy Directive H2 target.</v>
      </c>
      <c r="Q421" s="176" t="str">
        <f>IF(ISBLANK(INDEX('Policy Characteristics'!K:K,MATCH($C421,'Policy Characteristics'!$C:$C,0))),"",INDEX('Policy Characteristics'!K:K,MATCH($C421,'Policy Characteristics'!$C:$C,0)))</f>
        <v/>
      </c>
      <c r="R421" s="176" t="str">
        <f>IF(ISBLANK(INDEX('Policy Characteristics'!L:L,MATCH($C421,'Policy Characteristics'!$C:$C,0))),"",INDEX('Policy Characteristics'!L:L,MATCH($C421,'Policy Characteristics'!$C:$C,0)))</f>
        <v/>
      </c>
    </row>
    <row r="422" spans="1:18" s="4" customFormat="1" x14ac:dyDescent="0.25">
      <c r="A422" s="176" t="str">
        <f>IF(ISBLANK(INDEX('Policy Characteristics'!A:A,MATCH($C422,'Policy Characteristics'!$C:$C,0))),"",INDEX('Policy Characteristics'!A:A,MATCH($C422,'Policy Characteristics'!$C:$C,0)))</f>
        <v>Electricity Supply</v>
      </c>
      <c r="B422" s="184" t="str">
        <f>IF(ISBLANK(INDEX('Policy Characteristics'!B:B,MATCH($C422,'Policy Characteristics'!$C:$C,0))),"",INDEX('Policy Characteristics'!B:B,MATCH($C422,'Policy Characteristics'!$C:$C,0)))</f>
        <v>Non BAU Mandated Capacity Construction</v>
      </c>
      <c r="C422" s="176" t="str">
        <f t="shared" si="24"/>
        <v>Boolean Use Non BAU Mandated Capacity Construction Schedule</v>
      </c>
      <c r="D422" s="6" t="s">
        <v>2276</v>
      </c>
      <c r="E422" s="47"/>
      <c r="F422" s="6" t="s">
        <v>2281</v>
      </c>
      <c r="G422" s="47"/>
      <c r="H422" s="44">
        <v>1777</v>
      </c>
      <c r="I422" s="197" t="s">
        <v>44</v>
      </c>
      <c r="J422" s="177" t="str">
        <f>IF(ISBLANK(INDEX('Policy Characteristics'!D:D,MATCH($C422,'Policy Characteristics'!$C:$C,0))),"",INDEX('Policy Characteristics'!D:D,MATCH($C422,'Policy Characteristics'!$C:$C,0)))</f>
        <v>Non BAU Mandated Capacity Construction</v>
      </c>
      <c r="K422" s="176" t="str">
        <f>IF(ISBLANK(INDEX('Policy Characteristics'!E:E,MATCH($C422,'Policy Characteristics'!$C:$C,0))),"",INDEX('Policy Characteristics'!E:E,MATCH($C422,'Policy Characteristics'!$C:$C,0)))</f>
        <v/>
      </c>
      <c r="L422" s="176">
        <f>IF(ISBLANK(INDEX('Policy Characteristics'!F:F,MATCH($C422,'Policy Characteristics'!$C:$C,0))),"",INDEX('Policy Characteristics'!F:F,MATCH($C422,'Policy Characteristics'!$C:$C,0)))</f>
        <v>0</v>
      </c>
      <c r="M422" s="176">
        <f>IF(ISBLANK(INDEX('Policy Characteristics'!G:G,MATCH($C422,'Policy Characteristics'!$C:$C,0))),"",INDEX('Policy Characteristics'!G:G,MATCH($C422,'Policy Characteristics'!$C:$C,0)))</f>
        <v>1</v>
      </c>
      <c r="N422" s="176">
        <f>IF(ISBLANK(INDEX('Policy Characteristics'!H:H,MATCH($C422,'Policy Characteristics'!$C:$C,0))),"",INDEX('Policy Characteristics'!H:H,MATCH($C422,'Policy Characteristics'!$C:$C,0)))</f>
        <v>1</v>
      </c>
      <c r="O422" s="176" t="str">
        <f>IF(ISBLANK(INDEX('Policy Characteristics'!I:I,MATCH($C422,'Policy Characteristics'!$C:$C,0))),"",INDEX('Policy Characteristics'!I:I,MATCH($C422,'Policy Characteristics'!$C:$C,0)))</f>
        <v>on/off</v>
      </c>
      <c r="P422" s="176" t="str">
        <f>IF(ISBLANK(INDEX('Policy Characteristics'!J:J,MATCH($C422,'Policy Characteristics'!$C:$C,0))),"",INDEX('Policy Characteristics'!J:J,MATCH($C422,'Policy Characteristics'!$C:$C,0)))</f>
        <v>**Description:** The business-as-usual case uses data from ENTSO-E and IRENA Renewable Energy Statistics. Toggling this lever on guarantees electrolytic hydrogen is being produced by renewable energy to meet the Renewable Energy Directive H2 target.</v>
      </c>
      <c r="Q422" s="176" t="str">
        <f>IF(ISBLANK(INDEX('Policy Characteristics'!K:K,MATCH($C422,'Policy Characteristics'!$C:$C,0))),"",INDEX('Policy Characteristics'!K:K,MATCH($C422,'Policy Characteristics'!$C:$C,0)))</f>
        <v/>
      </c>
      <c r="R422" s="176" t="str">
        <f>IF(ISBLANK(INDEX('Policy Characteristics'!L:L,MATCH($C422,'Policy Characteristics'!$C:$C,0))),"",INDEX('Policy Characteristics'!L:L,MATCH($C422,'Policy Characteristics'!$C:$C,0)))</f>
        <v/>
      </c>
    </row>
    <row r="423" spans="1:18" s="4" customFormat="1" x14ac:dyDescent="0.25">
      <c r="A423" s="176" t="str">
        <f>IF(ISBLANK(INDEX('Policy Characteristics'!A:A,MATCH($C423,'Policy Characteristics'!$C:$C,0))),"",INDEX('Policy Characteristics'!A:A,MATCH($C423,'Policy Characteristics'!$C:$C,0)))</f>
        <v>Electricity Supply</v>
      </c>
      <c r="B423" s="184" t="str">
        <f>IF(ISBLANK(INDEX('Policy Characteristics'!B:B,MATCH($C423,'Policy Characteristics'!$C:$C,0))),"",INDEX('Policy Characteristics'!B:B,MATCH($C423,'Policy Characteristics'!$C:$C,0)))</f>
        <v>Non BAU Mandated Capacity Construction</v>
      </c>
      <c r="C423" s="176" t="str">
        <f t="shared" si="24"/>
        <v>Boolean Use Non BAU Mandated Capacity Construction Schedule</v>
      </c>
      <c r="D423" s="6" t="s">
        <v>2277</v>
      </c>
      <c r="E423" s="47"/>
      <c r="F423" s="6" t="s">
        <v>2282</v>
      </c>
      <c r="G423" s="47"/>
      <c r="H423" s="44">
        <v>1778</v>
      </c>
      <c r="I423" s="197" t="s">
        <v>44</v>
      </c>
      <c r="J423" s="177" t="str">
        <f>IF(ISBLANK(INDEX('Policy Characteristics'!D:D,MATCH($C423,'Policy Characteristics'!$C:$C,0))),"",INDEX('Policy Characteristics'!D:D,MATCH($C423,'Policy Characteristics'!$C:$C,0)))</f>
        <v>Non BAU Mandated Capacity Construction</v>
      </c>
      <c r="K423" s="176" t="str">
        <f>IF(ISBLANK(INDEX('Policy Characteristics'!E:E,MATCH($C423,'Policy Characteristics'!$C:$C,0))),"",INDEX('Policy Characteristics'!E:E,MATCH($C423,'Policy Characteristics'!$C:$C,0)))</f>
        <v/>
      </c>
      <c r="L423" s="176">
        <f>IF(ISBLANK(INDEX('Policy Characteristics'!F:F,MATCH($C423,'Policy Characteristics'!$C:$C,0))),"",INDEX('Policy Characteristics'!F:F,MATCH($C423,'Policy Characteristics'!$C:$C,0)))</f>
        <v>0</v>
      </c>
      <c r="M423" s="176">
        <f>IF(ISBLANK(INDEX('Policy Characteristics'!G:G,MATCH($C423,'Policy Characteristics'!$C:$C,0))),"",INDEX('Policy Characteristics'!G:G,MATCH($C423,'Policy Characteristics'!$C:$C,0)))</f>
        <v>1</v>
      </c>
      <c r="N423" s="176">
        <f>IF(ISBLANK(INDEX('Policy Characteristics'!H:H,MATCH($C423,'Policy Characteristics'!$C:$C,0))),"",INDEX('Policy Characteristics'!H:H,MATCH($C423,'Policy Characteristics'!$C:$C,0)))</f>
        <v>1</v>
      </c>
      <c r="O423" s="176" t="str">
        <f>IF(ISBLANK(INDEX('Policy Characteristics'!I:I,MATCH($C423,'Policy Characteristics'!$C:$C,0))),"",INDEX('Policy Characteristics'!I:I,MATCH($C423,'Policy Characteristics'!$C:$C,0)))</f>
        <v>on/off</v>
      </c>
      <c r="P423" s="176" t="str">
        <f>IF(ISBLANK(INDEX('Policy Characteristics'!J:J,MATCH($C423,'Policy Characteristics'!$C:$C,0))),"",INDEX('Policy Characteristics'!J:J,MATCH($C423,'Policy Characteristics'!$C:$C,0)))</f>
        <v>**Description:** The business-as-usual case uses data from ENTSO-E and IRENA Renewable Energy Statistics. Toggling this lever on guarantees electrolytic hydrogen is being produced by renewable energy to meet the Renewable Energy Directive H2 target.</v>
      </c>
      <c r="Q423" s="176" t="str">
        <f>IF(ISBLANK(INDEX('Policy Characteristics'!K:K,MATCH($C423,'Policy Characteristics'!$C:$C,0))),"",INDEX('Policy Characteristics'!K:K,MATCH($C423,'Policy Characteristics'!$C:$C,0)))</f>
        <v/>
      </c>
      <c r="R423" s="176" t="str">
        <f>IF(ISBLANK(INDEX('Policy Characteristics'!L:L,MATCH($C423,'Policy Characteristics'!$C:$C,0))),"",INDEX('Policy Characteristics'!L:L,MATCH($C423,'Policy Characteristics'!$C:$C,0)))</f>
        <v/>
      </c>
    </row>
    <row r="424" spans="1:18" s="4" customFormat="1" x14ac:dyDescent="0.25">
      <c r="A424" s="176" t="str">
        <f>IF(ISBLANK(INDEX('Policy Characteristics'!A:A,MATCH($C424,'Policy Characteristics'!$C:$C,0))),"",INDEX('Policy Characteristics'!A:A,MATCH($C424,'Policy Characteristics'!$C:$C,0)))</f>
        <v>Electricity Supply</v>
      </c>
      <c r="B424" s="184" t="str">
        <f>IF(ISBLANK(INDEX('Policy Characteristics'!B:B,MATCH($C424,'Policy Characteristics'!$C:$C,0))),"",INDEX('Policy Characteristics'!B:B,MATCH($C424,'Policy Characteristics'!$C:$C,0)))</f>
        <v>Non BAU Mandated Capacity Construction</v>
      </c>
      <c r="C424" s="176" t="str">
        <f t="shared" si="24"/>
        <v>Boolean Use Non BAU Mandated Capacity Construction Schedule</v>
      </c>
      <c r="D424" s="6" t="s">
        <v>2278</v>
      </c>
      <c r="E424" s="47"/>
      <c r="F424" s="6" t="s">
        <v>2283</v>
      </c>
      <c r="G424" s="47"/>
      <c r="H424" s="44">
        <v>1779</v>
      </c>
      <c r="I424" s="197" t="s">
        <v>44</v>
      </c>
      <c r="J424" s="177" t="str">
        <f>IF(ISBLANK(INDEX('Policy Characteristics'!D:D,MATCH($C424,'Policy Characteristics'!$C:$C,0))),"",INDEX('Policy Characteristics'!D:D,MATCH($C424,'Policy Characteristics'!$C:$C,0)))</f>
        <v>Non BAU Mandated Capacity Construction</v>
      </c>
      <c r="K424" s="176" t="str">
        <f>IF(ISBLANK(INDEX('Policy Characteristics'!E:E,MATCH($C424,'Policy Characteristics'!$C:$C,0))),"",INDEX('Policy Characteristics'!E:E,MATCH($C424,'Policy Characteristics'!$C:$C,0)))</f>
        <v/>
      </c>
      <c r="L424" s="176">
        <f>IF(ISBLANK(INDEX('Policy Characteristics'!F:F,MATCH($C424,'Policy Characteristics'!$C:$C,0))),"",INDEX('Policy Characteristics'!F:F,MATCH($C424,'Policy Characteristics'!$C:$C,0)))</f>
        <v>0</v>
      </c>
      <c r="M424" s="176">
        <f>IF(ISBLANK(INDEX('Policy Characteristics'!G:G,MATCH($C424,'Policy Characteristics'!$C:$C,0))),"",INDEX('Policy Characteristics'!G:G,MATCH($C424,'Policy Characteristics'!$C:$C,0)))</f>
        <v>1</v>
      </c>
      <c r="N424" s="176">
        <f>IF(ISBLANK(INDEX('Policy Characteristics'!H:H,MATCH($C424,'Policy Characteristics'!$C:$C,0))),"",INDEX('Policy Characteristics'!H:H,MATCH($C424,'Policy Characteristics'!$C:$C,0)))</f>
        <v>1</v>
      </c>
      <c r="O424" s="176" t="str">
        <f>IF(ISBLANK(INDEX('Policy Characteristics'!I:I,MATCH($C424,'Policy Characteristics'!$C:$C,0))),"",INDEX('Policy Characteristics'!I:I,MATCH($C424,'Policy Characteristics'!$C:$C,0)))</f>
        <v>on/off</v>
      </c>
      <c r="P424" s="176" t="str">
        <f>IF(ISBLANK(INDEX('Policy Characteristics'!J:J,MATCH($C424,'Policy Characteristics'!$C:$C,0))),"",INDEX('Policy Characteristics'!J:J,MATCH($C424,'Policy Characteristics'!$C:$C,0)))</f>
        <v>**Description:** The business-as-usual case uses data from ENTSO-E and IRENA Renewable Energy Statistics. Toggling this lever on guarantees electrolytic hydrogen is being produced by renewable energy to meet the Renewable Energy Directive H2 target.</v>
      </c>
      <c r="Q424" s="176" t="str">
        <f>IF(ISBLANK(INDEX('Policy Characteristics'!K:K,MATCH($C424,'Policy Characteristics'!$C:$C,0))),"",INDEX('Policy Characteristics'!K:K,MATCH($C424,'Policy Characteristics'!$C:$C,0)))</f>
        <v/>
      </c>
      <c r="R424" s="176" t="str">
        <f>IF(ISBLANK(INDEX('Policy Characteristics'!L:L,MATCH($C424,'Policy Characteristics'!$C:$C,0))),"",INDEX('Policy Characteristics'!L:L,MATCH($C424,'Policy Characteristics'!$C:$C,0)))</f>
        <v/>
      </c>
    </row>
    <row r="425" spans="1:18" s="4" customFormat="1" x14ac:dyDescent="0.25">
      <c r="A425" s="176" t="str">
        <f>IF(ISBLANK(INDEX('Policy Characteristics'!A:A,MATCH($C425,'Policy Characteristics'!$C:$C,0))),"",INDEX('Policy Characteristics'!A:A,MATCH($C425,'Policy Characteristics'!$C:$C,0)))</f>
        <v>Electricity Supply</v>
      </c>
      <c r="B425" s="184" t="str">
        <f>IF(ISBLANK(INDEX('Policy Characteristics'!B:B,MATCH($C425,'Policy Characteristics'!$C:$C,0))),"",INDEX('Policy Characteristics'!B:B,MATCH($C425,'Policy Characteristics'!$C:$C,0)))</f>
        <v>Non BAU Mandated Capacity Construction</v>
      </c>
      <c r="C425" s="176" t="str">
        <f t="shared" si="24"/>
        <v>Boolean Use Non BAU Mandated Capacity Construction Schedule</v>
      </c>
      <c r="D425" s="6" t="s">
        <v>2354</v>
      </c>
      <c r="E425" s="47"/>
      <c r="F425" s="6" t="s">
        <v>2352</v>
      </c>
      <c r="G425" s="47"/>
      <c r="H425" s="44">
        <v>1780</v>
      </c>
      <c r="I425" s="197" t="s">
        <v>44</v>
      </c>
      <c r="J425" s="177" t="str">
        <f>IF(ISBLANK(INDEX('Policy Characteristics'!D:D,MATCH($C425,'Policy Characteristics'!$C:$C,0))),"",INDEX('Policy Characteristics'!D:D,MATCH($C425,'Policy Characteristics'!$C:$C,0)))</f>
        <v>Non BAU Mandated Capacity Construction</v>
      </c>
      <c r="K425" s="176" t="str">
        <f>IF(ISBLANK(INDEX('Policy Characteristics'!E:E,MATCH($C425,'Policy Characteristics'!$C:$C,0))),"",INDEX('Policy Characteristics'!E:E,MATCH($C425,'Policy Characteristics'!$C:$C,0)))</f>
        <v/>
      </c>
      <c r="L425" s="176">
        <f>IF(ISBLANK(INDEX('Policy Characteristics'!F:F,MATCH($C425,'Policy Characteristics'!$C:$C,0))),"",INDEX('Policy Characteristics'!F:F,MATCH($C425,'Policy Characteristics'!$C:$C,0)))</f>
        <v>0</v>
      </c>
      <c r="M425" s="176">
        <f>IF(ISBLANK(INDEX('Policy Characteristics'!G:G,MATCH($C425,'Policy Characteristics'!$C:$C,0))),"",INDEX('Policy Characteristics'!G:G,MATCH($C425,'Policy Characteristics'!$C:$C,0)))</f>
        <v>1</v>
      </c>
      <c r="N425" s="176">
        <f>IF(ISBLANK(INDEX('Policy Characteristics'!H:H,MATCH($C425,'Policy Characteristics'!$C:$C,0))),"",INDEX('Policy Characteristics'!H:H,MATCH($C425,'Policy Characteristics'!$C:$C,0)))</f>
        <v>1</v>
      </c>
      <c r="O425" s="176" t="str">
        <f>IF(ISBLANK(INDEX('Policy Characteristics'!I:I,MATCH($C425,'Policy Characteristics'!$C:$C,0))),"",INDEX('Policy Characteristics'!I:I,MATCH($C425,'Policy Characteristics'!$C:$C,0)))</f>
        <v>on/off</v>
      </c>
      <c r="P425" s="176" t="str">
        <f>IF(ISBLANK(INDEX('Policy Characteristics'!J:J,MATCH($C425,'Policy Characteristics'!$C:$C,0))),"",INDEX('Policy Characteristics'!J:J,MATCH($C425,'Policy Characteristics'!$C:$C,0)))</f>
        <v>**Description:** The business-as-usual case uses data from ENTSO-E and IRENA Renewable Energy Statistics. Toggling this lever on guarantees electrolytic hydrogen is being produced by renewable energy to meet the Renewable Energy Directive H2 target.</v>
      </c>
      <c r="Q425" s="176" t="str">
        <f>IF(ISBLANK(INDEX('Policy Characteristics'!K:K,MATCH($C425,'Policy Characteristics'!$C:$C,0))),"",INDEX('Policy Characteristics'!K:K,MATCH($C425,'Policy Characteristics'!$C:$C,0)))</f>
        <v/>
      </c>
      <c r="R425" s="176" t="str">
        <f>IF(ISBLANK(INDEX('Policy Characteristics'!L:L,MATCH($C425,'Policy Characteristics'!$C:$C,0))),"",INDEX('Policy Characteristics'!L:L,MATCH($C425,'Policy Characteristics'!$C:$C,0)))</f>
        <v/>
      </c>
    </row>
    <row r="426" spans="1:18" s="4" customFormat="1" x14ac:dyDescent="0.25">
      <c r="A426" s="176" t="str">
        <f>IF(ISBLANK(INDEX('Policy Characteristics'!A:A,MATCH($C426,'Policy Characteristics'!$C:$C,0))),"",INDEX('Policy Characteristics'!A:A,MATCH($C426,'Policy Characteristics'!$C:$C,0)))</f>
        <v>Electricity Supply</v>
      </c>
      <c r="B426" s="184" t="str">
        <f>IF(ISBLANK(INDEX('Policy Characteristics'!B:B,MATCH($C426,'Policy Characteristics'!$C:$C,0))),"",INDEX('Policy Characteristics'!B:B,MATCH($C426,'Policy Characteristics'!$C:$C,0)))</f>
        <v>Non BAU Mandated Capacity Construction</v>
      </c>
      <c r="C426" s="176" t="str">
        <f t="shared" si="24"/>
        <v>Boolean Use Non BAU Mandated Capacity Construction Schedule</v>
      </c>
      <c r="D426" s="6" t="s">
        <v>2355</v>
      </c>
      <c r="E426" s="47"/>
      <c r="F426" s="6" t="s">
        <v>2353</v>
      </c>
      <c r="G426" s="47"/>
      <c r="H426" s="44">
        <v>2241</v>
      </c>
      <c r="I426" s="197" t="s">
        <v>44</v>
      </c>
      <c r="J426" s="177" t="str">
        <f>IF(ISBLANK(INDEX('Policy Characteristics'!D:D,MATCH($C426,'Policy Characteristics'!$C:$C,0))),"",INDEX('Policy Characteristics'!D:D,MATCH($C426,'Policy Characteristics'!$C:$C,0)))</f>
        <v>Non BAU Mandated Capacity Construction</v>
      </c>
      <c r="K426" s="176" t="str">
        <f>IF(ISBLANK(INDEX('Policy Characteristics'!E:E,MATCH($C426,'Policy Characteristics'!$C:$C,0))),"",INDEX('Policy Characteristics'!E:E,MATCH($C426,'Policy Characteristics'!$C:$C,0)))</f>
        <v/>
      </c>
      <c r="L426" s="176">
        <f>IF(ISBLANK(INDEX('Policy Characteristics'!F:F,MATCH($C426,'Policy Characteristics'!$C:$C,0))),"",INDEX('Policy Characteristics'!F:F,MATCH($C426,'Policy Characteristics'!$C:$C,0)))</f>
        <v>0</v>
      </c>
      <c r="M426" s="176">
        <f>IF(ISBLANK(INDEX('Policy Characteristics'!G:G,MATCH($C426,'Policy Characteristics'!$C:$C,0))),"",INDEX('Policy Characteristics'!G:G,MATCH($C426,'Policy Characteristics'!$C:$C,0)))</f>
        <v>1</v>
      </c>
      <c r="N426" s="176">
        <f>IF(ISBLANK(INDEX('Policy Characteristics'!H:H,MATCH($C426,'Policy Characteristics'!$C:$C,0))),"",INDEX('Policy Characteristics'!H:H,MATCH($C426,'Policy Characteristics'!$C:$C,0)))</f>
        <v>1</v>
      </c>
      <c r="O426" s="176" t="str">
        <f>IF(ISBLANK(INDEX('Policy Characteristics'!I:I,MATCH($C426,'Policy Characteristics'!$C:$C,0))),"",INDEX('Policy Characteristics'!I:I,MATCH($C426,'Policy Characteristics'!$C:$C,0)))</f>
        <v>on/off</v>
      </c>
      <c r="P426" s="176" t="str">
        <f>IF(ISBLANK(INDEX('Policy Characteristics'!J:J,MATCH($C426,'Policy Characteristics'!$C:$C,0))),"",INDEX('Policy Characteristics'!J:J,MATCH($C426,'Policy Characteristics'!$C:$C,0)))</f>
        <v>**Description:** The business-as-usual case uses data from ENTSO-E and IRENA Renewable Energy Statistics. Toggling this lever on guarantees electrolytic hydrogen is being produced by renewable energy to meet the Renewable Energy Directive H2 target.</v>
      </c>
      <c r="Q426" s="176" t="str">
        <f>IF(ISBLANK(INDEX('Policy Characteristics'!K:K,MATCH($C426,'Policy Characteristics'!$C:$C,0))),"",INDEX('Policy Characteristics'!K:K,MATCH($C426,'Policy Characteristics'!$C:$C,0)))</f>
        <v/>
      </c>
      <c r="R426" s="176" t="str">
        <f>IF(ISBLANK(INDEX('Policy Characteristics'!L:L,MATCH($C426,'Policy Characteristics'!$C:$C,0))),"",INDEX('Policy Characteristics'!L:L,MATCH($C426,'Policy Characteristics'!$C:$C,0)))</f>
        <v/>
      </c>
    </row>
    <row r="427" spans="1:18" s="4" customFormat="1" x14ac:dyDescent="0.25">
      <c r="A427" s="176" t="str">
        <f>IF(ISBLANK(INDEX('Policy Characteristics'!A:A,MATCH($C427,'Policy Characteristics'!$C:$C,0))),"",INDEX('Policy Characteristics'!A:A,MATCH($C427,'Policy Characteristics'!$C:$C,0)))</f>
        <v>Electricity Supply</v>
      </c>
      <c r="B427" s="184" t="str">
        <f>IF(ISBLANK(INDEX('Policy Characteristics'!B:B,MATCH($C427,'Policy Characteristics'!$C:$C,0))),"",INDEX('Policy Characteristics'!B:B,MATCH($C427,'Policy Characteristics'!$C:$C,0)))</f>
        <v>Non BAU Mandated Capacity CCUS Retrofits</v>
      </c>
      <c r="C427" t="s">
        <v>2536</v>
      </c>
      <c r="D427" s="47" t="s">
        <v>439</v>
      </c>
      <c r="E427" s="47"/>
      <c r="F427" s="47" t="s">
        <v>438</v>
      </c>
      <c r="G427" s="47"/>
      <c r="H427" s="44">
        <v>2289</v>
      </c>
      <c r="I427" s="197" t="s">
        <v>44</v>
      </c>
      <c r="J427" s="177" t="str">
        <f>IF(ISBLANK(INDEX('Policy Characteristics'!D:D,MATCH($C427,'Policy Characteristics'!$C:$C,0))),"",INDEX('Policy Characteristics'!D:D,MATCH($C427,'Policy Characteristics'!$C:$C,0)))</f>
        <v>Non BAU Mandated Capacity CCUS Retrofits</v>
      </c>
      <c r="K427" s="176" t="str">
        <f>IF(ISBLANK(INDEX('Policy Characteristics'!E:E,MATCH($C427,'Policy Characteristics'!$C:$C,0))),"",INDEX('Policy Characteristics'!E:E,MATCH($C427,'Policy Characteristics'!$C:$C,0)))</f>
        <v/>
      </c>
      <c r="L427" s="176">
        <f>IF(ISBLANK(INDEX('Policy Characteristics'!F:F,MATCH($C427,'Policy Characteristics'!$C:$C,0))),"",INDEX('Policy Characteristics'!F:F,MATCH($C427,'Policy Characteristics'!$C:$C,0)))</f>
        <v>0</v>
      </c>
      <c r="M427" s="176">
        <f>IF(ISBLANK(INDEX('Policy Characteristics'!G:G,MATCH($C427,'Policy Characteristics'!$C:$C,0))),"",INDEX('Policy Characteristics'!G:G,MATCH($C427,'Policy Characteristics'!$C:$C,0)))</f>
        <v>1</v>
      </c>
      <c r="N427" s="176">
        <f>IF(ISBLANK(INDEX('Policy Characteristics'!H:H,MATCH($C427,'Policy Characteristics'!$C:$C,0))),"",INDEX('Policy Characteristics'!H:H,MATCH($C427,'Policy Characteristics'!$C:$C,0)))</f>
        <v>1</v>
      </c>
      <c r="O427" s="176" t="str">
        <f>IF(ISBLANK(INDEX('Policy Characteristics'!I:I,MATCH($C427,'Policy Characteristics'!$C:$C,0))),"",INDEX('Policy Characteristics'!I:I,MATCH($C427,'Policy Characteristics'!$C:$C,0)))</f>
        <v>on/off</v>
      </c>
      <c r="P427" s="176" t="str">
        <f>IF(ISBLANK(INDEX('Policy Characteristics'!J:J,MATCH($C427,'Policy Characteristics'!$C:$C,0))),"",INDEX('Policy Characteristics'!J:J,MATCH($C427,'Policy Characteristics'!$C:$C,0)))</f>
        <v xml:space="preserve">**Description:** The business-as-usual case includes no CCUS retrofits.  This policy uses an alternative set of data for CCUS retrofits. </v>
      </c>
      <c r="Q427" s="176" t="str">
        <f>IF(ISBLANK(INDEX('Policy Characteristics'!K:K,MATCH($C427,'Policy Characteristics'!$C:$C,0))),"",INDEX('Policy Characteristics'!K:K,MATCH($C427,'Policy Characteristics'!$C:$C,0)))</f>
        <v/>
      </c>
      <c r="R427" s="176" t="str">
        <f>IF(ISBLANK(INDEX('Policy Characteristics'!L:L,MATCH($C427,'Policy Characteristics'!$C:$C,0))),"",INDEX('Policy Characteristics'!L:L,MATCH($C427,'Policy Characteristics'!$C:$C,0)))</f>
        <v/>
      </c>
    </row>
    <row r="428" spans="1:18" s="4" customFormat="1" x14ac:dyDescent="0.25">
      <c r="A428" s="176" t="str">
        <f>IF(ISBLANK(INDEX('Policy Characteristics'!A:A,MATCH($C428,'Policy Characteristics'!$C:$C,0))),"",INDEX('Policy Characteristics'!A:A,MATCH($C428,'Policy Characteristics'!$C:$C,0)))</f>
        <v>Electricity Supply</v>
      </c>
      <c r="B428" s="184" t="str">
        <f>IF(ISBLANK(INDEX('Policy Characteristics'!B:B,MATCH($C428,'Policy Characteristics'!$C:$C,0))),"",INDEX('Policy Characteristics'!B:B,MATCH($C428,'Policy Characteristics'!$C:$C,0)))</f>
        <v>Non BAU Mandated Capacity CCUS Retrofits</v>
      </c>
      <c r="C428" s="176" t="str">
        <f>$C$427</f>
        <v>Boolean Use Non BAU Mandated Capacity Retrofit Schedule</v>
      </c>
      <c r="D428" s="6" t="s">
        <v>2273</v>
      </c>
      <c r="E428" s="47"/>
      <c r="F428" s="6" t="s">
        <v>2223</v>
      </c>
      <c r="G428" s="47"/>
      <c r="H428" s="44">
        <v>2290</v>
      </c>
      <c r="I428" s="197" t="s">
        <v>44</v>
      </c>
      <c r="J428" s="177" t="str">
        <f>IF(ISBLANK(INDEX('Policy Characteristics'!D:D,MATCH($C428,'Policy Characteristics'!$C:$C,0))),"",INDEX('Policy Characteristics'!D:D,MATCH($C428,'Policy Characteristics'!$C:$C,0)))</f>
        <v>Non BAU Mandated Capacity CCUS Retrofits</v>
      </c>
      <c r="K428" s="176" t="str">
        <f>IF(ISBLANK(INDEX('Policy Characteristics'!E:E,MATCH($C428,'Policy Characteristics'!$C:$C,0))),"",INDEX('Policy Characteristics'!E:E,MATCH($C428,'Policy Characteristics'!$C:$C,0)))</f>
        <v/>
      </c>
      <c r="L428" s="176">
        <f>IF(ISBLANK(INDEX('Policy Characteristics'!F:F,MATCH($C428,'Policy Characteristics'!$C:$C,0))),"",INDEX('Policy Characteristics'!F:F,MATCH($C428,'Policy Characteristics'!$C:$C,0)))</f>
        <v>0</v>
      </c>
      <c r="M428" s="176">
        <f>IF(ISBLANK(INDEX('Policy Characteristics'!G:G,MATCH($C428,'Policy Characteristics'!$C:$C,0))),"",INDEX('Policy Characteristics'!G:G,MATCH($C428,'Policy Characteristics'!$C:$C,0)))</f>
        <v>1</v>
      </c>
      <c r="N428" s="176">
        <f>IF(ISBLANK(INDEX('Policy Characteristics'!H:H,MATCH($C428,'Policy Characteristics'!$C:$C,0))),"",INDEX('Policy Characteristics'!H:H,MATCH($C428,'Policy Characteristics'!$C:$C,0)))</f>
        <v>1</v>
      </c>
      <c r="O428" s="176" t="str">
        <f>IF(ISBLANK(INDEX('Policy Characteristics'!I:I,MATCH($C428,'Policy Characteristics'!$C:$C,0))),"",INDEX('Policy Characteristics'!I:I,MATCH($C428,'Policy Characteristics'!$C:$C,0)))</f>
        <v>on/off</v>
      </c>
      <c r="P428" s="176" t="str">
        <f>IF(ISBLANK(INDEX('Policy Characteristics'!J:J,MATCH($C428,'Policy Characteristics'!$C:$C,0))),"",INDEX('Policy Characteristics'!J:J,MATCH($C428,'Policy Characteristics'!$C:$C,0)))</f>
        <v xml:space="preserve">**Description:** The business-as-usual case includes no CCUS retrofits.  This policy uses an alternative set of data for CCUS retrofits. </v>
      </c>
      <c r="Q428" s="176" t="str">
        <f>IF(ISBLANK(INDEX('Policy Characteristics'!K:K,MATCH($C428,'Policy Characteristics'!$C:$C,0))),"",INDEX('Policy Characteristics'!K:K,MATCH($C428,'Policy Characteristics'!$C:$C,0)))</f>
        <v/>
      </c>
      <c r="R428" s="176" t="str">
        <f>IF(ISBLANK(INDEX('Policy Characteristics'!L:L,MATCH($C428,'Policy Characteristics'!$C:$C,0))),"",INDEX('Policy Characteristics'!L:L,MATCH($C428,'Policy Characteristics'!$C:$C,0)))</f>
        <v/>
      </c>
    </row>
    <row r="429" spans="1:18" s="4" customFormat="1" x14ac:dyDescent="0.25">
      <c r="A429" s="176" t="str">
        <f>IF(ISBLANK(INDEX('Policy Characteristics'!A:A,MATCH($C429,'Policy Characteristics'!$C:$C,0))),"",INDEX('Policy Characteristics'!A:A,MATCH($C429,'Policy Characteristics'!$C:$C,0)))</f>
        <v>Electricity Supply</v>
      </c>
      <c r="B429" s="184" t="str">
        <f>IF(ISBLANK(INDEX('Policy Characteristics'!B:B,MATCH($C429,'Policy Characteristics'!$C:$C,0))),"",INDEX('Policy Characteristics'!B:B,MATCH($C429,'Policy Characteristics'!$C:$C,0)))</f>
        <v>Non BAU Mandated Capacity CCUS Retrofits</v>
      </c>
      <c r="C429" s="176" t="str">
        <f t="shared" ref="C429:C450" si="25">$C$427</f>
        <v>Boolean Use Non BAU Mandated Capacity Retrofit Schedule</v>
      </c>
      <c r="D429" s="6" t="s">
        <v>2274</v>
      </c>
      <c r="E429" s="47"/>
      <c r="F429" s="6" t="s">
        <v>2224</v>
      </c>
      <c r="G429" s="47"/>
      <c r="H429" s="44">
        <v>2291</v>
      </c>
      <c r="I429" s="197" t="s">
        <v>44</v>
      </c>
      <c r="J429" s="177" t="str">
        <f>IF(ISBLANK(INDEX('Policy Characteristics'!D:D,MATCH($C429,'Policy Characteristics'!$C:$C,0))),"",INDEX('Policy Characteristics'!D:D,MATCH($C429,'Policy Characteristics'!$C:$C,0)))</f>
        <v>Non BAU Mandated Capacity CCUS Retrofits</v>
      </c>
      <c r="K429" s="176" t="str">
        <f>IF(ISBLANK(INDEX('Policy Characteristics'!E:E,MATCH($C429,'Policy Characteristics'!$C:$C,0))),"",INDEX('Policy Characteristics'!E:E,MATCH($C429,'Policy Characteristics'!$C:$C,0)))</f>
        <v/>
      </c>
      <c r="L429" s="176">
        <f>IF(ISBLANK(INDEX('Policy Characteristics'!F:F,MATCH($C429,'Policy Characteristics'!$C:$C,0))),"",INDEX('Policy Characteristics'!F:F,MATCH($C429,'Policy Characteristics'!$C:$C,0)))</f>
        <v>0</v>
      </c>
      <c r="M429" s="176">
        <f>IF(ISBLANK(INDEX('Policy Characteristics'!G:G,MATCH($C429,'Policy Characteristics'!$C:$C,0))),"",INDEX('Policy Characteristics'!G:G,MATCH($C429,'Policy Characteristics'!$C:$C,0)))</f>
        <v>1</v>
      </c>
      <c r="N429" s="176">
        <f>IF(ISBLANK(INDEX('Policy Characteristics'!H:H,MATCH($C429,'Policy Characteristics'!$C:$C,0))),"",INDEX('Policy Characteristics'!H:H,MATCH($C429,'Policy Characteristics'!$C:$C,0)))</f>
        <v>1</v>
      </c>
      <c r="O429" s="176" t="str">
        <f>IF(ISBLANK(INDEX('Policy Characteristics'!I:I,MATCH($C429,'Policy Characteristics'!$C:$C,0))),"",INDEX('Policy Characteristics'!I:I,MATCH($C429,'Policy Characteristics'!$C:$C,0)))</f>
        <v>on/off</v>
      </c>
      <c r="P429" s="176" t="str">
        <f>IF(ISBLANK(INDEX('Policy Characteristics'!J:J,MATCH($C429,'Policy Characteristics'!$C:$C,0))),"",INDEX('Policy Characteristics'!J:J,MATCH($C429,'Policy Characteristics'!$C:$C,0)))</f>
        <v xml:space="preserve">**Description:** The business-as-usual case includes no CCUS retrofits.  This policy uses an alternative set of data for CCUS retrofits. </v>
      </c>
      <c r="Q429" s="176" t="str">
        <f>IF(ISBLANK(INDEX('Policy Characteristics'!K:K,MATCH($C429,'Policy Characteristics'!$C:$C,0))),"",INDEX('Policy Characteristics'!K:K,MATCH($C429,'Policy Characteristics'!$C:$C,0)))</f>
        <v/>
      </c>
      <c r="R429" s="176" t="str">
        <f>IF(ISBLANK(INDEX('Policy Characteristics'!L:L,MATCH($C429,'Policy Characteristics'!$C:$C,0))),"",INDEX('Policy Characteristics'!L:L,MATCH($C429,'Policy Characteristics'!$C:$C,0)))</f>
        <v/>
      </c>
    </row>
    <row r="430" spans="1:18" s="4" customFormat="1" x14ac:dyDescent="0.25">
      <c r="A430" s="176" t="str">
        <f>IF(ISBLANK(INDEX('Policy Characteristics'!A:A,MATCH($C430,'Policy Characteristics'!$C:$C,0))),"",INDEX('Policy Characteristics'!A:A,MATCH($C430,'Policy Characteristics'!$C:$C,0)))</f>
        <v>Electricity Supply</v>
      </c>
      <c r="B430" s="184" t="str">
        <f>IF(ISBLANK(INDEX('Policy Characteristics'!B:B,MATCH($C430,'Policy Characteristics'!$C:$C,0))),"",INDEX('Policy Characteristics'!B:B,MATCH($C430,'Policy Characteristics'!$C:$C,0)))</f>
        <v>Non BAU Mandated Capacity CCUS Retrofits</v>
      </c>
      <c r="C430" s="176" t="str">
        <f t="shared" si="25"/>
        <v>Boolean Use Non BAU Mandated Capacity Retrofit Schedule</v>
      </c>
      <c r="D430" s="6" t="s">
        <v>75</v>
      </c>
      <c r="E430" s="47"/>
      <c r="F430" s="6" t="s">
        <v>2284</v>
      </c>
      <c r="G430" s="47"/>
      <c r="H430" s="44">
        <v>2292</v>
      </c>
      <c r="I430" s="197" t="s">
        <v>44</v>
      </c>
      <c r="J430" s="177" t="str">
        <f>IF(ISBLANK(INDEX('Policy Characteristics'!D:D,MATCH($C430,'Policy Characteristics'!$C:$C,0))),"",INDEX('Policy Characteristics'!D:D,MATCH($C430,'Policy Characteristics'!$C:$C,0)))</f>
        <v>Non BAU Mandated Capacity CCUS Retrofits</v>
      </c>
      <c r="K430" s="176" t="str">
        <f>IF(ISBLANK(INDEX('Policy Characteristics'!E:E,MATCH($C430,'Policy Characteristics'!$C:$C,0))),"",INDEX('Policy Characteristics'!E:E,MATCH($C430,'Policy Characteristics'!$C:$C,0)))</f>
        <v/>
      </c>
      <c r="L430" s="176">
        <f>IF(ISBLANK(INDEX('Policy Characteristics'!F:F,MATCH($C430,'Policy Characteristics'!$C:$C,0))),"",INDEX('Policy Characteristics'!F:F,MATCH($C430,'Policy Characteristics'!$C:$C,0)))</f>
        <v>0</v>
      </c>
      <c r="M430" s="176">
        <f>IF(ISBLANK(INDEX('Policy Characteristics'!G:G,MATCH($C430,'Policy Characteristics'!$C:$C,0))),"",INDEX('Policy Characteristics'!G:G,MATCH($C430,'Policy Characteristics'!$C:$C,0)))</f>
        <v>1</v>
      </c>
      <c r="N430" s="176">
        <f>IF(ISBLANK(INDEX('Policy Characteristics'!H:H,MATCH($C430,'Policy Characteristics'!$C:$C,0))),"",INDEX('Policy Characteristics'!H:H,MATCH($C430,'Policy Characteristics'!$C:$C,0)))</f>
        <v>1</v>
      </c>
      <c r="O430" s="176" t="str">
        <f>IF(ISBLANK(INDEX('Policy Characteristics'!I:I,MATCH($C430,'Policy Characteristics'!$C:$C,0))),"",INDEX('Policy Characteristics'!I:I,MATCH($C430,'Policy Characteristics'!$C:$C,0)))</f>
        <v>on/off</v>
      </c>
      <c r="P430" s="176" t="str">
        <f>IF(ISBLANK(INDEX('Policy Characteristics'!J:J,MATCH($C430,'Policy Characteristics'!$C:$C,0))),"",INDEX('Policy Characteristics'!J:J,MATCH($C430,'Policy Characteristics'!$C:$C,0)))</f>
        <v xml:space="preserve">**Description:** The business-as-usual case includes no CCUS retrofits.  This policy uses an alternative set of data for CCUS retrofits. </v>
      </c>
      <c r="Q430" s="176" t="str">
        <f>IF(ISBLANK(INDEX('Policy Characteristics'!K:K,MATCH($C430,'Policy Characteristics'!$C:$C,0))),"",INDEX('Policy Characteristics'!K:K,MATCH($C430,'Policy Characteristics'!$C:$C,0)))</f>
        <v/>
      </c>
      <c r="R430" s="176" t="str">
        <f>IF(ISBLANK(INDEX('Policy Characteristics'!L:L,MATCH($C430,'Policy Characteristics'!$C:$C,0))),"",INDEX('Policy Characteristics'!L:L,MATCH($C430,'Policy Characteristics'!$C:$C,0)))</f>
        <v/>
      </c>
    </row>
    <row r="431" spans="1:18" s="4" customFormat="1" x14ac:dyDescent="0.25">
      <c r="A431" s="176" t="str">
        <f>IF(ISBLANK(INDEX('Policy Characteristics'!A:A,MATCH($C431,'Policy Characteristics'!$C:$C,0))),"",INDEX('Policy Characteristics'!A:A,MATCH($C431,'Policy Characteristics'!$C:$C,0)))</f>
        <v>Electricity Supply</v>
      </c>
      <c r="B431" s="184" t="str">
        <f>IF(ISBLANK(INDEX('Policy Characteristics'!B:B,MATCH($C431,'Policy Characteristics'!$C:$C,0))),"",INDEX('Policy Characteristics'!B:B,MATCH($C431,'Policy Characteristics'!$C:$C,0)))</f>
        <v>Non BAU Mandated Capacity CCUS Retrofits</v>
      </c>
      <c r="C431" s="176" t="str">
        <f t="shared" si="25"/>
        <v>Boolean Use Non BAU Mandated Capacity Retrofit Schedule</v>
      </c>
      <c r="D431" s="6" t="s">
        <v>76</v>
      </c>
      <c r="E431" s="47"/>
      <c r="F431" s="6" t="s">
        <v>88</v>
      </c>
      <c r="G431" s="47"/>
      <c r="H431" s="44">
        <v>2293</v>
      </c>
      <c r="I431" s="197" t="s">
        <v>44</v>
      </c>
      <c r="J431" s="177" t="str">
        <f>IF(ISBLANK(INDEX('Policy Characteristics'!D:D,MATCH($C431,'Policy Characteristics'!$C:$C,0))),"",INDEX('Policy Characteristics'!D:D,MATCH($C431,'Policy Characteristics'!$C:$C,0)))</f>
        <v>Non BAU Mandated Capacity CCUS Retrofits</v>
      </c>
      <c r="K431" s="176" t="str">
        <f>IF(ISBLANK(INDEX('Policy Characteristics'!E:E,MATCH($C431,'Policy Characteristics'!$C:$C,0))),"",INDEX('Policy Characteristics'!E:E,MATCH($C431,'Policy Characteristics'!$C:$C,0)))</f>
        <v/>
      </c>
      <c r="L431" s="176">
        <f>IF(ISBLANK(INDEX('Policy Characteristics'!F:F,MATCH($C431,'Policy Characteristics'!$C:$C,0))),"",INDEX('Policy Characteristics'!F:F,MATCH($C431,'Policy Characteristics'!$C:$C,0)))</f>
        <v>0</v>
      </c>
      <c r="M431" s="176">
        <f>IF(ISBLANK(INDEX('Policy Characteristics'!G:G,MATCH($C431,'Policy Characteristics'!$C:$C,0))),"",INDEX('Policy Characteristics'!G:G,MATCH($C431,'Policy Characteristics'!$C:$C,0)))</f>
        <v>1</v>
      </c>
      <c r="N431" s="176">
        <f>IF(ISBLANK(INDEX('Policy Characteristics'!H:H,MATCH($C431,'Policy Characteristics'!$C:$C,0))),"",INDEX('Policy Characteristics'!H:H,MATCH($C431,'Policy Characteristics'!$C:$C,0)))</f>
        <v>1</v>
      </c>
      <c r="O431" s="176" t="str">
        <f>IF(ISBLANK(INDEX('Policy Characteristics'!I:I,MATCH($C431,'Policy Characteristics'!$C:$C,0))),"",INDEX('Policy Characteristics'!I:I,MATCH($C431,'Policy Characteristics'!$C:$C,0)))</f>
        <v>on/off</v>
      </c>
      <c r="P431" s="176" t="str">
        <f>IF(ISBLANK(INDEX('Policy Characteristics'!J:J,MATCH($C431,'Policy Characteristics'!$C:$C,0))),"",INDEX('Policy Characteristics'!J:J,MATCH($C431,'Policy Characteristics'!$C:$C,0)))</f>
        <v xml:space="preserve">**Description:** The business-as-usual case includes no CCUS retrofits.  This policy uses an alternative set of data for CCUS retrofits. </v>
      </c>
      <c r="Q431" s="176" t="str">
        <f>IF(ISBLANK(INDEX('Policy Characteristics'!K:K,MATCH($C431,'Policy Characteristics'!$C:$C,0))),"",INDEX('Policy Characteristics'!K:K,MATCH($C431,'Policy Characteristics'!$C:$C,0)))</f>
        <v/>
      </c>
      <c r="R431" s="176" t="str">
        <f>IF(ISBLANK(INDEX('Policy Characteristics'!L:L,MATCH($C431,'Policy Characteristics'!$C:$C,0))),"",INDEX('Policy Characteristics'!L:L,MATCH($C431,'Policy Characteristics'!$C:$C,0)))</f>
        <v/>
      </c>
    </row>
    <row r="432" spans="1:18" s="4" customFormat="1" x14ac:dyDescent="0.25">
      <c r="A432" s="176" t="str">
        <f>IF(ISBLANK(INDEX('Policy Characteristics'!A:A,MATCH($C432,'Policy Characteristics'!$C:$C,0))),"",INDEX('Policy Characteristics'!A:A,MATCH($C432,'Policy Characteristics'!$C:$C,0)))</f>
        <v>Electricity Supply</v>
      </c>
      <c r="B432" s="184" t="str">
        <f>IF(ISBLANK(INDEX('Policy Characteristics'!B:B,MATCH($C432,'Policy Characteristics'!$C:$C,0))),"",INDEX('Policy Characteristics'!B:B,MATCH($C432,'Policy Characteristics'!$C:$C,0)))</f>
        <v>Non BAU Mandated Capacity CCUS Retrofits</v>
      </c>
      <c r="C432" s="176" t="str">
        <f t="shared" si="25"/>
        <v>Boolean Use Non BAU Mandated Capacity Retrofit Schedule</v>
      </c>
      <c r="D432" s="6" t="s">
        <v>440</v>
      </c>
      <c r="E432" s="47"/>
      <c r="F432" s="6" t="s">
        <v>443</v>
      </c>
      <c r="G432" s="47"/>
      <c r="H432" s="44">
        <v>2294</v>
      </c>
      <c r="I432" s="197" t="s">
        <v>44</v>
      </c>
      <c r="J432" s="177" t="str">
        <f>IF(ISBLANK(INDEX('Policy Characteristics'!D:D,MATCH($C432,'Policy Characteristics'!$C:$C,0))),"",INDEX('Policy Characteristics'!D:D,MATCH($C432,'Policy Characteristics'!$C:$C,0)))</f>
        <v>Non BAU Mandated Capacity CCUS Retrofits</v>
      </c>
      <c r="K432" s="176" t="str">
        <f>IF(ISBLANK(INDEX('Policy Characteristics'!E:E,MATCH($C432,'Policy Characteristics'!$C:$C,0))),"",INDEX('Policy Characteristics'!E:E,MATCH($C432,'Policy Characteristics'!$C:$C,0)))</f>
        <v/>
      </c>
      <c r="L432" s="176">
        <f>IF(ISBLANK(INDEX('Policy Characteristics'!F:F,MATCH($C432,'Policy Characteristics'!$C:$C,0))),"",INDEX('Policy Characteristics'!F:F,MATCH($C432,'Policy Characteristics'!$C:$C,0)))</f>
        <v>0</v>
      </c>
      <c r="M432" s="176">
        <f>IF(ISBLANK(INDEX('Policy Characteristics'!G:G,MATCH($C432,'Policy Characteristics'!$C:$C,0))),"",INDEX('Policy Characteristics'!G:G,MATCH($C432,'Policy Characteristics'!$C:$C,0)))</f>
        <v>1</v>
      </c>
      <c r="N432" s="176">
        <f>IF(ISBLANK(INDEX('Policy Characteristics'!H:H,MATCH($C432,'Policy Characteristics'!$C:$C,0))),"",INDEX('Policy Characteristics'!H:H,MATCH($C432,'Policy Characteristics'!$C:$C,0)))</f>
        <v>1</v>
      </c>
      <c r="O432" s="176" t="str">
        <f>IF(ISBLANK(INDEX('Policy Characteristics'!I:I,MATCH($C432,'Policy Characteristics'!$C:$C,0))),"",INDEX('Policy Characteristics'!I:I,MATCH($C432,'Policy Characteristics'!$C:$C,0)))</f>
        <v>on/off</v>
      </c>
      <c r="P432" s="176" t="str">
        <f>IF(ISBLANK(INDEX('Policy Characteristics'!J:J,MATCH($C432,'Policy Characteristics'!$C:$C,0))),"",INDEX('Policy Characteristics'!J:J,MATCH($C432,'Policy Characteristics'!$C:$C,0)))</f>
        <v xml:space="preserve">**Description:** The business-as-usual case includes no CCUS retrofits.  This policy uses an alternative set of data for CCUS retrofits. </v>
      </c>
      <c r="Q432" s="176" t="str">
        <f>IF(ISBLANK(INDEX('Policy Characteristics'!K:K,MATCH($C432,'Policy Characteristics'!$C:$C,0))),"",INDEX('Policy Characteristics'!K:K,MATCH($C432,'Policy Characteristics'!$C:$C,0)))</f>
        <v/>
      </c>
      <c r="R432" s="176" t="str">
        <f>IF(ISBLANK(INDEX('Policy Characteristics'!L:L,MATCH($C432,'Policy Characteristics'!$C:$C,0))),"",INDEX('Policy Characteristics'!L:L,MATCH($C432,'Policy Characteristics'!$C:$C,0)))</f>
        <v/>
      </c>
    </row>
    <row r="433" spans="1:18" s="4" customFormat="1" x14ac:dyDescent="0.25">
      <c r="A433" s="176" t="str">
        <f>IF(ISBLANK(INDEX('Policy Characteristics'!A:A,MATCH($C433,'Policy Characteristics'!$C:$C,0))),"",INDEX('Policy Characteristics'!A:A,MATCH($C433,'Policy Characteristics'!$C:$C,0)))</f>
        <v>Electricity Supply</v>
      </c>
      <c r="B433" s="184" t="str">
        <f>IF(ISBLANK(INDEX('Policy Characteristics'!B:B,MATCH($C433,'Policy Characteristics'!$C:$C,0))),"",INDEX('Policy Characteristics'!B:B,MATCH($C433,'Policy Characteristics'!$C:$C,0)))</f>
        <v>Non BAU Mandated Capacity CCUS Retrofits</v>
      </c>
      <c r="C433" s="176" t="str">
        <f t="shared" si="25"/>
        <v>Boolean Use Non BAU Mandated Capacity Retrofit Schedule</v>
      </c>
      <c r="D433" s="6" t="s">
        <v>77</v>
      </c>
      <c r="E433" s="47"/>
      <c r="F433" s="6" t="s">
        <v>89</v>
      </c>
      <c r="G433" s="47"/>
      <c r="H433" s="44">
        <v>2295</v>
      </c>
      <c r="I433" s="197" t="s">
        <v>44</v>
      </c>
      <c r="J433" s="177" t="str">
        <f>IF(ISBLANK(INDEX('Policy Characteristics'!D:D,MATCH($C433,'Policy Characteristics'!$C:$C,0))),"",INDEX('Policy Characteristics'!D:D,MATCH($C433,'Policy Characteristics'!$C:$C,0)))</f>
        <v>Non BAU Mandated Capacity CCUS Retrofits</v>
      </c>
      <c r="K433" s="176" t="str">
        <f>IF(ISBLANK(INDEX('Policy Characteristics'!E:E,MATCH($C433,'Policy Characteristics'!$C:$C,0))),"",INDEX('Policy Characteristics'!E:E,MATCH($C433,'Policy Characteristics'!$C:$C,0)))</f>
        <v/>
      </c>
      <c r="L433" s="176">
        <f>IF(ISBLANK(INDEX('Policy Characteristics'!F:F,MATCH($C433,'Policy Characteristics'!$C:$C,0))),"",INDEX('Policy Characteristics'!F:F,MATCH($C433,'Policy Characteristics'!$C:$C,0)))</f>
        <v>0</v>
      </c>
      <c r="M433" s="176">
        <f>IF(ISBLANK(INDEX('Policy Characteristics'!G:G,MATCH($C433,'Policy Characteristics'!$C:$C,0))),"",INDEX('Policy Characteristics'!G:G,MATCH($C433,'Policy Characteristics'!$C:$C,0)))</f>
        <v>1</v>
      </c>
      <c r="N433" s="176">
        <f>IF(ISBLANK(INDEX('Policy Characteristics'!H:H,MATCH($C433,'Policy Characteristics'!$C:$C,0))),"",INDEX('Policy Characteristics'!H:H,MATCH($C433,'Policy Characteristics'!$C:$C,0)))</f>
        <v>1</v>
      </c>
      <c r="O433" s="176" t="str">
        <f>IF(ISBLANK(INDEX('Policy Characteristics'!I:I,MATCH($C433,'Policy Characteristics'!$C:$C,0))),"",INDEX('Policy Characteristics'!I:I,MATCH($C433,'Policy Characteristics'!$C:$C,0)))</f>
        <v>on/off</v>
      </c>
      <c r="P433" s="176" t="str">
        <f>IF(ISBLANK(INDEX('Policy Characteristics'!J:J,MATCH($C433,'Policy Characteristics'!$C:$C,0))),"",INDEX('Policy Characteristics'!J:J,MATCH($C433,'Policy Characteristics'!$C:$C,0)))</f>
        <v xml:space="preserve">**Description:** The business-as-usual case includes no CCUS retrofits.  This policy uses an alternative set of data for CCUS retrofits. </v>
      </c>
      <c r="Q433" s="176" t="str">
        <f>IF(ISBLANK(INDEX('Policy Characteristics'!K:K,MATCH($C433,'Policy Characteristics'!$C:$C,0))),"",INDEX('Policy Characteristics'!K:K,MATCH($C433,'Policy Characteristics'!$C:$C,0)))</f>
        <v/>
      </c>
      <c r="R433" s="176" t="str">
        <f>IF(ISBLANK(INDEX('Policy Characteristics'!L:L,MATCH($C433,'Policy Characteristics'!$C:$C,0))),"",INDEX('Policy Characteristics'!L:L,MATCH($C433,'Policy Characteristics'!$C:$C,0)))</f>
        <v/>
      </c>
    </row>
    <row r="434" spans="1:18" s="4" customFormat="1" x14ac:dyDescent="0.25">
      <c r="A434" s="176" t="str">
        <f>IF(ISBLANK(INDEX('Policy Characteristics'!A:A,MATCH($C434,'Policy Characteristics'!$C:$C,0))),"",INDEX('Policy Characteristics'!A:A,MATCH($C434,'Policy Characteristics'!$C:$C,0)))</f>
        <v>Electricity Supply</v>
      </c>
      <c r="B434" s="184" t="str">
        <f>IF(ISBLANK(INDEX('Policy Characteristics'!B:B,MATCH($C434,'Policy Characteristics'!$C:$C,0))),"",INDEX('Policy Characteristics'!B:B,MATCH($C434,'Policy Characteristics'!$C:$C,0)))</f>
        <v>Non BAU Mandated Capacity CCUS Retrofits</v>
      </c>
      <c r="C434" s="176" t="str">
        <f t="shared" si="25"/>
        <v>Boolean Use Non BAU Mandated Capacity Retrofit Schedule</v>
      </c>
      <c r="D434" s="6" t="s">
        <v>78</v>
      </c>
      <c r="E434" s="47"/>
      <c r="F434" s="6" t="s">
        <v>90</v>
      </c>
      <c r="G434" s="47"/>
      <c r="H434" s="44">
        <v>2296</v>
      </c>
      <c r="I434" s="197" t="s">
        <v>44</v>
      </c>
      <c r="J434" s="177" t="str">
        <f>IF(ISBLANK(INDEX('Policy Characteristics'!D:D,MATCH($C434,'Policy Characteristics'!$C:$C,0))),"",INDEX('Policy Characteristics'!D:D,MATCH($C434,'Policy Characteristics'!$C:$C,0)))</f>
        <v>Non BAU Mandated Capacity CCUS Retrofits</v>
      </c>
      <c r="K434" s="176" t="str">
        <f>IF(ISBLANK(INDEX('Policy Characteristics'!E:E,MATCH($C434,'Policy Characteristics'!$C:$C,0))),"",INDEX('Policy Characteristics'!E:E,MATCH($C434,'Policy Characteristics'!$C:$C,0)))</f>
        <v/>
      </c>
      <c r="L434" s="176">
        <f>IF(ISBLANK(INDEX('Policy Characteristics'!F:F,MATCH($C434,'Policy Characteristics'!$C:$C,0))),"",INDEX('Policy Characteristics'!F:F,MATCH($C434,'Policy Characteristics'!$C:$C,0)))</f>
        <v>0</v>
      </c>
      <c r="M434" s="176">
        <f>IF(ISBLANK(INDEX('Policy Characteristics'!G:G,MATCH($C434,'Policy Characteristics'!$C:$C,0))),"",INDEX('Policy Characteristics'!G:G,MATCH($C434,'Policy Characteristics'!$C:$C,0)))</f>
        <v>1</v>
      </c>
      <c r="N434" s="176">
        <f>IF(ISBLANK(INDEX('Policy Characteristics'!H:H,MATCH($C434,'Policy Characteristics'!$C:$C,0))),"",INDEX('Policy Characteristics'!H:H,MATCH($C434,'Policy Characteristics'!$C:$C,0)))</f>
        <v>1</v>
      </c>
      <c r="O434" s="176" t="str">
        <f>IF(ISBLANK(INDEX('Policy Characteristics'!I:I,MATCH($C434,'Policy Characteristics'!$C:$C,0))),"",INDEX('Policy Characteristics'!I:I,MATCH($C434,'Policy Characteristics'!$C:$C,0)))</f>
        <v>on/off</v>
      </c>
      <c r="P434" s="176" t="str">
        <f>IF(ISBLANK(INDEX('Policy Characteristics'!J:J,MATCH($C434,'Policy Characteristics'!$C:$C,0))),"",INDEX('Policy Characteristics'!J:J,MATCH($C434,'Policy Characteristics'!$C:$C,0)))</f>
        <v xml:space="preserve">**Description:** The business-as-usual case includes no CCUS retrofits.  This policy uses an alternative set of data for CCUS retrofits. </v>
      </c>
      <c r="Q434" s="176" t="str">
        <f>IF(ISBLANK(INDEX('Policy Characteristics'!K:K,MATCH($C434,'Policy Characteristics'!$C:$C,0))),"",INDEX('Policy Characteristics'!K:K,MATCH($C434,'Policy Characteristics'!$C:$C,0)))</f>
        <v/>
      </c>
      <c r="R434" s="176" t="str">
        <f>IF(ISBLANK(INDEX('Policy Characteristics'!L:L,MATCH($C434,'Policy Characteristics'!$C:$C,0))),"",INDEX('Policy Characteristics'!L:L,MATCH($C434,'Policy Characteristics'!$C:$C,0)))</f>
        <v/>
      </c>
    </row>
    <row r="435" spans="1:18" s="4" customFormat="1" x14ac:dyDescent="0.25">
      <c r="A435" s="176" t="str">
        <f>IF(ISBLANK(INDEX('Policy Characteristics'!A:A,MATCH($C435,'Policy Characteristics'!$C:$C,0))),"",INDEX('Policy Characteristics'!A:A,MATCH($C435,'Policy Characteristics'!$C:$C,0)))</f>
        <v>Electricity Supply</v>
      </c>
      <c r="B435" s="184" t="str">
        <f>IF(ISBLANK(INDEX('Policy Characteristics'!B:B,MATCH($C435,'Policy Characteristics'!$C:$C,0))),"",INDEX('Policy Characteristics'!B:B,MATCH($C435,'Policy Characteristics'!$C:$C,0)))</f>
        <v>Non BAU Mandated Capacity CCUS Retrofits</v>
      </c>
      <c r="C435" s="176" t="str">
        <f t="shared" si="25"/>
        <v>Boolean Use Non BAU Mandated Capacity Retrofit Schedule</v>
      </c>
      <c r="D435" s="6" t="s">
        <v>79</v>
      </c>
      <c r="E435" s="47"/>
      <c r="F435" s="6" t="s">
        <v>91</v>
      </c>
      <c r="G435" s="47"/>
      <c r="H435" s="44">
        <v>2297</v>
      </c>
      <c r="I435" s="197" t="s">
        <v>44</v>
      </c>
      <c r="J435" s="177" t="str">
        <f>IF(ISBLANK(INDEX('Policy Characteristics'!D:D,MATCH($C435,'Policy Characteristics'!$C:$C,0))),"",INDEX('Policy Characteristics'!D:D,MATCH($C435,'Policy Characteristics'!$C:$C,0)))</f>
        <v>Non BAU Mandated Capacity CCUS Retrofits</v>
      </c>
      <c r="K435" s="176" t="str">
        <f>IF(ISBLANK(INDEX('Policy Characteristics'!E:E,MATCH($C435,'Policy Characteristics'!$C:$C,0))),"",INDEX('Policy Characteristics'!E:E,MATCH($C435,'Policy Characteristics'!$C:$C,0)))</f>
        <v/>
      </c>
      <c r="L435" s="176">
        <f>IF(ISBLANK(INDEX('Policy Characteristics'!F:F,MATCH($C435,'Policy Characteristics'!$C:$C,0))),"",INDEX('Policy Characteristics'!F:F,MATCH($C435,'Policy Characteristics'!$C:$C,0)))</f>
        <v>0</v>
      </c>
      <c r="M435" s="176">
        <f>IF(ISBLANK(INDEX('Policy Characteristics'!G:G,MATCH($C435,'Policy Characteristics'!$C:$C,0))),"",INDEX('Policy Characteristics'!G:G,MATCH($C435,'Policy Characteristics'!$C:$C,0)))</f>
        <v>1</v>
      </c>
      <c r="N435" s="176">
        <f>IF(ISBLANK(INDEX('Policy Characteristics'!H:H,MATCH($C435,'Policy Characteristics'!$C:$C,0))),"",INDEX('Policy Characteristics'!H:H,MATCH($C435,'Policy Characteristics'!$C:$C,0)))</f>
        <v>1</v>
      </c>
      <c r="O435" s="176" t="str">
        <f>IF(ISBLANK(INDEX('Policy Characteristics'!I:I,MATCH($C435,'Policy Characteristics'!$C:$C,0))),"",INDEX('Policy Characteristics'!I:I,MATCH($C435,'Policy Characteristics'!$C:$C,0)))</f>
        <v>on/off</v>
      </c>
      <c r="P435" s="176" t="str">
        <f>IF(ISBLANK(INDEX('Policy Characteristics'!J:J,MATCH($C435,'Policy Characteristics'!$C:$C,0))),"",INDEX('Policy Characteristics'!J:J,MATCH($C435,'Policy Characteristics'!$C:$C,0)))</f>
        <v xml:space="preserve">**Description:** The business-as-usual case includes no CCUS retrofits.  This policy uses an alternative set of data for CCUS retrofits. </v>
      </c>
      <c r="Q435" s="176" t="str">
        <f>IF(ISBLANK(INDEX('Policy Characteristics'!K:K,MATCH($C435,'Policy Characteristics'!$C:$C,0))),"",INDEX('Policy Characteristics'!K:K,MATCH($C435,'Policy Characteristics'!$C:$C,0)))</f>
        <v/>
      </c>
      <c r="R435" s="176" t="str">
        <f>IF(ISBLANK(INDEX('Policy Characteristics'!L:L,MATCH($C435,'Policy Characteristics'!$C:$C,0))),"",INDEX('Policy Characteristics'!L:L,MATCH($C435,'Policy Characteristics'!$C:$C,0)))</f>
        <v/>
      </c>
    </row>
    <row r="436" spans="1:18" s="4" customFormat="1" x14ac:dyDescent="0.25">
      <c r="A436" s="176" t="str">
        <f>IF(ISBLANK(INDEX('Policy Characteristics'!A:A,MATCH($C436,'Policy Characteristics'!$C:$C,0))),"",INDEX('Policy Characteristics'!A:A,MATCH($C436,'Policy Characteristics'!$C:$C,0)))</f>
        <v>Electricity Supply</v>
      </c>
      <c r="B436" s="184" t="str">
        <f>IF(ISBLANK(INDEX('Policy Characteristics'!B:B,MATCH($C436,'Policy Characteristics'!$C:$C,0))),"",INDEX('Policy Characteristics'!B:B,MATCH($C436,'Policy Characteristics'!$C:$C,0)))</f>
        <v>Non BAU Mandated Capacity CCUS Retrofits</v>
      </c>
      <c r="C436" s="176" t="str">
        <f t="shared" si="25"/>
        <v>Boolean Use Non BAU Mandated Capacity Retrofit Schedule</v>
      </c>
      <c r="D436" s="6" t="s">
        <v>1306</v>
      </c>
      <c r="E436" s="47"/>
      <c r="F436" s="6" t="s">
        <v>428</v>
      </c>
      <c r="G436" s="47"/>
      <c r="H436" s="44">
        <v>2298</v>
      </c>
      <c r="I436" s="197" t="s">
        <v>44</v>
      </c>
      <c r="J436" s="177" t="str">
        <f>IF(ISBLANK(INDEX('Policy Characteristics'!D:D,MATCH($C436,'Policy Characteristics'!$C:$C,0))),"",INDEX('Policy Characteristics'!D:D,MATCH($C436,'Policy Characteristics'!$C:$C,0)))</f>
        <v>Non BAU Mandated Capacity CCUS Retrofits</v>
      </c>
      <c r="K436" s="176" t="str">
        <f>IF(ISBLANK(INDEX('Policy Characteristics'!E:E,MATCH($C436,'Policy Characteristics'!$C:$C,0))),"",INDEX('Policy Characteristics'!E:E,MATCH($C436,'Policy Characteristics'!$C:$C,0)))</f>
        <v/>
      </c>
      <c r="L436" s="176">
        <f>IF(ISBLANK(INDEX('Policy Characteristics'!F:F,MATCH($C436,'Policy Characteristics'!$C:$C,0))),"",INDEX('Policy Characteristics'!F:F,MATCH($C436,'Policy Characteristics'!$C:$C,0)))</f>
        <v>0</v>
      </c>
      <c r="M436" s="176">
        <f>IF(ISBLANK(INDEX('Policy Characteristics'!G:G,MATCH($C436,'Policy Characteristics'!$C:$C,0))),"",INDEX('Policy Characteristics'!G:G,MATCH($C436,'Policy Characteristics'!$C:$C,0)))</f>
        <v>1</v>
      </c>
      <c r="N436" s="176">
        <f>IF(ISBLANK(INDEX('Policy Characteristics'!H:H,MATCH($C436,'Policy Characteristics'!$C:$C,0))),"",INDEX('Policy Characteristics'!H:H,MATCH($C436,'Policy Characteristics'!$C:$C,0)))</f>
        <v>1</v>
      </c>
      <c r="O436" s="176" t="str">
        <f>IF(ISBLANK(INDEX('Policy Characteristics'!I:I,MATCH($C436,'Policy Characteristics'!$C:$C,0))),"",INDEX('Policy Characteristics'!I:I,MATCH($C436,'Policy Characteristics'!$C:$C,0)))</f>
        <v>on/off</v>
      </c>
      <c r="P436" s="176" t="str">
        <f>IF(ISBLANK(INDEX('Policy Characteristics'!J:J,MATCH($C436,'Policy Characteristics'!$C:$C,0))),"",INDEX('Policy Characteristics'!J:J,MATCH($C436,'Policy Characteristics'!$C:$C,0)))</f>
        <v xml:space="preserve">**Description:** The business-as-usual case includes no CCUS retrofits.  This policy uses an alternative set of data for CCUS retrofits. </v>
      </c>
      <c r="Q436" s="176" t="str">
        <f>IF(ISBLANK(INDEX('Policy Characteristics'!K:K,MATCH($C436,'Policy Characteristics'!$C:$C,0))),"",INDEX('Policy Characteristics'!K:K,MATCH($C436,'Policy Characteristics'!$C:$C,0)))</f>
        <v/>
      </c>
      <c r="R436" s="176" t="str">
        <f>IF(ISBLANK(INDEX('Policy Characteristics'!L:L,MATCH($C436,'Policy Characteristics'!$C:$C,0))),"",INDEX('Policy Characteristics'!L:L,MATCH($C436,'Policy Characteristics'!$C:$C,0)))</f>
        <v/>
      </c>
    </row>
    <row r="437" spans="1:18" s="4" customFormat="1" x14ac:dyDescent="0.25">
      <c r="A437" s="176" t="str">
        <f>IF(ISBLANK(INDEX('Policy Characteristics'!A:A,MATCH($C437,'Policy Characteristics'!$C:$C,0))),"",INDEX('Policy Characteristics'!A:A,MATCH($C437,'Policy Characteristics'!$C:$C,0)))</f>
        <v>Electricity Supply</v>
      </c>
      <c r="B437" s="184" t="str">
        <f>IF(ISBLANK(INDEX('Policy Characteristics'!B:B,MATCH($C437,'Policy Characteristics'!$C:$C,0))),"",INDEX('Policy Characteristics'!B:B,MATCH($C437,'Policy Characteristics'!$C:$C,0)))</f>
        <v>Non BAU Mandated Capacity CCUS Retrofits</v>
      </c>
      <c r="C437" s="176" t="str">
        <f t="shared" si="25"/>
        <v>Boolean Use Non BAU Mandated Capacity Retrofit Schedule</v>
      </c>
      <c r="D437" s="6" t="s">
        <v>302</v>
      </c>
      <c r="E437" s="47"/>
      <c r="F437" s="6" t="s">
        <v>2535</v>
      </c>
      <c r="G437" s="47"/>
      <c r="H437" s="44">
        <v>2299</v>
      </c>
      <c r="I437" s="197" t="s">
        <v>44</v>
      </c>
      <c r="J437" s="177" t="str">
        <f>IF(ISBLANK(INDEX('Policy Characteristics'!D:D,MATCH($C437,'Policy Characteristics'!$C:$C,0))),"",INDEX('Policy Characteristics'!D:D,MATCH($C437,'Policy Characteristics'!$C:$C,0)))</f>
        <v>Non BAU Mandated Capacity CCUS Retrofits</v>
      </c>
      <c r="K437" s="176" t="str">
        <f>IF(ISBLANK(INDEX('Policy Characteristics'!E:E,MATCH($C437,'Policy Characteristics'!$C:$C,0))),"",INDEX('Policy Characteristics'!E:E,MATCH($C437,'Policy Characteristics'!$C:$C,0)))</f>
        <v/>
      </c>
      <c r="L437" s="176">
        <f>IF(ISBLANK(INDEX('Policy Characteristics'!F:F,MATCH($C437,'Policy Characteristics'!$C:$C,0))),"",INDEX('Policy Characteristics'!F:F,MATCH($C437,'Policy Characteristics'!$C:$C,0)))</f>
        <v>0</v>
      </c>
      <c r="M437" s="176">
        <f>IF(ISBLANK(INDEX('Policy Characteristics'!G:G,MATCH($C437,'Policy Characteristics'!$C:$C,0))),"",INDEX('Policy Characteristics'!G:G,MATCH($C437,'Policy Characteristics'!$C:$C,0)))</f>
        <v>1</v>
      </c>
      <c r="N437" s="176">
        <f>IF(ISBLANK(INDEX('Policy Characteristics'!H:H,MATCH($C437,'Policy Characteristics'!$C:$C,0))),"",INDEX('Policy Characteristics'!H:H,MATCH($C437,'Policy Characteristics'!$C:$C,0)))</f>
        <v>1</v>
      </c>
      <c r="O437" s="176" t="str">
        <f>IF(ISBLANK(INDEX('Policy Characteristics'!I:I,MATCH($C437,'Policy Characteristics'!$C:$C,0))),"",INDEX('Policy Characteristics'!I:I,MATCH($C437,'Policy Characteristics'!$C:$C,0)))</f>
        <v>on/off</v>
      </c>
      <c r="P437" s="176" t="str">
        <f>IF(ISBLANK(INDEX('Policy Characteristics'!J:J,MATCH($C437,'Policy Characteristics'!$C:$C,0))),"",INDEX('Policy Characteristics'!J:J,MATCH($C437,'Policy Characteristics'!$C:$C,0)))</f>
        <v xml:space="preserve">**Description:** The business-as-usual case includes no CCUS retrofits.  This policy uses an alternative set of data for CCUS retrofits. </v>
      </c>
      <c r="Q437" s="176" t="str">
        <f>IF(ISBLANK(INDEX('Policy Characteristics'!K:K,MATCH($C437,'Policy Characteristics'!$C:$C,0))),"",INDEX('Policy Characteristics'!K:K,MATCH($C437,'Policy Characteristics'!$C:$C,0)))</f>
        <v/>
      </c>
      <c r="R437" s="176" t="str">
        <f>IF(ISBLANK(INDEX('Policy Characteristics'!L:L,MATCH($C437,'Policy Characteristics'!$C:$C,0))),"",INDEX('Policy Characteristics'!L:L,MATCH($C437,'Policy Characteristics'!$C:$C,0)))</f>
        <v/>
      </c>
    </row>
    <row r="438" spans="1:18" s="4" customFormat="1" x14ac:dyDescent="0.25">
      <c r="A438" s="176" t="str">
        <f>IF(ISBLANK(INDEX('Policy Characteristics'!A:A,MATCH($C438,'Policy Characteristics'!$C:$C,0))),"",INDEX('Policy Characteristics'!A:A,MATCH($C438,'Policy Characteristics'!$C:$C,0)))</f>
        <v>Electricity Supply</v>
      </c>
      <c r="B438" s="184" t="str">
        <f>IF(ISBLANK(INDEX('Policy Characteristics'!B:B,MATCH($C438,'Policy Characteristics'!$C:$C,0))),"",INDEX('Policy Characteristics'!B:B,MATCH($C438,'Policy Characteristics'!$C:$C,0)))</f>
        <v>Non BAU Mandated Capacity CCUS Retrofits</v>
      </c>
      <c r="C438" s="176" t="str">
        <f t="shared" si="25"/>
        <v>Boolean Use Non BAU Mandated Capacity Retrofit Schedule</v>
      </c>
      <c r="D438" s="6" t="s">
        <v>303</v>
      </c>
      <c r="E438" s="47"/>
      <c r="F438" s="6" t="s">
        <v>304</v>
      </c>
      <c r="G438" s="47"/>
      <c r="H438" s="44">
        <v>2300</v>
      </c>
      <c r="I438" s="197" t="s">
        <v>44</v>
      </c>
      <c r="J438" s="177" t="str">
        <f>IF(ISBLANK(INDEX('Policy Characteristics'!D:D,MATCH($C438,'Policy Characteristics'!$C:$C,0))),"",INDEX('Policy Characteristics'!D:D,MATCH($C438,'Policy Characteristics'!$C:$C,0)))</f>
        <v>Non BAU Mandated Capacity CCUS Retrofits</v>
      </c>
      <c r="K438" s="176" t="str">
        <f>IF(ISBLANK(INDEX('Policy Characteristics'!E:E,MATCH($C438,'Policy Characteristics'!$C:$C,0))),"",INDEX('Policy Characteristics'!E:E,MATCH($C438,'Policy Characteristics'!$C:$C,0)))</f>
        <v/>
      </c>
      <c r="L438" s="176">
        <f>IF(ISBLANK(INDEX('Policy Characteristics'!F:F,MATCH($C438,'Policy Characteristics'!$C:$C,0))),"",INDEX('Policy Characteristics'!F:F,MATCH($C438,'Policy Characteristics'!$C:$C,0)))</f>
        <v>0</v>
      </c>
      <c r="M438" s="176">
        <f>IF(ISBLANK(INDEX('Policy Characteristics'!G:G,MATCH($C438,'Policy Characteristics'!$C:$C,0))),"",INDEX('Policy Characteristics'!G:G,MATCH($C438,'Policy Characteristics'!$C:$C,0)))</f>
        <v>1</v>
      </c>
      <c r="N438" s="176">
        <f>IF(ISBLANK(INDEX('Policy Characteristics'!H:H,MATCH($C438,'Policy Characteristics'!$C:$C,0))),"",INDEX('Policy Characteristics'!H:H,MATCH($C438,'Policy Characteristics'!$C:$C,0)))</f>
        <v>1</v>
      </c>
      <c r="O438" s="176" t="str">
        <f>IF(ISBLANK(INDEX('Policy Characteristics'!I:I,MATCH($C438,'Policy Characteristics'!$C:$C,0))),"",INDEX('Policy Characteristics'!I:I,MATCH($C438,'Policy Characteristics'!$C:$C,0)))</f>
        <v>on/off</v>
      </c>
      <c r="P438" s="176" t="str">
        <f>IF(ISBLANK(INDEX('Policy Characteristics'!J:J,MATCH($C438,'Policy Characteristics'!$C:$C,0))),"",INDEX('Policy Characteristics'!J:J,MATCH($C438,'Policy Characteristics'!$C:$C,0)))</f>
        <v xml:space="preserve">**Description:** The business-as-usual case includes no CCUS retrofits.  This policy uses an alternative set of data for CCUS retrofits. </v>
      </c>
      <c r="Q438" s="176" t="str">
        <f>IF(ISBLANK(INDEX('Policy Characteristics'!K:K,MATCH($C438,'Policy Characteristics'!$C:$C,0))),"",INDEX('Policy Characteristics'!K:K,MATCH($C438,'Policy Characteristics'!$C:$C,0)))</f>
        <v/>
      </c>
      <c r="R438" s="176" t="str">
        <f>IF(ISBLANK(INDEX('Policy Characteristics'!L:L,MATCH($C438,'Policy Characteristics'!$C:$C,0))),"",INDEX('Policy Characteristics'!L:L,MATCH($C438,'Policy Characteristics'!$C:$C,0)))</f>
        <v/>
      </c>
    </row>
    <row r="439" spans="1:18" s="4" customFormat="1" x14ac:dyDescent="0.25">
      <c r="A439" s="176" t="str">
        <f>IF(ISBLANK(INDEX('Policy Characteristics'!A:A,MATCH($C439,'Policy Characteristics'!$C:$C,0))),"",INDEX('Policy Characteristics'!A:A,MATCH($C439,'Policy Characteristics'!$C:$C,0)))</f>
        <v>Electricity Supply</v>
      </c>
      <c r="B439" s="184" t="str">
        <f>IF(ISBLANK(INDEX('Policy Characteristics'!B:B,MATCH($C439,'Policy Characteristics'!$C:$C,0))),"",INDEX('Policy Characteristics'!B:B,MATCH($C439,'Policy Characteristics'!$C:$C,0)))</f>
        <v>Non BAU Mandated Capacity CCUS Retrofits</v>
      </c>
      <c r="C439" s="176" t="str">
        <f t="shared" si="25"/>
        <v>Boolean Use Non BAU Mandated Capacity Retrofit Schedule</v>
      </c>
      <c r="D439" s="6" t="s">
        <v>436</v>
      </c>
      <c r="E439" s="47"/>
      <c r="F439" s="6" t="s">
        <v>435</v>
      </c>
      <c r="G439" s="47"/>
      <c r="H439" s="44">
        <v>2301</v>
      </c>
      <c r="I439" s="197" t="s">
        <v>44</v>
      </c>
      <c r="J439" s="177" t="str">
        <f>IF(ISBLANK(INDEX('Policy Characteristics'!D:D,MATCH($C439,'Policy Characteristics'!$C:$C,0))),"",INDEX('Policy Characteristics'!D:D,MATCH($C439,'Policy Characteristics'!$C:$C,0)))</f>
        <v>Non BAU Mandated Capacity CCUS Retrofits</v>
      </c>
      <c r="K439" s="176" t="str">
        <f>IF(ISBLANK(INDEX('Policy Characteristics'!E:E,MATCH($C439,'Policy Characteristics'!$C:$C,0))),"",INDEX('Policy Characteristics'!E:E,MATCH($C439,'Policy Characteristics'!$C:$C,0)))</f>
        <v/>
      </c>
      <c r="L439" s="176">
        <f>IF(ISBLANK(INDEX('Policy Characteristics'!F:F,MATCH($C439,'Policy Characteristics'!$C:$C,0))),"",INDEX('Policy Characteristics'!F:F,MATCH($C439,'Policy Characteristics'!$C:$C,0)))</f>
        <v>0</v>
      </c>
      <c r="M439" s="176">
        <f>IF(ISBLANK(INDEX('Policy Characteristics'!G:G,MATCH($C439,'Policy Characteristics'!$C:$C,0))),"",INDEX('Policy Characteristics'!G:G,MATCH($C439,'Policy Characteristics'!$C:$C,0)))</f>
        <v>1</v>
      </c>
      <c r="N439" s="176">
        <f>IF(ISBLANK(INDEX('Policy Characteristics'!H:H,MATCH($C439,'Policy Characteristics'!$C:$C,0))),"",INDEX('Policy Characteristics'!H:H,MATCH($C439,'Policy Characteristics'!$C:$C,0)))</f>
        <v>1</v>
      </c>
      <c r="O439" s="176" t="str">
        <f>IF(ISBLANK(INDEX('Policy Characteristics'!I:I,MATCH($C439,'Policy Characteristics'!$C:$C,0))),"",INDEX('Policy Characteristics'!I:I,MATCH($C439,'Policy Characteristics'!$C:$C,0)))</f>
        <v>on/off</v>
      </c>
      <c r="P439" s="176" t="str">
        <f>IF(ISBLANK(INDEX('Policy Characteristics'!J:J,MATCH($C439,'Policy Characteristics'!$C:$C,0))),"",INDEX('Policy Characteristics'!J:J,MATCH($C439,'Policy Characteristics'!$C:$C,0)))</f>
        <v xml:space="preserve">**Description:** The business-as-usual case includes no CCUS retrofits.  This policy uses an alternative set of data for CCUS retrofits. </v>
      </c>
      <c r="Q439" s="176" t="str">
        <f>IF(ISBLANK(INDEX('Policy Characteristics'!K:K,MATCH($C439,'Policy Characteristics'!$C:$C,0))),"",INDEX('Policy Characteristics'!K:K,MATCH($C439,'Policy Characteristics'!$C:$C,0)))</f>
        <v/>
      </c>
      <c r="R439" s="176" t="str">
        <f>IF(ISBLANK(INDEX('Policy Characteristics'!L:L,MATCH($C439,'Policy Characteristics'!$C:$C,0))),"",INDEX('Policy Characteristics'!L:L,MATCH($C439,'Policy Characteristics'!$C:$C,0)))</f>
        <v/>
      </c>
    </row>
    <row r="440" spans="1:18" s="4" customFormat="1" x14ac:dyDescent="0.25">
      <c r="A440" s="176" t="str">
        <f>IF(ISBLANK(INDEX('Policy Characteristics'!A:A,MATCH($C440,'Policy Characteristics'!$C:$C,0))),"",INDEX('Policy Characteristics'!A:A,MATCH($C440,'Policy Characteristics'!$C:$C,0)))</f>
        <v>Electricity Supply</v>
      </c>
      <c r="B440" s="184" t="str">
        <f>IF(ISBLANK(INDEX('Policy Characteristics'!B:B,MATCH($C440,'Policy Characteristics'!$C:$C,0))),"",INDEX('Policy Characteristics'!B:B,MATCH($C440,'Policy Characteristics'!$C:$C,0)))</f>
        <v>Non BAU Mandated Capacity CCUS Retrofits</v>
      </c>
      <c r="C440" s="176" t="str">
        <f t="shared" si="25"/>
        <v>Boolean Use Non BAU Mandated Capacity Retrofit Schedule</v>
      </c>
      <c r="D440" s="6" t="s">
        <v>445</v>
      </c>
      <c r="E440" s="47"/>
      <c r="F440" s="6" t="s">
        <v>446</v>
      </c>
      <c r="G440" s="47"/>
      <c r="H440" s="44">
        <v>2302</v>
      </c>
      <c r="I440" s="197" t="s">
        <v>44</v>
      </c>
      <c r="J440" s="177" t="str">
        <f>IF(ISBLANK(INDEX('Policy Characteristics'!D:D,MATCH($C440,'Policy Characteristics'!$C:$C,0))),"",INDEX('Policy Characteristics'!D:D,MATCH($C440,'Policy Characteristics'!$C:$C,0)))</f>
        <v>Non BAU Mandated Capacity CCUS Retrofits</v>
      </c>
      <c r="K440" s="176" t="str">
        <f>IF(ISBLANK(INDEX('Policy Characteristics'!E:E,MATCH($C440,'Policy Characteristics'!$C:$C,0))),"",INDEX('Policy Characteristics'!E:E,MATCH($C440,'Policy Characteristics'!$C:$C,0)))</f>
        <v/>
      </c>
      <c r="L440" s="176">
        <f>IF(ISBLANK(INDEX('Policy Characteristics'!F:F,MATCH($C440,'Policy Characteristics'!$C:$C,0))),"",INDEX('Policy Characteristics'!F:F,MATCH($C440,'Policy Characteristics'!$C:$C,0)))</f>
        <v>0</v>
      </c>
      <c r="M440" s="176">
        <f>IF(ISBLANK(INDEX('Policy Characteristics'!G:G,MATCH($C440,'Policy Characteristics'!$C:$C,0))),"",INDEX('Policy Characteristics'!G:G,MATCH($C440,'Policy Characteristics'!$C:$C,0)))</f>
        <v>1</v>
      </c>
      <c r="N440" s="176">
        <f>IF(ISBLANK(INDEX('Policy Characteristics'!H:H,MATCH($C440,'Policy Characteristics'!$C:$C,0))),"",INDEX('Policy Characteristics'!H:H,MATCH($C440,'Policy Characteristics'!$C:$C,0)))</f>
        <v>1</v>
      </c>
      <c r="O440" s="176" t="str">
        <f>IF(ISBLANK(INDEX('Policy Characteristics'!I:I,MATCH($C440,'Policy Characteristics'!$C:$C,0))),"",INDEX('Policy Characteristics'!I:I,MATCH($C440,'Policy Characteristics'!$C:$C,0)))</f>
        <v>on/off</v>
      </c>
      <c r="P440" s="176" t="str">
        <f>IF(ISBLANK(INDEX('Policy Characteristics'!J:J,MATCH($C440,'Policy Characteristics'!$C:$C,0))),"",INDEX('Policy Characteristics'!J:J,MATCH($C440,'Policy Characteristics'!$C:$C,0)))</f>
        <v xml:space="preserve">**Description:** The business-as-usual case includes no CCUS retrofits.  This policy uses an alternative set of data for CCUS retrofits. </v>
      </c>
      <c r="Q440" s="176" t="str">
        <f>IF(ISBLANK(INDEX('Policy Characteristics'!K:K,MATCH($C440,'Policy Characteristics'!$C:$C,0))),"",INDEX('Policy Characteristics'!K:K,MATCH($C440,'Policy Characteristics'!$C:$C,0)))</f>
        <v/>
      </c>
      <c r="R440" s="176" t="str">
        <f>IF(ISBLANK(INDEX('Policy Characteristics'!L:L,MATCH($C440,'Policy Characteristics'!$C:$C,0))),"",INDEX('Policy Characteristics'!L:L,MATCH($C440,'Policy Characteristics'!$C:$C,0)))</f>
        <v/>
      </c>
    </row>
    <row r="441" spans="1:18" s="4" customFormat="1" x14ac:dyDescent="0.25">
      <c r="A441" s="176" t="str">
        <f>IF(ISBLANK(INDEX('Policy Characteristics'!A:A,MATCH($C441,'Policy Characteristics'!$C:$C,0))),"",INDEX('Policy Characteristics'!A:A,MATCH($C441,'Policy Characteristics'!$C:$C,0)))</f>
        <v>Electricity Supply</v>
      </c>
      <c r="B441" s="184" t="str">
        <f>IF(ISBLANK(INDEX('Policy Characteristics'!B:B,MATCH($C441,'Policy Characteristics'!$C:$C,0))),"",INDEX('Policy Characteristics'!B:B,MATCH($C441,'Policy Characteristics'!$C:$C,0)))</f>
        <v>Non BAU Mandated Capacity CCUS Retrofits</v>
      </c>
      <c r="C441" s="176" t="str">
        <f t="shared" si="25"/>
        <v>Boolean Use Non BAU Mandated Capacity Retrofit Schedule</v>
      </c>
      <c r="D441" s="6" t="s">
        <v>1622</v>
      </c>
      <c r="E441" s="47"/>
      <c r="F441" s="6" t="s">
        <v>1348</v>
      </c>
      <c r="G441" s="47"/>
      <c r="H441" s="44">
        <v>2303</v>
      </c>
      <c r="I441" s="197" t="s">
        <v>44</v>
      </c>
      <c r="J441" s="177" t="str">
        <f>IF(ISBLANK(INDEX('Policy Characteristics'!D:D,MATCH($C441,'Policy Characteristics'!$C:$C,0))),"",INDEX('Policy Characteristics'!D:D,MATCH($C441,'Policy Characteristics'!$C:$C,0)))</f>
        <v>Non BAU Mandated Capacity CCUS Retrofits</v>
      </c>
      <c r="K441" s="176" t="str">
        <f>IF(ISBLANK(INDEX('Policy Characteristics'!E:E,MATCH($C441,'Policy Characteristics'!$C:$C,0))),"",INDEX('Policy Characteristics'!E:E,MATCH($C441,'Policy Characteristics'!$C:$C,0)))</f>
        <v/>
      </c>
      <c r="L441" s="176">
        <f>IF(ISBLANK(INDEX('Policy Characteristics'!F:F,MATCH($C441,'Policy Characteristics'!$C:$C,0))),"",INDEX('Policy Characteristics'!F:F,MATCH($C441,'Policy Characteristics'!$C:$C,0)))</f>
        <v>0</v>
      </c>
      <c r="M441" s="176">
        <f>IF(ISBLANK(INDEX('Policy Characteristics'!G:G,MATCH($C441,'Policy Characteristics'!$C:$C,0))),"",INDEX('Policy Characteristics'!G:G,MATCH($C441,'Policy Characteristics'!$C:$C,0)))</f>
        <v>1</v>
      </c>
      <c r="N441" s="176">
        <f>IF(ISBLANK(INDEX('Policy Characteristics'!H:H,MATCH($C441,'Policy Characteristics'!$C:$C,0))),"",INDEX('Policy Characteristics'!H:H,MATCH($C441,'Policy Characteristics'!$C:$C,0)))</f>
        <v>1</v>
      </c>
      <c r="O441" s="176" t="str">
        <f>IF(ISBLANK(INDEX('Policy Characteristics'!I:I,MATCH($C441,'Policy Characteristics'!$C:$C,0))),"",INDEX('Policy Characteristics'!I:I,MATCH($C441,'Policy Characteristics'!$C:$C,0)))</f>
        <v>on/off</v>
      </c>
      <c r="P441" s="176" t="str">
        <f>IF(ISBLANK(INDEX('Policy Characteristics'!J:J,MATCH($C441,'Policy Characteristics'!$C:$C,0))),"",INDEX('Policy Characteristics'!J:J,MATCH($C441,'Policy Characteristics'!$C:$C,0)))</f>
        <v xml:space="preserve">**Description:** The business-as-usual case includes no CCUS retrofits.  This policy uses an alternative set of data for CCUS retrofits. </v>
      </c>
      <c r="Q441" s="176" t="str">
        <f>IF(ISBLANK(INDEX('Policy Characteristics'!K:K,MATCH($C441,'Policy Characteristics'!$C:$C,0))),"",INDEX('Policy Characteristics'!K:K,MATCH($C441,'Policy Characteristics'!$C:$C,0)))</f>
        <v/>
      </c>
      <c r="R441" s="176" t="str">
        <f>IF(ISBLANK(INDEX('Policy Characteristics'!L:L,MATCH($C441,'Policy Characteristics'!$C:$C,0))),"",INDEX('Policy Characteristics'!L:L,MATCH($C441,'Policy Characteristics'!$C:$C,0)))</f>
        <v/>
      </c>
    </row>
    <row r="442" spans="1:18" s="4" customFormat="1" x14ac:dyDescent="0.25">
      <c r="A442" s="176" t="str">
        <f>IF(ISBLANK(INDEX('Policy Characteristics'!A:A,MATCH($C442,'Policy Characteristics'!$C:$C,0))),"",INDEX('Policy Characteristics'!A:A,MATCH($C442,'Policy Characteristics'!$C:$C,0)))</f>
        <v>Electricity Supply</v>
      </c>
      <c r="B442" s="184" t="str">
        <f>IF(ISBLANK(INDEX('Policy Characteristics'!B:B,MATCH($C442,'Policy Characteristics'!$C:$C,0))),"",INDEX('Policy Characteristics'!B:B,MATCH($C442,'Policy Characteristics'!$C:$C,0)))</f>
        <v>Non BAU Mandated Capacity CCUS Retrofits</v>
      </c>
      <c r="C442" s="176" t="str">
        <f t="shared" si="25"/>
        <v>Boolean Use Non BAU Mandated Capacity Retrofit Schedule</v>
      </c>
      <c r="D442" s="6" t="s">
        <v>1623</v>
      </c>
      <c r="E442" s="47"/>
      <c r="F442" s="6" t="s">
        <v>1468</v>
      </c>
      <c r="G442" s="47"/>
      <c r="H442" s="44">
        <v>2304</v>
      </c>
      <c r="I442" s="197" t="s">
        <v>44</v>
      </c>
      <c r="J442" s="177" t="str">
        <f>IF(ISBLANK(INDEX('Policy Characteristics'!D:D,MATCH($C442,'Policy Characteristics'!$C:$C,0))),"",INDEX('Policy Characteristics'!D:D,MATCH($C442,'Policy Characteristics'!$C:$C,0)))</f>
        <v>Non BAU Mandated Capacity CCUS Retrofits</v>
      </c>
      <c r="K442" s="176" t="str">
        <f>IF(ISBLANK(INDEX('Policy Characteristics'!E:E,MATCH($C442,'Policy Characteristics'!$C:$C,0))),"",INDEX('Policy Characteristics'!E:E,MATCH($C442,'Policy Characteristics'!$C:$C,0)))</f>
        <v/>
      </c>
      <c r="L442" s="176">
        <f>IF(ISBLANK(INDEX('Policy Characteristics'!F:F,MATCH($C442,'Policy Characteristics'!$C:$C,0))),"",INDEX('Policy Characteristics'!F:F,MATCH($C442,'Policy Characteristics'!$C:$C,0)))</f>
        <v>0</v>
      </c>
      <c r="M442" s="176">
        <f>IF(ISBLANK(INDEX('Policy Characteristics'!G:G,MATCH($C442,'Policy Characteristics'!$C:$C,0))),"",INDEX('Policy Characteristics'!G:G,MATCH($C442,'Policy Characteristics'!$C:$C,0)))</f>
        <v>1</v>
      </c>
      <c r="N442" s="176">
        <f>IF(ISBLANK(INDEX('Policy Characteristics'!H:H,MATCH($C442,'Policy Characteristics'!$C:$C,0))),"",INDEX('Policy Characteristics'!H:H,MATCH($C442,'Policy Characteristics'!$C:$C,0)))</f>
        <v>1</v>
      </c>
      <c r="O442" s="176" t="str">
        <f>IF(ISBLANK(INDEX('Policy Characteristics'!I:I,MATCH($C442,'Policy Characteristics'!$C:$C,0))),"",INDEX('Policy Characteristics'!I:I,MATCH($C442,'Policy Characteristics'!$C:$C,0)))</f>
        <v>on/off</v>
      </c>
      <c r="P442" s="176" t="str">
        <f>IF(ISBLANK(INDEX('Policy Characteristics'!J:J,MATCH($C442,'Policy Characteristics'!$C:$C,0))),"",INDEX('Policy Characteristics'!J:J,MATCH($C442,'Policy Characteristics'!$C:$C,0)))</f>
        <v xml:space="preserve">**Description:** The business-as-usual case includes no CCUS retrofits.  This policy uses an alternative set of data for CCUS retrofits. </v>
      </c>
      <c r="Q442" s="176" t="str">
        <f>IF(ISBLANK(INDEX('Policy Characteristics'!K:K,MATCH($C442,'Policy Characteristics'!$C:$C,0))),"",INDEX('Policy Characteristics'!K:K,MATCH($C442,'Policy Characteristics'!$C:$C,0)))</f>
        <v/>
      </c>
      <c r="R442" s="176" t="str">
        <f>IF(ISBLANK(INDEX('Policy Characteristics'!L:L,MATCH($C442,'Policy Characteristics'!$C:$C,0))),"",INDEX('Policy Characteristics'!L:L,MATCH($C442,'Policy Characteristics'!$C:$C,0)))</f>
        <v/>
      </c>
    </row>
    <row r="443" spans="1:18" s="4" customFormat="1" x14ac:dyDescent="0.25">
      <c r="A443" s="176" t="str">
        <f>IF(ISBLANK(INDEX('Policy Characteristics'!A:A,MATCH($C443,'Policy Characteristics'!$C:$C,0))),"",INDEX('Policy Characteristics'!A:A,MATCH($C443,'Policy Characteristics'!$C:$C,0)))</f>
        <v>Electricity Supply</v>
      </c>
      <c r="B443" s="184" t="str">
        <f>IF(ISBLANK(INDEX('Policy Characteristics'!B:B,MATCH($C443,'Policy Characteristics'!$C:$C,0))),"",INDEX('Policy Characteristics'!B:B,MATCH($C443,'Policy Characteristics'!$C:$C,0)))</f>
        <v>Non BAU Mandated Capacity CCUS Retrofits</v>
      </c>
      <c r="C443" s="176" t="str">
        <f t="shared" si="25"/>
        <v>Boolean Use Non BAU Mandated Capacity Retrofit Schedule</v>
      </c>
      <c r="D443" s="6" t="s">
        <v>1624</v>
      </c>
      <c r="E443" s="47"/>
      <c r="F443" s="6" t="s">
        <v>1350</v>
      </c>
      <c r="G443" s="47"/>
      <c r="H443" s="44">
        <v>2305</v>
      </c>
      <c r="I443" s="197" t="s">
        <v>44</v>
      </c>
      <c r="J443" s="177" t="str">
        <f>IF(ISBLANK(INDEX('Policy Characteristics'!D:D,MATCH($C443,'Policy Characteristics'!$C:$C,0))),"",INDEX('Policy Characteristics'!D:D,MATCH($C443,'Policy Characteristics'!$C:$C,0)))</f>
        <v>Non BAU Mandated Capacity CCUS Retrofits</v>
      </c>
      <c r="K443" s="176" t="str">
        <f>IF(ISBLANK(INDEX('Policy Characteristics'!E:E,MATCH($C443,'Policy Characteristics'!$C:$C,0))),"",INDEX('Policy Characteristics'!E:E,MATCH($C443,'Policy Characteristics'!$C:$C,0)))</f>
        <v/>
      </c>
      <c r="L443" s="176">
        <f>IF(ISBLANK(INDEX('Policy Characteristics'!F:F,MATCH($C443,'Policy Characteristics'!$C:$C,0))),"",INDEX('Policy Characteristics'!F:F,MATCH($C443,'Policy Characteristics'!$C:$C,0)))</f>
        <v>0</v>
      </c>
      <c r="M443" s="176">
        <f>IF(ISBLANK(INDEX('Policy Characteristics'!G:G,MATCH($C443,'Policy Characteristics'!$C:$C,0))),"",INDEX('Policy Characteristics'!G:G,MATCH($C443,'Policy Characteristics'!$C:$C,0)))</f>
        <v>1</v>
      </c>
      <c r="N443" s="176">
        <f>IF(ISBLANK(INDEX('Policy Characteristics'!H:H,MATCH($C443,'Policy Characteristics'!$C:$C,0))),"",INDEX('Policy Characteristics'!H:H,MATCH($C443,'Policy Characteristics'!$C:$C,0)))</f>
        <v>1</v>
      </c>
      <c r="O443" s="176" t="str">
        <f>IF(ISBLANK(INDEX('Policy Characteristics'!I:I,MATCH($C443,'Policy Characteristics'!$C:$C,0))),"",INDEX('Policy Characteristics'!I:I,MATCH($C443,'Policy Characteristics'!$C:$C,0)))</f>
        <v>on/off</v>
      </c>
      <c r="P443" s="176" t="str">
        <f>IF(ISBLANK(INDEX('Policy Characteristics'!J:J,MATCH($C443,'Policy Characteristics'!$C:$C,0))),"",INDEX('Policy Characteristics'!J:J,MATCH($C443,'Policy Characteristics'!$C:$C,0)))</f>
        <v xml:space="preserve">**Description:** The business-as-usual case includes no CCUS retrofits.  This policy uses an alternative set of data for CCUS retrofits. </v>
      </c>
      <c r="Q443" s="176" t="str">
        <f>IF(ISBLANK(INDEX('Policy Characteristics'!K:K,MATCH($C443,'Policy Characteristics'!$C:$C,0))),"",INDEX('Policy Characteristics'!K:K,MATCH($C443,'Policy Characteristics'!$C:$C,0)))</f>
        <v/>
      </c>
      <c r="R443" s="176" t="str">
        <f>IF(ISBLANK(INDEX('Policy Characteristics'!L:L,MATCH($C443,'Policy Characteristics'!$C:$C,0))),"",INDEX('Policy Characteristics'!L:L,MATCH($C443,'Policy Characteristics'!$C:$C,0)))</f>
        <v/>
      </c>
    </row>
    <row r="444" spans="1:18" s="4" customFormat="1" x14ac:dyDescent="0.25">
      <c r="A444" s="176" t="str">
        <f>IF(ISBLANK(INDEX('Policy Characteristics'!A:A,MATCH($C444,'Policy Characteristics'!$C:$C,0))),"",INDEX('Policy Characteristics'!A:A,MATCH($C444,'Policy Characteristics'!$C:$C,0)))</f>
        <v>Electricity Supply</v>
      </c>
      <c r="B444" s="184" t="str">
        <f>IF(ISBLANK(INDEX('Policy Characteristics'!B:B,MATCH($C444,'Policy Characteristics'!$C:$C,0))),"",INDEX('Policy Characteristics'!B:B,MATCH($C444,'Policy Characteristics'!$C:$C,0)))</f>
        <v>Non BAU Mandated Capacity CCUS Retrofits</v>
      </c>
      <c r="C444" s="176" t="str">
        <f t="shared" si="25"/>
        <v>Boolean Use Non BAU Mandated Capacity Retrofit Schedule</v>
      </c>
      <c r="D444" s="6" t="s">
        <v>2272</v>
      </c>
      <c r="E444" s="47"/>
      <c r="F444" s="6" t="s">
        <v>2279</v>
      </c>
      <c r="G444" s="47"/>
      <c r="H444" s="44">
        <v>2306</v>
      </c>
      <c r="I444" s="197" t="s">
        <v>44</v>
      </c>
      <c r="J444" s="177" t="str">
        <f>IF(ISBLANK(INDEX('Policy Characteristics'!D:D,MATCH($C444,'Policy Characteristics'!$C:$C,0))),"",INDEX('Policy Characteristics'!D:D,MATCH($C444,'Policy Characteristics'!$C:$C,0)))</f>
        <v>Non BAU Mandated Capacity CCUS Retrofits</v>
      </c>
      <c r="K444" s="176" t="str">
        <f>IF(ISBLANK(INDEX('Policy Characteristics'!E:E,MATCH($C444,'Policy Characteristics'!$C:$C,0))),"",INDEX('Policy Characteristics'!E:E,MATCH($C444,'Policy Characteristics'!$C:$C,0)))</f>
        <v/>
      </c>
      <c r="L444" s="176">
        <f>IF(ISBLANK(INDEX('Policy Characteristics'!F:F,MATCH($C444,'Policy Characteristics'!$C:$C,0))),"",INDEX('Policy Characteristics'!F:F,MATCH($C444,'Policy Characteristics'!$C:$C,0)))</f>
        <v>0</v>
      </c>
      <c r="M444" s="176">
        <f>IF(ISBLANK(INDEX('Policy Characteristics'!G:G,MATCH($C444,'Policy Characteristics'!$C:$C,0))),"",INDEX('Policy Characteristics'!G:G,MATCH($C444,'Policy Characteristics'!$C:$C,0)))</f>
        <v>1</v>
      </c>
      <c r="N444" s="176">
        <f>IF(ISBLANK(INDEX('Policy Characteristics'!H:H,MATCH($C444,'Policy Characteristics'!$C:$C,0))),"",INDEX('Policy Characteristics'!H:H,MATCH($C444,'Policy Characteristics'!$C:$C,0)))</f>
        <v>1</v>
      </c>
      <c r="O444" s="176" t="str">
        <f>IF(ISBLANK(INDEX('Policy Characteristics'!I:I,MATCH($C444,'Policy Characteristics'!$C:$C,0))),"",INDEX('Policy Characteristics'!I:I,MATCH($C444,'Policy Characteristics'!$C:$C,0)))</f>
        <v>on/off</v>
      </c>
      <c r="P444" s="176" t="str">
        <f>IF(ISBLANK(INDEX('Policy Characteristics'!J:J,MATCH($C444,'Policy Characteristics'!$C:$C,0))),"",INDEX('Policy Characteristics'!J:J,MATCH($C444,'Policy Characteristics'!$C:$C,0)))</f>
        <v xml:space="preserve">**Description:** The business-as-usual case includes no CCUS retrofits.  This policy uses an alternative set of data for CCUS retrofits. </v>
      </c>
      <c r="Q444" s="176" t="str">
        <f>IF(ISBLANK(INDEX('Policy Characteristics'!K:K,MATCH($C444,'Policy Characteristics'!$C:$C,0))),"",INDEX('Policy Characteristics'!K:K,MATCH($C444,'Policy Characteristics'!$C:$C,0)))</f>
        <v/>
      </c>
      <c r="R444" s="176" t="str">
        <f>IF(ISBLANK(INDEX('Policy Characteristics'!L:L,MATCH($C444,'Policy Characteristics'!$C:$C,0))),"",INDEX('Policy Characteristics'!L:L,MATCH($C444,'Policy Characteristics'!$C:$C,0)))</f>
        <v/>
      </c>
    </row>
    <row r="445" spans="1:18" s="4" customFormat="1" x14ac:dyDescent="0.25">
      <c r="A445" s="176" t="str">
        <f>IF(ISBLANK(INDEX('Policy Characteristics'!A:A,MATCH($C445,'Policy Characteristics'!$C:$C,0))),"",INDEX('Policy Characteristics'!A:A,MATCH($C445,'Policy Characteristics'!$C:$C,0)))</f>
        <v>Electricity Supply</v>
      </c>
      <c r="B445" s="184" t="str">
        <f>IF(ISBLANK(INDEX('Policy Characteristics'!B:B,MATCH($C445,'Policy Characteristics'!$C:$C,0))),"",INDEX('Policy Characteristics'!B:B,MATCH($C445,'Policy Characteristics'!$C:$C,0)))</f>
        <v>Non BAU Mandated Capacity CCUS Retrofits</v>
      </c>
      <c r="C445" s="176" t="str">
        <f t="shared" si="25"/>
        <v>Boolean Use Non BAU Mandated Capacity Retrofit Schedule</v>
      </c>
      <c r="D445" s="6" t="s">
        <v>2275</v>
      </c>
      <c r="E445" s="47"/>
      <c r="F445" s="6" t="s">
        <v>2280</v>
      </c>
      <c r="G445" s="47"/>
      <c r="H445" s="44">
        <v>2307</v>
      </c>
      <c r="I445" s="197" t="s">
        <v>44</v>
      </c>
      <c r="J445" s="177" t="str">
        <f>IF(ISBLANK(INDEX('Policy Characteristics'!D:D,MATCH($C445,'Policy Characteristics'!$C:$C,0))),"",INDEX('Policy Characteristics'!D:D,MATCH($C445,'Policy Characteristics'!$C:$C,0)))</f>
        <v>Non BAU Mandated Capacity CCUS Retrofits</v>
      </c>
      <c r="K445" s="176" t="str">
        <f>IF(ISBLANK(INDEX('Policy Characteristics'!E:E,MATCH($C445,'Policy Characteristics'!$C:$C,0))),"",INDEX('Policy Characteristics'!E:E,MATCH($C445,'Policy Characteristics'!$C:$C,0)))</f>
        <v/>
      </c>
      <c r="L445" s="176">
        <f>IF(ISBLANK(INDEX('Policy Characteristics'!F:F,MATCH($C445,'Policy Characteristics'!$C:$C,0))),"",INDEX('Policy Characteristics'!F:F,MATCH($C445,'Policy Characteristics'!$C:$C,0)))</f>
        <v>0</v>
      </c>
      <c r="M445" s="176">
        <f>IF(ISBLANK(INDEX('Policy Characteristics'!G:G,MATCH($C445,'Policy Characteristics'!$C:$C,0))),"",INDEX('Policy Characteristics'!G:G,MATCH($C445,'Policy Characteristics'!$C:$C,0)))</f>
        <v>1</v>
      </c>
      <c r="N445" s="176">
        <f>IF(ISBLANK(INDEX('Policy Characteristics'!H:H,MATCH($C445,'Policy Characteristics'!$C:$C,0))),"",INDEX('Policy Characteristics'!H:H,MATCH($C445,'Policy Characteristics'!$C:$C,0)))</f>
        <v>1</v>
      </c>
      <c r="O445" s="176" t="str">
        <f>IF(ISBLANK(INDEX('Policy Characteristics'!I:I,MATCH($C445,'Policy Characteristics'!$C:$C,0))),"",INDEX('Policy Characteristics'!I:I,MATCH($C445,'Policy Characteristics'!$C:$C,0)))</f>
        <v>on/off</v>
      </c>
      <c r="P445" s="176" t="str">
        <f>IF(ISBLANK(INDEX('Policy Characteristics'!J:J,MATCH($C445,'Policy Characteristics'!$C:$C,0))),"",INDEX('Policy Characteristics'!J:J,MATCH($C445,'Policy Characteristics'!$C:$C,0)))</f>
        <v xml:space="preserve">**Description:** The business-as-usual case includes no CCUS retrofits.  This policy uses an alternative set of data for CCUS retrofits. </v>
      </c>
      <c r="Q445" s="176" t="str">
        <f>IF(ISBLANK(INDEX('Policy Characteristics'!K:K,MATCH($C445,'Policy Characteristics'!$C:$C,0))),"",INDEX('Policy Characteristics'!K:K,MATCH($C445,'Policy Characteristics'!$C:$C,0)))</f>
        <v/>
      </c>
      <c r="R445" s="176" t="str">
        <f>IF(ISBLANK(INDEX('Policy Characteristics'!L:L,MATCH($C445,'Policy Characteristics'!$C:$C,0))),"",INDEX('Policy Characteristics'!L:L,MATCH($C445,'Policy Characteristics'!$C:$C,0)))</f>
        <v/>
      </c>
    </row>
    <row r="446" spans="1:18" s="4" customFormat="1" x14ac:dyDescent="0.25">
      <c r="A446" s="176" t="str">
        <f>IF(ISBLANK(INDEX('Policy Characteristics'!A:A,MATCH($C446,'Policy Characteristics'!$C:$C,0))),"",INDEX('Policy Characteristics'!A:A,MATCH($C446,'Policy Characteristics'!$C:$C,0)))</f>
        <v>Electricity Supply</v>
      </c>
      <c r="B446" s="184" t="str">
        <f>IF(ISBLANK(INDEX('Policy Characteristics'!B:B,MATCH($C446,'Policy Characteristics'!$C:$C,0))),"",INDEX('Policy Characteristics'!B:B,MATCH($C446,'Policy Characteristics'!$C:$C,0)))</f>
        <v>Non BAU Mandated Capacity CCUS Retrofits</v>
      </c>
      <c r="C446" s="176" t="str">
        <f t="shared" si="25"/>
        <v>Boolean Use Non BAU Mandated Capacity Retrofit Schedule</v>
      </c>
      <c r="D446" s="6" t="s">
        <v>2276</v>
      </c>
      <c r="E446" s="47"/>
      <c r="F446" s="6" t="s">
        <v>2281</v>
      </c>
      <c r="G446" s="47"/>
      <c r="H446" s="44">
        <v>2308</v>
      </c>
      <c r="I446" s="197" t="s">
        <v>44</v>
      </c>
      <c r="J446" s="177" t="str">
        <f>IF(ISBLANK(INDEX('Policy Characteristics'!D:D,MATCH($C446,'Policy Characteristics'!$C:$C,0))),"",INDEX('Policy Characteristics'!D:D,MATCH($C446,'Policy Characteristics'!$C:$C,0)))</f>
        <v>Non BAU Mandated Capacity CCUS Retrofits</v>
      </c>
      <c r="K446" s="176" t="str">
        <f>IF(ISBLANK(INDEX('Policy Characteristics'!E:E,MATCH($C446,'Policy Characteristics'!$C:$C,0))),"",INDEX('Policy Characteristics'!E:E,MATCH($C446,'Policy Characteristics'!$C:$C,0)))</f>
        <v/>
      </c>
      <c r="L446" s="176">
        <f>IF(ISBLANK(INDEX('Policy Characteristics'!F:F,MATCH($C446,'Policy Characteristics'!$C:$C,0))),"",INDEX('Policy Characteristics'!F:F,MATCH($C446,'Policy Characteristics'!$C:$C,0)))</f>
        <v>0</v>
      </c>
      <c r="M446" s="176">
        <f>IF(ISBLANK(INDEX('Policy Characteristics'!G:G,MATCH($C446,'Policy Characteristics'!$C:$C,0))),"",INDEX('Policy Characteristics'!G:G,MATCH($C446,'Policy Characteristics'!$C:$C,0)))</f>
        <v>1</v>
      </c>
      <c r="N446" s="176">
        <f>IF(ISBLANK(INDEX('Policy Characteristics'!H:H,MATCH($C446,'Policy Characteristics'!$C:$C,0))),"",INDEX('Policy Characteristics'!H:H,MATCH($C446,'Policy Characteristics'!$C:$C,0)))</f>
        <v>1</v>
      </c>
      <c r="O446" s="176" t="str">
        <f>IF(ISBLANK(INDEX('Policy Characteristics'!I:I,MATCH($C446,'Policy Characteristics'!$C:$C,0))),"",INDEX('Policy Characteristics'!I:I,MATCH($C446,'Policy Characteristics'!$C:$C,0)))</f>
        <v>on/off</v>
      </c>
      <c r="P446" s="176" t="str">
        <f>IF(ISBLANK(INDEX('Policy Characteristics'!J:J,MATCH($C446,'Policy Characteristics'!$C:$C,0))),"",INDEX('Policy Characteristics'!J:J,MATCH($C446,'Policy Characteristics'!$C:$C,0)))</f>
        <v xml:space="preserve">**Description:** The business-as-usual case includes no CCUS retrofits.  This policy uses an alternative set of data for CCUS retrofits. </v>
      </c>
      <c r="Q446" s="176" t="str">
        <f>IF(ISBLANK(INDEX('Policy Characteristics'!K:K,MATCH($C446,'Policy Characteristics'!$C:$C,0))),"",INDEX('Policy Characteristics'!K:K,MATCH($C446,'Policy Characteristics'!$C:$C,0)))</f>
        <v/>
      </c>
      <c r="R446" s="176" t="str">
        <f>IF(ISBLANK(INDEX('Policy Characteristics'!L:L,MATCH($C446,'Policy Characteristics'!$C:$C,0))),"",INDEX('Policy Characteristics'!L:L,MATCH($C446,'Policy Characteristics'!$C:$C,0)))</f>
        <v/>
      </c>
    </row>
    <row r="447" spans="1:18" s="4" customFormat="1" x14ac:dyDescent="0.25">
      <c r="A447" s="176" t="str">
        <f>IF(ISBLANK(INDEX('Policy Characteristics'!A:A,MATCH($C447,'Policy Characteristics'!$C:$C,0))),"",INDEX('Policy Characteristics'!A:A,MATCH($C447,'Policy Characteristics'!$C:$C,0)))</f>
        <v>Electricity Supply</v>
      </c>
      <c r="B447" s="184" t="str">
        <f>IF(ISBLANK(INDEX('Policy Characteristics'!B:B,MATCH($C447,'Policy Characteristics'!$C:$C,0))),"",INDEX('Policy Characteristics'!B:B,MATCH($C447,'Policy Characteristics'!$C:$C,0)))</f>
        <v>Non BAU Mandated Capacity CCUS Retrofits</v>
      </c>
      <c r="C447" s="176" t="str">
        <f t="shared" si="25"/>
        <v>Boolean Use Non BAU Mandated Capacity Retrofit Schedule</v>
      </c>
      <c r="D447" s="6" t="s">
        <v>2277</v>
      </c>
      <c r="E447" s="47"/>
      <c r="F447" s="6" t="s">
        <v>2282</v>
      </c>
      <c r="G447" s="47"/>
      <c r="H447" s="44">
        <v>2309</v>
      </c>
      <c r="I447" s="197" t="s">
        <v>44</v>
      </c>
      <c r="J447" s="177" t="str">
        <f>IF(ISBLANK(INDEX('Policy Characteristics'!D:D,MATCH($C447,'Policy Characteristics'!$C:$C,0))),"",INDEX('Policy Characteristics'!D:D,MATCH($C447,'Policy Characteristics'!$C:$C,0)))</f>
        <v>Non BAU Mandated Capacity CCUS Retrofits</v>
      </c>
      <c r="K447" s="176" t="str">
        <f>IF(ISBLANK(INDEX('Policy Characteristics'!E:E,MATCH($C447,'Policy Characteristics'!$C:$C,0))),"",INDEX('Policy Characteristics'!E:E,MATCH($C447,'Policy Characteristics'!$C:$C,0)))</f>
        <v/>
      </c>
      <c r="L447" s="176">
        <f>IF(ISBLANK(INDEX('Policy Characteristics'!F:F,MATCH($C447,'Policy Characteristics'!$C:$C,0))),"",INDEX('Policy Characteristics'!F:F,MATCH($C447,'Policy Characteristics'!$C:$C,0)))</f>
        <v>0</v>
      </c>
      <c r="M447" s="176">
        <f>IF(ISBLANK(INDEX('Policy Characteristics'!G:G,MATCH($C447,'Policy Characteristics'!$C:$C,0))),"",INDEX('Policy Characteristics'!G:G,MATCH($C447,'Policy Characteristics'!$C:$C,0)))</f>
        <v>1</v>
      </c>
      <c r="N447" s="176">
        <f>IF(ISBLANK(INDEX('Policy Characteristics'!H:H,MATCH($C447,'Policy Characteristics'!$C:$C,0))),"",INDEX('Policy Characteristics'!H:H,MATCH($C447,'Policy Characteristics'!$C:$C,0)))</f>
        <v>1</v>
      </c>
      <c r="O447" s="176" t="str">
        <f>IF(ISBLANK(INDEX('Policy Characteristics'!I:I,MATCH($C447,'Policy Characteristics'!$C:$C,0))),"",INDEX('Policy Characteristics'!I:I,MATCH($C447,'Policy Characteristics'!$C:$C,0)))</f>
        <v>on/off</v>
      </c>
      <c r="P447" s="176" t="str">
        <f>IF(ISBLANK(INDEX('Policy Characteristics'!J:J,MATCH($C447,'Policy Characteristics'!$C:$C,0))),"",INDEX('Policy Characteristics'!J:J,MATCH($C447,'Policy Characteristics'!$C:$C,0)))</f>
        <v xml:space="preserve">**Description:** The business-as-usual case includes no CCUS retrofits.  This policy uses an alternative set of data for CCUS retrofits. </v>
      </c>
      <c r="Q447" s="176" t="str">
        <f>IF(ISBLANK(INDEX('Policy Characteristics'!K:K,MATCH($C447,'Policy Characteristics'!$C:$C,0))),"",INDEX('Policy Characteristics'!K:K,MATCH($C447,'Policy Characteristics'!$C:$C,0)))</f>
        <v/>
      </c>
      <c r="R447" s="176" t="str">
        <f>IF(ISBLANK(INDEX('Policy Characteristics'!L:L,MATCH($C447,'Policy Characteristics'!$C:$C,0))),"",INDEX('Policy Characteristics'!L:L,MATCH($C447,'Policy Characteristics'!$C:$C,0)))</f>
        <v/>
      </c>
    </row>
    <row r="448" spans="1:18" s="4" customFormat="1" x14ac:dyDescent="0.25">
      <c r="A448" s="176" t="str">
        <f>IF(ISBLANK(INDEX('Policy Characteristics'!A:A,MATCH($C448,'Policy Characteristics'!$C:$C,0))),"",INDEX('Policy Characteristics'!A:A,MATCH($C448,'Policy Characteristics'!$C:$C,0)))</f>
        <v>Electricity Supply</v>
      </c>
      <c r="B448" s="184" t="str">
        <f>IF(ISBLANK(INDEX('Policy Characteristics'!B:B,MATCH($C448,'Policy Characteristics'!$C:$C,0))),"",INDEX('Policy Characteristics'!B:B,MATCH($C448,'Policy Characteristics'!$C:$C,0)))</f>
        <v>Non BAU Mandated Capacity CCUS Retrofits</v>
      </c>
      <c r="C448" s="176" t="str">
        <f t="shared" si="25"/>
        <v>Boolean Use Non BAU Mandated Capacity Retrofit Schedule</v>
      </c>
      <c r="D448" s="6" t="s">
        <v>2278</v>
      </c>
      <c r="E448" s="47"/>
      <c r="F448" s="6" t="s">
        <v>2283</v>
      </c>
      <c r="G448" s="47"/>
      <c r="H448" s="44">
        <v>2310</v>
      </c>
      <c r="I448" s="197" t="s">
        <v>44</v>
      </c>
      <c r="J448" s="177" t="str">
        <f>IF(ISBLANK(INDEX('Policy Characteristics'!D:D,MATCH($C448,'Policy Characteristics'!$C:$C,0))),"",INDEX('Policy Characteristics'!D:D,MATCH($C448,'Policy Characteristics'!$C:$C,0)))</f>
        <v>Non BAU Mandated Capacity CCUS Retrofits</v>
      </c>
      <c r="K448" s="176" t="str">
        <f>IF(ISBLANK(INDEX('Policy Characteristics'!E:E,MATCH($C448,'Policy Characteristics'!$C:$C,0))),"",INDEX('Policy Characteristics'!E:E,MATCH($C448,'Policy Characteristics'!$C:$C,0)))</f>
        <v/>
      </c>
      <c r="L448" s="176">
        <f>IF(ISBLANK(INDEX('Policy Characteristics'!F:F,MATCH($C448,'Policy Characteristics'!$C:$C,0))),"",INDEX('Policy Characteristics'!F:F,MATCH($C448,'Policy Characteristics'!$C:$C,0)))</f>
        <v>0</v>
      </c>
      <c r="M448" s="176">
        <f>IF(ISBLANK(INDEX('Policy Characteristics'!G:G,MATCH($C448,'Policy Characteristics'!$C:$C,0))),"",INDEX('Policy Characteristics'!G:G,MATCH($C448,'Policy Characteristics'!$C:$C,0)))</f>
        <v>1</v>
      </c>
      <c r="N448" s="176">
        <f>IF(ISBLANK(INDEX('Policy Characteristics'!H:H,MATCH($C448,'Policy Characteristics'!$C:$C,0))),"",INDEX('Policy Characteristics'!H:H,MATCH($C448,'Policy Characteristics'!$C:$C,0)))</f>
        <v>1</v>
      </c>
      <c r="O448" s="176" t="str">
        <f>IF(ISBLANK(INDEX('Policy Characteristics'!I:I,MATCH($C448,'Policy Characteristics'!$C:$C,0))),"",INDEX('Policy Characteristics'!I:I,MATCH($C448,'Policy Characteristics'!$C:$C,0)))</f>
        <v>on/off</v>
      </c>
      <c r="P448" s="176" t="str">
        <f>IF(ISBLANK(INDEX('Policy Characteristics'!J:J,MATCH($C448,'Policy Characteristics'!$C:$C,0))),"",INDEX('Policy Characteristics'!J:J,MATCH($C448,'Policy Characteristics'!$C:$C,0)))</f>
        <v xml:space="preserve">**Description:** The business-as-usual case includes no CCUS retrofits.  This policy uses an alternative set of data for CCUS retrofits. </v>
      </c>
      <c r="Q448" s="176" t="str">
        <f>IF(ISBLANK(INDEX('Policy Characteristics'!K:K,MATCH($C448,'Policy Characteristics'!$C:$C,0))),"",INDEX('Policy Characteristics'!K:K,MATCH($C448,'Policy Characteristics'!$C:$C,0)))</f>
        <v/>
      </c>
      <c r="R448" s="176" t="str">
        <f>IF(ISBLANK(INDEX('Policy Characteristics'!L:L,MATCH($C448,'Policy Characteristics'!$C:$C,0))),"",INDEX('Policy Characteristics'!L:L,MATCH($C448,'Policy Characteristics'!$C:$C,0)))</f>
        <v/>
      </c>
    </row>
    <row r="449" spans="1:18" s="4" customFormat="1" x14ac:dyDescent="0.25">
      <c r="A449" s="176" t="str">
        <f>IF(ISBLANK(INDEX('Policy Characteristics'!A:A,MATCH($C449,'Policy Characteristics'!$C:$C,0))),"",INDEX('Policy Characteristics'!A:A,MATCH($C449,'Policy Characteristics'!$C:$C,0)))</f>
        <v>Electricity Supply</v>
      </c>
      <c r="B449" s="184" t="str">
        <f>IF(ISBLANK(INDEX('Policy Characteristics'!B:B,MATCH($C449,'Policy Characteristics'!$C:$C,0))),"",INDEX('Policy Characteristics'!B:B,MATCH($C449,'Policy Characteristics'!$C:$C,0)))</f>
        <v>Non BAU Mandated Capacity CCUS Retrofits</v>
      </c>
      <c r="C449" s="176" t="str">
        <f t="shared" si="25"/>
        <v>Boolean Use Non BAU Mandated Capacity Retrofit Schedule</v>
      </c>
      <c r="D449" s="6" t="s">
        <v>2354</v>
      </c>
      <c r="E449" s="47"/>
      <c r="F449" s="6" t="s">
        <v>2352</v>
      </c>
      <c r="G449" s="47"/>
      <c r="H449" s="44">
        <v>2311</v>
      </c>
      <c r="I449" s="197" t="s">
        <v>44</v>
      </c>
      <c r="J449" s="177" t="str">
        <f>IF(ISBLANK(INDEX('Policy Characteristics'!D:D,MATCH($C449,'Policy Characteristics'!$C:$C,0))),"",INDEX('Policy Characteristics'!D:D,MATCH($C449,'Policy Characteristics'!$C:$C,0)))</f>
        <v>Non BAU Mandated Capacity CCUS Retrofits</v>
      </c>
      <c r="K449" s="176" t="str">
        <f>IF(ISBLANK(INDEX('Policy Characteristics'!E:E,MATCH($C449,'Policy Characteristics'!$C:$C,0))),"",INDEX('Policy Characteristics'!E:E,MATCH($C449,'Policy Characteristics'!$C:$C,0)))</f>
        <v/>
      </c>
      <c r="L449" s="176">
        <f>IF(ISBLANK(INDEX('Policy Characteristics'!F:F,MATCH($C449,'Policy Characteristics'!$C:$C,0))),"",INDEX('Policy Characteristics'!F:F,MATCH($C449,'Policy Characteristics'!$C:$C,0)))</f>
        <v>0</v>
      </c>
      <c r="M449" s="176">
        <f>IF(ISBLANK(INDEX('Policy Characteristics'!G:G,MATCH($C449,'Policy Characteristics'!$C:$C,0))),"",INDEX('Policy Characteristics'!G:G,MATCH($C449,'Policy Characteristics'!$C:$C,0)))</f>
        <v>1</v>
      </c>
      <c r="N449" s="176">
        <f>IF(ISBLANK(INDEX('Policy Characteristics'!H:H,MATCH($C449,'Policy Characteristics'!$C:$C,0))),"",INDEX('Policy Characteristics'!H:H,MATCH($C449,'Policy Characteristics'!$C:$C,0)))</f>
        <v>1</v>
      </c>
      <c r="O449" s="176" t="str">
        <f>IF(ISBLANK(INDEX('Policy Characteristics'!I:I,MATCH($C449,'Policy Characteristics'!$C:$C,0))),"",INDEX('Policy Characteristics'!I:I,MATCH($C449,'Policy Characteristics'!$C:$C,0)))</f>
        <v>on/off</v>
      </c>
      <c r="P449" s="176" t="str">
        <f>IF(ISBLANK(INDEX('Policy Characteristics'!J:J,MATCH($C449,'Policy Characteristics'!$C:$C,0))),"",INDEX('Policy Characteristics'!J:J,MATCH($C449,'Policy Characteristics'!$C:$C,0)))</f>
        <v xml:space="preserve">**Description:** The business-as-usual case includes no CCUS retrofits.  This policy uses an alternative set of data for CCUS retrofits. </v>
      </c>
      <c r="Q449" s="176" t="str">
        <f>IF(ISBLANK(INDEX('Policy Characteristics'!K:K,MATCH($C449,'Policy Characteristics'!$C:$C,0))),"",INDEX('Policy Characteristics'!K:K,MATCH($C449,'Policy Characteristics'!$C:$C,0)))</f>
        <v/>
      </c>
      <c r="R449" s="176" t="str">
        <f>IF(ISBLANK(INDEX('Policy Characteristics'!L:L,MATCH($C449,'Policy Characteristics'!$C:$C,0))),"",INDEX('Policy Characteristics'!L:L,MATCH($C449,'Policy Characteristics'!$C:$C,0)))</f>
        <v/>
      </c>
    </row>
    <row r="450" spans="1:18" s="4" customFormat="1" x14ac:dyDescent="0.25">
      <c r="A450" s="176" t="str">
        <f>IF(ISBLANK(INDEX('Policy Characteristics'!A:A,MATCH($C450,'Policy Characteristics'!$C:$C,0))),"",INDEX('Policy Characteristics'!A:A,MATCH($C450,'Policy Characteristics'!$C:$C,0)))</f>
        <v>Electricity Supply</v>
      </c>
      <c r="B450" s="184" t="str">
        <f>IF(ISBLANK(INDEX('Policy Characteristics'!B:B,MATCH($C450,'Policy Characteristics'!$C:$C,0))),"",INDEX('Policy Characteristics'!B:B,MATCH($C450,'Policy Characteristics'!$C:$C,0)))</f>
        <v>Non BAU Mandated Capacity CCUS Retrofits</v>
      </c>
      <c r="C450" s="176" t="str">
        <f t="shared" si="25"/>
        <v>Boolean Use Non BAU Mandated Capacity Retrofit Schedule</v>
      </c>
      <c r="D450" s="6" t="s">
        <v>2355</v>
      </c>
      <c r="E450" s="47"/>
      <c r="F450" s="6" t="s">
        <v>2353</v>
      </c>
      <c r="G450" s="47"/>
      <c r="H450" s="44">
        <v>2312</v>
      </c>
      <c r="I450" s="197" t="s">
        <v>44</v>
      </c>
      <c r="J450" s="177" t="str">
        <f>IF(ISBLANK(INDEX('Policy Characteristics'!D:D,MATCH($C450,'Policy Characteristics'!$C:$C,0))),"",INDEX('Policy Characteristics'!D:D,MATCH($C450,'Policy Characteristics'!$C:$C,0)))</f>
        <v>Non BAU Mandated Capacity CCUS Retrofits</v>
      </c>
      <c r="K450" s="176" t="str">
        <f>IF(ISBLANK(INDEX('Policy Characteristics'!E:E,MATCH($C450,'Policy Characteristics'!$C:$C,0))),"",INDEX('Policy Characteristics'!E:E,MATCH($C450,'Policy Characteristics'!$C:$C,0)))</f>
        <v/>
      </c>
      <c r="L450" s="176">
        <f>IF(ISBLANK(INDEX('Policy Characteristics'!F:F,MATCH($C450,'Policy Characteristics'!$C:$C,0))),"",INDEX('Policy Characteristics'!F:F,MATCH($C450,'Policy Characteristics'!$C:$C,0)))</f>
        <v>0</v>
      </c>
      <c r="M450" s="176">
        <f>IF(ISBLANK(INDEX('Policy Characteristics'!G:G,MATCH($C450,'Policy Characteristics'!$C:$C,0))),"",INDEX('Policy Characteristics'!G:G,MATCH($C450,'Policy Characteristics'!$C:$C,0)))</f>
        <v>1</v>
      </c>
      <c r="N450" s="176">
        <f>IF(ISBLANK(INDEX('Policy Characteristics'!H:H,MATCH($C450,'Policy Characteristics'!$C:$C,0))),"",INDEX('Policy Characteristics'!H:H,MATCH($C450,'Policy Characteristics'!$C:$C,0)))</f>
        <v>1</v>
      </c>
      <c r="O450" s="176" t="str">
        <f>IF(ISBLANK(INDEX('Policy Characteristics'!I:I,MATCH($C450,'Policy Characteristics'!$C:$C,0))),"",INDEX('Policy Characteristics'!I:I,MATCH($C450,'Policy Characteristics'!$C:$C,0)))</f>
        <v>on/off</v>
      </c>
      <c r="P450" s="176" t="str">
        <f>IF(ISBLANK(INDEX('Policy Characteristics'!J:J,MATCH($C450,'Policy Characteristics'!$C:$C,0))),"",INDEX('Policy Characteristics'!J:J,MATCH($C450,'Policy Characteristics'!$C:$C,0)))</f>
        <v xml:space="preserve">**Description:** The business-as-usual case includes no CCUS retrofits.  This policy uses an alternative set of data for CCUS retrofits. </v>
      </c>
      <c r="Q450" s="176" t="str">
        <f>IF(ISBLANK(INDEX('Policy Characteristics'!K:K,MATCH($C450,'Policy Characteristics'!$C:$C,0))),"",INDEX('Policy Characteristics'!K:K,MATCH($C450,'Policy Characteristics'!$C:$C,0)))</f>
        <v/>
      </c>
      <c r="R450" s="176" t="str">
        <f>IF(ISBLANK(INDEX('Policy Characteristics'!L:L,MATCH($C450,'Policy Characteristics'!$C:$C,0))),"",INDEX('Policy Characteristics'!L:L,MATCH($C450,'Policy Characteristics'!$C:$C,0)))</f>
        <v/>
      </c>
    </row>
    <row r="451" spans="1:18" s="4" customFormat="1" x14ac:dyDescent="0.25">
      <c r="A451" s="176" t="str">
        <f>IF(ISBLANK(INDEX('Policy Characteristics'!A:A,MATCH($C451,'Policy Characteristics'!$C:$C,0))),"",INDEX('Policy Characteristics'!A:A,MATCH($C451,'Policy Characteristics'!$C:$C,0)))</f>
        <v>Electricity Supply</v>
      </c>
      <c r="B451" s="184" t="str">
        <f>IF(ISBLANK(INDEX('Policy Characteristics'!B:B,MATCH($C451,'Policy Characteristics'!$C:$C,0))),"",INDEX('Policy Characteristics'!B:B,MATCH($C451,'Policy Characteristics'!$C:$C,0)))</f>
        <v>Non BAU RPS Qualifying Resources</v>
      </c>
      <c r="C451" t="s">
        <v>351</v>
      </c>
      <c r="D451" s="47"/>
      <c r="E451" s="47"/>
      <c r="F451" s="47"/>
      <c r="G451" s="47"/>
      <c r="H451" s="44">
        <v>649</v>
      </c>
      <c r="I451" s="197" t="s">
        <v>44</v>
      </c>
      <c r="J451" s="177" t="str">
        <f>IF(ISBLANK(INDEX('Policy Characteristics'!D:D,MATCH($C451,'Policy Characteristics'!$C:$C,0))),"",INDEX('Policy Characteristics'!D:D,MATCH($C451,'Policy Characteristics'!$C:$C,0)))</f>
        <v>Non BAU RPS Qualifying Resources</v>
      </c>
      <c r="K451" s="176" t="str">
        <f>IF(ISBLANK(INDEX('Policy Characteristics'!E:E,MATCH($C451,'Policy Characteristics'!$C:$C,0))),"",INDEX('Policy Characteristics'!E:E,MATCH($C451,'Policy Characteristics'!$C:$C,0)))</f>
        <v>elec non BAU RPS qualifying resources</v>
      </c>
      <c r="L451" s="176">
        <f>IF(ISBLANK(INDEX('Policy Characteristics'!F:F,MATCH($C451,'Policy Characteristics'!$C:$C,0))),"",INDEX('Policy Characteristics'!F:F,MATCH($C451,'Policy Characteristics'!$C:$C,0)))</f>
        <v>0</v>
      </c>
      <c r="M451" s="176">
        <f>IF(ISBLANK(INDEX('Policy Characteristics'!G:G,MATCH($C451,'Policy Characteristics'!$C:$C,0))),"",INDEX('Policy Characteristics'!G:G,MATCH($C451,'Policy Characteristics'!$C:$C,0)))</f>
        <v>1</v>
      </c>
      <c r="N451" s="176">
        <f>IF(ISBLANK(INDEX('Policy Characteristics'!H:H,MATCH($C451,'Policy Characteristics'!$C:$C,0))),"",INDEX('Policy Characteristics'!H:H,MATCH($C451,'Policy Characteristics'!$C:$C,0)))</f>
        <v>1</v>
      </c>
      <c r="O451" s="176" t="str">
        <f>IF(ISBLANK(INDEX('Policy Characteristics'!I:I,MATCH($C451,'Policy Characteristics'!$C:$C,0))),"",INDEX('Policy Characteristics'!I:I,MATCH($C451,'Policy Characteristics'!$C:$C,0)))</f>
        <v>on/off</v>
      </c>
      <c r="P451" s="176" t="str">
        <f>IF(ISBLANK(INDEX('Policy Characteristics'!J:J,MATCH($C451,'Policy Characteristics'!$C:$C,0))),"",INDEX('Policy Characteristics'!J:J,MATCH($C451,'Policy Characteristics'!$C:$C,0)))</f>
        <v/>
      </c>
      <c r="Q451" s="176" t="str">
        <f>IF(ISBLANK(INDEX('Policy Characteristics'!K:K,MATCH($C451,'Policy Characteristics'!$C:$C,0))),"",INDEX('Policy Characteristics'!K:K,MATCH($C451,'Policy Characteristics'!$C:$C,0)))</f>
        <v/>
      </c>
      <c r="R451" s="176" t="str">
        <f>IF(ISBLANK(INDEX('Policy Characteristics'!L:L,MATCH($C451,'Policy Characteristics'!$C:$C,0))),"",INDEX('Policy Characteristics'!L:L,MATCH($C451,'Policy Characteristics'!$C:$C,0)))</f>
        <v/>
      </c>
    </row>
    <row r="452" spans="1:18" s="2" customFormat="1" x14ac:dyDescent="0.25">
      <c r="A452" s="176" t="str">
        <f>IF(ISBLANK(INDEX('Policy Characteristics'!A:A,MATCH($C452,'Policy Characteristics'!$C:$C,0))),"",INDEX('Policy Characteristics'!A:A,MATCH($C452,'Policy Characteristics'!$C:$C,0)))</f>
        <v>Electricity Supply</v>
      </c>
      <c r="B452" s="184" t="str">
        <f>IF(ISBLANK(INDEX('Policy Characteristics'!B:B,MATCH($C452,'Policy Characteristics'!$C:$C,0))),"",INDEX('Policy Characteristics'!B:B,MATCH($C452,'Policy Characteristics'!$C:$C,0)))</f>
        <v>Reduce Plant Downtime</v>
      </c>
      <c r="C452" s="1" t="s">
        <v>249</v>
      </c>
      <c r="D452" s="47" t="s">
        <v>439</v>
      </c>
      <c r="E452" s="47"/>
      <c r="F452" s="47" t="s">
        <v>438</v>
      </c>
      <c r="G452" s="6"/>
      <c r="H452" s="49">
        <v>652</v>
      </c>
      <c r="I452" s="198" t="s">
        <v>44</v>
      </c>
      <c r="J452" s="177" t="str">
        <f>IF(ISBLANK(INDEX('Policy Characteristics'!D:D,MATCH($C452,'Policy Characteristics'!$C:$C,0))),"",INDEX('Policy Characteristics'!D:D,MATCH($C452,'Policy Characteristics'!$C:$C,0)))</f>
        <v>Reduce Plant Downtime</v>
      </c>
      <c r="K452" s="176" t="str">
        <f>IF(ISBLANK(INDEX('Policy Characteristics'!E:E,MATCH($C452,'Policy Characteristics'!$C:$C,0))),"",INDEX('Policy Characteristics'!E:E,MATCH($C452,'Policy Characteristics'!$C:$C,0)))</f>
        <v>elec reduce plant downtime</v>
      </c>
      <c r="L452" s="176">
        <f>IF(ISBLANK(INDEX('Policy Characteristics'!F:F,MATCH($C452,'Policy Characteristics'!$C:$C,0))),"",INDEX('Policy Characteristics'!F:F,MATCH($C452,'Policy Characteristics'!$C:$C,0)))</f>
        <v>0</v>
      </c>
      <c r="M452" s="176">
        <f>IF(ISBLANK(INDEX('Policy Characteristics'!G:G,MATCH($C452,'Policy Characteristics'!$C:$C,0))),"",INDEX('Policy Characteristics'!G:G,MATCH($C452,'Policy Characteristics'!$C:$C,0)))</f>
        <v>0.6</v>
      </c>
      <c r="N452" s="176">
        <f>IF(ISBLANK(INDEX('Policy Characteristics'!H:H,MATCH($C452,'Policy Characteristics'!$C:$C,0))),"",INDEX('Policy Characteristics'!H:H,MATCH($C452,'Policy Characteristics'!$C:$C,0)))</f>
        <v>0.01</v>
      </c>
      <c r="O452" s="176" t="str">
        <f>IF(ISBLANK(INDEX('Policy Characteristics'!I:I,MATCH($C452,'Policy Characteristics'!$C:$C,0))),"",INDEX('Policy Characteristics'!I:I,MATCH($C452,'Policy Characteristics'!$C:$C,0)))</f>
        <v>% reduction in downtime</v>
      </c>
      <c r="P452" s="176" t="str">
        <f>IF(ISBLANK(INDEX('Policy Characteristics'!J:J,MATCH($C452,'Policy Characteristics'!$C:$C,0))),"",INDEX('Policy Characteristics'!J:J,MATCH($C452,'Policy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2" s="176" t="str">
        <f>IF(ISBLANK(INDEX('Policy Characteristics'!K:K,MATCH($C452,'Policy Characteristics'!$C:$C,0))),"",INDEX('Policy Characteristics'!K:K,MATCH($C452,'Policy Characteristics'!$C:$C,0)))</f>
        <v>electricity-sector-main.html#red-downtime</v>
      </c>
      <c r="R452" s="176" t="str">
        <f>IF(ISBLANK(INDEX('Policy Characteristics'!L:L,MATCH($C452,'Policy Characteristics'!$C:$C,0))),"",INDEX('Policy Characteristics'!L:L,MATCH($C452,'Policy Characteristics'!$C:$C,0)))</f>
        <v>reduce-downtime.html</v>
      </c>
    </row>
    <row r="453" spans="1:18" s="2" customFormat="1" x14ac:dyDescent="0.25">
      <c r="A453" s="176" t="str">
        <f>IF(ISBLANK(INDEX('Policy Characteristics'!A:A,MATCH($C453,'Policy Characteristics'!$C:$C,0))),"",INDEX('Policy Characteristics'!A:A,MATCH($C453,'Policy Characteristics'!$C:$C,0)))</f>
        <v>Electricity Supply</v>
      </c>
      <c r="B453" s="184" t="str">
        <f>IF(ISBLANK(INDEX('Policy Characteristics'!B:B,MATCH($C453,'Policy Characteristics'!$C:$C,0))),"",INDEX('Policy Characteristics'!B:B,MATCH($C453,'Policy Characteristics'!$C:$C,0)))</f>
        <v>Reduce Plant Downtime</v>
      </c>
      <c r="C453" s="192" t="str">
        <f>$C$452</f>
        <v>Percentage Reduction in Plant Downtime</v>
      </c>
      <c r="D453" s="6" t="s">
        <v>2273</v>
      </c>
      <c r="E453" s="47"/>
      <c r="F453" s="6" t="s">
        <v>2523</v>
      </c>
      <c r="G453" s="6"/>
      <c r="H453" s="49">
        <v>654</v>
      </c>
      <c r="I453" s="198" t="s">
        <v>44</v>
      </c>
      <c r="J453" s="177" t="str">
        <f>IF(ISBLANK(INDEX('Policy Characteristics'!D:D,MATCH($C453,'Policy Characteristics'!$C:$C,0))),"",INDEX('Policy Characteristics'!D:D,MATCH($C453,'Policy Characteristics'!$C:$C,0)))</f>
        <v>Reduce Plant Downtime</v>
      </c>
      <c r="K453" s="176" t="str">
        <f>IF(ISBLANK(INDEX('Policy Characteristics'!E:E,MATCH($C453,'Policy Characteristics'!$C:$C,0))),"",INDEX('Policy Characteristics'!E:E,MATCH($C453,'Policy Characteristics'!$C:$C,0)))</f>
        <v>elec reduce plant downtime</v>
      </c>
      <c r="L453" s="176">
        <f>IF(ISBLANK(INDEX('Policy Characteristics'!F:F,MATCH($C453,'Policy Characteristics'!$C:$C,0))),"",INDEX('Policy Characteristics'!F:F,MATCH($C453,'Policy Characteristics'!$C:$C,0)))</f>
        <v>0</v>
      </c>
      <c r="M453" s="176">
        <f>IF(ISBLANK(INDEX('Policy Characteristics'!G:G,MATCH($C453,'Policy Characteristics'!$C:$C,0))),"",INDEX('Policy Characteristics'!G:G,MATCH($C453,'Policy Characteristics'!$C:$C,0)))</f>
        <v>0.6</v>
      </c>
      <c r="N453" s="176">
        <f>IF(ISBLANK(INDEX('Policy Characteristics'!H:H,MATCH($C453,'Policy Characteristics'!$C:$C,0))),"",INDEX('Policy Characteristics'!H:H,MATCH($C453,'Policy Characteristics'!$C:$C,0)))</f>
        <v>0.01</v>
      </c>
      <c r="O453" s="176" t="str">
        <f>IF(ISBLANK(INDEX('Policy Characteristics'!I:I,MATCH($C453,'Policy Characteristics'!$C:$C,0))),"",INDEX('Policy Characteristics'!I:I,MATCH($C453,'Policy Characteristics'!$C:$C,0)))</f>
        <v>% reduction in downtime</v>
      </c>
      <c r="P453" s="176" t="str">
        <f>IF(ISBLANK(INDEX('Policy Characteristics'!J:J,MATCH($C453,'Policy Characteristics'!$C:$C,0))),"",INDEX('Policy Characteristics'!J:J,MATCH($C453,'Policy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3" s="176" t="str">
        <f>IF(ISBLANK(INDEX('Policy Characteristics'!K:K,MATCH($C453,'Policy Characteristics'!$C:$C,0))),"",INDEX('Policy Characteristics'!K:K,MATCH($C453,'Policy Characteristics'!$C:$C,0)))</f>
        <v>electricity-sector-main.html#red-downtime</v>
      </c>
      <c r="R453" s="176" t="str">
        <f>IF(ISBLANK(INDEX('Policy Characteristics'!L:L,MATCH($C453,'Policy Characteristics'!$C:$C,0))),"",INDEX('Policy Characteristics'!L:L,MATCH($C453,'Policy Characteristics'!$C:$C,0)))</f>
        <v>reduce-downtime.html</v>
      </c>
    </row>
    <row r="454" spans="1:18" s="2" customFormat="1" x14ac:dyDescent="0.25">
      <c r="A454" s="176" t="str">
        <f>IF(ISBLANK(INDEX('Policy Characteristics'!A:A,MATCH($C454,'Policy Characteristics'!$C:$C,0))),"",INDEX('Policy Characteristics'!A:A,MATCH($C454,'Policy Characteristics'!$C:$C,0)))</f>
        <v>Electricity Supply</v>
      </c>
      <c r="B454" s="184" t="str">
        <f>IF(ISBLANK(INDEX('Policy Characteristics'!B:B,MATCH($C454,'Policy Characteristics'!$C:$C,0))),"",INDEX('Policy Characteristics'!B:B,MATCH($C454,'Policy Characteristics'!$C:$C,0)))</f>
        <v>Reduce Plant Downtime</v>
      </c>
      <c r="C454" s="192" t="str">
        <f t="shared" ref="C454:C475" si="26">$C$452</f>
        <v>Percentage Reduction in Plant Downtime</v>
      </c>
      <c r="D454" s="6" t="s">
        <v>2274</v>
      </c>
      <c r="E454" s="47"/>
      <c r="F454" s="6" t="s">
        <v>2224</v>
      </c>
      <c r="G454" s="6"/>
      <c r="H454" s="49">
        <v>1781</v>
      </c>
      <c r="I454" s="6" t="s">
        <v>44</v>
      </c>
      <c r="J454" s="177" t="str">
        <f>IF(ISBLANK(INDEX('Policy Characteristics'!D:D,MATCH($C454,'Policy Characteristics'!$C:$C,0))),"",INDEX('Policy Characteristics'!D:D,MATCH($C454,'Policy Characteristics'!$C:$C,0)))</f>
        <v>Reduce Plant Downtime</v>
      </c>
      <c r="K454" s="176" t="str">
        <f>IF(ISBLANK(INDEX('Policy Characteristics'!E:E,MATCH($C454,'Policy Characteristics'!$C:$C,0))),"",INDEX('Policy Characteristics'!E:E,MATCH($C454,'Policy Characteristics'!$C:$C,0)))</f>
        <v>elec reduce plant downtime</v>
      </c>
      <c r="L454" s="176">
        <f>IF(ISBLANK(INDEX('Policy Characteristics'!F:F,MATCH($C454,'Policy Characteristics'!$C:$C,0))),"",INDEX('Policy Characteristics'!F:F,MATCH($C454,'Policy Characteristics'!$C:$C,0)))</f>
        <v>0</v>
      </c>
      <c r="M454" s="176">
        <f>IF(ISBLANK(INDEX('Policy Characteristics'!G:G,MATCH($C454,'Policy Characteristics'!$C:$C,0))),"",INDEX('Policy Characteristics'!G:G,MATCH($C454,'Policy Characteristics'!$C:$C,0)))</f>
        <v>0.6</v>
      </c>
      <c r="N454" s="176">
        <f>IF(ISBLANK(INDEX('Policy Characteristics'!H:H,MATCH($C454,'Policy Characteristics'!$C:$C,0))),"",INDEX('Policy Characteristics'!H:H,MATCH($C454,'Policy Characteristics'!$C:$C,0)))</f>
        <v>0.01</v>
      </c>
      <c r="O454" s="176" t="str">
        <f>IF(ISBLANK(INDEX('Policy Characteristics'!I:I,MATCH($C454,'Policy Characteristics'!$C:$C,0))),"",INDEX('Policy Characteristics'!I:I,MATCH($C454,'Policy Characteristics'!$C:$C,0)))</f>
        <v>% reduction in downtime</v>
      </c>
      <c r="P454" s="176" t="str">
        <f>IF(ISBLANK(INDEX('Policy Characteristics'!J:J,MATCH($C454,'Policy Characteristics'!$C:$C,0))),"",INDEX('Policy Characteristics'!J:J,MATCH($C454,'Policy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4" s="176" t="str">
        <f>IF(ISBLANK(INDEX('Policy Characteristics'!K:K,MATCH($C454,'Policy Characteristics'!$C:$C,0))),"",INDEX('Policy Characteristics'!K:K,MATCH($C454,'Policy Characteristics'!$C:$C,0)))</f>
        <v>electricity-sector-main.html#red-downtime</v>
      </c>
      <c r="R454" s="176" t="str">
        <f>IF(ISBLANK(INDEX('Policy Characteristics'!L:L,MATCH($C454,'Policy Characteristics'!$C:$C,0))),"",INDEX('Policy Characteristics'!L:L,MATCH($C454,'Policy Characteristics'!$C:$C,0)))</f>
        <v>reduce-downtime.html</v>
      </c>
    </row>
    <row r="455" spans="1:18" s="2" customFormat="1" x14ac:dyDescent="0.25">
      <c r="A455" s="176" t="str">
        <f>IF(ISBLANK(INDEX('Policy Characteristics'!A:A,MATCH($C455,'Policy Characteristics'!$C:$C,0))),"",INDEX('Policy Characteristics'!A:A,MATCH($C455,'Policy Characteristics'!$C:$C,0)))</f>
        <v>Electricity Supply</v>
      </c>
      <c r="B455" s="184" t="str">
        <f>IF(ISBLANK(INDEX('Policy Characteristics'!B:B,MATCH($C455,'Policy Characteristics'!$C:$C,0))),"",INDEX('Policy Characteristics'!B:B,MATCH($C455,'Policy Characteristics'!$C:$C,0)))</f>
        <v>Reduce Plant Downtime</v>
      </c>
      <c r="C455" s="192" t="str">
        <f t="shared" si="26"/>
        <v>Percentage Reduction in Plant Downtime</v>
      </c>
      <c r="D455" s="6" t="s">
        <v>75</v>
      </c>
      <c r="E455" s="47"/>
      <c r="F455" s="6" t="s">
        <v>2284</v>
      </c>
      <c r="G455" s="6"/>
      <c r="H455" s="49">
        <v>657</v>
      </c>
      <c r="I455" s="198" t="s">
        <v>44</v>
      </c>
      <c r="J455" s="177" t="str">
        <f>IF(ISBLANK(INDEX('Policy Characteristics'!D:D,MATCH($C455,'Policy Characteristics'!$C:$C,0))),"",INDEX('Policy Characteristics'!D:D,MATCH($C455,'Policy Characteristics'!$C:$C,0)))</f>
        <v>Reduce Plant Downtime</v>
      </c>
      <c r="K455" s="176" t="str">
        <f>IF(ISBLANK(INDEX('Policy Characteristics'!E:E,MATCH($C455,'Policy Characteristics'!$C:$C,0))),"",INDEX('Policy Characteristics'!E:E,MATCH($C455,'Policy Characteristics'!$C:$C,0)))</f>
        <v>elec reduce plant downtime</v>
      </c>
      <c r="L455" s="176">
        <f>IF(ISBLANK(INDEX('Policy Characteristics'!F:F,MATCH($C455,'Policy Characteristics'!$C:$C,0))),"",INDEX('Policy Characteristics'!F:F,MATCH($C455,'Policy Characteristics'!$C:$C,0)))</f>
        <v>0</v>
      </c>
      <c r="M455" s="176">
        <f>IF(ISBLANK(INDEX('Policy Characteristics'!G:G,MATCH($C455,'Policy Characteristics'!$C:$C,0))),"",INDEX('Policy Characteristics'!G:G,MATCH($C455,'Policy Characteristics'!$C:$C,0)))</f>
        <v>0.6</v>
      </c>
      <c r="N455" s="176">
        <f>IF(ISBLANK(INDEX('Policy Characteristics'!H:H,MATCH($C455,'Policy Characteristics'!$C:$C,0))),"",INDEX('Policy Characteristics'!H:H,MATCH($C455,'Policy Characteristics'!$C:$C,0)))</f>
        <v>0.01</v>
      </c>
      <c r="O455" s="176" t="str">
        <f>IF(ISBLANK(INDEX('Policy Characteristics'!I:I,MATCH($C455,'Policy Characteristics'!$C:$C,0))),"",INDEX('Policy Characteristics'!I:I,MATCH($C455,'Policy Characteristics'!$C:$C,0)))</f>
        <v>% reduction in downtime</v>
      </c>
      <c r="P455" s="176" t="str">
        <f>IF(ISBLANK(INDEX('Policy Characteristics'!J:J,MATCH($C455,'Policy Characteristics'!$C:$C,0))),"",INDEX('Policy Characteristics'!J:J,MATCH($C455,'Policy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5" s="176" t="str">
        <f>IF(ISBLANK(INDEX('Policy Characteristics'!K:K,MATCH($C455,'Policy Characteristics'!$C:$C,0))),"",INDEX('Policy Characteristics'!K:K,MATCH($C455,'Policy Characteristics'!$C:$C,0)))</f>
        <v>electricity-sector-main.html#red-downtime</v>
      </c>
      <c r="R455" s="176" t="str">
        <f>IF(ISBLANK(INDEX('Policy Characteristics'!L:L,MATCH($C455,'Policy Characteristics'!$C:$C,0))),"",INDEX('Policy Characteristics'!L:L,MATCH($C455,'Policy Characteristics'!$C:$C,0)))</f>
        <v>reduce-downtime.html</v>
      </c>
    </row>
    <row r="456" spans="1:18" s="2" customFormat="1" x14ac:dyDescent="0.25">
      <c r="A456" s="176" t="str">
        <f>IF(ISBLANK(INDEX('Policy Characteristics'!A:A,MATCH($C456,'Policy Characteristics'!$C:$C,0))),"",INDEX('Policy Characteristics'!A:A,MATCH($C456,'Policy Characteristics'!$C:$C,0)))</f>
        <v>Electricity Supply</v>
      </c>
      <c r="B456" s="184" t="str">
        <f>IF(ISBLANK(INDEX('Policy Characteristics'!B:B,MATCH($C456,'Policy Characteristics'!$C:$C,0))),"",INDEX('Policy Characteristics'!B:B,MATCH($C456,'Policy Characteristics'!$C:$C,0)))</f>
        <v>Reduce Plant Downtime</v>
      </c>
      <c r="C456" s="192" t="str">
        <f t="shared" si="26"/>
        <v>Percentage Reduction in Plant Downtime</v>
      </c>
      <c r="D456" s="6" t="s">
        <v>76</v>
      </c>
      <c r="E456" s="47"/>
      <c r="F456" s="6" t="s">
        <v>88</v>
      </c>
      <c r="G456" s="6"/>
      <c r="H456" s="49">
        <v>660</v>
      </c>
      <c r="I456" s="198" t="s">
        <v>44</v>
      </c>
      <c r="J456" s="177" t="str">
        <f>IF(ISBLANK(INDEX('Policy Characteristics'!D:D,MATCH($C456,'Policy Characteristics'!$C:$C,0))),"",INDEX('Policy Characteristics'!D:D,MATCH($C456,'Policy Characteristics'!$C:$C,0)))</f>
        <v>Reduce Plant Downtime</v>
      </c>
      <c r="K456" s="176" t="str">
        <f>IF(ISBLANK(INDEX('Policy Characteristics'!E:E,MATCH($C456,'Policy Characteristics'!$C:$C,0))),"",INDEX('Policy Characteristics'!E:E,MATCH($C456,'Policy Characteristics'!$C:$C,0)))</f>
        <v>elec reduce plant downtime</v>
      </c>
      <c r="L456" s="176">
        <f>IF(ISBLANK(INDEX('Policy Characteristics'!F:F,MATCH($C456,'Policy Characteristics'!$C:$C,0))),"",INDEX('Policy Characteristics'!F:F,MATCH($C456,'Policy Characteristics'!$C:$C,0)))</f>
        <v>0</v>
      </c>
      <c r="M456" s="176">
        <f>IF(ISBLANK(INDEX('Policy Characteristics'!G:G,MATCH($C456,'Policy Characteristics'!$C:$C,0))),"",INDEX('Policy Characteristics'!G:G,MATCH($C456,'Policy Characteristics'!$C:$C,0)))</f>
        <v>0.6</v>
      </c>
      <c r="N456" s="176">
        <f>IF(ISBLANK(INDEX('Policy Characteristics'!H:H,MATCH($C456,'Policy Characteristics'!$C:$C,0))),"",INDEX('Policy Characteristics'!H:H,MATCH($C456,'Policy Characteristics'!$C:$C,0)))</f>
        <v>0.01</v>
      </c>
      <c r="O456" s="176" t="str">
        <f>IF(ISBLANK(INDEX('Policy Characteristics'!I:I,MATCH($C456,'Policy Characteristics'!$C:$C,0))),"",INDEX('Policy Characteristics'!I:I,MATCH($C456,'Policy Characteristics'!$C:$C,0)))</f>
        <v>% reduction in downtime</v>
      </c>
      <c r="P456" s="176" t="str">
        <f>IF(ISBLANK(INDEX('Policy Characteristics'!J:J,MATCH($C456,'Policy Characteristics'!$C:$C,0))),"",INDEX('Policy Characteristics'!J:J,MATCH($C456,'Policy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6" s="176" t="str">
        <f>IF(ISBLANK(INDEX('Policy Characteristics'!K:K,MATCH($C456,'Policy Characteristics'!$C:$C,0))),"",INDEX('Policy Characteristics'!K:K,MATCH($C456,'Policy Characteristics'!$C:$C,0)))</f>
        <v>electricity-sector-main.html#red-downtime</v>
      </c>
      <c r="R456" s="176" t="str">
        <f>IF(ISBLANK(INDEX('Policy Characteristics'!L:L,MATCH($C456,'Policy Characteristics'!$C:$C,0))),"",INDEX('Policy Characteristics'!L:L,MATCH($C456,'Policy Characteristics'!$C:$C,0)))</f>
        <v>reduce-downtime.html</v>
      </c>
    </row>
    <row r="457" spans="1:18" s="2" customFormat="1" x14ac:dyDescent="0.25">
      <c r="A457" s="176" t="str">
        <f>IF(ISBLANK(INDEX('Policy Characteristics'!A:A,MATCH($C457,'Policy Characteristics'!$C:$C,0))),"",INDEX('Policy Characteristics'!A:A,MATCH($C457,'Policy Characteristics'!$C:$C,0)))</f>
        <v>Electricity Supply</v>
      </c>
      <c r="B457" s="184" t="str">
        <f>IF(ISBLANK(INDEX('Policy Characteristics'!B:B,MATCH($C457,'Policy Characteristics'!$C:$C,0))),"",INDEX('Policy Characteristics'!B:B,MATCH($C457,'Policy Characteristics'!$C:$C,0)))</f>
        <v>Reduce Plant Downtime</v>
      </c>
      <c r="C457" s="192" t="str">
        <f t="shared" si="26"/>
        <v>Percentage Reduction in Plant Downtime</v>
      </c>
      <c r="D457" s="6" t="s">
        <v>440</v>
      </c>
      <c r="E457" s="47"/>
      <c r="F457" s="6" t="s">
        <v>443</v>
      </c>
      <c r="G457" s="6"/>
      <c r="H457" s="49">
        <v>143</v>
      </c>
      <c r="I457" s="6" t="s">
        <v>44</v>
      </c>
      <c r="J457" s="177" t="str">
        <f>IF(ISBLANK(INDEX('Policy Characteristics'!D:D,MATCH($C457,'Policy Characteristics'!$C:$C,0))),"",INDEX('Policy Characteristics'!D:D,MATCH($C457,'Policy Characteristics'!$C:$C,0)))</f>
        <v>Reduce Plant Downtime</v>
      </c>
      <c r="K457" s="176" t="str">
        <f>IF(ISBLANK(INDEX('Policy Characteristics'!E:E,MATCH($C457,'Policy Characteristics'!$C:$C,0))),"",INDEX('Policy Characteristics'!E:E,MATCH($C457,'Policy Characteristics'!$C:$C,0)))</f>
        <v>elec reduce plant downtime</v>
      </c>
      <c r="L457" s="176">
        <f>IF(ISBLANK(INDEX('Policy Characteristics'!F:F,MATCH($C457,'Policy Characteristics'!$C:$C,0))),"",INDEX('Policy Characteristics'!F:F,MATCH($C457,'Policy Characteristics'!$C:$C,0)))</f>
        <v>0</v>
      </c>
      <c r="M457" s="176">
        <f>IF(ISBLANK(INDEX('Policy Characteristics'!G:G,MATCH($C457,'Policy Characteristics'!$C:$C,0))),"",INDEX('Policy Characteristics'!G:G,MATCH($C457,'Policy Characteristics'!$C:$C,0)))</f>
        <v>0.6</v>
      </c>
      <c r="N457" s="176">
        <f>IF(ISBLANK(INDEX('Policy Characteristics'!H:H,MATCH($C457,'Policy Characteristics'!$C:$C,0))),"",INDEX('Policy Characteristics'!H:H,MATCH($C457,'Policy Characteristics'!$C:$C,0)))</f>
        <v>0.01</v>
      </c>
      <c r="O457" s="176" t="str">
        <f>IF(ISBLANK(INDEX('Policy Characteristics'!I:I,MATCH($C457,'Policy Characteristics'!$C:$C,0))),"",INDEX('Policy Characteristics'!I:I,MATCH($C457,'Policy Characteristics'!$C:$C,0)))</f>
        <v>% reduction in downtime</v>
      </c>
      <c r="P457" s="176" t="str">
        <f>IF(ISBLANK(INDEX('Policy Characteristics'!J:J,MATCH($C457,'Policy Characteristics'!$C:$C,0))),"",INDEX('Policy Characteristics'!J:J,MATCH($C457,'Policy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7" s="176" t="str">
        <f>IF(ISBLANK(INDEX('Policy Characteristics'!K:K,MATCH($C457,'Policy Characteristics'!$C:$C,0))),"",INDEX('Policy Characteristics'!K:K,MATCH($C457,'Policy Characteristics'!$C:$C,0)))</f>
        <v>electricity-sector-main.html#red-downtime</v>
      </c>
      <c r="R457" s="176" t="str">
        <f>IF(ISBLANK(INDEX('Policy Characteristics'!L:L,MATCH($C457,'Policy Characteristics'!$C:$C,0))),"",INDEX('Policy Characteristics'!L:L,MATCH($C457,'Policy Characteristics'!$C:$C,0)))</f>
        <v>reduce-downtime.html</v>
      </c>
    </row>
    <row r="458" spans="1:18" s="2" customFormat="1" x14ac:dyDescent="0.25">
      <c r="A458" s="176" t="str">
        <f>IF(ISBLANK(INDEX('Policy Characteristics'!A:A,MATCH($C458,'Policy Characteristics'!$C:$C,0))),"",INDEX('Policy Characteristics'!A:A,MATCH($C458,'Policy Characteristics'!$C:$C,0)))</f>
        <v>Electricity Supply</v>
      </c>
      <c r="B458" s="184" t="str">
        <f>IF(ISBLANK(INDEX('Policy Characteristics'!B:B,MATCH($C458,'Policy Characteristics'!$C:$C,0))),"",INDEX('Policy Characteristics'!B:B,MATCH($C458,'Policy Characteristics'!$C:$C,0)))</f>
        <v>Reduce Plant Downtime</v>
      </c>
      <c r="C458" s="192" t="str">
        <f t="shared" si="26"/>
        <v>Percentage Reduction in Plant Downtime</v>
      </c>
      <c r="D458" s="6" t="s">
        <v>77</v>
      </c>
      <c r="E458" s="47"/>
      <c r="F458" s="6" t="s">
        <v>89</v>
      </c>
      <c r="G458" s="6"/>
      <c r="H458" s="49">
        <v>144</v>
      </c>
      <c r="I458" s="6" t="s">
        <v>44</v>
      </c>
      <c r="J458" s="177" t="str">
        <f>IF(ISBLANK(INDEX('Policy Characteristics'!D:D,MATCH($C458,'Policy Characteristics'!$C:$C,0))),"",INDEX('Policy Characteristics'!D:D,MATCH($C458,'Policy Characteristics'!$C:$C,0)))</f>
        <v>Reduce Plant Downtime</v>
      </c>
      <c r="K458" s="176" t="str">
        <f>IF(ISBLANK(INDEX('Policy Characteristics'!E:E,MATCH($C458,'Policy Characteristics'!$C:$C,0))),"",INDEX('Policy Characteristics'!E:E,MATCH($C458,'Policy Characteristics'!$C:$C,0)))</f>
        <v>elec reduce plant downtime</v>
      </c>
      <c r="L458" s="176">
        <f>IF(ISBLANK(INDEX('Policy Characteristics'!F:F,MATCH($C458,'Policy Characteristics'!$C:$C,0))),"",INDEX('Policy Characteristics'!F:F,MATCH($C458,'Policy Characteristics'!$C:$C,0)))</f>
        <v>0</v>
      </c>
      <c r="M458" s="176">
        <f>IF(ISBLANK(INDEX('Policy Characteristics'!G:G,MATCH($C458,'Policy Characteristics'!$C:$C,0))),"",INDEX('Policy Characteristics'!G:G,MATCH($C458,'Policy Characteristics'!$C:$C,0)))</f>
        <v>0.6</v>
      </c>
      <c r="N458" s="176">
        <f>IF(ISBLANK(INDEX('Policy Characteristics'!H:H,MATCH($C458,'Policy Characteristics'!$C:$C,0))),"",INDEX('Policy Characteristics'!H:H,MATCH($C458,'Policy Characteristics'!$C:$C,0)))</f>
        <v>0.01</v>
      </c>
      <c r="O458" s="176" t="str">
        <f>IF(ISBLANK(INDEX('Policy Characteristics'!I:I,MATCH($C458,'Policy Characteristics'!$C:$C,0))),"",INDEX('Policy Characteristics'!I:I,MATCH($C458,'Policy Characteristics'!$C:$C,0)))</f>
        <v>% reduction in downtime</v>
      </c>
      <c r="P458" s="176" t="str">
        <f>IF(ISBLANK(INDEX('Policy Characteristics'!J:J,MATCH($C458,'Policy Characteristics'!$C:$C,0))),"",INDEX('Policy Characteristics'!J:J,MATCH($C458,'Policy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8" s="176" t="str">
        <f>IF(ISBLANK(INDEX('Policy Characteristics'!K:K,MATCH($C458,'Policy Characteristics'!$C:$C,0))),"",INDEX('Policy Characteristics'!K:K,MATCH($C458,'Policy Characteristics'!$C:$C,0)))</f>
        <v>electricity-sector-main.html#red-downtime</v>
      </c>
      <c r="R458" s="176" t="str">
        <f>IF(ISBLANK(INDEX('Policy Characteristics'!L:L,MATCH($C458,'Policy Characteristics'!$C:$C,0))),"",INDEX('Policy Characteristics'!L:L,MATCH($C458,'Policy Characteristics'!$C:$C,0)))</f>
        <v>reduce-downtime.html</v>
      </c>
    </row>
    <row r="459" spans="1:18" s="2" customFormat="1" x14ac:dyDescent="0.25">
      <c r="A459" s="176" t="str">
        <f>IF(ISBLANK(INDEX('Policy Characteristics'!A:A,MATCH($C459,'Policy Characteristics'!$C:$C,0))),"",INDEX('Policy Characteristics'!A:A,MATCH($C459,'Policy Characteristics'!$C:$C,0)))</f>
        <v>Electricity Supply</v>
      </c>
      <c r="B459" s="184" t="str">
        <f>IF(ISBLANK(INDEX('Policy Characteristics'!B:B,MATCH($C459,'Policy Characteristics'!$C:$C,0))),"",INDEX('Policy Characteristics'!B:B,MATCH($C459,'Policy Characteristics'!$C:$C,0)))</f>
        <v>Reduce Plant Downtime</v>
      </c>
      <c r="C459" s="192" t="str">
        <f t="shared" si="26"/>
        <v>Percentage Reduction in Plant Downtime</v>
      </c>
      <c r="D459" s="6" t="s">
        <v>78</v>
      </c>
      <c r="E459" s="47"/>
      <c r="F459" s="6" t="s">
        <v>90</v>
      </c>
      <c r="G459" s="6"/>
      <c r="H459" s="49">
        <v>667</v>
      </c>
      <c r="I459" s="198" t="s">
        <v>44</v>
      </c>
      <c r="J459" s="177" t="str">
        <f>IF(ISBLANK(INDEX('Policy Characteristics'!D:D,MATCH($C459,'Policy Characteristics'!$C:$C,0))),"",INDEX('Policy Characteristics'!D:D,MATCH($C459,'Policy Characteristics'!$C:$C,0)))</f>
        <v>Reduce Plant Downtime</v>
      </c>
      <c r="K459" s="176" t="str">
        <f>IF(ISBLANK(INDEX('Policy Characteristics'!E:E,MATCH($C459,'Policy Characteristics'!$C:$C,0))),"",INDEX('Policy Characteristics'!E:E,MATCH($C459,'Policy Characteristics'!$C:$C,0)))</f>
        <v>elec reduce plant downtime</v>
      </c>
      <c r="L459" s="176">
        <f>IF(ISBLANK(INDEX('Policy Characteristics'!F:F,MATCH($C459,'Policy Characteristics'!$C:$C,0))),"",INDEX('Policy Characteristics'!F:F,MATCH($C459,'Policy Characteristics'!$C:$C,0)))</f>
        <v>0</v>
      </c>
      <c r="M459" s="176">
        <f>IF(ISBLANK(INDEX('Policy Characteristics'!G:G,MATCH($C459,'Policy Characteristics'!$C:$C,0))),"",INDEX('Policy Characteristics'!G:G,MATCH($C459,'Policy Characteristics'!$C:$C,0)))</f>
        <v>0.6</v>
      </c>
      <c r="N459" s="176">
        <f>IF(ISBLANK(INDEX('Policy Characteristics'!H:H,MATCH($C459,'Policy Characteristics'!$C:$C,0))),"",INDEX('Policy Characteristics'!H:H,MATCH($C459,'Policy Characteristics'!$C:$C,0)))</f>
        <v>0.01</v>
      </c>
      <c r="O459" s="176" t="str">
        <f>IF(ISBLANK(INDEX('Policy Characteristics'!I:I,MATCH($C459,'Policy Characteristics'!$C:$C,0))),"",INDEX('Policy Characteristics'!I:I,MATCH($C459,'Policy Characteristics'!$C:$C,0)))</f>
        <v>% reduction in downtime</v>
      </c>
      <c r="P459" s="176" t="str">
        <f>IF(ISBLANK(INDEX('Policy Characteristics'!J:J,MATCH($C459,'Policy Characteristics'!$C:$C,0))),"",INDEX('Policy Characteristics'!J:J,MATCH($C459,'Policy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9" s="176" t="str">
        <f>IF(ISBLANK(INDEX('Policy Characteristics'!K:K,MATCH($C459,'Policy Characteristics'!$C:$C,0))),"",INDEX('Policy Characteristics'!K:K,MATCH($C459,'Policy Characteristics'!$C:$C,0)))</f>
        <v>electricity-sector-main.html#red-downtime</v>
      </c>
      <c r="R459" s="176" t="str">
        <f>IF(ISBLANK(INDEX('Policy Characteristics'!L:L,MATCH($C459,'Policy Characteristics'!$C:$C,0))),"",INDEX('Policy Characteristics'!L:L,MATCH($C459,'Policy Characteristics'!$C:$C,0)))</f>
        <v>reduce-downtime.html</v>
      </c>
    </row>
    <row r="460" spans="1:18" s="2" customFormat="1" x14ac:dyDescent="0.25">
      <c r="A460" s="176" t="str">
        <f>IF(ISBLANK(INDEX('Policy Characteristics'!A:A,MATCH($C460,'Policy Characteristics'!$C:$C,0))),"",INDEX('Policy Characteristics'!A:A,MATCH($C460,'Policy Characteristics'!$C:$C,0)))</f>
        <v>Electricity Supply</v>
      </c>
      <c r="B460" s="184" t="str">
        <f>IF(ISBLANK(INDEX('Policy Characteristics'!B:B,MATCH($C460,'Policy Characteristics'!$C:$C,0))),"",INDEX('Policy Characteristics'!B:B,MATCH($C460,'Policy Characteristics'!$C:$C,0)))</f>
        <v>Reduce Plant Downtime</v>
      </c>
      <c r="C460" s="192" t="str">
        <f t="shared" si="26"/>
        <v>Percentage Reduction in Plant Downtime</v>
      </c>
      <c r="D460" s="6" t="s">
        <v>79</v>
      </c>
      <c r="E460" s="47"/>
      <c r="F460" s="6" t="s">
        <v>91</v>
      </c>
      <c r="G460" s="6"/>
      <c r="H460" s="49">
        <v>670</v>
      </c>
      <c r="I460" s="198" t="s">
        <v>44</v>
      </c>
      <c r="J460" s="177" t="str">
        <f>IF(ISBLANK(INDEX('Policy Characteristics'!D:D,MATCH($C460,'Policy Characteristics'!$C:$C,0))),"",INDEX('Policy Characteristics'!D:D,MATCH($C460,'Policy Characteristics'!$C:$C,0)))</f>
        <v>Reduce Plant Downtime</v>
      </c>
      <c r="K460" s="176" t="str">
        <f>IF(ISBLANK(INDEX('Policy Characteristics'!E:E,MATCH($C460,'Policy Characteristics'!$C:$C,0))),"",INDEX('Policy Characteristics'!E:E,MATCH($C460,'Policy Characteristics'!$C:$C,0)))</f>
        <v>elec reduce plant downtime</v>
      </c>
      <c r="L460" s="176">
        <f>IF(ISBLANK(INDEX('Policy Characteristics'!F:F,MATCH($C460,'Policy Characteristics'!$C:$C,0))),"",INDEX('Policy Characteristics'!F:F,MATCH($C460,'Policy Characteristics'!$C:$C,0)))</f>
        <v>0</v>
      </c>
      <c r="M460" s="176">
        <f>IF(ISBLANK(INDEX('Policy Characteristics'!G:G,MATCH($C460,'Policy Characteristics'!$C:$C,0))),"",INDEX('Policy Characteristics'!G:G,MATCH($C460,'Policy Characteristics'!$C:$C,0)))</f>
        <v>0.6</v>
      </c>
      <c r="N460" s="176">
        <f>IF(ISBLANK(INDEX('Policy Characteristics'!H:H,MATCH($C460,'Policy Characteristics'!$C:$C,0))),"",INDEX('Policy Characteristics'!H:H,MATCH($C460,'Policy Characteristics'!$C:$C,0)))</f>
        <v>0.01</v>
      </c>
      <c r="O460" s="176" t="str">
        <f>IF(ISBLANK(INDEX('Policy Characteristics'!I:I,MATCH($C460,'Policy Characteristics'!$C:$C,0))),"",INDEX('Policy Characteristics'!I:I,MATCH($C460,'Policy Characteristics'!$C:$C,0)))</f>
        <v>% reduction in downtime</v>
      </c>
      <c r="P460" s="176" t="str">
        <f>IF(ISBLANK(INDEX('Policy Characteristics'!J:J,MATCH($C460,'Policy Characteristics'!$C:$C,0))),"",INDEX('Policy Characteristics'!J:J,MATCH($C460,'Policy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0" s="176" t="str">
        <f>IF(ISBLANK(INDEX('Policy Characteristics'!K:K,MATCH($C460,'Policy Characteristics'!$C:$C,0))),"",INDEX('Policy Characteristics'!K:K,MATCH($C460,'Policy Characteristics'!$C:$C,0)))</f>
        <v>electricity-sector-main.html#red-downtime</v>
      </c>
      <c r="R460" s="176" t="str">
        <f>IF(ISBLANK(INDEX('Policy Characteristics'!L:L,MATCH($C460,'Policy Characteristics'!$C:$C,0))),"",INDEX('Policy Characteristics'!L:L,MATCH($C460,'Policy Characteristics'!$C:$C,0)))</f>
        <v>reduce-downtime.html</v>
      </c>
    </row>
    <row r="461" spans="1:18" s="2" customFormat="1" x14ac:dyDescent="0.25">
      <c r="A461" s="176" t="str">
        <f>IF(ISBLANK(INDEX('Policy Characteristics'!A:A,MATCH($C461,'Policy Characteristics'!$C:$C,0))),"",INDEX('Policy Characteristics'!A:A,MATCH($C461,'Policy Characteristics'!$C:$C,0)))</f>
        <v>Electricity Supply</v>
      </c>
      <c r="B461" s="184" t="str">
        <f>IF(ISBLANK(INDEX('Policy Characteristics'!B:B,MATCH($C461,'Policy Characteristics'!$C:$C,0))),"",INDEX('Policy Characteristics'!B:B,MATCH($C461,'Policy Characteristics'!$C:$C,0)))</f>
        <v>Reduce Plant Downtime</v>
      </c>
      <c r="C461" s="192" t="str">
        <f t="shared" si="26"/>
        <v>Percentage Reduction in Plant Downtime</v>
      </c>
      <c r="D461" s="6" t="s">
        <v>1306</v>
      </c>
      <c r="E461" s="47"/>
      <c r="F461" s="6" t="s">
        <v>428</v>
      </c>
      <c r="G461" s="6"/>
      <c r="H461" s="49">
        <v>673</v>
      </c>
      <c r="I461" s="198" t="s">
        <v>44</v>
      </c>
      <c r="J461" s="177" t="str">
        <f>IF(ISBLANK(INDEX('Policy Characteristics'!D:D,MATCH($C461,'Policy Characteristics'!$C:$C,0))),"",INDEX('Policy Characteristics'!D:D,MATCH($C461,'Policy Characteristics'!$C:$C,0)))</f>
        <v>Reduce Plant Downtime</v>
      </c>
      <c r="K461" s="176" t="str">
        <f>IF(ISBLANK(INDEX('Policy Characteristics'!E:E,MATCH($C461,'Policy Characteristics'!$C:$C,0))),"",INDEX('Policy Characteristics'!E:E,MATCH($C461,'Policy Characteristics'!$C:$C,0)))</f>
        <v>elec reduce plant downtime</v>
      </c>
      <c r="L461" s="176">
        <f>IF(ISBLANK(INDEX('Policy Characteristics'!F:F,MATCH($C461,'Policy Characteristics'!$C:$C,0))),"",INDEX('Policy Characteristics'!F:F,MATCH($C461,'Policy Characteristics'!$C:$C,0)))</f>
        <v>0</v>
      </c>
      <c r="M461" s="176">
        <f>IF(ISBLANK(INDEX('Policy Characteristics'!G:G,MATCH($C461,'Policy Characteristics'!$C:$C,0))),"",INDEX('Policy Characteristics'!G:G,MATCH($C461,'Policy Characteristics'!$C:$C,0)))</f>
        <v>0.6</v>
      </c>
      <c r="N461" s="176">
        <f>IF(ISBLANK(INDEX('Policy Characteristics'!H:H,MATCH($C461,'Policy Characteristics'!$C:$C,0))),"",INDEX('Policy Characteristics'!H:H,MATCH($C461,'Policy Characteristics'!$C:$C,0)))</f>
        <v>0.01</v>
      </c>
      <c r="O461" s="176" t="str">
        <f>IF(ISBLANK(INDEX('Policy Characteristics'!I:I,MATCH($C461,'Policy Characteristics'!$C:$C,0))),"",INDEX('Policy Characteristics'!I:I,MATCH($C461,'Policy Characteristics'!$C:$C,0)))</f>
        <v>% reduction in downtime</v>
      </c>
      <c r="P461" s="176" t="str">
        <f>IF(ISBLANK(INDEX('Policy Characteristics'!J:J,MATCH($C461,'Policy Characteristics'!$C:$C,0))),"",INDEX('Policy Characteristics'!J:J,MATCH($C461,'Policy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1" s="176" t="str">
        <f>IF(ISBLANK(INDEX('Policy Characteristics'!K:K,MATCH($C461,'Policy Characteristics'!$C:$C,0))),"",INDEX('Policy Characteristics'!K:K,MATCH($C461,'Policy Characteristics'!$C:$C,0)))</f>
        <v>electricity-sector-main.html#red-downtime</v>
      </c>
      <c r="R461" s="176" t="str">
        <f>IF(ISBLANK(INDEX('Policy Characteristics'!L:L,MATCH($C461,'Policy Characteristics'!$C:$C,0))),"",INDEX('Policy Characteristics'!L:L,MATCH($C461,'Policy Characteristics'!$C:$C,0)))</f>
        <v>reduce-downtime.html</v>
      </c>
    </row>
    <row r="462" spans="1:18" s="2" customFormat="1" x14ac:dyDescent="0.25">
      <c r="A462" s="176" t="str">
        <f>IF(ISBLANK(INDEX('Policy Characteristics'!A:A,MATCH($C462,'Policy Characteristics'!$C:$C,0))),"",INDEX('Policy Characteristics'!A:A,MATCH($C462,'Policy Characteristics'!$C:$C,0)))</f>
        <v>Electricity Supply</v>
      </c>
      <c r="B462" s="184" t="str">
        <f>IF(ISBLANK(INDEX('Policy Characteristics'!B:B,MATCH($C462,'Policy Characteristics'!$C:$C,0))),"",INDEX('Policy Characteristics'!B:B,MATCH($C462,'Policy Characteristics'!$C:$C,0)))</f>
        <v>Reduce Plant Downtime</v>
      </c>
      <c r="C462" s="192" t="str">
        <f t="shared" si="26"/>
        <v>Percentage Reduction in Plant Downtime</v>
      </c>
      <c r="D462" s="6" t="s">
        <v>302</v>
      </c>
      <c r="E462" s="47"/>
      <c r="F462" s="6" t="s">
        <v>2527</v>
      </c>
      <c r="G462" s="6"/>
      <c r="H462" s="49">
        <v>676</v>
      </c>
      <c r="I462" s="198" t="s">
        <v>44</v>
      </c>
      <c r="J462" s="177" t="str">
        <f>IF(ISBLANK(INDEX('Policy Characteristics'!D:D,MATCH($C462,'Policy Characteristics'!$C:$C,0))),"",INDEX('Policy Characteristics'!D:D,MATCH($C462,'Policy Characteristics'!$C:$C,0)))</f>
        <v>Reduce Plant Downtime</v>
      </c>
      <c r="K462" s="176" t="str">
        <f>IF(ISBLANK(INDEX('Policy Characteristics'!E:E,MATCH($C462,'Policy Characteristics'!$C:$C,0))),"",INDEX('Policy Characteristics'!E:E,MATCH($C462,'Policy Characteristics'!$C:$C,0)))</f>
        <v>elec reduce plant downtime</v>
      </c>
      <c r="L462" s="176">
        <f>IF(ISBLANK(INDEX('Policy Characteristics'!F:F,MATCH($C462,'Policy Characteristics'!$C:$C,0))),"",INDEX('Policy Characteristics'!F:F,MATCH($C462,'Policy Characteristics'!$C:$C,0)))</f>
        <v>0</v>
      </c>
      <c r="M462" s="176">
        <f>IF(ISBLANK(INDEX('Policy Characteristics'!G:G,MATCH($C462,'Policy Characteristics'!$C:$C,0))),"",INDEX('Policy Characteristics'!G:G,MATCH($C462,'Policy Characteristics'!$C:$C,0)))</f>
        <v>0.6</v>
      </c>
      <c r="N462" s="176">
        <f>IF(ISBLANK(INDEX('Policy Characteristics'!H:H,MATCH($C462,'Policy Characteristics'!$C:$C,0))),"",INDEX('Policy Characteristics'!H:H,MATCH($C462,'Policy Characteristics'!$C:$C,0)))</f>
        <v>0.01</v>
      </c>
      <c r="O462" s="176" t="str">
        <f>IF(ISBLANK(INDEX('Policy Characteristics'!I:I,MATCH($C462,'Policy Characteristics'!$C:$C,0))),"",INDEX('Policy Characteristics'!I:I,MATCH($C462,'Policy Characteristics'!$C:$C,0)))</f>
        <v>% reduction in downtime</v>
      </c>
      <c r="P462" s="176" t="str">
        <f>IF(ISBLANK(INDEX('Policy Characteristics'!J:J,MATCH($C462,'Policy Characteristics'!$C:$C,0))),"",INDEX('Policy Characteristics'!J:J,MATCH($C462,'Policy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2" s="176" t="str">
        <f>IF(ISBLANK(INDEX('Policy Characteristics'!K:K,MATCH($C462,'Policy Characteristics'!$C:$C,0))),"",INDEX('Policy Characteristics'!K:K,MATCH($C462,'Policy Characteristics'!$C:$C,0)))</f>
        <v>electricity-sector-main.html#red-downtime</v>
      </c>
      <c r="R462" s="176" t="str">
        <f>IF(ISBLANK(INDEX('Policy Characteristics'!L:L,MATCH($C462,'Policy Characteristics'!$C:$C,0))),"",INDEX('Policy Characteristics'!L:L,MATCH($C462,'Policy Characteristics'!$C:$C,0)))</f>
        <v>reduce-downtime.html</v>
      </c>
    </row>
    <row r="463" spans="1:18" s="2" customFormat="1" x14ac:dyDescent="0.25">
      <c r="A463" s="176" t="str">
        <f>IF(ISBLANK(INDEX('Policy Characteristics'!A:A,MATCH($C463,'Policy Characteristics'!$C:$C,0))),"",INDEX('Policy Characteristics'!A:A,MATCH($C463,'Policy Characteristics'!$C:$C,0)))</f>
        <v>Electricity Supply</v>
      </c>
      <c r="B463" s="184" t="str">
        <f>IF(ISBLANK(INDEX('Policy Characteristics'!B:B,MATCH($C463,'Policy Characteristics'!$C:$C,0))),"",INDEX('Policy Characteristics'!B:B,MATCH($C463,'Policy Characteristics'!$C:$C,0)))</f>
        <v>Reduce Plant Downtime</v>
      </c>
      <c r="C463" s="192" t="str">
        <f t="shared" si="26"/>
        <v>Percentage Reduction in Plant Downtime</v>
      </c>
      <c r="D463" s="6" t="s">
        <v>303</v>
      </c>
      <c r="E463" s="47"/>
      <c r="F463" s="6" t="s">
        <v>2525</v>
      </c>
      <c r="G463" s="6"/>
      <c r="H463" s="49">
        <v>679</v>
      </c>
      <c r="I463" s="198" t="s">
        <v>44</v>
      </c>
      <c r="J463" s="177" t="str">
        <f>IF(ISBLANK(INDEX('Policy Characteristics'!D:D,MATCH($C463,'Policy Characteristics'!$C:$C,0))),"",INDEX('Policy Characteristics'!D:D,MATCH($C463,'Policy Characteristics'!$C:$C,0)))</f>
        <v>Reduce Plant Downtime</v>
      </c>
      <c r="K463" s="176" t="str">
        <f>IF(ISBLANK(INDEX('Policy Characteristics'!E:E,MATCH($C463,'Policy Characteristics'!$C:$C,0))),"",INDEX('Policy Characteristics'!E:E,MATCH($C463,'Policy Characteristics'!$C:$C,0)))</f>
        <v>elec reduce plant downtime</v>
      </c>
      <c r="L463" s="176">
        <f>IF(ISBLANK(INDEX('Policy Characteristics'!F:F,MATCH($C463,'Policy Characteristics'!$C:$C,0))),"",INDEX('Policy Characteristics'!F:F,MATCH($C463,'Policy Characteristics'!$C:$C,0)))</f>
        <v>0</v>
      </c>
      <c r="M463" s="176">
        <f>IF(ISBLANK(INDEX('Policy Characteristics'!G:G,MATCH($C463,'Policy Characteristics'!$C:$C,0))),"",INDEX('Policy Characteristics'!G:G,MATCH($C463,'Policy Characteristics'!$C:$C,0)))</f>
        <v>0.6</v>
      </c>
      <c r="N463" s="176">
        <f>IF(ISBLANK(INDEX('Policy Characteristics'!H:H,MATCH($C463,'Policy Characteristics'!$C:$C,0))),"",INDEX('Policy Characteristics'!H:H,MATCH($C463,'Policy Characteristics'!$C:$C,0)))</f>
        <v>0.01</v>
      </c>
      <c r="O463" s="176" t="str">
        <f>IF(ISBLANK(INDEX('Policy Characteristics'!I:I,MATCH($C463,'Policy Characteristics'!$C:$C,0))),"",INDEX('Policy Characteristics'!I:I,MATCH($C463,'Policy Characteristics'!$C:$C,0)))</f>
        <v>% reduction in downtime</v>
      </c>
      <c r="P463" s="176" t="str">
        <f>IF(ISBLANK(INDEX('Policy Characteristics'!J:J,MATCH($C463,'Policy Characteristics'!$C:$C,0))),"",INDEX('Policy Characteristics'!J:J,MATCH($C463,'Policy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3" s="176" t="str">
        <f>IF(ISBLANK(INDEX('Policy Characteristics'!K:K,MATCH($C463,'Policy Characteristics'!$C:$C,0))),"",INDEX('Policy Characteristics'!K:K,MATCH($C463,'Policy Characteristics'!$C:$C,0)))</f>
        <v>electricity-sector-main.html#red-downtime</v>
      </c>
      <c r="R463" s="176" t="str">
        <f>IF(ISBLANK(INDEX('Policy Characteristics'!L:L,MATCH($C463,'Policy Characteristics'!$C:$C,0))),"",INDEX('Policy Characteristics'!L:L,MATCH($C463,'Policy Characteristics'!$C:$C,0)))</f>
        <v>reduce-downtime.html</v>
      </c>
    </row>
    <row r="464" spans="1:18" s="2" customFormat="1" x14ac:dyDescent="0.25">
      <c r="A464" s="176" t="str">
        <f>IF(ISBLANK(INDEX('Policy Characteristics'!A:A,MATCH($C464,'Policy Characteristics'!$C:$C,0))),"",INDEX('Policy Characteristics'!A:A,MATCH($C464,'Policy Characteristics'!$C:$C,0)))</f>
        <v>Electricity Supply</v>
      </c>
      <c r="B464" s="184" t="str">
        <f>IF(ISBLANK(INDEX('Policy Characteristics'!B:B,MATCH($C464,'Policy Characteristics'!$C:$C,0))),"",INDEX('Policy Characteristics'!B:B,MATCH($C464,'Policy Characteristics'!$C:$C,0)))</f>
        <v>Reduce Plant Downtime</v>
      </c>
      <c r="C464" s="192" t="str">
        <f t="shared" si="26"/>
        <v>Percentage Reduction in Plant Downtime</v>
      </c>
      <c r="D464" s="6" t="s">
        <v>436</v>
      </c>
      <c r="E464" s="47"/>
      <c r="F464" s="6" t="s">
        <v>435</v>
      </c>
      <c r="G464" s="6"/>
      <c r="H464" s="49">
        <v>182</v>
      </c>
      <c r="I464" s="6" t="s">
        <v>44</v>
      </c>
      <c r="J464" s="177" t="str">
        <f>IF(ISBLANK(INDEX('Policy Characteristics'!D:D,MATCH($C464,'Policy Characteristics'!$C:$C,0))),"",INDEX('Policy Characteristics'!D:D,MATCH($C464,'Policy Characteristics'!$C:$C,0)))</f>
        <v>Reduce Plant Downtime</v>
      </c>
      <c r="K464" s="176" t="str">
        <f>IF(ISBLANK(INDEX('Policy Characteristics'!E:E,MATCH($C464,'Policy Characteristics'!$C:$C,0))),"",INDEX('Policy Characteristics'!E:E,MATCH($C464,'Policy Characteristics'!$C:$C,0)))</f>
        <v>elec reduce plant downtime</v>
      </c>
      <c r="L464" s="176">
        <f>IF(ISBLANK(INDEX('Policy Characteristics'!F:F,MATCH($C464,'Policy Characteristics'!$C:$C,0))),"",INDEX('Policy Characteristics'!F:F,MATCH($C464,'Policy Characteristics'!$C:$C,0)))</f>
        <v>0</v>
      </c>
      <c r="M464" s="176">
        <f>IF(ISBLANK(INDEX('Policy Characteristics'!G:G,MATCH($C464,'Policy Characteristics'!$C:$C,0))),"",INDEX('Policy Characteristics'!G:G,MATCH($C464,'Policy Characteristics'!$C:$C,0)))</f>
        <v>0.6</v>
      </c>
      <c r="N464" s="176">
        <f>IF(ISBLANK(INDEX('Policy Characteristics'!H:H,MATCH($C464,'Policy Characteristics'!$C:$C,0))),"",INDEX('Policy Characteristics'!H:H,MATCH($C464,'Policy Characteristics'!$C:$C,0)))</f>
        <v>0.01</v>
      </c>
      <c r="O464" s="176" t="str">
        <f>IF(ISBLANK(INDEX('Policy Characteristics'!I:I,MATCH($C464,'Policy Characteristics'!$C:$C,0))),"",INDEX('Policy Characteristics'!I:I,MATCH($C464,'Policy Characteristics'!$C:$C,0)))</f>
        <v>% reduction in downtime</v>
      </c>
      <c r="P464" s="176" t="str">
        <f>IF(ISBLANK(INDEX('Policy Characteristics'!J:J,MATCH($C464,'Policy Characteristics'!$C:$C,0))),"",INDEX('Policy Characteristics'!J:J,MATCH($C464,'Policy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4" s="176" t="str">
        <f>IF(ISBLANK(INDEX('Policy Characteristics'!K:K,MATCH($C464,'Policy Characteristics'!$C:$C,0))),"",INDEX('Policy Characteristics'!K:K,MATCH($C464,'Policy Characteristics'!$C:$C,0)))</f>
        <v>electricity-sector-main.html#red-downtime</v>
      </c>
      <c r="R464" s="176" t="str">
        <f>IF(ISBLANK(INDEX('Policy Characteristics'!L:L,MATCH($C464,'Policy Characteristics'!$C:$C,0))),"",INDEX('Policy Characteristics'!L:L,MATCH($C464,'Policy Characteristics'!$C:$C,0)))</f>
        <v>reduce-downtime.html</v>
      </c>
    </row>
    <row r="465" spans="1:18" s="2" customFormat="1" x14ac:dyDescent="0.25">
      <c r="A465" s="176" t="str">
        <f>IF(ISBLANK(INDEX('Policy Characteristics'!A:A,MATCH($C465,'Policy Characteristics'!$C:$C,0))),"",INDEX('Policy Characteristics'!A:A,MATCH($C465,'Policy Characteristics'!$C:$C,0)))</f>
        <v>Electricity Supply</v>
      </c>
      <c r="B465" s="184" t="str">
        <f>IF(ISBLANK(INDEX('Policy Characteristics'!B:B,MATCH($C465,'Policy Characteristics'!$C:$C,0))),"",INDEX('Policy Characteristics'!B:B,MATCH($C465,'Policy Characteristics'!$C:$C,0)))</f>
        <v>Reduce Plant Downtime</v>
      </c>
      <c r="C465" s="192" t="str">
        <f t="shared" si="26"/>
        <v>Percentage Reduction in Plant Downtime</v>
      </c>
      <c r="D465" s="6" t="s">
        <v>445</v>
      </c>
      <c r="E465" s="47"/>
      <c r="F465" s="6" t="s">
        <v>446</v>
      </c>
      <c r="H465" s="49">
        <v>684</v>
      </c>
      <c r="I465" s="198" t="s">
        <v>44</v>
      </c>
      <c r="J465" s="177" t="str">
        <f>IF(ISBLANK(INDEX('Policy Characteristics'!D:D,MATCH($C465,'Policy Characteristics'!$C:$C,0))),"",INDEX('Policy Characteristics'!D:D,MATCH($C465,'Policy Characteristics'!$C:$C,0)))</f>
        <v>Reduce Plant Downtime</v>
      </c>
      <c r="K465" s="176" t="str">
        <f>IF(ISBLANK(INDEX('Policy Characteristics'!E:E,MATCH($C465,'Policy Characteristics'!$C:$C,0))),"",INDEX('Policy Characteristics'!E:E,MATCH($C465,'Policy Characteristics'!$C:$C,0)))</f>
        <v>elec reduce plant downtime</v>
      </c>
      <c r="L465" s="176">
        <f>IF(ISBLANK(INDEX('Policy Characteristics'!F:F,MATCH($C465,'Policy Characteristics'!$C:$C,0))),"",INDEX('Policy Characteristics'!F:F,MATCH($C465,'Policy Characteristics'!$C:$C,0)))</f>
        <v>0</v>
      </c>
      <c r="M465" s="176">
        <f>IF(ISBLANK(INDEX('Policy Characteristics'!G:G,MATCH($C465,'Policy Characteristics'!$C:$C,0))),"",INDEX('Policy Characteristics'!G:G,MATCH($C465,'Policy Characteristics'!$C:$C,0)))</f>
        <v>0.6</v>
      </c>
      <c r="N465" s="176">
        <f>IF(ISBLANK(INDEX('Policy Characteristics'!H:H,MATCH($C465,'Policy Characteristics'!$C:$C,0))),"",INDEX('Policy Characteristics'!H:H,MATCH($C465,'Policy Characteristics'!$C:$C,0)))</f>
        <v>0.01</v>
      </c>
      <c r="O465" s="176" t="str">
        <f>IF(ISBLANK(INDEX('Policy Characteristics'!I:I,MATCH($C465,'Policy Characteristics'!$C:$C,0))),"",INDEX('Policy Characteristics'!I:I,MATCH($C465,'Policy Characteristics'!$C:$C,0)))</f>
        <v>% reduction in downtime</v>
      </c>
      <c r="P465" s="176" t="str">
        <f>IF(ISBLANK(INDEX('Policy Characteristics'!J:J,MATCH($C465,'Policy Characteristics'!$C:$C,0))),"",INDEX('Policy Characteristics'!J:J,MATCH($C465,'Policy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5" s="176" t="str">
        <f>IF(ISBLANK(INDEX('Policy Characteristics'!K:K,MATCH($C465,'Policy Characteristics'!$C:$C,0))),"",INDEX('Policy Characteristics'!K:K,MATCH($C465,'Policy Characteristics'!$C:$C,0)))</f>
        <v>electricity-sector-main.html#red-downtime</v>
      </c>
      <c r="R465" s="176" t="str">
        <f>IF(ISBLANK(INDEX('Policy Characteristics'!L:L,MATCH($C465,'Policy Characteristics'!$C:$C,0))),"",INDEX('Policy Characteristics'!L:L,MATCH($C465,'Policy Characteristics'!$C:$C,0)))</f>
        <v>reduce-downtime.html</v>
      </c>
    </row>
    <row r="466" spans="1:18" s="2" customFormat="1" x14ac:dyDescent="0.25">
      <c r="A466" s="176" t="str">
        <f>IF(ISBLANK(INDEX('Policy Characteristics'!A:A,MATCH($C466,'Policy Characteristics'!$C:$C,0))),"",INDEX('Policy Characteristics'!A:A,MATCH($C466,'Policy Characteristics'!$C:$C,0)))</f>
        <v>Electricity Supply</v>
      </c>
      <c r="B466" s="184" t="str">
        <f>IF(ISBLANK(INDEX('Policy Characteristics'!B:B,MATCH($C466,'Policy Characteristics'!$C:$C,0))),"",INDEX('Policy Characteristics'!B:B,MATCH($C466,'Policy Characteristics'!$C:$C,0)))</f>
        <v>Reduce Plant Downtime</v>
      </c>
      <c r="C466" s="192" t="str">
        <f t="shared" si="26"/>
        <v>Percentage Reduction in Plant Downtime</v>
      </c>
      <c r="D466" s="6" t="s">
        <v>1622</v>
      </c>
      <c r="E466" s="47"/>
      <c r="F466" s="6" t="s">
        <v>1348</v>
      </c>
      <c r="G466" s="6"/>
      <c r="H466" s="49">
        <v>687</v>
      </c>
      <c r="I466" s="198" t="s">
        <v>44</v>
      </c>
      <c r="J466" s="177" t="str">
        <f>IF(ISBLANK(INDEX('Policy Characteristics'!D:D,MATCH($C466,'Policy Characteristics'!$C:$C,0))),"",INDEX('Policy Characteristics'!D:D,MATCH($C466,'Policy Characteristics'!$C:$C,0)))</f>
        <v>Reduce Plant Downtime</v>
      </c>
      <c r="K466" s="176" t="str">
        <f>IF(ISBLANK(INDEX('Policy Characteristics'!E:E,MATCH($C466,'Policy Characteristics'!$C:$C,0))),"",INDEX('Policy Characteristics'!E:E,MATCH($C466,'Policy Characteristics'!$C:$C,0)))</f>
        <v>elec reduce plant downtime</v>
      </c>
      <c r="L466" s="176">
        <f>IF(ISBLANK(INDEX('Policy Characteristics'!F:F,MATCH($C466,'Policy Characteristics'!$C:$C,0))),"",INDEX('Policy Characteristics'!F:F,MATCH($C466,'Policy Characteristics'!$C:$C,0)))</f>
        <v>0</v>
      </c>
      <c r="M466" s="176">
        <f>IF(ISBLANK(INDEX('Policy Characteristics'!G:G,MATCH($C466,'Policy Characteristics'!$C:$C,0))),"",INDEX('Policy Characteristics'!G:G,MATCH($C466,'Policy Characteristics'!$C:$C,0)))</f>
        <v>0.6</v>
      </c>
      <c r="N466" s="176">
        <f>IF(ISBLANK(INDEX('Policy Characteristics'!H:H,MATCH($C466,'Policy Characteristics'!$C:$C,0))),"",INDEX('Policy Characteristics'!H:H,MATCH($C466,'Policy Characteristics'!$C:$C,0)))</f>
        <v>0.01</v>
      </c>
      <c r="O466" s="176" t="str">
        <f>IF(ISBLANK(INDEX('Policy Characteristics'!I:I,MATCH($C466,'Policy Characteristics'!$C:$C,0))),"",INDEX('Policy Characteristics'!I:I,MATCH($C466,'Policy Characteristics'!$C:$C,0)))</f>
        <v>% reduction in downtime</v>
      </c>
      <c r="P466" s="176" t="str">
        <f>IF(ISBLANK(INDEX('Policy Characteristics'!J:J,MATCH($C466,'Policy Characteristics'!$C:$C,0))),"",INDEX('Policy Characteristics'!J:J,MATCH($C466,'Policy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6" s="176" t="str">
        <f>IF(ISBLANK(INDEX('Policy Characteristics'!K:K,MATCH($C466,'Policy Characteristics'!$C:$C,0))),"",INDEX('Policy Characteristics'!K:K,MATCH($C466,'Policy Characteristics'!$C:$C,0)))</f>
        <v>electricity-sector-main.html#red-downtime</v>
      </c>
      <c r="R466" s="176" t="str">
        <f>IF(ISBLANK(INDEX('Policy Characteristics'!L:L,MATCH($C466,'Policy Characteristics'!$C:$C,0))),"",INDEX('Policy Characteristics'!L:L,MATCH($C466,'Policy Characteristics'!$C:$C,0)))</f>
        <v>reduce-downtime.html</v>
      </c>
    </row>
    <row r="467" spans="1:18" s="2" customFormat="1" x14ac:dyDescent="0.25">
      <c r="A467" s="176" t="str">
        <f>IF(ISBLANK(INDEX('Policy Characteristics'!A:A,MATCH($C467,'Policy Characteristics'!$C:$C,0))),"",INDEX('Policy Characteristics'!A:A,MATCH($C467,'Policy Characteristics'!$C:$C,0)))</f>
        <v>Electricity Supply</v>
      </c>
      <c r="B467" s="184" t="str">
        <f>IF(ISBLANK(INDEX('Policy Characteristics'!B:B,MATCH($C467,'Policy Characteristics'!$C:$C,0))),"",INDEX('Policy Characteristics'!B:B,MATCH($C467,'Policy Characteristics'!$C:$C,0)))</f>
        <v>Reduce Plant Downtime</v>
      </c>
      <c r="C467" s="192" t="str">
        <f t="shared" si="26"/>
        <v>Percentage Reduction in Plant Downtime</v>
      </c>
      <c r="D467" s="6" t="s">
        <v>1623</v>
      </c>
      <c r="E467" s="47"/>
      <c r="F467" s="6" t="s">
        <v>1468</v>
      </c>
      <c r="G467" s="6"/>
      <c r="H467" s="49">
        <v>690</v>
      </c>
      <c r="I467" s="198" t="s">
        <v>44</v>
      </c>
      <c r="J467" s="177" t="str">
        <f>IF(ISBLANK(INDEX('Policy Characteristics'!D:D,MATCH($C467,'Policy Characteristics'!$C:$C,0))),"",INDEX('Policy Characteristics'!D:D,MATCH($C467,'Policy Characteristics'!$C:$C,0)))</f>
        <v>Reduce Plant Downtime</v>
      </c>
      <c r="K467" s="176" t="str">
        <f>IF(ISBLANK(INDEX('Policy Characteristics'!E:E,MATCH($C467,'Policy Characteristics'!$C:$C,0))),"",INDEX('Policy Characteristics'!E:E,MATCH($C467,'Policy Characteristics'!$C:$C,0)))</f>
        <v>elec reduce plant downtime</v>
      </c>
      <c r="L467" s="176">
        <f>IF(ISBLANK(INDEX('Policy Characteristics'!F:F,MATCH($C467,'Policy Characteristics'!$C:$C,0))),"",INDEX('Policy Characteristics'!F:F,MATCH($C467,'Policy Characteristics'!$C:$C,0)))</f>
        <v>0</v>
      </c>
      <c r="M467" s="176">
        <f>IF(ISBLANK(INDEX('Policy Characteristics'!G:G,MATCH($C467,'Policy Characteristics'!$C:$C,0))),"",INDEX('Policy Characteristics'!G:G,MATCH($C467,'Policy Characteristics'!$C:$C,0)))</f>
        <v>0.6</v>
      </c>
      <c r="N467" s="176">
        <f>IF(ISBLANK(INDEX('Policy Characteristics'!H:H,MATCH($C467,'Policy Characteristics'!$C:$C,0))),"",INDEX('Policy Characteristics'!H:H,MATCH($C467,'Policy Characteristics'!$C:$C,0)))</f>
        <v>0.01</v>
      </c>
      <c r="O467" s="176" t="str">
        <f>IF(ISBLANK(INDEX('Policy Characteristics'!I:I,MATCH($C467,'Policy Characteristics'!$C:$C,0))),"",INDEX('Policy Characteristics'!I:I,MATCH($C467,'Policy Characteristics'!$C:$C,0)))</f>
        <v>% reduction in downtime</v>
      </c>
      <c r="P467" s="176" t="str">
        <f>IF(ISBLANK(INDEX('Policy Characteristics'!J:J,MATCH($C467,'Policy Characteristics'!$C:$C,0))),"",INDEX('Policy Characteristics'!J:J,MATCH($C467,'Policy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7" s="176" t="str">
        <f>IF(ISBLANK(INDEX('Policy Characteristics'!K:K,MATCH($C467,'Policy Characteristics'!$C:$C,0))),"",INDEX('Policy Characteristics'!K:K,MATCH($C467,'Policy Characteristics'!$C:$C,0)))</f>
        <v>electricity-sector-main.html#red-downtime</v>
      </c>
      <c r="R467" s="176" t="str">
        <f>IF(ISBLANK(INDEX('Policy Characteristics'!L:L,MATCH($C467,'Policy Characteristics'!$C:$C,0))),"",INDEX('Policy Characteristics'!L:L,MATCH($C467,'Policy Characteristics'!$C:$C,0)))</f>
        <v>reduce-downtime.html</v>
      </c>
    </row>
    <row r="468" spans="1:18" s="2" customFormat="1" x14ac:dyDescent="0.25">
      <c r="A468" s="176" t="str">
        <f>IF(ISBLANK(INDEX('Policy Characteristics'!A:A,MATCH($C468,'Policy Characteristics'!$C:$C,0))),"",INDEX('Policy Characteristics'!A:A,MATCH($C468,'Policy Characteristics'!$C:$C,0)))</f>
        <v>Electricity Supply</v>
      </c>
      <c r="B468" s="184" t="str">
        <f>IF(ISBLANK(INDEX('Policy Characteristics'!B:B,MATCH($C468,'Policy Characteristics'!$C:$C,0))),"",INDEX('Policy Characteristics'!B:B,MATCH($C468,'Policy Characteristics'!$C:$C,0)))</f>
        <v>Reduce Plant Downtime</v>
      </c>
      <c r="C468" s="192" t="str">
        <f t="shared" si="26"/>
        <v>Percentage Reduction in Plant Downtime</v>
      </c>
      <c r="D468" s="6" t="s">
        <v>1624</v>
      </c>
      <c r="E468" s="47"/>
      <c r="F468" s="6" t="s">
        <v>1350</v>
      </c>
      <c r="G468" s="6"/>
      <c r="H468" s="49">
        <v>1782</v>
      </c>
      <c r="I468" s="198" t="s">
        <v>44</v>
      </c>
      <c r="J468" s="177" t="str">
        <f>IF(ISBLANK(INDEX('Policy Characteristics'!D:D,MATCH($C468,'Policy Characteristics'!$C:$C,0))),"",INDEX('Policy Characteristics'!D:D,MATCH($C468,'Policy Characteristics'!$C:$C,0)))</f>
        <v>Reduce Plant Downtime</v>
      </c>
      <c r="K468" s="176" t="str">
        <f>IF(ISBLANK(INDEX('Policy Characteristics'!E:E,MATCH($C468,'Policy Characteristics'!$C:$C,0))),"",INDEX('Policy Characteristics'!E:E,MATCH($C468,'Policy Characteristics'!$C:$C,0)))</f>
        <v>elec reduce plant downtime</v>
      </c>
      <c r="L468" s="176">
        <f>IF(ISBLANK(INDEX('Policy Characteristics'!F:F,MATCH($C468,'Policy Characteristics'!$C:$C,0))),"",INDEX('Policy Characteristics'!F:F,MATCH($C468,'Policy Characteristics'!$C:$C,0)))</f>
        <v>0</v>
      </c>
      <c r="M468" s="176">
        <f>IF(ISBLANK(INDEX('Policy Characteristics'!G:G,MATCH($C468,'Policy Characteristics'!$C:$C,0))),"",INDEX('Policy Characteristics'!G:G,MATCH($C468,'Policy Characteristics'!$C:$C,0)))</f>
        <v>0.6</v>
      </c>
      <c r="N468" s="176">
        <f>IF(ISBLANK(INDEX('Policy Characteristics'!H:H,MATCH($C468,'Policy Characteristics'!$C:$C,0))),"",INDEX('Policy Characteristics'!H:H,MATCH($C468,'Policy Characteristics'!$C:$C,0)))</f>
        <v>0.01</v>
      </c>
      <c r="O468" s="176" t="str">
        <f>IF(ISBLANK(INDEX('Policy Characteristics'!I:I,MATCH($C468,'Policy Characteristics'!$C:$C,0))),"",INDEX('Policy Characteristics'!I:I,MATCH($C468,'Policy Characteristics'!$C:$C,0)))</f>
        <v>% reduction in downtime</v>
      </c>
      <c r="P468" s="176" t="str">
        <f>IF(ISBLANK(INDEX('Policy Characteristics'!J:J,MATCH($C468,'Policy Characteristics'!$C:$C,0))),"",INDEX('Policy Characteristics'!J:J,MATCH($C468,'Policy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8" s="176" t="str">
        <f>IF(ISBLANK(INDEX('Policy Characteristics'!K:K,MATCH($C468,'Policy Characteristics'!$C:$C,0))),"",INDEX('Policy Characteristics'!K:K,MATCH($C468,'Policy Characteristics'!$C:$C,0)))</f>
        <v>electricity-sector-main.html#red-downtime</v>
      </c>
      <c r="R468" s="176" t="str">
        <f>IF(ISBLANK(INDEX('Policy Characteristics'!L:L,MATCH($C468,'Policy Characteristics'!$C:$C,0))),"",INDEX('Policy Characteristics'!L:L,MATCH($C468,'Policy Characteristics'!$C:$C,0)))</f>
        <v>reduce-downtime.html</v>
      </c>
    </row>
    <row r="469" spans="1:18" s="2" customFormat="1" x14ac:dyDescent="0.25">
      <c r="A469" s="176" t="str">
        <f>IF(ISBLANK(INDEX('Policy Characteristics'!A:A,MATCH($C469,'Policy Characteristics'!$C:$C,0))),"",INDEX('Policy Characteristics'!A:A,MATCH($C469,'Policy Characteristics'!$C:$C,0)))</f>
        <v>Electricity Supply</v>
      </c>
      <c r="B469" s="184" t="str">
        <f>IF(ISBLANK(INDEX('Policy Characteristics'!B:B,MATCH($C469,'Policy Characteristics'!$C:$C,0))),"",INDEX('Policy Characteristics'!B:B,MATCH($C469,'Policy Characteristics'!$C:$C,0)))</f>
        <v>Reduce Plant Downtime</v>
      </c>
      <c r="C469" s="192" t="str">
        <f t="shared" si="26"/>
        <v>Percentage Reduction in Plant Downtime</v>
      </c>
      <c r="D469" s="6" t="s">
        <v>2272</v>
      </c>
      <c r="E469" s="47"/>
      <c r="F469" s="6" t="s">
        <v>2279</v>
      </c>
      <c r="G469" s="6"/>
      <c r="H469" s="49">
        <v>1783</v>
      </c>
      <c r="I469" s="198" t="s">
        <v>44</v>
      </c>
      <c r="J469" s="177" t="str">
        <f>IF(ISBLANK(INDEX('Policy Characteristics'!D:D,MATCH($C469,'Policy Characteristics'!$C:$C,0))),"",INDEX('Policy Characteristics'!D:D,MATCH($C469,'Policy Characteristics'!$C:$C,0)))</f>
        <v>Reduce Plant Downtime</v>
      </c>
      <c r="K469" s="176" t="str">
        <f>IF(ISBLANK(INDEX('Policy Characteristics'!E:E,MATCH($C469,'Policy Characteristics'!$C:$C,0))),"",INDEX('Policy Characteristics'!E:E,MATCH($C469,'Policy Characteristics'!$C:$C,0)))</f>
        <v>elec reduce plant downtime</v>
      </c>
      <c r="L469" s="176">
        <f>IF(ISBLANK(INDEX('Policy Characteristics'!F:F,MATCH($C469,'Policy Characteristics'!$C:$C,0))),"",INDEX('Policy Characteristics'!F:F,MATCH($C469,'Policy Characteristics'!$C:$C,0)))</f>
        <v>0</v>
      </c>
      <c r="M469" s="176">
        <f>IF(ISBLANK(INDEX('Policy Characteristics'!G:G,MATCH($C469,'Policy Characteristics'!$C:$C,0))),"",INDEX('Policy Characteristics'!G:G,MATCH($C469,'Policy Characteristics'!$C:$C,0)))</f>
        <v>0.6</v>
      </c>
      <c r="N469" s="176">
        <f>IF(ISBLANK(INDEX('Policy Characteristics'!H:H,MATCH($C469,'Policy Characteristics'!$C:$C,0))),"",INDEX('Policy Characteristics'!H:H,MATCH($C469,'Policy Characteristics'!$C:$C,0)))</f>
        <v>0.01</v>
      </c>
      <c r="O469" s="176" t="str">
        <f>IF(ISBLANK(INDEX('Policy Characteristics'!I:I,MATCH($C469,'Policy Characteristics'!$C:$C,0))),"",INDEX('Policy Characteristics'!I:I,MATCH($C469,'Policy Characteristics'!$C:$C,0)))</f>
        <v>% reduction in downtime</v>
      </c>
      <c r="P469" s="176" t="str">
        <f>IF(ISBLANK(INDEX('Policy Characteristics'!J:J,MATCH($C469,'Policy Characteristics'!$C:$C,0))),"",INDEX('Policy Characteristics'!J:J,MATCH($C469,'Policy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9" s="176" t="str">
        <f>IF(ISBLANK(INDEX('Policy Characteristics'!K:K,MATCH($C469,'Policy Characteristics'!$C:$C,0))),"",INDEX('Policy Characteristics'!K:K,MATCH($C469,'Policy Characteristics'!$C:$C,0)))</f>
        <v>electricity-sector-main.html#red-downtime</v>
      </c>
      <c r="R469" s="176" t="str">
        <f>IF(ISBLANK(INDEX('Policy Characteristics'!L:L,MATCH($C469,'Policy Characteristics'!$C:$C,0))),"",INDEX('Policy Characteristics'!L:L,MATCH($C469,'Policy Characteristics'!$C:$C,0)))</f>
        <v>reduce-downtime.html</v>
      </c>
    </row>
    <row r="470" spans="1:18" s="2" customFormat="1" x14ac:dyDescent="0.25">
      <c r="A470" s="176" t="str">
        <f>IF(ISBLANK(INDEX('Policy Characteristics'!A:A,MATCH($C470,'Policy Characteristics'!$C:$C,0))),"",INDEX('Policy Characteristics'!A:A,MATCH($C470,'Policy Characteristics'!$C:$C,0)))</f>
        <v>Electricity Supply</v>
      </c>
      <c r="B470" s="184" t="str">
        <f>IF(ISBLANK(INDEX('Policy Characteristics'!B:B,MATCH($C470,'Policy Characteristics'!$C:$C,0))),"",INDEX('Policy Characteristics'!B:B,MATCH($C470,'Policy Characteristics'!$C:$C,0)))</f>
        <v>Reduce Plant Downtime</v>
      </c>
      <c r="C470" s="192" t="str">
        <f t="shared" si="26"/>
        <v>Percentage Reduction in Plant Downtime</v>
      </c>
      <c r="D470" s="6" t="s">
        <v>2275</v>
      </c>
      <c r="E470" s="47"/>
      <c r="F470" s="6" t="s">
        <v>2280</v>
      </c>
      <c r="G470" s="6"/>
      <c r="H470" s="49">
        <v>1784</v>
      </c>
      <c r="I470" s="198" t="s">
        <v>44</v>
      </c>
      <c r="J470" s="177" t="str">
        <f>IF(ISBLANK(INDEX('Policy Characteristics'!D:D,MATCH($C470,'Policy Characteristics'!$C:$C,0))),"",INDEX('Policy Characteristics'!D:D,MATCH($C470,'Policy Characteristics'!$C:$C,0)))</f>
        <v>Reduce Plant Downtime</v>
      </c>
      <c r="K470" s="176" t="str">
        <f>IF(ISBLANK(INDEX('Policy Characteristics'!E:E,MATCH($C470,'Policy Characteristics'!$C:$C,0))),"",INDEX('Policy Characteristics'!E:E,MATCH($C470,'Policy Characteristics'!$C:$C,0)))</f>
        <v>elec reduce plant downtime</v>
      </c>
      <c r="L470" s="176">
        <f>IF(ISBLANK(INDEX('Policy Characteristics'!F:F,MATCH($C470,'Policy Characteristics'!$C:$C,0))),"",INDEX('Policy Characteristics'!F:F,MATCH($C470,'Policy Characteristics'!$C:$C,0)))</f>
        <v>0</v>
      </c>
      <c r="M470" s="176">
        <f>IF(ISBLANK(INDEX('Policy Characteristics'!G:G,MATCH($C470,'Policy Characteristics'!$C:$C,0))),"",INDEX('Policy Characteristics'!G:G,MATCH($C470,'Policy Characteristics'!$C:$C,0)))</f>
        <v>0.6</v>
      </c>
      <c r="N470" s="176">
        <f>IF(ISBLANK(INDEX('Policy Characteristics'!H:H,MATCH($C470,'Policy Characteristics'!$C:$C,0))),"",INDEX('Policy Characteristics'!H:H,MATCH($C470,'Policy Characteristics'!$C:$C,0)))</f>
        <v>0.01</v>
      </c>
      <c r="O470" s="176" t="str">
        <f>IF(ISBLANK(INDEX('Policy Characteristics'!I:I,MATCH($C470,'Policy Characteristics'!$C:$C,0))),"",INDEX('Policy Characteristics'!I:I,MATCH($C470,'Policy Characteristics'!$C:$C,0)))</f>
        <v>% reduction in downtime</v>
      </c>
      <c r="P470" s="176" t="str">
        <f>IF(ISBLANK(INDEX('Policy Characteristics'!J:J,MATCH($C470,'Policy Characteristics'!$C:$C,0))),"",INDEX('Policy Characteristics'!J:J,MATCH($C470,'Policy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70" s="176" t="str">
        <f>IF(ISBLANK(INDEX('Policy Characteristics'!K:K,MATCH($C470,'Policy Characteristics'!$C:$C,0))),"",INDEX('Policy Characteristics'!K:K,MATCH($C470,'Policy Characteristics'!$C:$C,0)))</f>
        <v>electricity-sector-main.html#red-downtime</v>
      </c>
      <c r="R470" s="176" t="str">
        <f>IF(ISBLANK(INDEX('Policy Characteristics'!L:L,MATCH($C470,'Policy Characteristics'!$C:$C,0))),"",INDEX('Policy Characteristics'!L:L,MATCH($C470,'Policy Characteristics'!$C:$C,0)))</f>
        <v>reduce-downtime.html</v>
      </c>
    </row>
    <row r="471" spans="1:18" s="2" customFormat="1" x14ac:dyDescent="0.25">
      <c r="A471" s="176" t="str">
        <f>IF(ISBLANK(INDEX('Policy Characteristics'!A:A,MATCH($C471,'Policy Characteristics'!$C:$C,0))),"",INDEX('Policy Characteristics'!A:A,MATCH($C471,'Policy Characteristics'!$C:$C,0)))</f>
        <v>Electricity Supply</v>
      </c>
      <c r="B471" s="184" t="str">
        <f>IF(ISBLANK(INDEX('Policy Characteristics'!B:B,MATCH($C471,'Policy Characteristics'!$C:$C,0))),"",INDEX('Policy Characteristics'!B:B,MATCH($C471,'Policy Characteristics'!$C:$C,0)))</f>
        <v>Reduce Plant Downtime</v>
      </c>
      <c r="C471" s="192" t="str">
        <f t="shared" si="26"/>
        <v>Percentage Reduction in Plant Downtime</v>
      </c>
      <c r="D471" s="6" t="s">
        <v>2276</v>
      </c>
      <c r="E471" s="47"/>
      <c r="F471" s="6" t="s">
        <v>2281</v>
      </c>
      <c r="G471" s="6"/>
      <c r="H471" s="49">
        <v>1785</v>
      </c>
      <c r="I471" s="198" t="s">
        <v>44</v>
      </c>
      <c r="J471" s="177" t="str">
        <f>IF(ISBLANK(INDEX('Policy Characteristics'!D:D,MATCH($C471,'Policy Characteristics'!$C:$C,0))),"",INDEX('Policy Characteristics'!D:D,MATCH($C471,'Policy Characteristics'!$C:$C,0)))</f>
        <v>Reduce Plant Downtime</v>
      </c>
      <c r="K471" s="176" t="str">
        <f>IF(ISBLANK(INDEX('Policy Characteristics'!E:E,MATCH($C471,'Policy Characteristics'!$C:$C,0))),"",INDEX('Policy Characteristics'!E:E,MATCH($C471,'Policy Characteristics'!$C:$C,0)))</f>
        <v>elec reduce plant downtime</v>
      </c>
      <c r="L471" s="176">
        <f>IF(ISBLANK(INDEX('Policy Characteristics'!F:F,MATCH($C471,'Policy Characteristics'!$C:$C,0))),"",INDEX('Policy Characteristics'!F:F,MATCH($C471,'Policy Characteristics'!$C:$C,0)))</f>
        <v>0</v>
      </c>
      <c r="M471" s="176">
        <f>IF(ISBLANK(INDEX('Policy Characteristics'!G:G,MATCH($C471,'Policy Characteristics'!$C:$C,0))),"",INDEX('Policy Characteristics'!G:G,MATCH($C471,'Policy Characteristics'!$C:$C,0)))</f>
        <v>0.6</v>
      </c>
      <c r="N471" s="176">
        <f>IF(ISBLANK(INDEX('Policy Characteristics'!H:H,MATCH($C471,'Policy Characteristics'!$C:$C,0))),"",INDEX('Policy Characteristics'!H:H,MATCH($C471,'Policy Characteristics'!$C:$C,0)))</f>
        <v>0.01</v>
      </c>
      <c r="O471" s="176" t="str">
        <f>IF(ISBLANK(INDEX('Policy Characteristics'!I:I,MATCH($C471,'Policy Characteristics'!$C:$C,0))),"",INDEX('Policy Characteristics'!I:I,MATCH($C471,'Policy Characteristics'!$C:$C,0)))</f>
        <v>% reduction in downtime</v>
      </c>
      <c r="P471" s="176" t="str">
        <f>IF(ISBLANK(INDEX('Policy Characteristics'!J:J,MATCH($C471,'Policy Characteristics'!$C:$C,0))),"",INDEX('Policy Characteristics'!J:J,MATCH($C471,'Policy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71" s="176" t="str">
        <f>IF(ISBLANK(INDEX('Policy Characteristics'!K:K,MATCH($C471,'Policy Characteristics'!$C:$C,0))),"",INDEX('Policy Characteristics'!K:K,MATCH($C471,'Policy Characteristics'!$C:$C,0)))</f>
        <v>electricity-sector-main.html#red-downtime</v>
      </c>
      <c r="R471" s="176" t="str">
        <f>IF(ISBLANK(INDEX('Policy Characteristics'!L:L,MATCH($C471,'Policy Characteristics'!$C:$C,0))),"",INDEX('Policy Characteristics'!L:L,MATCH($C471,'Policy Characteristics'!$C:$C,0)))</f>
        <v>reduce-downtime.html</v>
      </c>
    </row>
    <row r="472" spans="1:18" s="2" customFormat="1" x14ac:dyDescent="0.25">
      <c r="A472" s="176" t="str">
        <f>IF(ISBLANK(INDEX('Policy Characteristics'!A:A,MATCH($C472,'Policy Characteristics'!$C:$C,0))),"",INDEX('Policy Characteristics'!A:A,MATCH($C472,'Policy Characteristics'!$C:$C,0)))</f>
        <v>Electricity Supply</v>
      </c>
      <c r="B472" s="184" t="str">
        <f>IF(ISBLANK(INDEX('Policy Characteristics'!B:B,MATCH($C472,'Policy Characteristics'!$C:$C,0))),"",INDEX('Policy Characteristics'!B:B,MATCH($C472,'Policy Characteristics'!$C:$C,0)))</f>
        <v>Reduce Plant Downtime</v>
      </c>
      <c r="C472" s="192" t="str">
        <f t="shared" si="26"/>
        <v>Percentage Reduction in Plant Downtime</v>
      </c>
      <c r="D472" s="6" t="s">
        <v>2277</v>
      </c>
      <c r="E472" s="47"/>
      <c r="F472" s="6" t="s">
        <v>2282</v>
      </c>
      <c r="G472" s="6"/>
      <c r="H472" s="49">
        <v>1786</v>
      </c>
      <c r="I472" s="198" t="s">
        <v>44</v>
      </c>
      <c r="J472" s="177" t="str">
        <f>IF(ISBLANK(INDEX('Policy Characteristics'!D:D,MATCH($C472,'Policy Characteristics'!$C:$C,0))),"",INDEX('Policy Characteristics'!D:D,MATCH($C472,'Policy Characteristics'!$C:$C,0)))</f>
        <v>Reduce Plant Downtime</v>
      </c>
      <c r="K472" s="176" t="str">
        <f>IF(ISBLANK(INDEX('Policy Characteristics'!E:E,MATCH($C472,'Policy Characteristics'!$C:$C,0))),"",INDEX('Policy Characteristics'!E:E,MATCH($C472,'Policy Characteristics'!$C:$C,0)))</f>
        <v>elec reduce plant downtime</v>
      </c>
      <c r="L472" s="176">
        <f>IF(ISBLANK(INDEX('Policy Characteristics'!F:F,MATCH($C472,'Policy Characteristics'!$C:$C,0))),"",INDEX('Policy Characteristics'!F:F,MATCH($C472,'Policy Characteristics'!$C:$C,0)))</f>
        <v>0</v>
      </c>
      <c r="M472" s="176">
        <f>IF(ISBLANK(INDEX('Policy Characteristics'!G:G,MATCH($C472,'Policy Characteristics'!$C:$C,0))),"",INDEX('Policy Characteristics'!G:G,MATCH($C472,'Policy Characteristics'!$C:$C,0)))</f>
        <v>0.6</v>
      </c>
      <c r="N472" s="176">
        <f>IF(ISBLANK(INDEX('Policy Characteristics'!H:H,MATCH($C472,'Policy Characteristics'!$C:$C,0))),"",INDEX('Policy Characteristics'!H:H,MATCH($C472,'Policy Characteristics'!$C:$C,0)))</f>
        <v>0.01</v>
      </c>
      <c r="O472" s="176" t="str">
        <f>IF(ISBLANK(INDEX('Policy Characteristics'!I:I,MATCH($C472,'Policy Characteristics'!$C:$C,0))),"",INDEX('Policy Characteristics'!I:I,MATCH($C472,'Policy Characteristics'!$C:$C,0)))</f>
        <v>% reduction in downtime</v>
      </c>
      <c r="P472" s="176" t="str">
        <f>IF(ISBLANK(INDEX('Policy Characteristics'!J:J,MATCH($C472,'Policy Characteristics'!$C:$C,0))),"",INDEX('Policy Characteristics'!J:J,MATCH($C472,'Policy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72" s="176" t="str">
        <f>IF(ISBLANK(INDEX('Policy Characteristics'!K:K,MATCH($C472,'Policy Characteristics'!$C:$C,0))),"",INDEX('Policy Characteristics'!K:K,MATCH($C472,'Policy Characteristics'!$C:$C,0)))</f>
        <v>electricity-sector-main.html#red-downtime</v>
      </c>
      <c r="R472" s="176" t="str">
        <f>IF(ISBLANK(INDEX('Policy Characteristics'!L:L,MATCH($C472,'Policy Characteristics'!$C:$C,0))),"",INDEX('Policy Characteristics'!L:L,MATCH($C472,'Policy Characteristics'!$C:$C,0)))</f>
        <v>reduce-downtime.html</v>
      </c>
    </row>
    <row r="473" spans="1:18" s="2" customFormat="1" x14ac:dyDescent="0.25">
      <c r="A473" s="176" t="str">
        <f>IF(ISBLANK(INDEX('Policy Characteristics'!A:A,MATCH($C473,'Policy Characteristics'!$C:$C,0))),"",INDEX('Policy Characteristics'!A:A,MATCH($C473,'Policy Characteristics'!$C:$C,0)))</f>
        <v>Electricity Supply</v>
      </c>
      <c r="B473" s="184" t="str">
        <f>IF(ISBLANK(INDEX('Policy Characteristics'!B:B,MATCH($C473,'Policy Characteristics'!$C:$C,0))),"",INDEX('Policy Characteristics'!B:B,MATCH($C473,'Policy Characteristics'!$C:$C,0)))</f>
        <v>Reduce Plant Downtime</v>
      </c>
      <c r="C473" s="192" t="str">
        <f t="shared" si="26"/>
        <v>Percentage Reduction in Plant Downtime</v>
      </c>
      <c r="D473" s="6" t="s">
        <v>2278</v>
      </c>
      <c r="E473" s="47"/>
      <c r="F473" s="6" t="s">
        <v>2283</v>
      </c>
      <c r="G473" s="6"/>
      <c r="H473" s="49">
        <v>1787</v>
      </c>
      <c r="I473" s="198" t="s">
        <v>44</v>
      </c>
      <c r="J473" s="177" t="str">
        <f>IF(ISBLANK(INDEX('Policy Characteristics'!D:D,MATCH($C473,'Policy Characteristics'!$C:$C,0))),"",INDEX('Policy Characteristics'!D:D,MATCH($C473,'Policy Characteristics'!$C:$C,0)))</f>
        <v>Reduce Plant Downtime</v>
      </c>
      <c r="K473" s="176" t="str">
        <f>IF(ISBLANK(INDEX('Policy Characteristics'!E:E,MATCH($C473,'Policy Characteristics'!$C:$C,0))),"",INDEX('Policy Characteristics'!E:E,MATCH($C473,'Policy Characteristics'!$C:$C,0)))</f>
        <v>elec reduce plant downtime</v>
      </c>
      <c r="L473" s="176">
        <f>IF(ISBLANK(INDEX('Policy Characteristics'!F:F,MATCH($C473,'Policy Characteristics'!$C:$C,0))),"",INDEX('Policy Characteristics'!F:F,MATCH($C473,'Policy Characteristics'!$C:$C,0)))</f>
        <v>0</v>
      </c>
      <c r="M473" s="176">
        <f>IF(ISBLANK(INDEX('Policy Characteristics'!G:G,MATCH($C473,'Policy Characteristics'!$C:$C,0))),"",INDEX('Policy Characteristics'!G:G,MATCH($C473,'Policy Characteristics'!$C:$C,0)))</f>
        <v>0.6</v>
      </c>
      <c r="N473" s="176">
        <f>IF(ISBLANK(INDEX('Policy Characteristics'!H:H,MATCH($C473,'Policy Characteristics'!$C:$C,0))),"",INDEX('Policy Characteristics'!H:H,MATCH($C473,'Policy Characteristics'!$C:$C,0)))</f>
        <v>0.01</v>
      </c>
      <c r="O473" s="176" t="str">
        <f>IF(ISBLANK(INDEX('Policy Characteristics'!I:I,MATCH($C473,'Policy Characteristics'!$C:$C,0))),"",INDEX('Policy Characteristics'!I:I,MATCH($C473,'Policy Characteristics'!$C:$C,0)))</f>
        <v>% reduction in downtime</v>
      </c>
      <c r="P473" s="176" t="str">
        <f>IF(ISBLANK(INDEX('Policy Characteristics'!J:J,MATCH($C473,'Policy Characteristics'!$C:$C,0))),"",INDEX('Policy Characteristics'!J:J,MATCH($C473,'Policy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73" s="176" t="str">
        <f>IF(ISBLANK(INDEX('Policy Characteristics'!K:K,MATCH($C473,'Policy Characteristics'!$C:$C,0))),"",INDEX('Policy Characteristics'!K:K,MATCH($C473,'Policy Characteristics'!$C:$C,0)))</f>
        <v>electricity-sector-main.html#red-downtime</v>
      </c>
      <c r="R473" s="176" t="str">
        <f>IF(ISBLANK(INDEX('Policy Characteristics'!L:L,MATCH($C473,'Policy Characteristics'!$C:$C,0))),"",INDEX('Policy Characteristics'!L:L,MATCH($C473,'Policy Characteristics'!$C:$C,0)))</f>
        <v>reduce-downtime.html</v>
      </c>
    </row>
    <row r="474" spans="1:18" s="2" customFormat="1" x14ac:dyDescent="0.25">
      <c r="A474" s="176" t="str">
        <f>IF(ISBLANK(INDEX('Policy Characteristics'!A:A,MATCH($C474,'Policy Characteristics'!$C:$C,0))),"",INDEX('Policy Characteristics'!A:A,MATCH($C474,'Policy Characteristics'!$C:$C,0)))</f>
        <v>Electricity Supply</v>
      </c>
      <c r="B474" s="184" t="str">
        <f>IF(ISBLANK(INDEX('Policy Characteristics'!B:B,MATCH($C474,'Policy Characteristics'!$C:$C,0))),"",INDEX('Policy Characteristics'!B:B,MATCH($C474,'Policy Characteristics'!$C:$C,0)))</f>
        <v>Reduce Plant Downtime</v>
      </c>
      <c r="C474" s="192" t="str">
        <f t="shared" si="26"/>
        <v>Percentage Reduction in Plant Downtime</v>
      </c>
      <c r="D474" s="6" t="s">
        <v>2354</v>
      </c>
      <c r="E474" s="47"/>
      <c r="F474" s="6" t="s">
        <v>2352</v>
      </c>
      <c r="G474" s="6"/>
      <c r="H474" s="49">
        <v>1788</v>
      </c>
      <c r="I474" s="198" t="s">
        <v>44</v>
      </c>
      <c r="J474" s="177" t="str">
        <f>IF(ISBLANK(INDEX('Policy Characteristics'!D:D,MATCH($C474,'Policy Characteristics'!$C:$C,0))),"",INDEX('Policy Characteristics'!D:D,MATCH($C474,'Policy Characteristics'!$C:$C,0)))</f>
        <v>Reduce Plant Downtime</v>
      </c>
      <c r="K474" s="176" t="str">
        <f>IF(ISBLANK(INDEX('Policy Characteristics'!E:E,MATCH($C474,'Policy Characteristics'!$C:$C,0))),"",INDEX('Policy Characteristics'!E:E,MATCH($C474,'Policy Characteristics'!$C:$C,0)))</f>
        <v>elec reduce plant downtime</v>
      </c>
      <c r="L474" s="176">
        <f>IF(ISBLANK(INDEX('Policy Characteristics'!F:F,MATCH($C474,'Policy Characteristics'!$C:$C,0))),"",INDEX('Policy Characteristics'!F:F,MATCH($C474,'Policy Characteristics'!$C:$C,0)))</f>
        <v>0</v>
      </c>
      <c r="M474" s="176">
        <f>IF(ISBLANK(INDEX('Policy Characteristics'!G:G,MATCH($C474,'Policy Characteristics'!$C:$C,0))),"",INDEX('Policy Characteristics'!G:G,MATCH($C474,'Policy Characteristics'!$C:$C,0)))</f>
        <v>0.6</v>
      </c>
      <c r="N474" s="176">
        <f>IF(ISBLANK(INDEX('Policy Characteristics'!H:H,MATCH($C474,'Policy Characteristics'!$C:$C,0))),"",INDEX('Policy Characteristics'!H:H,MATCH($C474,'Policy Characteristics'!$C:$C,0)))</f>
        <v>0.01</v>
      </c>
      <c r="O474" s="176" t="str">
        <f>IF(ISBLANK(INDEX('Policy Characteristics'!I:I,MATCH($C474,'Policy Characteristics'!$C:$C,0))),"",INDEX('Policy Characteristics'!I:I,MATCH($C474,'Policy Characteristics'!$C:$C,0)))</f>
        <v>% reduction in downtime</v>
      </c>
      <c r="P474" s="176" t="str">
        <f>IF(ISBLANK(INDEX('Policy Characteristics'!J:J,MATCH($C474,'Policy Characteristics'!$C:$C,0))),"",INDEX('Policy Characteristics'!J:J,MATCH($C474,'Policy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74" s="176" t="str">
        <f>IF(ISBLANK(INDEX('Policy Characteristics'!K:K,MATCH($C474,'Policy Characteristics'!$C:$C,0))),"",INDEX('Policy Characteristics'!K:K,MATCH($C474,'Policy Characteristics'!$C:$C,0)))</f>
        <v>electricity-sector-main.html#red-downtime</v>
      </c>
      <c r="R474" s="176" t="str">
        <f>IF(ISBLANK(INDEX('Policy Characteristics'!L:L,MATCH($C474,'Policy Characteristics'!$C:$C,0))),"",INDEX('Policy Characteristics'!L:L,MATCH($C474,'Policy Characteristics'!$C:$C,0)))</f>
        <v>reduce-downtime.html</v>
      </c>
    </row>
    <row r="475" spans="1:18" s="2" customFormat="1" x14ac:dyDescent="0.25">
      <c r="A475" s="176" t="str">
        <f>IF(ISBLANK(INDEX('Policy Characteristics'!A:A,MATCH($C475,'Policy Characteristics'!$C:$C,0))),"",INDEX('Policy Characteristics'!A:A,MATCH($C475,'Policy Characteristics'!$C:$C,0)))</f>
        <v>Electricity Supply</v>
      </c>
      <c r="B475" s="184" t="str">
        <f>IF(ISBLANK(INDEX('Policy Characteristics'!B:B,MATCH($C475,'Policy Characteristics'!$C:$C,0))),"",INDEX('Policy Characteristics'!B:B,MATCH($C475,'Policy Characteristics'!$C:$C,0)))</f>
        <v>Reduce Plant Downtime</v>
      </c>
      <c r="C475" s="192" t="str">
        <f t="shared" si="26"/>
        <v>Percentage Reduction in Plant Downtime</v>
      </c>
      <c r="D475" s="6" t="s">
        <v>2355</v>
      </c>
      <c r="E475" s="47"/>
      <c r="F475" s="6" t="s">
        <v>2353</v>
      </c>
      <c r="G475" s="6"/>
      <c r="H475" s="49">
        <v>2242</v>
      </c>
      <c r="I475" s="198" t="s">
        <v>44</v>
      </c>
      <c r="J475" s="177" t="str">
        <f>IF(ISBLANK(INDEX('Policy Characteristics'!D:D,MATCH($C475,'Policy Characteristics'!$C:$C,0))),"",INDEX('Policy Characteristics'!D:D,MATCH($C475,'Policy Characteristics'!$C:$C,0)))</f>
        <v>Reduce Plant Downtime</v>
      </c>
      <c r="K475" s="176" t="str">
        <f>IF(ISBLANK(INDEX('Policy Characteristics'!E:E,MATCH($C475,'Policy Characteristics'!$C:$C,0))),"",INDEX('Policy Characteristics'!E:E,MATCH($C475,'Policy Characteristics'!$C:$C,0)))</f>
        <v>elec reduce plant downtime</v>
      </c>
      <c r="L475" s="176">
        <f>IF(ISBLANK(INDEX('Policy Characteristics'!F:F,MATCH($C475,'Policy Characteristics'!$C:$C,0))),"",INDEX('Policy Characteristics'!F:F,MATCH($C475,'Policy Characteristics'!$C:$C,0)))</f>
        <v>0</v>
      </c>
      <c r="M475" s="176">
        <f>IF(ISBLANK(INDEX('Policy Characteristics'!G:G,MATCH($C475,'Policy Characteristics'!$C:$C,0))),"",INDEX('Policy Characteristics'!G:G,MATCH($C475,'Policy Characteristics'!$C:$C,0)))</f>
        <v>0.6</v>
      </c>
      <c r="N475" s="176">
        <f>IF(ISBLANK(INDEX('Policy Characteristics'!H:H,MATCH($C475,'Policy Characteristics'!$C:$C,0))),"",INDEX('Policy Characteristics'!H:H,MATCH($C475,'Policy Characteristics'!$C:$C,0)))</f>
        <v>0.01</v>
      </c>
      <c r="O475" s="176" t="str">
        <f>IF(ISBLANK(INDEX('Policy Characteristics'!I:I,MATCH($C475,'Policy Characteristics'!$C:$C,0))),"",INDEX('Policy Characteristics'!I:I,MATCH($C475,'Policy Characteristics'!$C:$C,0)))</f>
        <v>% reduction in downtime</v>
      </c>
      <c r="P475" s="176" t="str">
        <f>IF(ISBLANK(INDEX('Policy Characteristics'!J:J,MATCH($C475,'Policy Characteristics'!$C:$C,0))),"",INDEX('Policy Characteristics'!J:J,MATCH($C475,'Policy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75" s="176" t="str">
        <f>IF(ISBLANK(INDEX('Policy Characteristics'!K:K,MATCH($C475,'Policy Characteristics'!$C:$C,0))),"",INDEX('Policy Characteristics'!K:K,MATCH($C475,'Policy Characteristics'!$C:$C,0)))</f>
        <v>electricity-sector-main.html#red-downtime</v>
      </c>
      <c r="R475" s="176" t="str">
        <f>IF(ISBLANK(INDEX('Policy Characteristics'!L:L,MATCH($C475,'Policy Characteristics'!$C:$C,0))),"",INDEX('Policy Characteristics'!L:L,MATCH($C475,'Policy Characteristics'!$C:$C,0)))</f>
        <v>reduce-downtime.html</v>
      </c>
    </row>
    <row r="476" spans="1:18" s="2" customFormat="1" x14ac:dyDescent="0.25">
      <c r="A476" s="176" t="str">
        <f>IF(ISBLANK(INDEX('Policy Characteristics'!A:A,MATCH($C476,'Policy Characteristics'!$C:$C,0))),"",INDEX('Policy Characteristics'!A:A,MATCH($C476,'Policy Characteristics'!$C:$C,0)))</f>
        <v>Electricity Supply</v>
      </c>
      <c r="B476" s="184" t="str">
        <f>IF(ISBLANK(INDEX('Policy Characteristics'!B:B,MATCH($C476,'Policy Characteristics'!$C:$C,0))),"",INDEX('Policy Characteristics'!B:B,MATCH($C476,'Policy Characteristics'!$C:$C,0)))</f>
        <v>Reduce Soft Costs</v>
      </c>
      <c r="C476" s="193" t="s">
        <v>1210</v>
      </c>
      <c r="D476" s="6" t="s">
        <v>440</v>
      </c>
      <c r="E476" s="6"/>
      <c r="F476" s="6" t="s">
        <v>443</v>
      </c>
      <c r="G476" s="6"/>
      <c r="H476" s="49">
        <v>194</v>
      </c>
      <c r="I476" s="198" t="s">
        <v>43</v>
      </c>
      <c r="J476" s="177" t="str">
        <f>IF(ISBLANK(INDEX('Policy Characteristics'!D:D,MATCH($C476,'Policy Characteristics'!$C:$C,0))),"",INDEX('Policy Characteristics'!D:D,MATCH($C476,'Policy Characteristics'!$C:$C,0)))</f>
        <v>Reduce Soft Costs</v>
      </c>
      <c r="K476" s="176" t="str">
        <f>IF(ISBLANK(INDEX('Policy Characteristics'!E:E,MATCH($C476,'Policy Characteristics'!$C:$C,0))),"",INDEX('Policy Characteristics'!E:E,MATCH($C476,'Policy Characteristics'!$C:$C,0)))</f>
        <v>elec reduce soft costs</v>
      </c>
      <c r="L476" s="176">
        <f>IF(ISBLANK(INDEX('Policy Characteristics'!F:F,MATCH($C476,'Policy Characteristics'!$C:$C,0))),"",INDEX('Policy Characteristics'!F:F,MATCH($C476,'Policy Characteristics'!$C:$C,0)))</f>
        <v>0</v>
      </c>
      <c r="M476" s="176">
        <f>IF(ISBLANK(INDEX('Policy Characteristics'!G:G,MATCH($C476,'Policy Characteristics'!$C:$C,0))),"",INDEX('Policy Characteristics'!G:G,MATCH($C476,'Policy Characteristics'!$C:$C,0)))</f>
        <v>0.9</v>
      </c>
      <c r="N476" s="176">
        <f>IF(ISBLANK(INDEX('Policy Characteristics'!H:H,MATCH($C476,'Policy Characteristics'!$C:$C,0))),"",INDEX('Policy Characteristics'!H:H,MATCH($C476,'Policy Characteristics'!$C:$C,0)))</f>
        <v>0.01</v>
      </c>
      <c r="O476" s="176" t="str">
        <f>IF(ISBLANK(INDEX('Policy Characteristics'!I:I,MATCH($C476,'Policy Characteristics'!$C:$C,0))),"",INDEX('Policy Characteristics'!I:I,MATCH($C476,'Policy Characteristics'!$C:$C,0)))</f>
        <v>% reduction in soft costs</v>
      </c>
      <c r="P476" s="176" t="str">
        <f>IF(ISBLANK(INDEX('Policy Characteristics'!J:J,MATCH($C476,'Policy Characteristics'!$C:$C,0))),"",INDEX('Policy Characteristics'!J:J,MATCH($C476,'Policy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76" s="176" t="str">
        <f>IF(ISBLANK(INDEX('Policy Characteristics'!K:K,MATCH($C476,'Policy Characteristics'!$C:$C,0))),"",INDEX('Policy Characteristics'!K:K,MATCH($C476,'Policy Characteristics'!$C:$C,0)))</f>
        <v>endogenous-learning.html#red-soft-costs</v>
      </c>
      <c r="R476" s="176" t="str">
        <f>IF(ISBLANK(INDEX('Policy Characteristics'!L:L,MATCH($C476,'Policy Characteristics'!$C:$C,0))),"",INDEX('Policy Characteristics'!L:L,MATCH($C476,'Policy Characteristics'!$C:$C,0)))</f>
        <v>reduce-soft-costs.html</v>
      </c>
    </row>
    <row r="477" spans="1:18" s="2" customFormat="1" x14ac:dyDescent="0.25">
      <c r="A477" s="176" t="str">
        <f>IF(ISBLANK(INDEX('Policy Characteristics'!A:A,MATCH($C477,'Policy Characteristics'!$C:$C,0))),"",INDEX('Policy Characteristics'!A:A,MATCH($C477,'Policy Characteristics'!$C:$C,0)))</f>
        <v>Electricity Supply</v>
      </c>
      <c r="B477" s="184" t="str">
        <f>IF(ISBLANK(INDEX('Policy Characteristics'!B:B,MATCH($C477,'Policy Characteristics'!$C:$C,0))),"",INDEX('Policy Characteristics'!B:B,MATCH($C477,'Policy Characteristics'!$C:$C,0)))</f>
        <v>Reduce Soft Costs</v>
      </c>
      <c r="C477" s="192" t="str">
        <f t="shared" ref="C477:C478" si="27">C$476</f>
        <v>Percent Reduction in Soft Costs of Capacity Construction</v>
      </c>
      <c r="D477" s="6" t="s">
        <v>77</v>
      </c>
      <c r="E477" s="6"/>
      <c r="F477" s="6" t="s">
        <v>89</v>
      </c>
      <c r="G477" s="6"/>
      <c r="H477" s="49">
        <v>195</v>
      </c>
      <c r="I477" s="198" t="s">
        <v>43</v>
      </c>
      <c r="J477" s="177" t="str">
        <f>IF(ISBLANK(INDEX('Policy Characteristics'!D:D,MATCH($C477,'Policy Characteristics'!$C:$C,0))),"",INDEX('Policy Characteristics'!D:D,MATCH($C477,'Policy Characteristics'!$C:$C,0)))</f>
        <v>Reduce Soft Costs</v>
      </c>
      <c r="K477" s="176" t="str">
        <f>IF(ISBLANK(INDEX('Policy Characteristics'!E:E,MATCH($C477,'Policy Characteristics'!$C:$C,0))),"",INDEX('Policy Characteristics'!E:E,MATCH($C477,'Policy Characteristics'!$C:$C,0)))</f>
        <v>elec reduce soft costs</v>
      </c>
      <c r="L477" s="176">
        <f>IF(ISBLANK(INDEX('Policy Characteristics'!F:F,MATCH($C477,'Policy Characteristics'!$C:$C,0))),"",INDEX('Policy Characteristics'!F:F,MATCH($C477,'Policy Characteristics'!$C:$C,0)))</f>
        <v>0</v>
      </c>
      <c r="M477" s="176">
        <f>IF(ISBLANK(INDEX('Policy Characteristics'!G:G,MATCH($C477,'Policy Characteristics'!$C:$C,0))),"",INDEX('Policy Characteristics'!G:G,MATCH($C477,'Policy Characteristics'!$C:$C,0)))</f>
        <v>0.9</v>
      </c>
      <c r="N477" s="176">
        <f>IF(ISBLANK(INDEX('Policy Characteristics'!H:H,MATCH($C477,'Policy Characteristics'!$C:$C,0))),"",INDEX('Policy Characteristics'!H:H,MATCH($C477,'Policy Characteristics'!$C:$C,0)))</f>
        <v>0.01</v>
      </c>
      <c r="O477" s="176" t="str">
        <f>IF(ISBLANK(INDEX('Policy Characteristics'!I:I,MATCH($C477,'Policy Characteristics'!$C:$C,0))),"",INDEX('Policy Characteristics'!I:I,MATCH($C477,'Policy Characteristics'!$C:$C,0)))</f>
        <v>% reduction in soft costs</v>
      </c>
      <c r="P477" s="176" t="str">
        <f>IF(ISBLANK(INDEX('Policy Characteristics'!J:J,MATCH($C477,'Policy Characteristics'!$C:$C,0))),"",INDEX('Policy Characteristics'!J:J,MATCH($C477,'Policy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77" s="176" t="str">
        <f>IF(ISBLANK(INDEX('Policy Characteristics'!K:K,MATCH($C477,'Policy Characteristics'!$C:$C,0))),"",INDEX('Policy Characteristics'!K:K,MATCH($C477,'Policy Characteristics'!$C:$C,0)))</f>
        <v>endogenous-learning.html#red-soft-costs</v>
      </c>
      <c r="R477" s="176" t="str">
        <f>IF(ISBLANK(INDEX('Policy Characteristics'!L:L,MATCH($C477,'Policy Characteristics'!$C:$C,0))),"",INDEX('Policy Characteristics'!L:L,MATCH($C477,'Policy Characteristics'!$C:$C,0)))</f>
        <v>reduce-soft-costs.html</v>
      </c>
    </row>
    <row r="478" spans="1:18" s="2" customFormat="1" x14ac:dyDescent="0.25">
      <c r="A478" s="176" t="str">
        <f>IF(ISBLANK(INDEX('Policy Characteristics'!A:A,MATCH($C478,'Policy Characteristics'!$C:$C,0))),"",INDEX('Policy Characteristics'!A:A,MATCH($C478,'Policy Characteristics'!$C:$C,0)))</f>
        <v>Electricity Supply</v>
      </c>
      <c r="B478" s="184" t="str">
        <f>IF(ISBLANK(INDEX('Policy Characteristics'!B:B,MATCH($C478,'Policy Characteristics'!$C:$C,0))),"",INDEX('Policy Characteristics'!B:B,MATCH($C478,'Policy Characteristics'!$C:$C,0)))</f>
        <v>Reduce Soft Costs</v>
      </c>
      <c r="C478" s="192" t="str">
        <f t="shared" si="27"/>
        <v>Percent Reduction in Soft Costs of Capacity Construction</v>
      </c>
      <c r="D478" s="6" t="s">
        <v>445</v>
      </c>
      <c r="E478" s="6"/>
      <c r="F478" s="6" t="s">
        <v>446</v>
      </c>
      <c r="G478" s="6"/>
      <c r="H478" s="49">
        <v>196</v>
      </c>
      <c r="I478" s="198" t="s">
        <v>43</v>
      </c>
      <c r="J478" s="177" t="str">
        <f>IF(ISBLANK(INDEX('Policy Characteristics'!D:D,MATCH($C478,'Policy Characteristics'!$C:$C,0))),"",INDEX('Policy Characteristics'!D:D,MATCH($C478,'Policy Characteristics'!$C:$C,0)))</f>
        <v>Reduce Soft Costs</v>
      </c>
      <c r="K478" s="176" t="str">
        <f>IF(ISBLANK(INDEX('Policy Characteristics'!E:E,MATCH($C478,'Policy Characteristics'!$C:$C,0))),"",INDEX('Policy Characteristics'!E:E,MATCH($C478,'Policy Characteristics'!$C:$C,0)))</f>
        <v>elec reduce soft costs</v>
      </c>
      <c r="L478" s="176">
        <f>IF(ISBLANK(INDEX('Policy Characteristics'!F:F,MATCH($C478,'Policy Characteristics'!$C:$C,0))),"",INDEX('Policy Characteristics'!F:F,MATCH($C478,'Policy Characteristics'!$C:$C,0)))</f>
        <v>0</v>
      </c>
      <c r="M478" s="176">
        <f>IF(ISBLANK(INDEX('Policy Characteristics'!G:G,MATCH($C478,'Policy Characteristics'!$C:$C,0))),"",INDEX('Policy Characteristics'!G:G,MATCH($C478,'Policy Characteristics'!$C:$C,0)))</f>
        <v>0.9</v>
      </c>
      <c r="N478" s="176">
        <f>IF(ISBLANK(INDEX('Policy Characteristics'!H:H,MATCH($C478,'Policy Characteristics'!$C:$C,0))),"",INDEX('Policy Characteristics'!H:H,MATCH($C478,'Policy Characteristics'!$C:$C,0)))</f>
        <v>0.01</v>
      </c>
      <c r="O478" s="176" t="str">
        <f>IF(ISBLANK(INDEX('Policy Characteristics'!I:I,MATCH($C478,'Policy Characteristics'!$C:$C,0))),"",INDEX('Policy Characteristics'!I:I,MATCH($C478,'Policy Characteristics'!$C:$C,0)))</f>
        <v>% reduction in soft costs</v>
      </c>
      <c r="P478" s="176" t="str">
        <f>IF(ISBLANK(INDEX('Policy Characteristics'!J:J,MATCH($C478,'Policy Characteristics'!$C:$C,0))),"",INDEX('Policy Characteristics'!J:J,MATCH($C478,'Policy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78" s="176" t="str">
        <f>IF(ISBLANK(INDEX('Policy Characteristics'!K:K,MATCH($C478,'Policy Characteristics'!$C:$C,0))),"",INDEX('Policy Characteristics'!K:K,MATCH($C478,'Policy Characteristics'!$C:$C,0)))</f>
        <v>endogenous-learning.html#red-soft-costs</v>
      </c>
      <c r="R478" s="176" t="str">
        <f>IF(ISBLANK(INDEX('Policy Characteristics'!L:L,MATCH($C478,'Policy Characteristics'!$C:$C,0))),"",INDEX('Policy Characteristics'!L:L,MATCH($C478,'Policy Characteristics'!$C:$C,0)))</f>
        <v>reduce-soft-costs.html</v>
      </c>
    </row>
    <row r="479" spans="1:18" s="2" customFormat="1" x14ac:dyDescent="0.25">
      <c r="A479" s="176" t="str">
        <f>IF(ISBLANK(INDEX('Policy Characteristics'!A:A,MATCH($C479,'Policy Characteristics'!$C:$C,0))),"",INDEX('Policy Characteristics'!A:A,MATCH($C479,'Policy Characteristics'!$C:$C,0)))</f>
        <v>Electricity Supply</v>
      </c>
      <c r="B479" s="184" t="str">
        <f>IF(ISBLANK(INDEX('Policy Characteristics'!B:B,MATCH($C479,'Policy Characteristics'!$C:$C,0))),"",INDEX('Policy Characteristics'!B:B,MATCH($C479,'Policy Characteristics'!$C:$C,0)))</f>
        <v>Reduce Transmission &amp; Distribution Losses</v>
      </c>
      <c r="C479" s="191" t="s">
        <v>275</v>
      </c>
      <c r="D479" s="6"/>
      <c r="E479" s="6"/>
      <c r="F479" s="6"/>
      <c r="G479" s="6"/>
      <c r="H479" s="49">
        <v>145</v>
      </c>
      <c r="I479" s="198" t="s">
        <v>43</v>
      </c>
      <c r="J479" s="177" t="str">
        <f>IF(ISBLANK(INDEX('Policy Characteristics'!D:D,MATCH($C479,'Policy Characteristics'!$C:$C,0))),"",INDEX('Policy Characteristics'!D:D,MATCH($C479,'Policy Characteristics'!$C:$C,0)))</f>
        <v>Reduce T&amp;D Losses</v>
      </c>
      <c r="K479" s="176" t="str">
        <f>IF(ISBLANK(INDEX('Policy Characteristics'!E:E,MATCH($C479,'Policy Characteristics'!$C:$C,0))),"",INDEX('Policy Characteristics'!E:E,MATCH($C479,'Policy Characteristics'!$C:$C,0)))</f>
        <v>elec avoid TND loss</v>
      </c>
      <c r="L479" s="176">
        <f>IF(ISBLANK(INDEX('Policy Characteristics'!F:F,MATCH($C479,'Policy Characteristics'!$C:$C,0))),"",INDEX('Policy Characteristics'!F:F,MATCH($C479,'Policy Characteristics'!$C:$C,0)))</f>
        <v>0</v>
      </c>
      <c r="M479" s="176">
        <f>IF(ISBLANK(INDEX('Policy Characteristics'!G:G,MATCH($C479,'Policy Characteristics'!$C:$C,0))),"",INDEX('Policy Characteristics'!G:G,MATCH($C479,'Policy Characteristics'!$C:$C,0)))</f>
        <v>0.3</v>
      </c>
      <c r="N479" s="176">
        <f>IF(ISBLANK(INDEX('Policy Characteristics'!H:H,MATCH($C479,'Policy Characteristics'!$C:$C,0))),"",INDEX('Policy Characteristics'!H:H,MATCH($C479,'Policy Characteristics'!$C:$C,0)))</f>
        <v>0.01</v>
      </c>
      <c r="O479" s="176" t="str">
        <f>IF(ISBLANK(INDEX('Policy Characteristics'!I:I,MATCH($C479,'Policy Characteristics'!$C:$C,0))),"",INDEX('Policy Characteristics'!I:I,MATCH($C479,'Policy Characteristics'!$C:$C,0)))</f>
        <v>% of losses avoided</v>
      </c>
      <c r="P479" s="176" t="str">
        <f>IF(ISBLANK(INDEX('Policy Characteristics'!J:J,MATCH($C479,'Policy Characteristics'!$C:$C,0))),"",INDEX('Policy Characteristics'!J:J,MATCH($C479,'Policy Characteristics'!$C:$C,0)))</f>
        <v>**Description:** This policy specifies the reduction in transmission and distribution losses that will be achieved by 2050. // **Guidance for setting values:** Transmission and distribution losses vary significantly from one European country to another, due to differences in network performance, as well as endogenous differences (e.g. defferences in terms of population density, climate or network age). 75% of the EU27 countries have T&amp;D losses higher than 4,2% (1st quartile) while the weighted average loss for EU27 is 5,8%. Going from 5,8% to 4,2% represents a reduction in losses of 28%. However, this may require a tremendous effort.</v>
      </c>
      <c r="Q479" s="176" t="str">
        <f>IF(ISBLANK(INDEX('Policy Characteristics'!K:K,MATCH($C479,'Policy Characteristics'!$C:$C,0))),"",INDEX('Policy Characteristics'!K:K,MATCH($C479,'Policy Characteristics'!$C:$C,0)))</f>
        <v>electricity-sector-main.html#red-tnd-losses</v>
      </c>
      <c r="R479" s="176" t="str">
        <f>IF(ISBLANK(INDEX('Policy Characteristics'!L:L,MATCH($C479,'Policy Characteristics'!$C:$C,0))),"",INDEX('Policy Characteristics'!L:L,MATCH($C479,'Policy Characteristics'!$C:$C,0)))</f>
        <v>reduce-tnd-losses.html</v>
      </c>
    </row>
    <row r="480" spans="1:18" s="2" customFormat="1" x14ac:dyDescent="0.25">
      <c r="A480" s="176" t="str">
        <f>IF(ISBLANK(INDEX('Policy Characteristics'!A:A,MATCH($C480,'Policy Characteristics'!$C:$C,0))),"",INDEX('Policy Characteristics'!A:A,MATCH($C480,'Policy Characteristics'!$C:$C,0)))</f>
        <v>Electricity Supply</v>
      </c>
      <c r="B480" s="184" t="str">
        <f>IF(ISBLANK(INDEX('Policy Characteristics'!B:B,MATCH($C480,'Policy Characteristics'!$C:$C,0))),"",INDEX('Policy Characteristics'!B:B,MATCH($C480,'Policy Characteristics'!$C:$C,0)))</f>
        <v>Subsidy for Capacity Construction</v>
      </c>
      <c r="C480" s="191" t="s">
        <v>1662</v>
      </c>
      <c r="D480" s="47" t="s">
        <v>439</v>
      </c>
      <c r="E480" s="47"/>
      <c r="F480" s="47" t="s">
        <v>438</v>
      </c>
      <c r="G480" s="6"/>
      <c r="H480" s="49">
        <v>691</v>
      </c>
      <c r="I480" s="198" t="s">
        <v>44</v>
      </c>
      <c r="J480" s="177" t="str">
        <f>IF(ISBLANK(INDEX('Policy Characteristics'!D:D,MATCH($C480,'Policy Characteristics'!$C:$C,0))),"",INDEX('Policy Characteristics'!D:D,MATCH($C480,'Policy Characteristics'!$C:$C,0)))</f>
        <v>Subsidy for Capacity Construction</v>
      </c>
      <c r="K480" s="176" t="str">
        <f>IF(ISBLANK(INDEX('Policy Characteristics'!E:E,MATCH($C480,'Policy Characteristics'!$C:$C,0))),"",INDEX('Policy Characteristics'!E:E,MATCH($C480,'Policy Characteristics'!$C:$C,0)))</f>
        <v>elec capacity construction subsidy</v>
      </c>
      <c r="L480" s="176">
        <f>IF(ISBLANK(INDEX('Policy Characteristics'!F:F,MATCH($C480,'Policy Characteristics'!$C:$C,0))),"",INDEX('Policy Characteristics'!F:F,MATCH($C480,'Policy Characteristics'!$C:$C,0)))</f>
        <v>0</v>
      </c>
      <c r="M480" s="176">
        <f>IF(ISBLANK(INDEX('Policy Characteristics'!G:G,MATCH($C480,'Policy Characteristics'!$C:$C,0))),"",INDEX('Policy Characteristics'!G:G,MATCH($C480,'Policy Characteristics'!$C:$C,0)))</f>
        <v>0.95</v>
      </c>
      <c r="N480" s="176">
        <f>IF(ISBLANK(INDEX('Policy Characteristics'!H:H,MATCH($C480,'Policy Characteristics'!$C:$C,0))),"",INDEX('Policy Characteristics'!H:H,MATCH($C480,'Policy Characteristics'!$C:$C,0)))</f>
        <v>0.01</v>
      </c>
      <c r="O480" s="176" t="str">
        <f>IF(ISBLANK(INDEX('Policy Characteristics'!I:I,MATCH($C480,'Policy Characteristics'!$C:$C,0))),"",INDEX('Policy Characteristics'!I:I,MATCH($C480,'Policy Characteristics'!$C:$C,0)))</f>
        <v>% of construction cost</v>
      </c>
      <c r="P480" s="176" t="str">
        <f>IF(ISBLANK(INDEX('Policy Characteristics'!J:J,MATCH($C480,'Policy Characteristics'!$C:$C,0))),"",INDEX('Policy Characteristics'!J:J,MATCH($C480,'Policy Characteristics'!$C:$C,0)))</f>
        <v xml:space="preserve">**Description:** This policy is a subsidy paid by the government to electricity suppliers per unit of new capacity constructed.  This only applies to utilities, not distributed systems (such as rooftop solar). </v>
      </c>
      <c r="Q480" s="176" t="str">
        <f>IF(ISBLANK(INDEX('Policy Characteristics'!K:K,MATCH($C480,'Policy Characteristics'!$C:$C,0))),"",INDEX('Policy Characteristics'!K:K,MATCH($C480,'Policy Characteristics'!$C:$C,0)))</f>
        <v>electricity-sector-main.html#subsidies</v>
      </c>
      <c r="R480" s="176" t="str">
        <f>IF(ISBLANK(INDEX('Policy Characteristics'!L:L,MATCH($C480,'Policy Characteristics'!$C:$C,0))),"",INDEX('Policy Characteristics'!L:L,MATCH($C480,'Policy Characteristics'!$C:$C,0)))</f>
        <v/>
      </c>
    </row>
    <row r="481" spans="1:18" s="2" customFormat="1" x14ac:dyDescent="0.25">
      <c r="A481" s="176" t="str">
        <f>IF(ISBLANK(INDEX('Policy Characteristics'!A:A,MATCH($C481,'Policy Characteristics'!$C:$C,0))),"",INDEX('Policy Characteristics'!A:A,MATCH($C481,'Policy Characteristics'!$C:$C,0)))</f>
        <v>Electricity Supply</v>
      </c>
      <c r="B481" s="184" t="str">
        <f>IF(ISBLANK(INDEX('Policy Characteristics'!B:B,MATCH($C481,'Policy Characteristics'!$C:$C,0))),"",INDEX('Policy Characteristics'!B:B,MATCH($C481,'Policy Characteristics'!$C:$C,0)))</f>
        <v>Subsidy for Capacity Construction</v>
      </c>
      <c r="C481" s="192" t="str">
        <f>C$480</f>
        <v>Perc Subsidy for Elec Capacity Construction</v>
      </c>
      <c r="D481" s="6" t="s">
        <v>2273</v>
      </c>
      <c r="E481" s="47"/>
      <c r="F481" s="6" t="s">
        <v>2523</v>
      </c>
      <c r="G481" s="6"/>
      <c r="H481" s="49">
        <v>692</v>
      </c>
      <c r="I481" s="198" t="s">
        <v>44</v>
      </c>
      <c r="J481" s="177" t="str">
        <f>IF(ISBLANK(INDEX('Policy Characteristics'!D:D,MATCH($C481,'Policy Characteristics'!$C:$C,0))),"",INDEX('Policy Characteristics'!D:D,MATCH($C481,'Policy Characteristics'!$C:$C,0)))</f>
        <v>Subsidy for Capacity Construction</v>
      </c>
      <c r="K481" s="176" t="str">
        <f>IF(ISBLANK(INDEX('Policy Characteristics'!E:E,MATCH($C481,'Policy Characteristics'!$C:$C,0))),"",INDEX('Policy Characteristics'!E:E,MATCH($C481,'Policy Characteristics'!$C:$C,0)))</f>
        <v>elec capacity construction subsidy</v>
      </c>
      <c r="L481" s="176">
        <f>IF(ISBLANK(INDEX('Policy Characteristics'!F:F,MATCH($C481,'Policy Characteristics'!$C:$C,0))),"",INDEX('Policy Characteristics'!F:F,MATCH($C481,'Policy Characteristics'!$C:$C,0)))</f>
        <v>0</v>
      </c>
      <c r="M481" s="176">
        <f>IF(ISBLANK(INDEX('Policy Characteristics'!G:G,MATCH($C481,'Policy Characteristics'!$C:$C,0))),"",INDEX('Policy Characteristics'!G:G,MATCH($C481,'Policy Characteristics'!$C:$C,0)))</f>
        <v>0.95</v>
      </c>
      <c r="N481" s="176">
        <f>IF(ISBLANK(INDEX('Policy Characteristics'!H:H,MATCH($C481,'Policy Characteristics'!$C:$C,0))),"",INDEX('Policy Characteristics'!H:H,MATCH($C481,'Policy Characteristics'!$C:$C,0)))</f>
        <v>0.01</v>
      </c>
      <c r="O481" s="176" t="str">
        <f>IF(ISBLANK(INDEX('Policy Characteristics'!I:I,MATCH($C481,'Policy Characteristics'!$C:$C,0))),"",INDEX('Policy Characteristics'!I:I,MATCH($C481,'Policy Characteristics'!$C:$C,0)))</f>
        <v>% of construction cost</v>
      </c>
      <c r="P481" s="176" t="str">
        <f>IF(ISBLANK(INDEX('Policy Characteristics'!J:J,MATCH($C481,'Policy Characteristics'!$C:$C,0))),"",INDEX('Policy Characteristics'!J:J,MATCH($C481,'Policy Characteristics'!$C:$C,0)))</f>
        <v xml:space="preserve">**Description:** This policy is a subsidy paid by the government to electricity suppliers per unit of new capacity constructed.  This only applies to utilities, not distributed systems (such as rooftop solar). </v>
      </c>
      <c r="Q481" s="176" t="str">
        <f>IF(ISBLANK(INDEX('Policy Characteristics'!K:K,MATCH($C481,'Policy Characteristics'!$C:$C,0))),"",INDEX('Policy Characteristics'!K:K,MATCH($C481,'Policy Characteristics'!$C:$C,0)))</f>
        <v>electricity-sector-main.html#subsidies</v>
      </c>
      <c r="R481" s="176" t="str">
        <f>IF(ISBLANK(INDEX('Policy Characteristics'!L:L,MATCH($C481,'Policy Characteristics'!$C:$C,0))),"",INDEX('Policy Characteristics'!L:L,MATCH($C481,'Policy Characteristics'!$C:$C,0)))</f>
        <v/>
      </c>
    </row>
    <row r="482" spans="1:18" s="2" customFormat="1" x14ac:dyDescent="0.25">
      <c r="A482" s="176" t="str">
        <f>IF(ISBLANK(INDEX('Policy Characteristics'!A:A,MATCH($C482,'Policy Characteristics'!$C:$C,0))),"",INDEX('Policy Characteristics'!A:A,MATCH($C482,'Policy Characteristics'!$C:$C,0)))</f>
        <v>Electricity Supply</v>
      </c>
      <c r="B482" s="184" t="str">
        <f>IF(ISBLANK(INDEX('Policy Characteristics'!B:B,MATCH($C482,'Policy Characteristics'!$C:$C,0))),"",INDEX('Policy Characteristics'!B:B,MATCH($C482,'Policy Characteristics'!$C:$C,0)))</f>
        <v>Subsidy for Capacity Construction</v>
      </c>
      <c r="C482" s="192" t="str">
        <f t="shared" ref="C482:C503" si="28">C$480</f>
        <v>Perc Subsidy for Elec Capacity Construction</v>
      </c>
      <c r="D482" s="6" t="s">
        <v>2274</v>
      </c>
      <c r="E482" s="47"/>
      <c r="F482" s="6" t="s">
        <v>2224</v>
      </c>
      <c r="G482" s="6"/>
      <c r="H482" s="49">
        <v>1789</v>
      </c>
      <c r="I482" s="198" t="s">
        <v>44</v>
      </c>
      <c r="J482" s="177" t="str">
        <f>IF(ISBLANK(INDEX('Policy Characteristics'!D:D,MATCH($C482,'Policy Characteristics'!$C:$C,0))),"",INDEX('Policy Characteristics'!D:D,MATCH($C482,'Policy Characteristics'!$C:$C,0)))</f>
        <v>Subsidy for Capacity Construction</v>
      </c>
      <c r="K482" s="176" t="str">
        <f>IF(ISBLANK(INDEX('Policy Characteristics'!E:E,MATCH($C482,'Policy Characteristics'!$C:$C,0))),"",INDEX('Policy Characteristics'!E:E,MATCH($C482,'Policy Characteristics'!$C:$C,0)))</f>
        <v>elec capacity construction subsidy</v>
      </c>
      <c r="L482" s="176">
        <f>IF(ISBLANK(INDEX('Policy Characteristics'!F:F,MATCH($C482,'Policy Characteristics'!$C:$C,0))),"",INDEX('Policy Characteristics'!F:F,MATCH($C482,'Policy Characteristics'!$C:$C,0)))</f>
        <v>0</v>
      </c>
      <c r="M482" s="176">
        <f>IF(ISBLANK(INDEX('Policy Characteristics'!G:G,MATCH($C482,'Policy Characteristics'!$C:$C,0))),"",INDEX('Policy Characteristics'!G:G,MATCH($C482,'Policy Characteristics'!$C:$C,0)))</f>
        <v>0.95</v>
      </c>
      <c r="N482" s="176">
        <f>IF(ISBLANK(INDEX('Policy Characteristics'!H:H,MATCH($C482,'Policy Characteristics'!$C:$C,0))),"",INDEX('Policy Characteristics'!H:H,MATCH($C482,'Policy Characteristics'!$C:$C,0)))</f>
        <v>0.01</v>
      </c>
      <c r="O482" s="176" t="str">
        <f>IF(ISBLANK(INDEX('Policy Characteristics'!I:I,MATCH($C482,'Policy Characteristics'!$C:$C,0))),"",INDEX('Policy Characteristics'!I:I,MATCH($C482,'Policy Characteristics'!$C:$C,0)))</f>
        <v>% of construction cost</v>
      </c>
      <c r="P482" s="176" t="str">
        <f>IF(ISBLANK(INDEX('Policy Characteristics'!J:J,MATCH($C482,'Policy Characteristics'!$C:$C,0))),"",INDEX('Policy Characteristics'!J:J,MATCH($C482,'Policy Characteristics'!$C:$C,0)))</f>
        <v xml:space="preserve">**Description:** This policy is a subsidy paid by the government to electricity suppliers per unit of new capacity constructed.  This only applies to utilities, not distributed systems (such as rooftop solar). </v>
      </c>
      <c r="Q482" s="176" t="str">
        <f>IF(ISBLANK(INDEX('Policy Characteristics'!K:K,MATCH($C482,'Policy Characteristics'!$C:$C,0))),"",INDEX('Policy Characteristics'!K:K,MATCH($C482,'Policy Characteristics'!$C:$C,0)))</f>
        <v>electricity-sector-main.html#subsidies</v>
      </c>
      <c r="R482" s="176" t="str">
        <f>IF(ISBLANK(INDEX('Policy Characteristics'!L:L,MATCH($C482,'Policy Characteristics'!$C:$C,0))),"",INDEX('Policy Characteristics'!L:L,MATCH($C482,'Policy Characteristics'!$C:$C,0)))</f>
        <v/>
      </c>
    </row>
    <row r="483" spans="1:18" s="2" customFormat="1" x14ac:dyDescent="0.25">
      <c r="A483" s="176" t="str">
        <f>IF(ISBLANK(INDEX('Policy Characteristics'!A:A,MATCH($C483,'Policy Characteristics'!$C:$C,0))),"",INDEX('Policy Characteristics'!A:A,MATCH($C483,'Policy Characteristics'!$C:$C,0)))</f>
        <v>Electricity Supply</v>
      </c>
      <c r="B483" s="184" t="str">
        <f>IF(ISBLANK(INDEX('Policy Characteristics'!B:B,MATCH($C483,'Policy Characteristics'!$C:$C,0))),"",INDEX('Policy Characteristics'!B:B,MATCH($C483,'Policy Characteristics'!$C:$C,0)))</f>
        <v>Subsidy for Capacity Construction</v>
      </c>
      <c r="C483" s="192" t="str">
        <f t="shared" si="28"/>
        <v>Perc Subsidy for Elec Capacity Construction</v>
      </c>
      <c r="D483" s="6" t="s">
        <v>75</v>
      </c>
      <c r="E483" s="47"/>
      <c r="F483" s="6" t="s">
        <v>2284</v>
      </c>
      <c r="G483" s="6"/>
      <c r="H483" s="49">
        <v>517</v>
      </c>
      <c r="I483" s="6" t="s">
        <v>44</v>
      </c>
      <c r="J483" s="177" t="str">
        <f>IF(ISBLANK(INDEX('Policy Characteristics'!D:D,MATCH($C483,'Policy Characteristics'!$C:$C,0))),"",INDEX('Policy Characteristics'!D:D,MATCH($C483,'Policy Characteristics'!$C:$C,0)))</f>
        <v>Subsidy for Capacity Construction</v>
      </c>
      <c r="K483" s="176" t="str">
        <f>IF(ISBLANK(INDEX('Policy Characteristics'!E:E,MATCH($C483,'Policy Characteristics'!$C:$C,0))),"",INDEX('Policy Characteristics'!E:E,MATCH($C483,'Policy Characteristics'!$C:$C,0)))</f>
        <v>elec capacity construction subsidy</v>
      </c>
      <c r="L483" s="176">
        <f>IF(ISBLANK(INDEX('Policy Characteristics'!F:F,MATCH($C483,'Policy Characteristics'!$C:$C,0))),"",INDEX('Policy Characteristics'!F:F,MATCH($C483,'Policy Characteristics'!$C:$C,0)))</f>
        <v>0</v>
      </c>
      <c r="M483" s="176">
        <f>IF(ISBLANK(INDEX('Policy Characteristics'!G:G,MATCH($C483,'Policy Characteristics'!$C:$C,0))),"",INDEX('Policy Characteristics'!G:G,MATCH($C483,'Policy Characteristics'!$C:$C,0)))</f>
        <v>0.95</v>
      </c>
      <c r="N483" s="176">
        <f>IF(ISBLANK(INDEX('Policy Characteristics'!H:H,MATCH($C483,'Policy Characteristics'!$C:$C,0))),"",INDEX('Policy Characteristics'!H:H,MATCH($C483,'Policy Characteristics'!$C:$C,0)))</f>
        <v>0.01</v>
      </c>
      <c r="O483" s="176" t="str">
        <f>IF(ISBLANK(INDEX('Policy Characteristics'!I:I,MATCH($C483,'Policy Characteristics'!$C:$C,0))),"",INDEX('Policy Characteristics'!I:I,MATCH($C483,'Policy Characteristics'!$C:$C,0)))</f>
        <v>% of construction cost</v>
      </c>
      <c r="P483" s="176" t="str">
        <f>IF(ISBLANK(INDEX('Policy Characteristics'!J:J,MATCH($C483,'Policy Characteristics'!$C:$C,0))),"",INDEX('Policy Characteristics'!J:J,MATCH($C483,'Policy Characteristics'!$C:$C,0)))</f>
        <v xml:space="preserve">**Description:** This policy is a subsidy paid by the government to electricity suppliers per unit of new capacity constructed.  This only applies to utilities, not distributed systems (such as rooftop solar). </v>
      </c>
      <c r="Q483" s="176" t="str">
        <f>IF(ISBLANK(INDEX('Policy Characteristics'!K:K,MATCH($C483,'Policy Characteristics'!$C:$C,0))),"",INDEX('Policy Characteristics'!K:K,MATCH($C483,'Policy Characteristics'!$C:$C,0)))</f>
        <v>electricity-sector-main.html#subsidies</v>
      </c>
      <c r="R483" s="176" t="str">
        <f>IF(ISBLANK(INDEX('Policy Characteristics'!L:L,MATCH($C483,'Policy Characteristics'!$C:$C,0))),"",INDEX('Policy Characteristics'!L:L,MATCH($C483,'Policy Characteristics'!$C:$C,0)))</f>
        <v/>
      </c>
    </row>
    <row r="484" spans="1:18" s="2" customFormat="1" x14ac:dyDescent="0.25">
      <c r="A484" s="176" t="str">
        <f>IF(ISBLANK(INDEX('Policy Characteristics'!A:A,MATCH($C484,'Policy Characteristics'!$C:$C,0))),"",INDEX('Policy Characteristics'!A:A,MATCH($C484,'Policy Characteristics'!$C:$C,0)))</f>
        <v>Electricity Supply</v>
      </c>
      <c r="B484" s="184" t="str">
        <f>IF(ISBLANK(INDEX('Policy Characteristics'!B:B,MATCH($C484,'Policy Characteristics'!$C:$C,0))),"",INDEX('Policy Characteristics'!B:B,MATCH($C484,'Policy Characteristics'!$C:$C,0)))</f>
        <v>Subsidy for Capacity Construction</v>
      </c>
      <c r="C484" s="192" t="str">
        <f t="shared" si="28"/>
        <v>Perc Subsidy for Elec Capacity Construction</v>
      </c>
      <c r="D484" s="6" t="s">
        <v>76</v>
      </c>
      <c r="E484" s="47"/>
      <c r="F484" s="6" t="s">
        <v>88</v>
      </c>
      <c r="G484" s="6"/>
      <c r="H484" s="49">
        <v>693</v>
      </c>
      <c r="I484" s="198" t="s">
        <v>44</v>
      </c>
      <c r="J484" s="177" t="str">
        <f>IF(ISBLANK(INDEX('Policy Characteristics'!D:D,MATCH($C484,'Policy Characteristics'!$C:$C,0))),"",INDEX('Policy Characteristics'!D:D,MATCH($C484,'Policy Characteristics'!$C:$C,0)))</f>
        <v>Subsidy for Capacity Construction</v>
      </c>
      <c r="K484" s="176" t="str">
        <f>IF(ISBLANK(INDEX('Policy Characteristics'!E:E,MATCH($C484,'Policy Characteristics'!$C:$C,0))),"",INDEX('Policy Characteristics'!E:E,MATCH($C484,'Policy Characteristics'!$C:$C,0)))</f>
        <v>elec capacity construction subsidy</v>
      </c>
      <c r="L484" s="176">
        <f>IF(ISBLANK(INDEX('Policy Characteristics'!F:F,MATCH($C484,'Policy Characteristics'!$C:$C,0))),"",INDEX('Policy Characteristics'!F:F,MATCH($C484,'Policy Characteristics'!$C:$C,0)))</f>
        <v>0</v>
      </c>
      <c r="M484" s="176">
        <f>IF(ISBLANK(INDEX('Policy Characteristics'!G:G,MATCH($C484,'Policy Characteristics'!$C:$C,0))),"",INDEX('Policy Characteristics'!G:G,MATCH($C484,'Policy Characteristics'!$C:$C,0)))</f>
        <v>0.95</v>
      </c>
      <c r="N484" s="176">
        <f>IF(ISBLANK(INDEX('Policy Characteristics'!H:H,MATCH($C484,'Policy Characteristics'!$C:$C,0))),"",INDEX('Policy Characteristics'!H:H,MATCH($C484,'Policy Characteristics'!$C:$C,0)))</f>
        <v>0.01</v>
      </c>
      <c r="O484" s="176" t="str">
        <f>IF(ISBLANK(INDEX('Policy Characteristics'!I:I,MATCH($C484,'Policy Characteristics'!$C:$C,0))),"",INDEX('Policy Characteristics'!I:I,MATCH($C484,'Policy Characteristics'!$C:$C,0)))</f>
        <v>% of construction cost</v>
      </c>
      <c r="P484" s="176" t="str">
        <f>IF(ISBLANK(INDEX('Policy Characteristics'!J:J,MATCH($C484,'Policy Characteristics'!$C:$C,0))),"",INDEX('Policy Characteristics'!J:J,MATCH($C484,'Policy Characteristics'!$C:$C,0)))</f>
        <v xml:space="preserve">**Description:** This policy is a subsidy paid by the government to electricity suppliers per unit of new capacity constructed.  This only applies to utilities, not distributed systems (such as rooftop solar). </v>
      </c>
      <c r="Q484" s="176" t="str">
        <f>IF(ISBLANK(INDEX('Policy Characteristics'!K:K,MATCH($C484,'Policy Characteristics'!$C:$C,0))),"",INDEX('Policy Characteristics'!K:K,MATCH($C484,'Policy Characteristics'!$C:$C,0)))</f>
        <v>electricity-sector-main.html#subsidies</v>
      </c>
      <c r="R484" s="176" t="str">
        <f>IF(ISBLANK(INDEX('Policy Characteristics'!L:L,MATCH($C484,'Policy Characteristics'!$C:$C,0))),"",INDEX('Policy Characteristics'!L:L,MATCH($C484,'Policy Characteristics'!$C:$C,0)))</f>
        <v/>
      </c>
    </row>
    <row r="485" spans="1:18" s="2" customFormat="1" x14ac:dyDescent="0.25">
      <c r="A485" s="176" t="str">
        <f>IF(ISBLANK(INDEX('Policy Characteristics'!A:A,MATCH($C485,'Policy Characteristics'!$C:$C,0))),"",INDEX('Policy Characteristics'!A:A,MATCH($C485,'Policy Characteristics'!$C:$C,0)))</f>
        <v>Electricity Supply</v>
      </c>
      <c r="B485" s="184" t="str">
        <f>IF(ISBLANK(INDEX('Policy Characteristics'!B:B,MATCH($C485,'Policy Characteristics'!$C:$C,0))),"",INDEX('Policy Characteristics'!B:B,MATCH($C485,'Policy Characteristics'!$C:$C,0)))</f>
        <v>Subsidy for Capacity Construction</v>
      </c>
      <c r="C485" s="192" t="str">
        <f t="shared" si="28"/>
        <v>Perc Subsidy for Elec Capacity Construction</v>
      </c>
      <c r="D485" s="6" t="s">
        <v>440</v>
      </c>
      <c r="E485" s="47"/>
      <c r="F485" s="6" t="s">
        <v>443</v>
      </c>
      <c r="G485" s="6"/>
      <c r="H485" s="49">
        <v>518</v>
      </c>
      <c r="I485" s="6" t="s">
        <v>44</v>
      </c>
      <c r="J485" s="177" t="str">
        <f>IF(ISBLANK(INDEX('Policy Characteristics'!D:D,MATCH($C485,'Policy Characteristics'!$C:$C,0))),"",INDEX('Policy Characteristics'!D:D,MATCH($C485,'Policy Characteristics'!$C:$C,0)))</f>
        <v>Subsidy for Capacity Construction</v>
      </c>
      <c r="K485" s="176" t="str">
        <f>IF(ISBLANK(INDEX('Policy Characteristics'!E:E,MATCH($C485,'Policy Characteristics'!$C:$C,0))),"",INDEX('Policy Characteristics'!E:E,MATCH($C485,'Policy Characteristics'!$C:$C,0)))</f>
        <v>elec capacity construction subsidy</v>
      </c>
      <c r="L485" s="176">
        <f>IF(ISBLANK(INDEX('Policy Characteristics'!F:F,MATCH($C485,'Policy Characteristics'!$C:$C,0))),"",INDEX('Policy Characteristics'!F:F,MATCH($C485,'Policy Characteristics'!$C:$C,0)))</f>
        <v>0</v>
      </c>
      <c r="M485" s="176">
        <f>IF(ISBLANK(INDEX('Policy Characteristics'!G:G,MATCH($C485,'Policy Characteristics'!$C:$C,0))),"",INDEX('Policy Characteristics'!G:G,MATCH($C485,'Policy Characteristics'!$C:$C,0)))</f>
        <v>0.95</v>
      </c>
      <c r="N485" s="176">
        <f>IF(ISBLANK(INDEX('Policy Characteristics'!H:H,MATCH($C485,'Policy Characteristics'!$C:$C,0))),"",INDEX('Policy Characteristics'!H:H,MATCH($C485,'Policy Characteristics'!$C:$C,0)))</f>
        <v>0.01</v>
      </c>
      <c r="O485" s="176" t="str">
        <f>IF(ISBLANK(INDEX('Policy Characteristics'!I:I,MATCH($C485,'Policy Characteristics'!$C:$C,0))),"",INDEX('Policy Characteristics'!I:I,MATCH($C485,'Policy Characteristics'!$C:$C,0)))</f>
        <v>% of construction cost</v>
      </c>
      <c r="P485" s="176" t="str">
        <f>IF(ISBLANK(INDEX('Policy Characteristics'!J:J,MATCH($C485,'Policy Characteristics'!$C:$C,0))),"",INDEX('Policy Characteristics'!J:J,MATCH($C485,'Policy Characteristics'!$C:$C,0)))</f>
        <v xml:space="preserve">**Description:** This policy is a subsidy paid by the government to electricity suppliers per unit of new capacity constructed.  This only applies to utilities, not distributed systems (such as rooftop solar). </v>
      </c>
      <c r="Q485" s="176" t="str">
        <f>IF(ISBLANK(INDEX('Policy Characteristics'!K:K,MATCH($C485,'Policy Characteristics'!$C:$C,0))),"",INDEX('Policy Characteristics'!K:K,MATCH($C485,'Policy Characteristics'!$C:$C,0)))</f>
        <v>electricity-sector-main.html#subsidies</v>
      </c>
      <c r="R485" s="176" t="str">
        <f>IF(ISBLANK(INDEX('Policy Characteristics'!L:L,MATCH($C485,'Policy Characteristics'!$C:$C,0))),"",INDEX('Policy Characteristics'!L:L,MATCH($C485,'Policy Characteristics'!$C:$C,0)))</f>
        <v/>
      </c>
    </row>
    <row r="486" spans="1:18" s="2" customFormat="1" x14ac:dyDescent="0.25">
      <c r="A486" s="176" t="str">
        <f>IF(ISBLANK(INDEX('Policy Characteristics'!A:A,MATCH($C486,'Policy Characteristics'!$C:$C,0))),"",INDEX('Policy Characteristics'!A:A,MATCH($C486,'Policy Characteristics'!$C:$C,0)))</f>
        <v>Electricity Supply</v>
      </c>
      <c r="B486" s="184" t="str">
        <f>IF(ISBLANK(INDEX('Policy Characteristics'!B:B,MATCH($C486,'Policy Characteristics'!$C:$C,0))),"",INDEX('Policy Characteristics'!B:B,MATCH($C486,'Policy Characteristics'!$C:$C,0)))</f>
        <v>Subsidy for Capacity Construction</v>
      </c>
      <c r="C486" s="192" t="str">
        <f t="shared" si="28"/>
        <v>Perc Subsidy for Elec Capacity Construction</v>
      </c>
      <c r="D486" s="6" t="s">
        <v>77</v>
      </c>
      <c r="E486" s="47"/>
      <c r="F486" s="6" t="s">
        <v>89</v>
      </c>
      <c r="G486" s="6"/>
      <c r="H486" s="49">
        <v>519</v>
      </c>
      <c r="I486" s="6" t="s">
        <v>44</v>
      </c>
      <c r="J486" s="177" t="str">
        <f>IF(ISBLANK(INDEX('Policy Characteristics'!D:D,MATCH($C486,'Policy Characteristics'!$C:$C,0))),"",INDEX('Policy Characteristics'!D:D,MATCH($C486,'Policy Characteristics'!$C:$C,0)))</f>
        <v>Subsidy for Capacity Construction</v>
      </c>
      <c r="K486" s="176" t="str">
        <f>IF(ISBLANK(INDEX('Policy Characteristics'!E:E,MATCH($C486,'Policy Characteristics'!$C:$C,0))),"",INDEX('Policy Characteristics'!E:E,MATCH($C486,'Policy Characteristics'!$C:$C,0)))</f>
        <v>elec capacity construction subsidy</v>
      </c>
      <c r="L486" s="176">
        <f>IF(ISBLANK(INDEX('Policy Characteristics'!F:F,MATCH($C486,'Policy Characteristics'!$C:$C,0))),"",INDEX('Policy Characteristics'!F:F,MATCH($C486,'Policy Characteristics'!$C:$C,0)))</f>
        <v>0</v>
      </c>
      <c r="M486" s="176">
        <f>IF(ISBLANK(INDEX('Policy Characteristics'!G:G,MATCH($C486,'Policy Characteristics'!$C:$C,0))),"",INDEX('Policy Characteristics'!G:G,MATCH($C486,'Policy Characteristics'!$C:$C,0)))</f>
        <v>0.95</v>
      </c>
      <c r="N486" s="176">
        <f>IF(ISBLANK(INDEX('Policy Characteristics'!H:H,MATCH($C486,'Policy Characteristics'!$C:$C,0))),"",INDEX('Policy Characteristics'!H:H,MATCH($C486,'Policy Characteristics'!$C:$C,0)))</f>
        <v>0.01</v>
      </c>
      <c r="O486" s="176" t="str">
        <f>IF(ISBLANK(INDEX('Policy Characteristics'!I:I,MATCH($C486,'Policy Characteristics'!$C:$C,0))),"",INDEX('Policy Characteristics'!I:I,MATCH($C486,'Policy Characteristics'!$C:$C,0)))</f>
        <v>% of construction cost</v>
      </c>
      <c r="P486" s="176" t="str">
        <f>IF(ISBLANK(INDEX('Policy Characteristics'!J:J,MATCH($C486,'Policy Characteristics'!$C:$C,0))),"",INDEX('Policy Characteristics'!J:J,MATCH($C486,'Policy Characteristics'!$C:$C,0)))</f>
        <v xml:space="preserve">**Description:** This policy is a subsidy paid by the government to electricity suppliers per unit of new capacity constructed.  This only applies to utilities, not distributed systems (such as rooftop solar). </v>
      </c>
      <c r="Q486" s="176" t="str">
        <f>IF(ISBLANK(INDEX('Policy Characteristics'!K:K,MATCH($C486,'Policy Characteristics'!$C:$C,0))),"",INDEX('Policy Characteristics'!K:K,MATCH($C486,'Policy Characteristics'!$C:$C,0)))</f>
        <v>electricity-sector-main.html#subsidies</v>
      </c>
      <c r="R486" s="176" t="str">
        <f>IF(ISBLANK(INDEX('Policy Characteristics'!L:L,MATCH($C486,'Policy Characteristics'!$C:$C,0))),"",INDEX('Policy Characteristics'!L:L,MATCH($C486,'Policy Characteristics'!$C:$C,0)))</f>
        <v/>
      </c>
    </row>
    <row r="487" spans="1:18" s="2" customFormat="1" x14ac:dyDescent="0.25">
      <c r="A487" s="176" t="str">
        <f>IF(ISBLANK(INDEX('Policy Characteristics'!A:A,MATCH($C487,'Policy Characteristics'!$C:$C,0))),"",INDEX('Policy Characteristics'!A:A,MATCH($C487,'Policy Characteristics'!$C:$C,0)))</f>
        <v>Electricity Supply</v>
      </c>
      <c r="B487" s="184" t="str">
        <f>IF(ISBLANK(INDEX('Policy Characteristics'!B:B,MATCH($C487,'Policy Characteristics'!$C:$C,0))),"",INDEX('Policy Characteristics'!B:B,MATCH($C487,'Policy Characteristics'!$C:$C,0)))</f>
        <v>Subsidy for Capacity Construction</v>
      </c>
      <c r="C487" s="192" t="str">
        <f t="shared" si="28"/>
        <v>Perc Subsidy for Elec Capacity Construction</v>
      </c>
      <c r="D487" s="6" t="s">
        <v>78</v>
      </c>
      <c r="E487" s="47"/>
      <c r="F487" s="6" t="s">
        <v>90</v>
      </c>
      <c r="G487" s="6"/>
      <c r="H487" s="49">
        <v>520</v>
      </c>
      <c r="I487" s="6" t="s">
        <v>44</v>
      </c>
      <c r="J487" s="177" t="str">
        <f>IF(ISBLANK(INDEX('Policy Characteristics'!D:D,MATCH($C487,'Policy Characteristics'!$C:$C,0))),"",INDEX('Policy Characteristics'!D:D,MATCH($C487,'Policy Characteristics'!$C:$C,0)))</f>
        <v>Subsidy for Capacity Construction</v>
      </c>
      <c r="K487" s="176" t="str">
        <f>IF(ISBLANK(INDEX('Policy Characteristics'!E:E,MATCH($C487,'Policy Characteristics'!$C:$C,0))),"",INDEX('Policy Characteristics'!E:E,MATCH($C487,'Policy Characteristics'!$C:$C,0)))</f>
        <v>elec capacity construction subsidy</v>
      </c>
      <c r="L487" s="176">
        <f>IF(ISBLANK(INDEX('Policy Characteristics'!F:F,MATCH($C487,'Policy Characteristics'!$C:$C,0))),"",INDEX('Policy Characteristics'!F:F,MATCH($C487,'Policy Characteristics'!$C:$C,0)))</f>
        <v>0</v>
      </c>
      <c r="M487" s="176">
        <f>IF(ISBLANK(INDEX('Policy Characteristics'!G:G,MATCH($C487,'Policy Characteristics'!$C:$C,0))),"",INDEX('Policy Characteristics'!G:G,MATCH($C487,'Policy Characteristics'!$C:$C,0)))</f>
        <v>0.95</v>
      </c>
      <c r="N487" s="176">
        <f>IF(ISBLANK(INDEX('Policy Characteristics'!H:H,MATCH($C487,'Policy Characteristics'!$C:$C,0))),"",INDEX('Policy Characteristics'!H:H,MATCH($C487,'Policy Characteristics'!$C:$C,0)))</f>
        <v>0.01</v>
      </c>
      <c r="O487" s="176" t="str">
        <f>IF(ISBLANK(INDEX('Policy Characteristics'!I:I,MATCH($C487,'Policy Characteristics'!$C:$C,0))),"",INDEX('Policy Characteristics'!I:I,MATCH($C487,'Policy Characteristics'!$C:$C,0)))</f>
        <v>% of construction cost</v>
      </c>
      <c r="P487" s="176" t="str">
        <f>IF(ISBLANK(INDEX('Policy Characteristics'!J:J,MATCH($C487,'Policy Characteristics'!$C:$C,0))),"",INDEX('Policy Characteristics'!J:J,MATCH($C487,'Policy Characteristics'!$C:$C,0)))</f>
        <v xml:space="preserve">**Description:** This policy is a subsidy paid by the government to electricity suppliers per unit of new capacity constructed.  This only applies to utilities, not distributed systems (such as rooftop solar). </v>
      </c>
      <c r="Q487" s="176" t="str">
        <f>IF(ISBLANK(INDEX('Policy Characteristics'!K:K,MATCH($C487,'Policy Characteristics'!$C:$C,0))),"",INDEX('Policy Characteristics'!K:K,MATCH($C487,'Policy Characteristics'!$C:$C,0)))</f>
        <v>electricity-sector-main.html#subsidies</v>
      </c>
      <c r="R487" s="176" t="str">
        <f>IF(ISBLANK(INDEX('Policy Characteristics'!L:L,MATCH($C487,'Policy Characteristics'!$C:$C,0))),"",INDEX('Policy Characteristics'!L:L,MATCH($C487,'Policy Characteristics'!$C:$C,0)))</f>
        <v/>
      </c>
    </row>
    <row r="488" spans="1:18" s="2" customFormat="1" x14ac:dyDescent="0.25">
      <c r="A488" s="176" t="str">
        <f>IF(ISBLANK(INDEX('Policy Characteristics'!A:A,MATCH($C488,'Policy Characteristics'!$C:$C,0))),"",INDEX('Policy Characteristics'!A:A,MATCH($C488,'Policy Characteristics'!$C:$C,0)))</f>
        <v>Electricity Supply</v>
      </c>
      <c r="B488" s="184" t="str">
        <f>IF(ISBLANK(INDEX('Policy Characteristics'!B:B,MATCH($C488,'Policy Characteristics'!$C:$C,0))),"",INDEX('Policy Characteristics'!B:B,MATCH($C488,'Policy Characteristics'!$C:$C,0)))</f>
        <v>Subsidy for Capacity Construction</v>
      </c>
      <c r="C488" s="192" t="str">
        <f t="shared" si="28"/>
        <v>Perc Subsidy for Elec Capacity Construction</v>
      </c>
      <c r="D488" s="6" t="s">
        <v>79</v>
      </c>
      <c r="E488" s="47"/>
      <c r="F488" s="6" t="s">
        <v>91</v>
      </c>
      <c r="G488" s="6"/>
      <c r="H488" s="49">
        <v>521</v>
      </c>
      <c r="I488" s="6" t="s">
        <v>44</v>
      </c>
      <c r="J488" s="177" t="str">
        <f>IF(ISBLANK(INDEX('Policy Characteristics'!D:D,MATCH($C488,'Policy Characteristics'!$C:$C,0))),"",INDEX('Policy Characteristics'!D:D,MATCH($C488,'Policy Characteristics'!$C:$C,0)))</f>
        <v>Subsidy for Capacity Construction</v>
      </c>
      <c r="K488" s="176" t="str">
        <f>IF(ISBLANK(INDEX('Policy Characteristics'!E:E,MATCH($C488,'Policy Characteristics'!$C:$C,0))),"",INDEX('Policy Characteristics'!E:E,MATCH($C488,'Policy Characteristics'!$C:$C,0)))</f>
        <v>elec capacity construction subsidy</v>
      </c>
      <c r="L488" s="176">
        <f>IF(ISBLANK(INDEX('Policy Characteristics'!F:F,MATCH($C488,'Policy Characteristics'!$C:$C,0))),"",INDEX('Policy Characteristics'!F:F,MATCH($C488,'Policy Characteristics'!$C:$C,0)))</f>
        <v>0</v>
      </c>
      <c r="M488" s="176">
        <f>IF(ISBLANK(INDEX('Policy Characteristics'!G:G,MATCH($C488,'Policy Characteristics'!$C:$C,0))),"",INDEX('Policy Characteristics'!G:G,MATCH($C488,'Policy Characteristics'!$C:$C,0)))</f>
        <v>0.95</v>
      </c>
      <c r="N488" s="176">
        <f>IF(ISBLANK(INDEX('Policy Characteristics'!H:H,MATCH($C488,'Policy Characteristics'!$C:$C,0))),"",INDEX('Policy Characteristics'!H:H,MATCH($C488,'Policy Characteristics'!$C:$C,0)))</f>
        <v>0.01</v>
      </c>
      <c r="O488" s="176" t="str">
        <f>IF(ISBLANK(INDEX('Policy Characteristics'!I:I,MATCH($C488,'Policy Characteristics'!$C:$C,0))),"",INDEX('Policy Characteristics'!I:I,MATCH($C488,'Policy Characteristics'!$C:$C,0)))</f>
        <v>% of construction cost</v>
      </c>
      <c r="P488" s="176" t="str">
        <f>IF(ISBLANK(INDEX('Policy Characteristics'!J:J,MATCH($C488,'Policy Characteristics'!$C:$C,0))),"",INDEX('Policy Characteristics'!J:J,MATCH($C488,'Policy Characteristics'!$C:$C,0)))</f>
        <v xml:space="preserve">**Description:** This policy is a subsidy paid by the government to electricity suppliers per unit of new capacity constructed.  This only applies to utilities, not distributed systems (such as rooftop solar). </v>
      </c>
      <c r="Q488" s="176" t="str">
        <f>IF(ISBLANK(INDEX('Policy Characteristics'!K:K,MATCH($C488,'Policy Characteristics'!$C:$C,0))),"",INDEX('Policy Characteristics'!K:K,MATCH($C488,'Policy Characteristics'!$C:$C,0)))</f>
        <v>electricity-sector-main.html#subsidies</v>
      </c>
      <c r="R488" s="176" t="str">
        <f>IF(ISBLANK(INDEX('Policy Characteristics'!L:L,MATCH($C488,'Policy Characteristics'!$C:$C,0))),"",INDEX('Policy Characteristics'!L:L,MATCH($C488,'Policy Characteristics'!$C:$C,0)))</f>
        <v/>
      </c>
    </row>
    <row r="489" spans="1:18" s="2" customFormat="1" x14ac:dyDescent="0.25">
      <c r="A489" s="176" t="str">
        <f>IF(ISBLANK(INDEX('Policy Characteristics'!A:A,MATCH($C489,'Policy Characteristics'!$C:$C,0))),"",INDEX('Policy Characteristics'!A:A,MATCH($C489,'Policy Characteristics'!$C:$C,0)))</f>
        <v>Electricity Supply</v>
      </c>
      <c r="B489" s="184" t="str">
        <f>IF(ISBLANK(INDEX('Policy Characteristics'!B:B,MATCH($C489,'Policy Characteristics'!$C:$C,0))),"",INDEX('Policy Characteristics'!B:B,MATCH($C489,'Policy Characteristics'!$C:$C,0)))</f>
        <v>Subsidy for Capacity Construction</v>
      </c>
      <c r="C489" s="192" t="str">
        <f t="shared" si="28"/>
        <v>Perc Subsidy for Elec Capacity Construction</v>
      </c>
      <c r="D489" s="6" t="s">
        <v>1306</v>
      </c>
      <c r="E489" s="47"/>
      <c r="F489" s="6" t="s">
        <v>428</v>
      </c>
      <c r="G489" s="6"/>
      <c r="H489" s="49">
        <v>1598</v>
      </c>
      <c r="I489" s="6" t="s">
        <v>44</v>
      </c>
      <c r="J489" s="177" t="str">
        <f>IF(ISBLANK(INDEX('Policy Characteristics'!D:D,MATCH($C489,'Policy Characteristics'!$C:$C,0))),"",INDEX('Policy Characteristics'!D:D,MATCH($C489,'Policy Characteristics'!$C:$C,0)))</f>
        <v>Subsidy for Capacity Construction</v>
      </c>
      <c r="K489" s="176" t="str">
        <f>IF(ISBLANK(INDEX('Policy Characteristics'!E:E,MATCH($C489,'Policy Characteristics'!$C:$C,0))),"",INDEX('Policy Characteristics'!E:E,MATCH($C489,'Policy Characteristics'!$C:$C,0)))</f>
        <v>elec capacity construction subsidy</v>
      </c>
      <c r="L489" s="176">
        <f>IF(ISBLANK(INDEX('Policy Characteristics'!F:F,MATCH($C489,'Policy Characteristics'!$C:$C,0))),"",INDEX('Policy Characteristics'!F:F,MATCH($C489,'Policy Characteristics'!$C:$C,0)))</f>
        <v>0</v>
      </c>
      <c r="M489" s="176">
        <f>IF(ISBLANK(INDEX('Policy Characteristics'!G:G,MATCH($C489,'Policy Characteristics'!$C:$C,0))),"",INDEX('Policy Characteristics'!G:G,MATCH($C489,'Policy Characteristics'!$C:$C,0)))</f>
        <v>0.95</v>
      </c>
      <c r="N489" s="176">
        <f>IF(ISBLANK(INDEX('Policy Characteristics'!H:H,MATCH($C489,'Policy Characteristics'!$C:$C,0))),"",INDEX('Policy Characteristics'!H:H,MATCH($C489,'Policy Characteristics'!$C:$C,0)))</f>
        <v>0.01</v>
      </c>
      <c r="O489" s="176" t="str">
        <f>IF(ISBLANK(INDEX('Policy Characteristics'!I:I,MATCH($C489,'Policy Characteristics'!$C:$C,0))),"",INDEX('Policy Characteristics'!I:I,MATCH($C489,'Policy Characteristics'!$C:$C,0)))</f>
        <v>% of construction cost</v>
      </c>
      <c r="P489" s="176" t="str">
        <f>IF(ISBLANK(INDEX('Policy Characteristics'!J:J,MATCH($C489,'Policy Characteristics'!$C:$C,0))),"",INDEX('Policy Characteristics'!J:J,MATCH($C489,'Policy Characteristics'!$C:$C,0)))</f>
        <v xml:space="preserve">**Description:** This policy is a subsidy paid by the government to electricity suppliers per unit of new capacity constructed.  This only applies to utilities, not distributed systems (such as rooftop solar). </v>
      </c>
      <c r="Q489" s="176" t="str">
        <f>IF(ISBLANK(INDEX('Policy Characteristics'!K:K,MATCH($C489,'Policy Characteristics'!$C:$C,0))),"",INDEX('Policy Characteristics'!K:K,MATCH($C489,'Policy Characteristics'!$C:$C,0)))</f>
        <v>electricity-sector-main.html#subsidies</v>
      </c>
      <c r="R489" s="176" t="str">
        <f>IF(ISBLANK(INDEX('Policy Characteristics'!L:L,MATCH($C489,'Policy Characteristics'!$C:$C,0))),"",INDEX('Policy Characteristics'!L:L,MATCH($C489,'Policy Characteristics'!$C:$C,0)))</f>
        <v/>
      </c>
    </row>
    <row r="490" spans="1:18" s="2" customFormat="1" x14ac:dyDescent="0.25">
      <c r="A490" s="176" t="str">
        <f>IF(ISBLANK(INDEX('Policy Characteristics'!A:A,MATCH($C490,'Policy Characteristics'!$C:$C,0))),"",INDEX('Policy Characteristics'!A:A,MATCH($C490,'Policy Characteristics'!$C:$C,0)))</f>
        <v>Electricity Supply</v>
      </c>
      <c r="B490" s="184" t="str">
        <f>IF(ISBLANK(INDEX('Policy Characteristics'!B:B,MATCH($C490,'Policy Characteristics'!$C:$C,0))),"",INDEX('Policy Characteristics'!B:B,MATCH($C490,'Policy Characteristics'!$C:$C,0)))</f>
        <v>Subsidy for Capacity Construction</v>
      </c>
      <c r="C490" s="192" t="str">
        <f t="shared" si="28"/>
        <v>Perc Subsidy for Elec Capacity Construction</v>
      </c>
      <c r="D490" s="6" t="s">
        <v>302</v>
      </c>
      <c r="E490" s="47"/>
      <c r="F490" s="6" t="s">
        <v>2527</v>
      </c>
      <c r="G490" s="6"/>
      <c r="H490" s="49">
        <v>1599</v>
      </c>
      <c r="I490" s="198" t="s">
        <v>44</v>
      </c>
      <c r="J490" s="177" t="str">
        <f>IF(ISBLANK(INDEX('Policy Characteristics'!D:D,MATCH($C490,'Policy Characteristics'!$C:$C,0))),"",INDEX('Policy Characteristics'!D:D,MATCH($C490,'Policy Characteristics'!$C:$C,0)))</f>
        <v>Subsidy for Capacity Construction</v>
      </c>
      <c r="K490" s="176" t="str">
        <f>IF(ISBLANK(INDEX('Policy Characteristics'!E:E,MATCH($C490,'Policy Characteristics'!$C:$C,0))),"",INDEX('Policy Characteristics'!E:E,MATCH($C490,'Policy Characteristics'!$C:$C,0)))</f>
        <v>elec capacity construction subsidy</v>
      </c>
      <c r="L490" s="176">
        <f>IF(ISBLANK(INDEX('Policy Characteristics'!F:F,MATCH($C490,'Policy Characteristics'!$C:$C,0))),"",INDEX('Policy Characteristics'!F:F,MATCH($C490,'Policy Characteristics'!$C:$C,0)))</f>
        <v>0</v>
      </c>
      <c r="M490" s="176">
        <f>IF(ISBLANK(INDEX('Policy Characteristics'!G:G,MATCH($C490,'Policy Characteristics'!$C:$C,0))),"",INDEX('Policy Characteristics'!G:G,MATCH($C490,'Policy Characteristics'!$C:$C,0)))</f>
        <v>0.95</v>
      </c>
      <c r="N490" s="176">
        <f>IF(ISBLANK(INDEX('Policy Characteristics'!H:H,MATCH($C490,'Policy Characteristics'!$C:$C,0))),"",INDEX('Policy Characteristics'!H:H,MATCH($C490,'Policy Characteristics'!$C:$C,0)))</f>
        <v>0.01</v>
      </c>
      <c r="O490" s="176" t="str">
        <f>IF(ISBLANK(INDEX('Policy Characteristics'!I:I,MATCH($C490,'Policy Characteristics'!$C:$C,0))),"",INDEX('Policy Characteristics'!I:I,MATCH($C490,'Policy Characteristics'!$C:$C,0)))</f>
        <v>% of construction cost</v>
      </c>
      <c r="P490" s="176" t="str">
        <f>IF(ISBLANK(INDEX('Policy Characteristics'!J:J,MATCH($C490,'Policy Characteristics'!$C:$C,0))),"",INDEX('Policy Characteristics'!J:J,MATCH($C490,'Policy Characteristics'!$C:$C,0)))</f>
        <v xml:space="preserve">**Description:** This policy is a subsidy paid by the government to electricity suppliers per unit of new capacity constructed.  This only applies to utilities, not distributed systems (such as rooftop solar). </v>
      </c>
      <c r="Q490" s="176" t="str">
        <f>IF(ISBLANK(INDEX('Policy Characteristics'!K:K,MATCH($C490,'Policy Characteristics'!$C:$C,0))),"",INDEX('Policy Characteristics'!K:K,MATCH($C490,'Policy Characteristics'!$C:$C,0)))</f>
        <v>electricity-sector-main.html#subsidies</v>
      </c>
      <c r="R490" s="176" t="str">
        <f>IF(ISBLANK(INDEX('Policy Characteristics'!L:L,MATCH($C490,'Policy Characteristics'!$C:$C,0))),"",INDEX('Policy Characteristics'!L:L,MATCH($C490,'Policy Characteristics'!$C:$C,0)))</f>
        <v/>
      </c>
    </row>
    <row r="491" spans="1:18" s="2" customFormat="1" x14ac:dyDescent="0.25">
      <c r="A491" s="176" t="str">
        <f>IF(ISBLANK(INDEX('Policy Characteristics'!A:A,MATCH($C491,'Policy Characteristics'!$C:$C,0))),"",INDEX('Policy Characteristics'!A:A,MATCH($C491,'Policy Characteristics'!$C:$C,0)))</f>
        <v>Electricity Supply</v>
      </c>
      <c r="B491" s="184" t="str">
        <f>IF(ISBLANK(INDEX('Policy Characteristics'!B:B,MATCH($C491,'Policy Characteristics'!$C:$C,0))),"",INDEX('Policy Characteristics'!B:B,MATCH($C491,'Policy Characteristics'!$C:$C,0)))</f>
        <v>Subsidy for Capacity Construction</v>
      </c>
      <c r="C491" s="192" t="str">
        <f t="shared" si="28"/>
        <v>Perc Subsidy for Elec Capacity Construction</v>
      </c>
      <c r="D491" s="6" t="s">
        <v>303</v>
      </c>
      <c r="E491" s="47"/>
      <c r="F491" s="6" t="s">
        <v>2525</v>
      </c>
      <c r="G491" s="6"/>
      <c r="H491" s="49">
        <v>1600</v>
      </c>
      <c r="I491" s="198" t="s">
        <v>44</v>
      </c>
      <c r="J491" s="177" t="str">
        <f>IF(ISBLANK(INDEX('Policy Characteristics'!D:D,MATCH($C491,'Policy Characteristics'!$C:$C,0))),"",INDEX('Policy Characteristics'!D:D,MATCH($C491,'Policy Characteristics'!$C:$C,0)))</f>
        <v>Subsidy for Capacity Construction</v>
      </c>
      <c r="K491" s="176" t="str">
        <f>IF(ISBLANK(INDEX('Policy Characteristics'!E:E,MATCH($C491,'Policy Characteristics'!$C:$C,0))),"",INDEX('Policy Characteristics'!E:E,MATCH($C491,'Policy Characteristics'!$C:$C,0)))</f>
        <v>elec capacity construction subsidy</v>
      </c>
      <c r="L491" s="176">
        <f>IF(ISBLANK(INDEX('Policy Characteristics'!F:F,MATCH($C491,'Policy Characteristics'!$C:$C,0))),"",INDEX('Policy Characteristics'!F:F,MATCH($C491,'Policy Characteristics'!$C:$C,0)))</f>
        <v>0</v>
      </c>
      <c r="M491" s="176">
        <f>IF(ISBLANK(INDEX('Policy Characteristics'!G:G,MATCH($C491,'Policy Characteristics'!$C:$C,0))),"",INDEX('Policy Characteristics'!G:G,MATCH($C491,'Policy Characteristics'!$C:$C,0)))</f>
        <v>0.95</v>
      </c>
      <c r="N491" s="176">
        <f>IF(ISBLANK(INDEX('Policy Characteristics'!H:H,MATCH($C491,'Policy Characteristics'!$C:$C,0))),"",INDEX('Policy Characteristics'!H:H,MATCH($C491,'Policy Characteristics'!$C:$C,0)))</f>
        <v>0.01</v>
      </c>
      <c r="O491" s="176" t="str">
        <f>IF(ISBLANK(INDEX('Policy Characteristics'!I:I,MATCH($C491,'Policy Characteristics'!$C:$C,0))),"",INDEX('Policy Characteristics'!I:I,MATCH($C491,'Policy Characteristics'!$C:$C,0)))</f>
        <v>% of construction cost</v>
      </c>
      <c r="P491" s="176" t="str">
        <f>IF(ISBLANK(INDEX('Policy Characteristics'!J:J,MATCH($C491,'Policy Characteristics'!$C:$C,0))),"",INDEX('Policy Characteristics'!J:J,MATCH($C491,'Policy Characteristics'!$C:$C,0)))</f>
        <v xml:space="preserve">**Description:** This policy is a subsidy paid by the government to electricity suppliers per unit of new capacity constructed.  This only applies to utilities, not distributed systems (such as rooftop solar). </v>
      </c>
      <c r="Q491" s="176" t="str">
        <f>IF(ISBLANK(INDEX('Policy Characteristics'!K:K,MATCH($C491,'Policy Characteristics'!$C:$C,0))),"",INDEX('Policy Characteristics'!K:K,MATCH($C491,'Policy Characteristics'!$C:$C,0)))</f>
        <v>electricity-sector-main.html#subsidies</v>
      </c>
      <c r="R491" s="176" t="str">
        <f>IF(ISBLANK(INDEX('Policy Characteristics'!L:L,MATCH($C491,'Policy Characteristics'!$C:$C,0))),"",INDEX('Policy Characteristics'!L:L,MATCH($C491,'Policy Characteristics'!$C:$C,0)))</f>
        <v/>
      </c>
    </row>
    <row r="492" spans="1:18" s="2" customFormat="1" x14ac:dyDescent="0.25">
      <c r="A492" s="176" t="str">
        <f>IF(ISBLANK(INDEX('Policy Characteristics'!A:A,MATCH($C492,'Policy Characteristics'!$C:$C,0))),"",INDEX('Policy Characteristics'!A:A,MATCH($C492,'Policy Characteristics'!$C:$C,0)))</f>
        <v>Electricity Supply</v>
      </c>
      <c r="B492" s="184" t="str">
        <f>IF(ISBLANK(INDEX('Policy Characteristics'!B:B,MATCH($C492,'Policy Characteristics'!$C:$C,0))),"",INDEX('Policy Characteristics'!B:B,MATCH($C492,'Policy Characteristics'!$C:$C,0)))</f>
        <v>Subsidy for Capacity Construction</v>
      </c>
      <c r="C492" s="192" t="str">
        <f t="shared" si="28"/>
        <v>Perc Subsidy for Elec Capacity Construction</v>
      </c>
      <c r="D492" s="6" t="s">
        <v>436</v>
      </c>
      <c r="E492" s="47"/>
      <c r="F492" s="6" t="s">
        <v>435</v>
      </c>
      <c r="G492" s="6"/>
      <c r="H492" s="49">
        <v>694</v>
      </c>
      <c r="I492" s="198" t="s">
        <v>44</v>
      </c>
      <c r="J492" s="177" t="str">
        <f>IF(ISBLANK(INDEX('Policy Characteristics'!D:D,MATCH($C492,'Policy Characteristics'!$C:$C,0))),"",INDEX('Policy Characteristics'!D:D,MATCH($C492,'Policy Characteristics'!$C:$C,0)))</f>
        <v>Subsidy for Capacity Construction</v>
      </c>
      <c r="K492" s="176" t="str">
        <f>IF(ISBLANK(INDEX('Policy Characteristics'!E:E,MATCH($C492,'Policy Characteristics'!$C:$C,0))),"",INDEX('Policy Characteristics'!E:E,MATCH($C492,'Policy Characteristics'!$C:$C,0)))</f>
        <v>elec capacity construction subsidy</v>
      </c>
      <c r="L492" s="176">
        <f>IF(ISBLANK(INDEX('Policy Characteristics'!F:F,MATCH($C492,'Policy Characteristics'!$C:$C,0))),"",INDEX('Policy Characteristics'!F:F,MATCH($C492,'Policy Characteristics'!$C:$C,0)))</f>
        <v>0</v>
      </c>
      <c r="M492" s="176">
        <f>IF(ISBLANK(INDEX('Policy Characteristics'!G:G,MATCH($C492,'Policy Characteristics'!$C:$C,0))),"",INDEX('Policy Characteristics'!G:G,MATCH($C492,'Policy Characteristics'!$C:$C,0)))</f>
        <v>0.95</v>
      </c>
      <c r="N492" s="176">
        <f>IF(ISBLANK(INDEX('Policy Characteristics'!H:H,MATCH($C492,'Policy Characteristics'!$C:$C,0))),"",INDEX('Policy Characteristics'!H:H,MATCH($C492,'Policy Characteristics'!$C:$C,0)))</f>
        <v>0.01</v>
      </c>
      <c r="O492" s="176" t="str">
        <f>IF(ISBLANK(INDEX('Policy Characteristics'!I:I,MATCH($C492,'Policy Characteristics'!$C:$C,0))),"",INDEX('Policy Characteristics'!I:I,MATCH($C492,'Policy Characteristics'!$C:$C,0)))</f>
        <v>% of construction cost</v>
      </c>
      <c r="P492" s="176" t="str">
        <f>IF(ISBLANK(INDEX('Policy Characteristics'!J:J,MATCH($C492,'Policy Characteristics'!$C:$C,0))),"",INDEX('Policy Characteristics'!J:J,MATCH($C492,'Policy Characteristics'!$C:$C,0)))</f>
        <v xml:space="preserve">**Description:** This policy is a subsidy paid by the government to electricity suppliers per unit of new capacity constructed.  This only applies to utilities, not distributed systems (such as rooftop solar). </v>
      </c>
      <c r="Q492" s="176" t="str">
        <f>IF(ISBLANK(INDEX('Policy Characteristics'!K:K,MATCH($C492,'Policy Characteristics'!$C:$C,0))),"",INDEX('Policy Characteristics'!K:K,MATCH($C492,'Policy Characteristics'!$C:$C,0)))</f>
        <v>electricity-sector-main.html#subsidies</v>
      </c>
      <c r="R492" s="176" t="str">
        <f>IF(ISBLANK(INDEX('Policy Characteristics'!L:L,MATCH($C492,'Policy Characteristics'!$C:$C,0))),"",INDEX('Policy Characteristics'!L:L,MATCH($C492,'Policy Characteristics'!$C:$C,0)))</f>
        <v/>
      </c>
    </row>
    <row r="493" spans="1:18" s="2" customFormat="1" x14ac:dyDescent="0.25">
      <c r="A493" s="176" t="str">
        <f>IF(ISBLANK(INDEX('Policy Characteristics'!A:A,MATCH($C493,'Policy Characteristics'!$C:$C,0))),"",INDEX('Policy Characteristics'!A:A,MATCH($C493,'Policy Characteristics'!$C:$C,0)))</f>
        <v>Electricity Supply</v>
      </c>
      <c r="B493" s="184" t="str">
        <f>IF(ISBLANK(INDEX('Policy Characteristics'!B:B,MATCH($C493,'Policy Characteristics'!$C:$C,0))),"",INDEX('Policy Characteristics'!B:B,MATCH($C493,'Policy Characteristics'!$C:$C,0)))</f>
        <v>Subsidy for Capacity Construction</v>
      </c>
      <c r="C493" s="192" t="str">
        <f t="shared" si="28"/>
        <v>Perc Subsidy for Elec Capacity Construction</v>
      </c>
      <c r="D493" s="6" t="s">
        <v>445</v>
      </c>
      <c r="E493" s="47"/>
      <c r="F493" s="6" t="s">
        <v>446</v>
      </c>
      <c r="H493" s="49">
        <v>522</v>
      </c>
      <c r="I493" s="6" t="s">
        <v>44</v>
      </c>
      <c r="J493" s="177" t="str">
        <f>IF(ISBLANK(INDEX('Policy Characteristics'!D:D,MATCH($C493,'Policy Characteristics'!$C:$C,0))),"",INDEX('Policy Characteristics'!D:D,MATCH($C493,'Policy Characteristics'!$C:$C,0)))</f>
        <v>Subsidy for Capacity Construction</v>
      </c>
      <c r="K493" s="176" t="str">
        <f>IF(ISBLANK(INDEX('Policy Characteristics'!E:E,MATCH($C493,'Policy Characteristics'!$C:$C,0))),"",INDEX('Policy Characteristics'!E:E,MATCH($C493,'Policy Characteristics'!$C:$C,0)))</f>
        <v>elec capacity construction subsidy</v>
      </c>
      <c r="L493" s="176">
        <f>IF(ISBLANK(INDEX('Policy Characteristics'!F:F,MATCH($C493,'Policy Characteristics'!$C:$C,0))),"",INDEX('Policy Characteristics'!F:F,MATCH($C493,'Policy Characteristics'!$C:$C,0)))</f>
        <v>0</v>
      </c>
      <c r="M493" s="176">
        <f>IF(ISBLANK(INDEX('Policy Characteristics'!G:G,MATCH($C493,'Policy Characteristics'!$C:$C,0))),"",INDEX('Policy Characteristics'!G:G,MATCH($C493,'Policy Characteristics'!$C:$C,0)))</f>
        <v>0.95</v>
      </c>
      <c r="N493" s="176">
        <f>IF(ISBLANK(INDEX('Policy Characteristics'!H:H,MATCH($C493,'Policy Characteristics'!$C:$C,0))),"",INDEX('Policy Characteristics'!H:H,MATCH($C493,'Policy Characteristics'!$C:$C,0)))</f>
        <v>0.01</v>
      </c>
      <c r="O493" s="176" t="str">
        <f>IF(ISBLANK(INDEX('Policy Characteristics'!I:I,MATCH($C493,'Policy Characteristics'!$C:$C,0))),"",INDEX('Policy Characteristics'!I:I,MATCH($C493,'Policy Characteristics'!$C:$C,0)))</f>
        <v>% of construction cost</v>
      </c>
      <c r="P493" s="176" t="str">
        <f>IF(ISBLANK(INDEX('Policy Characteristics'!J:J,MATCH($C493,'Policy Characteristics'!$C:$C,0))),"",INDEX('Policy Characteristics'!J:J,MATCH($C493,'Policy Characteristics'!$C:$C,0)))</f>
        <v xml:space="preserve">**Description:** This policy is a subsidy paid by the government to electricity suppliers per unit of new capacity constructed.  This only applies to utilities, not distributed systems (such as rooftop solar). </v>
      </c>
      <c r="Q493" s="176" t="str">
        <f>IF(ISBLANK(INDEX('Policy Characteristics'!K:K,MATCH($C493,'Policy Characteristics'!$C:$C,0))),"",INDEX('Policy Characteristics'!K:K,MATCH($C493,'Policy Characteristics'!$C:$C,0)))</f>
        <v>electricity-sector-main.html#subsidies</v>
      </c>
      <c r="R493" s="176" t="str">
        <f>IF(ISBLANK(INDEX('Policy Characteristics'!L:L,MATCH($C493,'Policy Characteristics'!$C:$C,0))),"",INDEX('Policy Characteristics'!L:L,MATCH($C493,'Policy Characteristics'!$C:$C,0)))</f>
        <v/>
      </c>
    </row>
    <row r="494" spans="1:18" s="2" customFormat="1" x14ac:dyDescent="0.25">
      <c r="A494" s="176" t="str">
        <f>IF(ISBLANK(INDEX('Policy Characteristics'!A:A,MATCH($C494,'Policy Characteristics'!$C:$C,0))),"",INDEX('Policy Characteristics'!A:A,MATCH($C494,'Policy Characteristics'!$C:$C,0)))</f>
        <v>Electricity Supply</v>
      </c>
      <c r="B494" s="184" t="str">
        <f>IF(ISBLANK(INDEX('Policy Characteristics'!B:B,MATCH($C494,'Policy Characteristics'!$C:$C,0))),"",INDEX('Policy Characteristics'!B:B,MATCH($C494,'Policy Characteristics'!$C:$C,0)))</f>
        <v>Subsidy for Capacity Construction</v>
      </c>
      <c r="C494" s="192" t="str">
        <f t="shared" si="28"/>
        <v>Perc Subsidy for Elec Capacity Construction</v>
      </c>
      <c r="D494" s="6" t="s">
        <v>1622</v>
      </c>
      <c r="E494" s="47"/>
      <c r="F494" s="6" t="s">
        <v>1348</v>
      </c>
      <c r="G494" s="6"/>
      <c r="H494" s="49">
        <v>695</v>
      </c>
      <c r="I494" s="198" t="s">
        <v>44</v>
      </c>
      <c r="J494" s="177" t="str">
        <f>IF(ISBLANK(INDEX('Policy Characteristics'!D:D,MATCH($C494,'Policy Characteristics'!$C:$C,0))),"",INDEX('Policy Characteristics'!D:D,MATCH($C494,'Policy Characteristics'!$C:$C,0)))</f>
        <v>Subsidy for Capacity Construction</v>
      </c>
      <c r="K494" s="176" t="str">
        <f>IF(ISBLANK(INDEX('Policy Characteristics'!E:E,MATCH($C494,'Policy Characteristics'!$C:$C,0))),"",INDEX('Policy Characteristics'!E:E,MATCH($C494,'Policy Characteristics'!$C:$C,0)))</f>
        <v>elec capacity construction subsidy</v>
      </c>
      <c r="L494" s="176">
        <f>IF(ISBLANK(INDEX('Policy Characteristics'!F:F,MATCH($C494,'Policy Characteristics'!$C:$C,0))),"",INDEX('Policy Characteristics'!F:F,MATCH($C494,'Policy Characteristics'!$C:$C,0)))</f>
        <v>0</v>
      </c>
      <c r="M494" s="176">
        <f>IF(ISBLANK(INDEX('Policy Characteristics'!G:G,MATCH($C494,'Policy Characteristics'!$C:$C,0))),"",INDEX('Policy Characteristics'!G:G,MATCH($C494,'Policy Characteristics'!$C:$C,0)))</f>
        <v>0.95</v>
      </c>
      <c r="N494" s="176">
        <f>IF(ISBLANK(INDEX('Policy Characteristics'!H:H,MATCH($C494,'Policy Characteristics'!$C:$C,0))),"",INDEX('Policy Characteristics'!H:H,MATCH($C494,'Policy Characteristics'!$C:$C,0)))</f>
        <v>0.01</v>
      </c>
      <c r="O494" s="176" t="str">
        <f>IF(ISBLANK(INDEX('Policy Characteristics'!I:I,MATCH($C494,'Policy Characteristics'!$C:$C,0))),"",INDEX('Policy Characteristics'!I:I,MATCH($C494,'Policy Characteristics'!$C:$C,0)))</f>
        <v>% of construction cost</v>
      </c>
      <c r="P494" s="176" t="str">
        <f>IF(ISBLANK(INDEX('Policy Characteristics'!J:J,MATCH($C494,'Policy Characteristics'!$C:$C,0))),"",INDEX('Policy Characteristics'!J:J,MATCH($C494,'Policy Characteristics'!$C:$C,0)))</f>
        <v xml:space="preserve">**Description:** This policy is a subsidy paid by the government to electricity suppliers per unit of new capacity constructed.  This only applies to utilities, not distributed systems (such as rooftop solar). </v>
      </c>
      <c r="Q494" s="176" t="str">
        <f>IF(ISBLANK(INDEX('Policy Characteristics'!K:K,MATCH($C494,'Policy Characteristics'!$C:$C,0))),"",INDEX('Policy Characteristics'!K:K,MATCH($C494,'Policy Characteristics'!$C:$C,0)))</f>
        <v>electricity-sector-main.html#subsidies</v>
      </c>
      <c r="R494" s="176" t="str">
        <f>IF(ISBLANK(INDEX('Policy Characteristics'!L:L,MATCH($C494,'Policy Characteristics'!$C:$C,0))),"",INDEX('Policy Characteristics'!L:L,MATCH($C494,'Policy Characteristics'!$C:$C,0)))</f>
        <v/>
      </c>
    </row>
    <row r="495" spans="1:18" s="2" customFormat="1" x14ac:dyDescent="0.25">
      <c r="A495" s="176" t="str">
        <f>IF(ISBLANK(INDEX('Policy Characteristics'!A:A,MATCH($C495,'Policy Characteristics'!$C:$C,0))),"",INDEX('Policy Characteristics'!A:A,MATCH($C495,'Policy Characteristics'!$C:$C,0)))</f>
        <v>Electricity Supply</v>
      </c>
      <c r="B495" s="184" t="str">
        <f>IF(ISBLANK(INDEX('Policy Characteristics'!B:B,MATCH($C495,'Policy Characteristics'!$C:$C,0))),"",INDEX('Policy Characteristics'!B:B,MATCH($C495,'Policy Characteristics'!$C:$C,0)))</f>
        <v>Subsidy for Capacity Construction</v>
      </c>
      <c r="C495" s="192" t="str">
        <f t="shared" si="28"/>
        <v>Perc Subsidy for Elec Capacity Construction</v>
      </c>
      <c r="D495" s="6" t="s">
        <v>1623</v>
      </c>
      <c r="E495" s="47"/>
      <c r="F495" s="6" t="s">
        <v>1468</v>
      </c>
      <c r="G495" s="6"/>
      <c r="H495" s="49">
        <v>696</v>
      </c>
      <c r="I495" s="198" t="s">
        <v>44</v>
      </c>
      <c r="J495" s="177" t="str">
        <f>IF(ISBLANK(INDEX('Policy Characteristics'!D:D,MATCH($C495,'Policy Characteristics'!$C:$C,0))),"",INDEX('Policy Characteristics'!D:D,MATCH($C495,'Policy Characteristics'!$C:$C,0)))</f>
        <v>Subsidy for Capacity Construction</v>
      </c>
      <c r="K495" s="176" t="str">
        <f>IF(ISBLANK(INDEX('Policy Characteristics'!E:E,MATCH($C495,'Policy Characteristics'!$C:$C,0))),"",INDEX('Policy Characteristics'!E:E,MATCH($C495,'Policy Characteristics'!$C:$C,0)))</f>
        <v>elec capacity construction subsidy</v>
      </c>
      <c r="L495" s="176">
        <f>IF(ISBLANK(INDEX('Policy Characteristics'!F:F,MATCH($C495,'Policy Characteristics'!$C:$C,0))),"",INDEX('Policy Characteristics'!F:F,MATCH($C495,'Policy Characteristics'!$C:$C,0)))</f>
        <v>0</v>
      </c>
      <c r="M495" s="176">
        <f>IF(ISBLANK(INDEX('Policy Characteristics'!G:G,MATCH($C495,'Policy Characteristics'!$C:$C,0))),"",INDEX('Policy Characteristics'!G:G,MATCH($C495,'Policy Characteristics'!$C:$C,0)))</f>
        <v>0.95</v>
      </c>
      <c r="N495" s="176">
        <f>IF(ISBLANK(INDEX('Policy Characteristics'!H:H,MATCH($C495,'Policy Characteristics'!$C:$C,0))),"",INDEX('Policy Characteristics'!H:H,MATCH($C495,'Policy Characteristics'!$C:$C,0)))</f>
        <v>0.01</v>
      </c>
      <c r="O495" s="176" t="str">
        <f>IF(ISBLANK(INDEX('Policy Characteristics'!I:I,MATCH($C495,'Policy Characteristics'!$C:$C,0))),"",INDEX('Policy Characteristics'!I:I,MATCH($C495,'Policy Characteristics'!$C:$C,0)))</f>
        <v>% of construction cost</v>
      </c>
      <c r="P495" s="176" t="str">
        <f>IF(ISBLANK(INDEX('Policy Characteristics'!J:J,MATCH($C495,'Policy Characteristics'!$C:$C,0))),"",INDEX('Policy Characteristics'!J:J,MATCH($C495,'Policy Characteristics'!$C:$C,0)))</f>
        <v xml:space="preserve">**Description:** This policy is a subsidy paid by the government to electricity suppliers per unit of new capacity constructed.  This only applies to utilities, not distributed systems (such as rooftop solar). </v>
      </c>
      <c r="Q495" s="176" t="str">
        <f>IF(ISBLANK(INDEX('Policy Characteristics'!K:K,MATCH($C495,'Policy Characteristics'!$C:$C,0))),"",INDEX('Policy Characteristics'!K:K,MATCH($C495,'Policy Characteristics'!$C:$C,0)))</f>
        <v>electricity-sector-main.html#subsidies</v>
      </c>
      <c r="R495" s="176" t="str">
        <f>IF(ISBLANK(INDEX('Policy Characteristics'!L:L,MATCH($C495,'Policy Characteristics'!$C:$C,0))),"",INDEX('Policy Characteristics'!L:L,MATCH($C495,'Policy Characteristics'!$C:$C,0)))</f>
        <v/>
      </c>
    </row>
    <row r="496" spans="1:18" s="2" customFormat="1" x14ac:dyDescent="0.25">
      <c r="A496" s="176" t="str">
        <f>IF(ISBLANK(INDEX('Policy Characteristics'!A:A,MATCH($C496,'Policy Characteristics'!$C:$C,0))),"",INDEX('Policy Characteristics'!A:A,MATCH($C496,'Policy Characteristics'!$C:$C,0)))</f>
        <v>Electricity Supply</v>
      </c>
      <c r="B496" s="184" t="str">
        <f>IF(ISBLANK(INDEX('Policy Characteristics'!B:B,MATCH($C496,'Policy Characteristics'!$C:$C,0))),"",INDEX('Policy Characteristics'!B:B,MATCH($C496,'Policy Characteristics'!$C:$C,0)))</f>
        <v>Subsidy for Capacity Construction</v>
      </c>
      <c r="C496" s="192" t="str">
        <f t="shared" si="28"/>
        <v>Perc Subsidy for Elec Capacity Construction</v>
      </c>
      <c r="D496" s="6" t="s">
        <v>1624</v>
      </c>
      <c r="E496" s="47"/>
      <c r="F496" s="6" t="s">
        <v>1350</v>
      </c>
      <c r="G496" s="6"/>
      <c r="H496" s="49">
        <v>697</v>
      </c>
      <c r="I496" s="198" t="s">
        <v>44</v>
      </c>
      <c r="J496" s="177" t="str">
        <f>IF(ISBLANK(INDEX('Policy Characteristics'!D:D,MATCH($C496,'Policy Characteristics'!$C:$C,0))),"",INDEX('Policy Characteristics'!D:D,MATCH($C496,'Policy Characteristics'!$C:$C,0)))</f>
        <v>Subsidy for Capacity Construction</v>
      </c>
      <c r="K496" s="176" t="str">
        <f>IF(ISBLANK(INDEX('Policy Characteristics'!E:E,MATCH($C496,'Policy Characteristics'!$C:$C,0))),"",INDEX('Policy Characteristics'!E:E,MATCH($C496,'Policy Characteristics'!$C:$C,0)))</f>
        <v>elec capacity construction subsidy</v>
      </c>
      <c r="L496" s="176">
        <f>IF(ISBLANK(INDEX('Policy Characteristics'!F:F,MATCH($C496,'Policy Characteristics'!$C:$C,0))),"",INDEX('Policy Characteristics'!F:F,MATCH($C496,'Policy Characteristics'!$C:$C,0)))</f>
        <v>0</v>
      </c>
      <c r="M496" s="176">
        <f>IF(ISBLANK(INDEX('Policy Characteristics'!G:G,MATCH($C496,'Policy Characteristics'!$C:$C,0))),"",INDEX('Policy Characteristics'!G:G,MATCH($C496,'Policy Characteristics'!$C:$C,0)))</f>
        <v>0.95</v>
      </c>
      <c r="N496" s="176">
        <f>IF(ISBLANK(INDEX('Policy Characteristics'!H:H,MATCH($C496,'Policy Characteristics'!$C:$C,0))),"",INDEX('Policy Characteristics'!H:H,MATCH($C496,'Policy Characteristics'!$C:$C,0)))</f>
        <v>0.01</v>
      </c>
      <c r="O496" s="176" t="str">
        <f>IF(ISBLANK(INDEX('Policy Characteristics'!I:I,MATCH($C496,'Policy Characteristics'!$C:$C,0))),"",INDEX('Policy Characteristics'!I:I,MATCH($C496,'Policy Characteristics'!$C:$C,0)))</f>
        <v>% of construction cost</v>
      </c>
      <c r="P496" s="176" t="str">
        <f>IF(ISBLANK(INDEX('Policy Characteristics'!J:J,MATCH($C496,'Policy Characteristics'!$C:$C,0))),"",INDEX('Policy Characteristics'!J:J,MATCH($C496,'Policy Characteristics'!$C:$C,0)))</f>
        <v xml:space="preserve">**Description:** This policy is a subsidy paid by the government to electricity suppliers per unit of new capacity constructed.  This only applies to utilities, not distributed systems (such as rooftop solar). </v>
      </c>
      <c r="Q496" s="176" t="str">
        <f>IF(ISBLANK(INDEX('Policy Characteristics'!K:K,MATCH($C496,'Policy Characteristics'!$C:$C,0))),"",INDEX('Policy Characteristics'!K:K,MATCH($C496,'Policy Characteristics'!$C:$C,0)))</f>
        <v>electricity-sector-main.html#subsidies</v>
      </c>
      <c r="R496" s="176" t="str">
        <f>IF(ISBLANK(INDEX('Policy Characteristics'!L:L,MATCH($C496,'Policy Characteristics'!$C:$C,0))),"",INDEX('Policy Characteristics'!L:L,MATCH($C496,'Policy Characteristics'!$C:$C,0)))</f>
        <v/>
      </c>
    </row>
    <row r="497" spans="1:19" s="2" customFormat="1" x14ac:dyDescent="0.25">
      <c r="A497" s="176" t="str">
        <f>IF(ISBLANK(INDEX('Policy Characteristics'!A:A,MATCH($C497,'Policy Characteristics'!$C:$C,0))),"",INDEX('Policy Characteristics'!A:A,MATCH($C497,'Policy Characteristics'!$C:$C,0)))</f>
        <v>Electricity Supply</v>
      </c>
      <c r="B497" s="184" t="str">
        <f>IF(ISBLANK(INDEX('Policy Characteristics'!B:B,MATCH($C497,'Policy Characteristics'!$C:$C,0))),"",INDEX('Policy Characteristics'!B:B,MATCH($C497,'Policy Characteristics'!$C:$C,0)))</f>
        <v>Subsidy for Capacity Construction</v>
      </c>
      <c r="C497" s="192" t="str">
        <f t="shared" si="28"/>
        <v>Perc Subsidy for Elec Capacity Construction</v>
      </c>
      <c r="D497" s="6" t="s">
        <v>2272</v>
      </c>
      <c r="E497" s="47"/>
      <c r="F497" s="6" t="s">
        <v>2279</v>
      </c>
      <c r="G497" s="6"/>
      <c r="H497" s="49">
        <v>1790</v>
      </c>
      <c r="I497" s="6" t="s">
        <v>44</v>
      </c>
      <c r="J497" s="177" t="str">
        <f>IF(ISBLANK(INDEX('Policy Characteristics'!D:D,MATCH($C497,'Policy Characteristics'!$C:$C,0))),"",INDEX('Policy Characteristics'!D:D,MATCH($C497,'Policy Characteristics'!$C:$C,0)))</f>
        <v>Subsidy for Capacity Construction</v>
      </c>
      <c r="K497" s="176" t="str">
        <f>IF(ISBLANK(INDEX('Policy Characteristics'!E:E,MATCH($C497,'Policy Characteristics'!$C:$C,0))),"",INDEX('Policy Characteristics'!E:E,MATCH($C497,'Policy Characteristics'!$C:$C,0)))</f>
        <v>elec capacity construction subsidy</v>
      </c>
      <c r="L497" s="176">
        <f>IF(ISBLANK(INDEX('Policy Characteristics'!F:F,MATCH($C497,'Policy Characteristics'!$C:$C,0))),"",INDEX('Policy Characteristics'!F:F,MATCH($C497,'Policy Characteristics'!$C:$C,0)))</f>
        <v>0</v>
      </c>
      <c r="M497" s="176">
        <f>IF(ISBLANK(INDEX('Policy Characteristics'!G:G,MATCH($C497,'Policy Characteristics'!$C:$C,0))),"",INDEX('Policy Characteristics'!G:G,MATCH($C497,'Policy Characteristics'!$C:$C,0)))</f>
        <v>0.95</v>
      </c>
      <c r="N497" s="176">
        <f>IF(ISBLANK(INDEX('Policy Characteristics'!H:H,MATCH($C497,'Policy Characteristics'!$C:$C,0))),"",INDEX('Policy Characteristics'!H:H,MATCH($C497,'Policy Characteristics'!$C:$C,0)))</f>
        <v>0.01</v>
      </c>
      <c r="O497" s="176" t="str">
        <f>IF(ISBLANK(INDEX('Policy Characteristics'!I:I,MATCH($C497,'Policy Characteristics'!$C:$C,0))),"",INDEX('Policy Characteristics'!I:I,MATCH($C497,'Policy Characteristics'!$C:$C,0)))</f>
        <v>% of construction cost</v>
      </c>
      <c r="P497" s="176" t="str">
        <f>IF(ISBLANK(INDEX('Policy Characteristics'!J:J,MATCH($C497,'Policy Characteristics'!$C:$C,0))),"",INDEX('Policy Characteristics'!J:J,MATCH($C497,'Policy Characteristics'!$C:$C,0)))</f>
        <v xml:space="preserve">**Description:** This policy is a subsidy paid by the government to electricity suppliers per unit of new capacity constructed.  This only applies to utilities, not distributed systems (such as rooftop solar). </v>
      </c>
      <c r="Q497" s="176" t="str">
        <f>IF(ISBLANK(INDEX('Policy Characteristics'!K:K,MATCH($C497,'Policy Characteristics'!$C:$C,0))),"",INDEX('Policy Characteristics'!K:K,MATCH($C497,'Policy Characteristics'!$C:$C,0)))</f>
        <v>electricity-sector-main.html#subsidies</v>
      </c>
      <c r="R497" s="176" t="str">
        <f>IF(ISBLANK(INDEX('Policy Characteristics'!L:L,MATCH($C497,'Policy Characteristics'!$C:$C,0))),"",INDEX('Policy Characteristics'!L:L,MATCH($C497,'Policy Characteristics'!$C:$C,0)))</f>
        <v/>
      </c>
    </row>
    <row r="498" spans="1:19" s="2" customFormat="1" x14ac:dyDescent="0.25">
      <c r="A498" s="176" t="str">
        <f>IF(ISBLANK(INDEX('Policy Characteristics'!A:A,MATCH($C498,'Policy Characteristics'!$C:$C,0))),"",INDEX('Policy Characteristics'!A:A,MATCH($C498,'Policy Characteristics'!$C:$C,0)))</f>
        <v>Electricity Supply</v>
      </c>
      <c r="B498" s="184" t="str">
        <f>IF(ISBLANK(INDEX('Policy Characteristics'!B:B,MATCH($C498,'Policy Characteristics'!$C:$C,0))),"",INDEX('Policy Characteristics'!B:B,MATCH($C498,'Policy Characteristics'!$C:$C,0)))</f>
        <v>Subsidy for Capacity Construction</v>
      </c>
      <c r="C498" s="192" t="str">
        <f t="shared" si="28"/>
        <v>Perc Subsidy for Elec Capacity Construction</v>
      </c>
      <c r="D498" s="6" t="s">
        <v>2275</v>
      </c>
      <c r="E498" s="47"/>
      <c r="F498" s="6" t="s">
        <v>2280</v>
      </c>
      <c r="G498" s="6"/>
      <c r="H498" s="49">
        <v>1791</v>
      </c>
      <c r="I498" s="6" t="s">
        <v>44</v>
      </c>
      <c r="J498" s="177" t="str">
        <f>IF(ISBLANK(INDEX('Policy Characteristics'!D:D,MATCH($C498,'Policy Characteristics'!$C:$C,0))),"",INDEX('Policy Characteristics'!D:D,MATCH($C498,'Policy Characteristics'!$C:$C,0)))</f>
        <v>Subsidy for Capacity Construction</v>
      </c>
      <c r="K498" s="176" t="str">
        <f>IF(ISBLANK(INDEX('Policy Characteristics'!E:E,MATCH($C498,'Policy Characteristics'!$C:$C,0))),"",INDEX('Policy Characteristics'!E:E,MATCH($C498,'Policy Characteristics'!$C:$C,0)))</f>
        <v>elec capacity construction subsidy</v>
      </c>
      <c r="L498" s="176">
        <f>IF(ISBLANK(INDEX('Policy Characteristics'!F:F,MATCH($C498,'Policy Characteristics'!$C:$C,0))),"",INDEX('Policy Characteristics'!F:F,MATCH($C498,'Policy Characteristics'!$C:$C,0)))</f>
        <v>0</v>
      </c>
      <c r="M498" s="176">
        <f>IF(ISBLANK(INDEX('Policy Characteristics'!G:G,MATCH($C498,'Policy Characteristics'!$C:$C,0))),"",INDEX('Policy Characteristics'!G:G,MATCH($C498,'Policy Characteristics'!$C:$C,0)))</f>
        <v>0.95</v>
      </c>
      <c r="N498" s="176">
        <f>IF(ISBLANK(INDEX('Policy Characteristics'!H:H,MATCH($C498,'Policy Characteristics'!$C:$C,0))),"",INDEX('Policy Characteristics'!H:H,MATCH($C498,'Policy Characteristics'!$C:$C,0)))</f>
        <v>0.01</v>
      </c>
      <c r="O498" s="176" t="str">
        <f>IF(ISBLANK(INDEX('Policy Characteristics'!I:I,MATCH($C498,'Policy Characteristics'!$C:$C,0))),"",INDEX('Policy Characteristics'!I:I,MATCH($C498,'Policy Characteristics'!$C:$C,0)))</f>
        <v>% of construction cost</v>
      </c>
      <c r="P498" s="176" t="str">
        <f>IF(ISBLANK(INDEX('Policy Characteristics'!J:J,MATCH($C498,'Policy Characteristics'!$C:$C,0))),"",INDEX('Policy Characteristics'!J:J,MATCH($C498,'Policy Characteristics'!$C:$C,0)))</f>
        <v xml:space="preserve">**Description:** This policy is a subsidy paid by the government to electricity suppliers per unit of new capacity constructed.  This only applies to utilities, not distributed systems (such as rooftop solar). </v>
      </c>
      <c r="Q498" s="176" t="str">
        <f>IF(ISBLANK(INDEX('Policy Characteristics'!K:K,MATCH($C498,'Policy Characteristics'!$C:$C,0))),"",INDEX('Policy Characteristics'!K:K,MATCH($C498,'Policy Characteristics'!$C:$C,0)))</f>
        <v>electricity-sector-main.html#subsidies</v>
      </c>
      <c r="R498" s="176" t="str">
        <f>IF(ISBLANK(INDEX('Policy Characteristics'!L:L,MATCH($C498,'Policy Characteristics'!$C:$C,0))),"",INDEX('Policy Characteristics'!L:L,MATCH($C498,'Policy Characteristics'!$C:$C,0)))</f>
        <v/>
      </c>
    </row>
    <row r="499" spans="1:19" s="2" customFormat="1" x14ac:dyDescent="0.25">
      <c r="A499" s="176" t="str">
        <f>IF(ISBLANK(INDEX('Policy Characteristics'!A:A,MATCH($C499,'Policy Characteristics'!$C:$C,0))),"",INDEX('Policy Characteristics'!A:A,MATCH($C499,'Policy Characteristics'!$C:$C,0)))</f>
        <v>Electricity Supply</v>
      </c>
      <c r="B499" s="184" t="str">
        <f>IF(ISBLANK(INDEX('Policy Characteristics'!B:B,MATCH($C499,'Policy Characteristics'!$C:$C,0))),"",INDEX('Policy Characteristics'!B:B,MATCH($C499,'Policy Characteristics'!$C:$C,0)))</f>
        <v>Subsidy for Capacity Construction</v>
      </c>
      <c r="C499" s="192" t="str">
        <f t="shared" si="28"/>
        <v>Perc Subsidy for Elec Capacity Construction</v>
      </c>
      <c r="D499" s="6" t="s">
        <v>2276</v>
      </c>
      <c r="E499" s="47"/>
      <c r="F499" s="6" t="s">
        <v>2281</v>
      </c>
      <c r="G499" s="6"/>
      <c r="H499" s="49">
        <v>1792</v>
      </c>
      <c r="I499" s="6" t="s">
        <v>44</v>
      </c>
      <c r="J499" s="177" t="str">
        <f>IF(ISBLANK(INDEX('Policy Characteristics'!D:D,MATCH($C499,'Policy Characteristics'!$C:$C,0))),"",INDEX('Policy Characteristics'!D:D,MATCH($C499,'Policy Characteristics'!$C:$C,0)))</f>
        <v>Subsidy for Capacity Construction</v>
      </c>
      <c r="K499" s="176" t="str">
        <f>IF(ISBLANK(INDEX('Policy Characteristics'!E:E,MATCH($C499,'Policy Characteristics'!$C:$C,0))),"",INDEX('Policy Characteristics'!E:E,MATCH($C499,'Policy Characteristics'!$C:$C,0)))</f>
        <v>elec capacity construction subsidy</v>
      </c>
      <c r="L499" s="176">
        <f>IF(ISBLANK(INDEX('Policy Characteristics'!F:F,MATCH($C499,'Policy Characteristics'!$C:$C,0))),"",INDEX('Policy Characteristics'!F:F,MATCH($C499,'Policy Characteristics'!$C:$C,0)))</f>
        <v>0</v>
      </c>
      <c r="M499" s="176">
        <f>IF(ISBLANK(INDEX('Policy Characteristics'!G:G,MATCH($C499,'Policy Characteristics'!$C:$C,0))),"",INDEX('Policy Characteristics'!G:G,MATCH($C499,'Policy Characteristics'!$C:$C,0)))</f>
        <v>0.95</v>
      </c>
      <c r="N499" s="176">
        <f>IF(ISBLANK(INDEX('Policy Characteristics'!H:H,MATCH($C499,'Policy Characteristics'!$C:$C,0))),"",INDEX('Policy Characteristics'!H:H,MATCH($C499,'Policy Characteristics'!$C:$C,0)))</f>
        <v>0.01</v>
      </c>
      <c r="O499" s="176" t="str">
        <f>IF(ISBLANK(INDEX('Policy Characteristics'!I:I,MATCH($C499,'Policy Characteristics'!$C:$C,0))),"",INDEX('Policy Characteristics'!I:I,MATCH($C499,'Policy Characteristics'!$C:$C,0)))</f>
        <v>% of construction cost</v>
      </c>
      <c r="P499" s="176" t="str">
        <f>IF(ISBLANK(INDEX('Policy Characteristics'!J:J,MATCH($C499,'Policy Characteristics'!$C:$C,0))),"",INDEX('Policy Characteristics'!J:J,MATCH($C499,'Policy Characteristics'!$C:$C,0)))</f>
        <v xml:space="preserve">**Description:** This policy is a subsidy paid by the government to electricity suppliers per unit of new capacity constructed.  This only applies to utilities, not distributed systems (such as rooftop solar). </v>
      </c>
      <c r="Q499" s="176" t="str">
        <f>IF(ISBLANK(INDEX('Policy Characteristics'!K:K,MATCH($C499,'Policy Characteristics'!$C:$C,0))),"",INDEX('Policy Characteristics'!K:K,MATCH($C499,'Policy Characteristics'!$C:$C,0)))</f>
        <v>electricity-sector-main.html#subsidies</v>
      </c>
      <c r="R499" s="176" t="str">
        <f>IF(ISBLANK(INDEX('Policy Characteristics'!L:L,MATCH($C499,'Policy Characteristics'!$C:$C,0))),"",INDEX('Policy Characteristics'!L:L,MATCH($C499,'Policy Characteristics'!$C:$C,0)))</f>
        <v/>
      </c>
    </row>
    <row r="500" spans="1:19" s="2" customFormat="1" x14ac:dyDescent="0.25">
      <c r="A500" s="176" t="str">
        <f>IF(ISBLANK(INDEX('Policy Characteristics'!A:A,MATCH($C500,'Policy Characteristics'!$C:$C,0))),"",INDEX('Policy Characteristics'!A:A,MATCH($C500,'Policy Characteristics'!$C:$C,0)))</f>
        <v>Electricity Supply</v>
      </c>
      <c r="B500" s="184" t="str">
        <f>IF(ISBLANK(INDEX('Policy Characteristics'!B:B,MATCH($C500,'Policy Characteristics'!$C:$C,0))),"",INDEX('Policy Characteristics'!B:B,MATCH($C500,'Policy Characteristics'!$C:$C,0)))</f>
        <v>Subsidy for Capacity Construction</v>
      </c>
      <c r="C500" s="192" t="str">
        <f t="shared" si="28"/>
        <v>Perc Subsidy for Elec Capacity Construction</v>
      </c>
      <c r="D500" s="6" t="s">
        <v>2277</v>
      </c>
      <c r="E500" s="47"/>
      <c r="F500" s="6" t="s">
        <v>2282</v>
      </c>
      <c r="G500" s="6"/>
      <c r="H500" s="49">
        <v>1793</v>
      </c>
      <c r="I500" s="6" t="s">
        <v>44</v>
      </c>
      <c r="J500" s="177" t="str">
        <f>IF(ISBLANK(INDEX('Policy Characteristics'!D:D,MATCH($C500,'Policy Characteristics'!$C:$C,0))),"",INDEX('Policy Characteristics'!D:D,MATCH($C500,'Policy Characteristics'!$C:$C,0)))</f>
        <v>Subsidy for Capacity Construction</v>
      </c>
      <c r="K500" s="176" t="str">
        <f>IF(ISBLANK(INDEX('Policy Characteristics'!E:E,MATCH($C500,'Policy Characteristics'!$C:$C,0))),"",INDEX('Policy Characteristics'!E:E,MATCH($C500,'Policy Characteristics'!$C:$C,0)))</f>
        <v>elec capacity construction subsidy</v>
      </c>
      <c r="L500" s="176">
        <f>IF(ISBLANK(INDEX('Policy Characteristics'!F:F,MATCH($C500,'Policy Characteristics'!$C:$C,0))),"",INDEX('Policy Characteristics'!F:F,MATCH($C500,'Policy Characteristics'!$C:$C,0)))</f>
        <v>0</v>
      </c>
      <c r="M500" s="176">
        <f>IF(ISBLANK(INDEX('Policy Characteristics'!G:G,MATCH($C500,'Policy Characteristics'!$C:$C,0))),"",INDEX('Policy Characteristics'!G:G,MATCH($C500,'Policy Characteristics'!$C:$C,0)))</f>
        <v>0.95</v>
      </c>
      <c r="N500" s="176">
        <f>IF(ISBLANK(INDEX('Policy Characteristics'!H:H,MATCH($C500,'Policy Characteristics'!$C:$C,0))),"",INDEX('Policy Characteristics'!H:H,MATCH($C500,'Policy Characteristics'!$C:$C,0)))</f>
        <v>0.01</v>
      </c>
      <c r="O500" s="176" t="str">
        <f>IF(ISBLANK(INDEX('Policy Characteristics'!I:I,MATCH($C500,'Policy Characteristics'!$C:$C,0))),"",INDEX('Policy Characteristics'!I:I,MATCH($C500,'Policy Characteristics'!$C:$C,0)))</f>
        <v>% of construction cost</v>
      </c>
      <c r="P500" s="176" t="str">
        <f>IF(ISBLANK(INDEX('Policy Characteristics'!J:J,MATCH($C500,'Policy Characteristics'!$C:$C,0))),"",INDEX('Policy Characteristics'!J:J,MATCH($C500,'Policy Characteristics'!$C:$C,0)))</f>
        <v xml:space="preserve">**Description:** This policy is a subsidy paid by the government to electricity suppliers per unit of new capacity constructed.  This only applies to utilities, not distributed systems (such as rooftop solar). </v>
      </c>
      <c r="Q500" s="176" t="str">
        <f>IF(ISBLANK(INDEX('Policy Characteristics'!K:K,MATCH($C500,'Policy Characteristics'!$C:$C,0))),"",INDEX('Policy Characteristics'!K:K,MATCH($C500,'Policy Characteristics'!$C:$C,0)))</f>
        <v>electricity-sector-main.html#subsidies</v>
      </c>
      <c r="R500" s="176" t="str">
        <f>IF(ISBLANK(INDEX('Policy Characteristics'!L:L,MATCH($C500,'Policy Characteristics'!$C:$C,0))),"",INDEX('Policy Characteristics'!L:L,MATCH($C500,'Policy Characteristics'!$C:$C,0)))</f>
        <v/>
      </c>
    </row>
    <row r="501" spans="1:19" s="2" customFormat="1" x14ac:dyDescent="0.25">
      <c r="A501" s="176" t="str">
        <f>IF(ISBLANK(INDEX('Policy Characteristics'!A:A,MATCH($C501,'Policy Characteristics'!$C:$C,0))),"",INDEX('Policy Characteristics'!A:A,MATCH($C501,'Policy Characteristics'!$C:$C,0)))</f>
        <v>Electricity Supply</v>
      </c>
      <c r="B501" s="184" t="str">
        <f>IF(ISBLANK(INDEX('Policy Characteristics'!B:B,MATCH($C501,'Policy Characteristics'!$C:$C,0))),"",INDEX('Policy Characteristics'!B:B,MATCH($C501,'Policy Characteristics'!$C:$C,0)))</f>
        <v>Subsidy for Capacity Construction</v>
      </c>
      <c r="C501" s="192" t="str">
        <f t="shared" si="28"/>
        <v>Perc Subsidy for Elec Capacity Construction</v>
      </c>
      <c r="D501" s="6" t="s">
        <v>2278</v>
      </c>
      <c r="E501" s="47"/>
      <c r="F501" s="6" t="s">
        <v>2283</v>
      </c>
      <c r="G501" s="6"/>
      <c r="H501" s="49">
        <v>1794</v>
      </c>
      <c r="I501" s="6" t="s">
        <v>44</v>
      </c>
      <c r="J501" s="177" t="str">
        <f>IF(ISBLANK(INDEX('Policy Characteristics'!D:D,MATCH($C501,'Policy Characteristics'!$C:$C,0))),"",INDEX('Policy Characteristics'!D:D,MATCH($C501,'Policy Characteristics'!$C:$C,0)))</f>
        <v>Subsidy for Capacity Construction</v>
      </c>
      <c r="K501" s="176" t="str">
        <f>IF(ISBLANK(INDEX('Policy Characteristics'!E:E,MATCH($C501,'Policy Characteristics'!$C:$C,0))),"",INDEX('Policy Characteristics'!E:E,MATCH($C501,'Policy Characteristics'!$C:$C,0)))</f>
        <v>elec capacity construction subsidy</v>
      </c>
      <c r="L501" s="176">
        <f>IF(ISBLANK(INDEX('Policy Characteristics'!F:F,MATCH($C501,'Policy Characteristics'!$C:$C,0))),"",INDEX('Policy Characteristics'!F:F,MATCH($C501,'Policy Characteristics'!$C:$C,0)))</f>
        <v>0</v>
      </c>
      <c r="M501" s="176">
        <f>IF(ISBLANK(INDEX('Policy Characteristics'!G:G,MATCH($C501,'Policy Characteristics'!$C:$C,0))),"",INDEX('Policy Characteristics'!G:G,MATCH($C501,'Policy Characteristics'!$C:$C,0)))</f>
        <v>0.95</v>
      </c>
      <c r="N501" s="176">
        <f>IF(ISBLANK(INDEX('Policy Characteristics'!H:H,MATCH($C501,'Policy Characteristics'!$C:$C,0))),"",INDEX('Policy Characteristics'!H:H,MATCH($C501,'Policy Characteristics'!$C:$C,0)))</f>
        <v>0.01</v>
      </c>
      <c r="O501" s="176" t="str">
        <f>IF(ISBLANK(INDEX('Policy Characteristics'!I:I,MATCH($C501,'Policy Characteristics'!$C:$C,0))),"",INDEX('Policy Characteristics'!I:I,MATCH($C501,'Policy Characteristics'!$C:$C,0)))</f>
        <v>% of construction cost</v>
      </c>
      <c r="P501" s="176" t="str">
        <f>IF(ISBLANK(INDEX('Policy Characteristics'!J:J,MATCH($C501,'Policy Characteristics'!$C:$C,0))),"",INDEX('Policy Characteristics'!J:J,MATCH($C501,'Policy Characteristics'!$C:$C,0)))</f>
        <v xml:space="preserve">**Description:** This policy is a subsidy paid by the government to electricity suppliers per unit of new capacity constructed.  This only applies to utilities, not distributed systems (such as rooftop solar). </v>
      </c>
      <c r="Q501" s="176" t="str">
        <f>IF(ISBLANK(INDEX('Policy Characteristics'!K:K,MATCH($C501,'Policy Characteristics'!$C:$C,0))),"",INDEX('Policy Characteristics'!K:K,MATCH($C501,'Policy Characteristics'!$C:$C,0)))</f>
        <v>electricity-sector-main.html#subsidies</v>
      </c>
      <c r="R501" s="176" t="str">
        <f>IF(ISBLANK(INDEX('Policy Characteristics'!L:L,MATCH($C501,'Policy Characteristics'!$C:$C,0))),"",INDEX('Policy Characteristics'!L:L,MATCH($C501,'Policy Characteristics'!$C:$C,0)))</f>
        <v/>
      </c>
    </row>
    <row r="502" spans="1:19" s="2" customFormat="1" x14ac:dyDescent="0.25">
      <c r="A502" s="176" t="str">
        <f>IF(ISBLANK(INDEX('Policy Characteristics'!A:A,MATCH($C502,'Policy Characteristics'!$C:$C,0))),"",INDEX('Policy Characteristics'!A:A,MATCH($C502,'Policy Characteristics'!$C:$C,0)))</f>
        <v>Electricity Supply</v>
      </c>
      <c r="B502" s="184" t="str">
        <f>IF(ISBLANK(INDEX('Policy Characteristics'!B:B,MATCH($C502,'Policy Characteristics'!$C:$C,0))),"",INDEX('Policy Characteristics'!B:B,MATCH($C502,'Policy Characteristics'!$C:$C,0)))</f>
        <v>Subsidy for Capacity Construction</v>
      </c>
      <c r="C502" s="192" t="str">
        <f t="shared" si="28"/>
        <v>Perc Subsidy for Elec Capacity Construction</v>
      </c>
      <c r="D502" s="6" t="s">
        <v>2354</v>
      </c>
      <c r="E502" s="47"/>
      <c r="F502" s="6" t="s">
        <v>2352</v>
      </c>
      <c r="G502" s="6"/>
      <c r="H502" s="49">
        <v>1795</v>
      </c>
      <c r="I502" s="6" t="s">
        <v>44</v>
      </c>
      <c r="J502" s="177" t="str">
        <f>IF(ISBLANK(INDEX('Policy Characteristics'!D:D,MATCH($C502,'Policy Characteristics'!$C:$C,0))),"",INDEX('Policy Characteristics'!D:D,MATCH($C502,'Policy Characteristics'!$C:$C,0)))</f>
        <v>Subsidy for Capacity Construction</v>
      </c>
      <c r="K502" s="176" t="str">
        <f>IF(ISBLANK(INDEX('Policy Characteristics'!E:E,MATCH($C502,'Policy Characteristics'!$C:$C,0))),"",INDEX('Policy Characteristics'!E:E,MATCH($C502,'Policy Characteristics'!$C:$C,0)))</f>
        <v>elec capacity construction subsidy</v>
      </c>
      <c r="L502" s="176">
        <f>IF(ISBLANK(INDEX('Policy Characteristics'!F:F,MATCH($C502,'Policy Characteristics'!$C:$C,0))),"",INDEX('Policy Characteristics'!F:F,MATCH($C502,'Policy Characteristics'!$C:$C,0)))</f>
        <v>0</v>
      </c>
      <c r="M502" s="176">
        <f>IF(ISBLANK(INDEX('Policy Characteristics'!G:G,MATCH($C502,'Policy Characteristics'!$C:$C,0))),"",INDEX('Policy Characteristics'!G:G,MATCH($C502,'Policy Characteristics'!$C:$C,0)))</f>
        <v>0.95</v>
      </c>
      <c r="N502" s="176">
        <f>IF(ISBLANK(INDEX('Policy Characteristics'!H:H,MATCH($C502,'Policy Characteristics'!$C:$C,0))),"",INDEX('Policy Characteristics'!H:H,MATCH($C502,'Policy Characteristics'!$C:$C,0)))</f>
        <v>0.01</v>
      </c>
      <c r="O502" s="176" t="str">
        <f>IF(ISBLANK(INDEX('Policy Characteristics'!I:I,MATCH($C502,'Policy Characteristics'!$C:$C,0))),"",INDEX('Policy Characteristics'!I:I,MATCH($C502,'Policy Characteristics'!$C:$C,0)))</f>
        <v>% of construction cost</v>
      </c>
      <c r="P502" s="176" t="str">
        <f>IF(ISBLANK(INDEX('Policy Characteristics'!J:J,MATCH($C502,'Policy Characteristics'!$C:$C,0))),"",INDEX('Policy Characteristics'!J:J,MATCH($C502,'Policy Characteristics'!$C:$C,0)))</f>
        <v xml:space="preserve">**Description:** This policy is a subsidy paid by the government to electricity suppliers per unit of new capacity constructed.  This only applies to utilities, not distributed systems (such as rooftop solar). </v>
      </c>
      <c r="Q502" s="176" t="str">
        <f>IF(ISBLANK(INDEX('Policy Characteristics'!K:K,MATCH($C502,'Policy Characteristics'!$C:$C,0))),"",INDEX('Policy Characteristics'!K:K,MATCH($C502,'Policy Characteristics'!$C:$C,0)))</f>
        <v>electricity-sector-main.html#subsidies</v>
      </c>
      <c r="R502" s="176" t="str">
        <f>IF(ISBLANK(INDEX('Policy Characteristics'!L:L,MATCH($C502,'Policy Characteristics'!$C:$C,0))),"",INDEX('Policy Characteristics'!L:L,MATCH($C502,'Policy Characteristics'!$C:$C,0)))</f>
        <v/>
      </c>
    </row>
    <row r="503" spans="1:19" s="2" customFormat="1" x14ac:dyDescent="0.25">
      <c r="A503" s="176" t="str">
        <f>IF(ISBLANK(INDEX('Policy Characteristics'!A:A,MATCH($C503,'Policy Characteristics'!$C:$C,0))),"",INDEX('Policy Characteristics'!A:A,MATCH($C503,'Policy Characteristics'!$C:$C,0)))</f>
        <v>Electricity Supply</v>
      </c>
      <c r="B503" s="184" t="str">
        <f>IF(ISBLANK(INDEX('Policy Characteristics'!B:B,MATCH($C503,'Policy Characteristics'!$C:$C,0))),"",INDEX('Policy Characteristics'!B:B,MATCH($C503,'Policy Characteristics'!$C:$C,0)))</f>
        <v>Subsidy for Capacity Construction</v>
      </c>
      <c r="C503" s="192" t="str">
        <f t="shared" si="28"/>
        <v>Perc Subsidy for Elec Capacity Construction</v>
      </c>
      <c r="D503" s="6" t="s">
        <v>2355</v>
      </c>
      <c r="E503" s="47"/>
      <c r="F503" s="6" t="s">
        <v>2353</v>
      </c>
      <c r="G503" s="6"/>
      <c r="H503" s="49">
        <v>2243</v>
      </c>
      <c r="I503" s="6" t="s">
        <v>44</v>
      </c>
      <c r="J503" s="177" t="str">
        <f>IF(ISBLANK(INDEX('Policy Characteristics'!D:D,MATCH($C503,'Policy Characteristics'!$C:$C,0))),"",INDEX('Policy Characteristics'!D:D,MATCH($C503,'Policy Characteristics'!$C:$C,0)))</f>
        <v>Subsidy for Capacity Construction</v>
      </c>
      <c r="K503" s="176" t="str">
        <f>IF(ISBLANK(INDEX('Policy Characteristics'!E:E,MATCH($C503,'Policy Characteristics'!$C:$C,0))),"",INDEX('Policy Characteristics'!E:E,MATCH($C503,'Policy Characteristics'!$C:$C,0)))</f>
        <v>elec capacity construction subsidy</v>
      </c>
      <c r="L503" s="176">
        <f>IF(ISBLANK(INDEX('Policy Characteristics'!F:F,MATCH($C503,'Policy Characteristics'!$C:$C,0))),"",INDEX('Policy Characteristics'!F:F,MATCH($C503,'Policy Characteristics'!$C:$C,0)))</f>
        <v>0</v>
      </c>
      <c r="M503" s="176">
        <f>IF(ISBLANK(INDEX('Policy Characteristics'!G:G,MATCH($C503,'Policy Characteristics'!$C:$C,0))),"",INDEX('Policy Characteristics'!G:G,MATCH($C503,'Policy Characteristics'!$C:$C,0)))</f>
        <v>0.95</v>
      </c>
      <c r="N503" s="176">
        <f>IF(ISBLANK(INDEX('Policy Characteristics'!H:H,MATCH($C503,'Policy Characteristics'!$C:$C,0))),"",INDEX('Policy Characteristics'!H:H,MATCH($C503,'Policy Characteristics'!$C:$C,0)))</f>
        <v>0.01</v>
      </c>
      <c r="O503" s="176" t="str">
        <f>IF(ISBLANK(INDEX('Policy Characteristics'!I:I,MATCH($C503,'Policy Characteristics'!$C:$C,0))),"",INDEX('Policy Characteristics'!I:I,MATCH($C503,'Policy Characteristics'!$C:$C,0)))</f>
        <v>% of construction cost</v>
      </c>
      <c r="P503" s="176" t="str">
        <f>IF(ISBLANK(INDEX('Policy Characteristics'!J:J,MATCH($C503,'Policy Characteristics'!$C:$C,0))),"",INDEX('Policy Characteristics'!J:J,MATCH($C503,'Policy Characteristics'!$C:$C,0)))</f>
        <v xml:space="preserve">**Description:** This policy is a subsidy paid by the government to electricity suppliers per unit of new capacity constructed.  This only applies to utilities, not distributed systems (such as rooftop solar). </v>
      </c>
      <c r="Q503" s="176" t="str">
        <f>IF(ISBLANK(INDEX('Policy Characteristics'!K:K,MATCH($C503,'Policy Characteristics'!$C:$C,0))),"",INDEX('Policy Characteristics'!K:K,MATCH($C503,'Policy Characteristics'!$C:$C,0)))</f>
        <v>electricity-sector-main.html#subsidies</v>
      </c>
      <c r="R503" s="176" t="str">
        <f>IF(ISBLANK(INDEX('Policy Characteristics'!L:L,MATCH($C503,'Policy Characteristics'!$C:$C,0))),"",INDEX('Policy Characteristics'!L:L,MATCH($C503,'Policy Characteristics'!$C:$C,0)))</f>
        <v/>
      </c>
    </row>
    <row r="504" spans="1:19" s="4" customFormat="1" x14ac:dyDescent="0.25">
      <c r="A504" s="176" t="str">
        <f>IF(ISBLANK(INDEX('Policy Characteristics'!A:A,MATCH($C504,'Policy Characteristics'!$C:$C,0))),"",INDEX('Policy Characteristics'!A:A,MATCH($C504,'Policy Characteristics'!$C:$C,0)))</f>
        <v>Electricity Supply</v>
      </c>
      <c r="B504" s="184" t="str">
        <f>IF(ISBLANK(INDEX('Policy Characteristics'!B:B,MATCH($C504,'Policy Characteristics'!$C:$C,0))),"",INDEX('Policy Characteristics'!B:B,MATCH($C504,'Policy Characteristics'!$C:$C,0)))</f>
        <v>Subsidy for Electricity Production</v>
      </c>
      <c r="C504" t="s">
        <v>128</v>
      </c>
      <c r="D504" s="47" t="s">
        <v>439</v>
      </c>
      <c r="E504" s="47"/>
      <c r="F504" s="47" t="s">
        <v>438</v>
      </c>
      <c r="G504" s="188"/>
      <c r="H504" s="44">
        <v>1564</v>
      </c>
      <c r="I504" s="198" t="s">
        <v>44</v>
      </c>
      <c r="J504" s="177" t="str">
        <f>IF(ISBLANK(INDEX('Policy Characteristics'!D:D,MATCH($C504,'Policy Characteristics'!$C:$C,0))),"",INDEX('Policy Characteristics'!D:D,MATCH($C504,'Policy Characteristics'!$C:$C,0)))</f>
        <v>Subsidy for Electricity Production</v>
      </c>
      <c r="K504" s="176" t="str">
        <f>IF(ISBLANK(INDEX('Policy Characteristics'!E:E,MATCH($C504,'Policy Characteristics'!$C:$C,0))),"",INDEX('Policy Characteristics'!E:E,MATCH($C504,'Policy Characteristics'!$C:$C,0)))</f>
        <v>elec generation subsidy</v>
      </c>
      <c r="L504" s="176">
        <f>IF(ISBLANK(INDEX('Policy Characteristics'!F:F,MATCH($C504,'Policy Characteristics'!$C:$C,0))),"",INDEX('Policy Characteristics'!F:F,MATCH($C504,'Policy Characteristics'!$C:$C,0)))</f>
        <v>0</v>
      </c>
      <c r="M504" s="176">
        <f>IF(ISBLANK(INDEX('Policy Characteristics'!G:G,MATCH($C504,'Policy Characteristics'!$C:$C,0))),"",INDEX('Policy Characteristics'!G:G,MATCH($C504,'Policy Characteristics'!$C:$C,0)))</f>
        <v>60</v>
      </c>
      <c r="N504" s="176">
        <f>IF(ISBLANK(INDEX('Policy Characteristics'!H:H,MATCH($C504,'Policy Characteristics'!$C:$C,0))),"",INDEX('Policy Characteristics'!H:H,MATCH($C504,'Policy Characteristics'!$C:$C,0)))</f>
        <v>1</v>
      </c>
      <c r="O504" s="176" t="str">
        <f>IF(ISBLANK(INDEX('Policy Characteristics'!I:I,MATCH($C504,'Policy Characteristics'!$C:$C,0))),"",INDEX('Policy Characteristics'!I:I,MATCH($C504,'Policy Characteristics'!$C:$C,0)))</f>
        <v>€/MWh</v>
      </c>
      <c r="P504" s="176" t="str">
        <f>IF(ISBLANK(INDEX('Policy Characteristics'!J:J,MATCH($C504,'Policy Characteristics'!$C:$C,0))),"",INDEX('Policy Characteristics'!J:J,MATCH($C504,'Policy Characteristics'!$C:$C,0)))</f>
        <v xml:space="preserve">**Description:** This policy is a subsidy paid by the government to suppliers of electricity per unit of electricity generated from the selected plant type(s). </v>
      </c>
      <c r="Q504" s="176" t="str">
        <f>IF(ISBLANK(INDEX('Policy Characteristics'!K:K,MATCH($C504,'Policy Characteristics'!$C:$C,0))),"",INDEX('Policy Characteristics'!K:K,MATCH($C504,'Policy Characteristics'!$C:$C,0)))</f>
        <v>electricity-sector-main.html#subsidies</v>
      </c>
      <c r="R504" s="176" t="str">
        <f>IF(ISBLANK(INDEX('Policy Characteristics'!L:L,MATCH($C504,'Policy Characteristics'!$C:$C,0))),"",INDEX('Policy Characteristics'!L:L,MATCH($C504,'Policy Characteristics'!$C:$C,0)))</f>
        <v>subsidy-for-electricity-production.html</v>
      </c>
      <c r="S504" s="188"/>
    </row>
    <row r="505" spans="1:19" x14ac:dyDescent="0.25">
      <c r="A505" s="176" t="str">
        <f>IF(ISBLANK(INDEX('Policy Characteristics'!A:A,MATCH($C505,'Policy Characteristics'!$C:$C,0))),"",INDEX('Policy Characteristics'!A:A,MATCH($C505,'Policy Characteristics'!$C:$C,0)))</f>
        <v>Electricity Supply</v>
      </c>
      <c r="B505" s="184" t="str">
        <f>IF(ISBLANK(INDEX('Policy Characteristics'!B:B,MATCH($C505,'Policy Characteristics'!$C:$C,0))),"",INDEX('Policy Characteristics'!B:B,MATCH($C505,'Policy Characteristics'!$C:$C,0)))</f>
        <v>Subsidy for Electricity Production</v>
      </c>
      <c r="C505" s="176" t="str">
        <f t="shared" ref="C505:C527" si="29">$C$504</f>
        <v>Subsidy for Elec Production by Fuel</v>
      </c>
      <c r="D505" s="6" t="s">
        <v>2273</v>
      </c>
      <c r="E505" s="47"/>
      <c r="F505" s="6" t="s">
        <v>2523</v>
      </c>
      <c r="G505" s="188"/>
      <c r="H505" s="44">
        <v>1566</v>
      </c>
      <c r="I505" s="198" t="s">
        <v>44</v>
      </c>
      <c r="J505" s="177" t="str">
        <f>IF(ISBLANK(INDEX('Policy Characteristics'!D:D,MATCH($C505,'Policy Characteristics'!$C:$C,0))),"",INDEX('Policy Characteristics'!D:D,MATCH($C505,'Policy Characteristics'!$C:$C,0)))</f>
        <v>Subsidy for Electricity Production</v>
      </c>
      <c r="K505" s="176" t="str">
        <f>IF(ISBLANK(INDEX('Policy Characteristics'!E:E,MATCH($C505,'Policy Characteristics'!$C:$C,0))),"",INDEX('Policy Characteristics'!E:E,MATCH($C505,'Policy Characteristics'!$C:$C,0)))</f>
        <v>elec generation subsidy</v>
      </c>
      <c r="L505" s="176">
        <f>IF(ISBLANK(INDEX('Policy Characteristics'!F:F,MATCH($C505,'Policy Characteristics'!$C:$C,0))),"",INDEX('Policy Characteristics'!F:F,MATCH($C505,'Policy Characteristics'!$C:$C,0)))</f>
        <v>0</v>
      </c>
      <c r="M505" s="176">
        <f>IF(ISBLANK(INDEX('Policy Characteristics'!G:G,MATCH($C505,'Policy Characteristics'!$C:$C,0))),"",INDEX('Policy Characteristics'!G:G,MATCH($C505,'Policy Characteristics'!$C:$C,0)))</f>
        <v>60</v>
      </c>
      <c r="N505" s="176">
        <f>IF(ISBLANK(INDEX('Policy Characteristics'!H:H,MATCH($C505,'Policy Characteristics'!$C:$C,0))),"",INDEX('Policy Characteristics'!H:H,MATCH($C505,'Policy Characteristics'!$C:$C,0)))</f>
        <v>1</v>
      </c>
      <c r="O505" s="176" t="str">
        <f>IF(ISBLANK(INDEX('Policy Characteristics'!I:I,MATCH($C505,'Policy Characteristics'!$C:$C,0))),"",INDEX('Policy Characteristics'!I:I,MATCH($C505,'Policy Characteristics'!$C:$C,0)))</f>
        <v>€/MWh</v>
      </c>
      <c r="P505" s="176" t="str">
        <f>IF(ISBLANK(INDEX('Policy Characteristics'!J:J,MATCH($C505,'Policy Characteristics'!$C:$C,0))),"",INDEX('Policy Characteristics'!J:J,MATCH($C505,'Policy Characteristics'!$C:$C,0)))</f>
        <v xml:space="preserve">**Description:** This policy is a subsidy paid by the government to suppliers of electricity per unit of electricity generated from the selected plant type(s). </v>
      </c>
      <c r="Q505" s="176" t="str">
        <f>IF(ISBLANK(INDEX('Policy Characteristics'!K:K,MATCH($C505,'Policy Characteristics'!$C:$C,0))),"",INDEX('Policy Characteristics'!K:K,MATCH($C505,'Policy Characteristics'!$C:$C,0)))</f>
        <v>electricity-sector-main.html#subsidies</v>
      </c>
      <c r="R505" s="176" t="str">
        <f>IF(ISBLANK(INDEX('Policy Characteristics'!L:L,MATCH($C505,'Policy Characteristics'!$C:$C,0))),"",INDEX('Policy Characteristics'!L:L,MATCH($C505,'Policy Characteristics'!$C:$C,0)))</f>
        <v>subsidy-for-electricity-production.html</v>
      </c>
      <c r="S505" s="188"/>
    </row>
    <row r="506" spans="1:19" x14ac:dyDescent="0.25">
      <c r="A506" s="176" t="str">
        <f>IF(ISBLANK(INDEX('Policy Characteristics'!A:A,MATCH($C506,'Policy Characteristics'!$C:$C,0))),"",INDEX('Policy Characteristics'!A:A,MATCH($C506,'Policy Characteristics'!$C:$C,0)))</f>
        <v>Electricity Supply</v>
      </c>
      <c r="B506" s="184" t="str">
        <f>IF(ISBLANK(INDEX('Policy Characteristics'!B:B,MATCH($C506,'Policy Characteristics'!$C:$C,0))),"",INDEX('Policy Characteristics'!B:B,MATCH($C506,'Policy Characteristics'!$C:$C,0)))</f>
        <v>Subsidy for Electricity Production</v>
      </c>
      <c r="C506" s="176" t="str">
        <f t="shared" si="29"/>
        <v>Subsidy for Elec Production by Fuel</v>
      </c>
      <c r="D506" s="6" t="s">
        <v>2274</v>
      </c>
      <c r="E506" s="47"/>
      <c r="F506" s="6" t="s">
        <v>2224</v>
      </c>
      <c r="G506" s="188"/>
      <c r="H506" s="44">
        <v>1796</v>
      </c>
      <c r="I506" s="198" t="s">
        <v>44</v>
      </c>
      <c r="J506" s="177" t="str">
        <f>IF(ISBLANK(INDEX('Policy Characteristics'!D:D,MATCH($C506,'Policy Characteristics'!$C:$C,0))),"",INDEX('Policy Characteristics'!D:D,MATCH($C506,'Policy Characteristics'!$C:$C,0)))</f>
        <v>Subsidy for Electricity Production</v>
      </c>
      <c r="K506" s="176" t="str">
        <f>IF(ISBLANK(INDEX('Policy Characteristics'!E:E,MATCH($C506,'Policy Characteristics'!$C:$C,0))),"",INDEX('Policy Characteristics'!E:E,MATCH($C506,'Policy Characteristics'!$C:$C,0)))</f>
        <v>elec generation subsidy</v>
      </c>
      <c r="L506" s="176">
        <f>IF(ISBLANK(INDEX('Policy Characteristics'!F:F,MATCH($C506,'Policy Characteristics'!$C:$C,0))),"",INDEX('Policy Characteristics'!F:F,MATCH($C506,'Policy Characteristics'!$C:$C,0)))</f>
        <v>0</v>
      </c>
      <c r="M506" s="176">
        <f>IF(ISBLANK(INDEX('Policy Characteristics'!G:G,MATCH($C506,'Policy Characteristics'!$C:$C,0))),"",INDEX('Policy Characteristics'!G:G,MATCH($C506,'Policy Characteristics'!$C:$C,0)))</f>
        <v>60</v>
      </c>
      <c r="N506" s="176">
        <f>IF(ISBLANK(INDEX('Policy Characteristics'!H:H,MATCH($C506,'Policy Characteristics'!$C:$C,0))),"",INDEX('Policy Characteristics'!H:H,MATCH($C506,'Policy Characteristics'!$C:$C,0)))</f>
        <v>1</v>
      </c>
      <c r="O506" s="176" t="str">
        <f>IF(ISBLANK(INDEX('Policy Characteristics'!I:I,MATCH($C506,'Policy Characteristics'!$C:$C,0))),"",INDEX('Policy Characteristics'!I:I,MATCH($C506,'Policy Characteristics'!$C:$C,0)))</f>
        <v>€/MWh</v>
      </c>
      <c r="P506" s="176" t="str">
        <f>IF(ISBLANK(INDEX('Policy Characteristics'!J:J,MATCH($C506,'Policy Characteristics'!$C:$C,0))),"",INDEX('Policy Characteristics'!J:J,MATCH($C506,'Policy Characteristics'!$C:$C,0)))</f>
        <v xml:space="preserve">**Description:** This policy is a subsidy paid by the government to suppliers of electricity per unit of electricity generated from the selected plant type(s). </v>
      </c>
      <c r="Q506" s="176" t="str">
        <f>IF(ISBLANK(INDEX('Policy Characteristics'!K:K,MATCH($C506,'Policy Characteristics'!$C:$C,0))),"",INDEX('Policy Characteristics'!K:K,MATCH($C506,'Policy Characteristics'!$C:$C,0)))</f>
        <v>electricity-sector-main.html#subsidies</v>
      </c>
      <c r="R506" s="176" t="str">
        <f>IF(ISBLANK(INDEX('Policy Characteristics'!L:L,MATCH($C506,'Policy Characteristics'!$C:$C,0))),"",INDEX('Policy Characteristics'!L:L,MATCH($C506,'Policy Characteristics'!$C:$C,0)))</f>
        <v>subsidy-for-electricity-production.html</v>
      </c>
      <c r="S506" s="188"/>
    </row>
    <row r="507" spans="1:19" x14ac:dyDescent="0.25">
      <c r="A507" s="176" t="str">
        <f>IF(ISBLANK(INDEX('Policy Characteristics'!A:A,MATCH($C507,'Policy Characteristics'!$C:$C,0))),"",INDEX('Policy Characteristics'!A:A,MATCH($C507,'Policy Characteristics'!$C:$C,0)))</f>
        <v>Electricity Supply</v>
      </c>
      <c r="B507" s="184" t="str">
        <f>IF(ISBLANK(INDEX('Policy Characteristics'!B:B,MATCH($C507,'Policy Characteristics'!$C:$C,0))),"",INDEX('Policy Characteristics'!B:B,MATCH($C507,'Policy Characteristics'!$C:$C,0)))</f>
        <v>Subsidy for Electricity Production</v>
      </c>
      <c r="C507" s="176" t="str">
        <f t="shared" si="29"/>
        <v>Subsidy for Elec Production by Fuel</v>
      </c>
      <c r="D507" s="6" t="s">
        <v>75</v>
      </c>
      <c r="E507" s="47"/>
      <c r="F507" s="6" t="s">
        <v>2284</v>
      </c>
      <c r="G507" s="188"/>
      <c r="H507" s="44">
        <v>1568</v>
      </c>
      <c r="I507" s="6" t="s">
        <v>44</v>
      </c>
      <c r="J507" s="177" t="str">
        <f>IF(ISBLANK(INDEX('Policy Characteristics'!D:D,MATCH($C507,'Policy Characteristics'!$C:$C,0))),"",INDEX('Policy Characteristics'!D:D,MATCH($C507,'Policy Characteristics'!$C:$C,0)))</f>
        <v>Subsidy for Electricity Production</v>
      </c>
      <c r="K507" s="176" t="str">
        <f>IF(ISBLANK(INDEX('Policy Characteristics'!E:E,MATCH($C507,'Policy Characteristics'!$C:$C,0))),"",INDEX('Policy Characteristics'!E:E,MATCH($C507,'Policy Characteristics'!$C:$C,0)))</f>
        <v>elec generation subsidy</v>
      </c>
      <c r="L507" s="176">
        <f>IF(ISBLANK(INDEX('Policy Characteristics'!F:F,MATCH($C507,'Policy Characteristics'!$C:$C,0))),"",INDEX('Policy Characteristics'!F:F,MATCH($C507,'Policy Characteristics'!$C:$C,0)))</f>
        <v>0</v>
      </c>
      <c r="M507" s="176">
        <f>IF(ISBLANK(INDEX('Policy Characteristics'!G:G,MATCH($C507,'Policy Characteristics'!$C:$C,0))),"",INDEX('Policy Characteristics'!G:G,MATCH($C507,'Policy Characteristics'!$C:$C,0)))</f>
        <v>60</v>
      </c>
      <c r="N507" s="176">
        <f>IF(ISBLANK(INDEX('Policy Characteristics'!H:H,MATCH($C507,'Policy Characteristics'!$C:$C,0))),"",INDEX('Policy Characteristics'!H:H,MATCH($C507,'Policy Characteristics'!$C:$C,0)))</f>
        <v>1</v>
      </c>
      <c r="O507" s="176" t="str">
        <f>IF(ISBLANK(INDEX('Policy Characteristics'!I:I,MATCH($C507,'Policy Characteristics'!$C:$C,0))),"",INDEX('Policy Characteristics'!I:I,MATCH($C507,'Policy Characteristics'!$C:$C,0)))</f>
        <v>€/MWh</v>
      </c>
      <c r="P507" s="176" t="str">
        <f>IF(ISBLANK(INDEX('Policy Characteristics'!J:J,MATCH($C507,'Policy Characteristics'!$C:$C,0))),"",INDEX('Policy Characteristics'!J:J,MATCH($C507,'Policy Characteristics'!$C:$C,0)))</f>
        <v xml:space="preserve">**Description:** This policy is a subsidy paid by the government to suppliers of electricity per unit of electricity generated from the selected plant type(s). </v>
      </c>
      <c r="Q507" s="176" t="str">
        <f>IF(ISBLANK(INDEX('Policy Characteristics'!K:K,MATCH($C507,'Policy Characteristics'!$C:$C,0))),"",INDEX('Policy Characteristics'!K:K,MATCH($C507,'Policy Characteristics'!$C:$C,0)))</f>
        <v>electricity-sector-main.html#subsidies</v>
      </c>
      <c r="R507" s="176" t="str">
        <f>IF(ISBLANK(INDEX('Policy Characteristics'!L:L,MATCH($C507,'Policy Characteristics'!$C:$C,0))),"",INDEX('Policy Characteristics'!L:L,MATCH($C507,'Policy Characteristics'!$C:$C,0)))</f>
        <v>subsidy-for-electricity-production.html</v>
      </c>
      <c r="S507" s="188"/>
    </row>
    <row r="508" spans="1:19" x14ac:dyDescent="0.25">
      <c r="A508" s="176" t="str">
        <f>IF(ISBLANK(INDEX('Policy Characteristics'!A:A,MATCH($C508,'Policy Characteristics'!$C:$C,0))),"",INDEX('Policy Characteristics'!A:A,MATCH($C508,'Policy Characteristics'!$C:$C,0)))</f>
        <v>Electricity Supply</v>
      </c>
      <c r="B508" s="184" t="str">
        <f>IF(ISBLANK(INDEX('Policy Characteristics'!B:B,MATCH($C508,'Policy Characteristics'!$C:$C,0))),"",INDEX('Policy Characteristics'!B:B,MATCH($C508,'Policy Characteristics'!$C:$C,0)))</f>
        <v>Subsidy for Electricity Production</v>
      </c>
      <c r="C508" s="176" t="str">
        <f t="shared" si="29"/>
        <v>Subsidy for Elec Production by Fuel</v>
      </c>
      <c r="D508" s="6" t="s">
        <v>76</v>
      </c>
      <c r="E508" s="47"/>
      <c r="F508" s="6" t="s">
        <v>88</v>
      </c>
      <c r="G508" s="188"/>
      <c r="H508" s="44">
        <v>1570</v>
      </c>
      <c r="I508" s="6" t="s">
        <v>44</v>
      </c>
      <c r="J508" s="177" t="str">
        <f>IF(ISBLANK(INDEX('Policy Characteristics'!D:D,MATCH($C508,'Policy Characteristics'!$C:$C,0))),"",INDEX('Policy Characteristics'!D:D,MATCH($C508,'Policy Characteristics'!$C:$C,0)))</f>
        <v>Subsidy for Electricity Production</v>
      </c>
      <c r="K508" s="176" t="str">
        <f>IF(ISBLANK(INDEX('Policy Characteristics'!E:E,MATCH($C508,'Policy Characteristics'!$C:$C,0))),"",INDEX('Policy Characteristics'!E:E,MATCH($C508,'Policy Characteristics'!$C:$C,0)))</f>
        <v>elec generation subsidy</v>
      </c>
      <c r="L508" s="176">
        <f>IF(ISBLANK(INDEX('Policy Characteristics'!F:F,MATCH($C508,'Policy Characteristics'!$C:$C,0))),"",INDEX('Policy Characteristics'!F:F,MATCH($C508,'Policy Characteristics'!$C:$C,0)))</f>
        <v>0</v>
      </c>
      <c r="M508" s="176">
        <f>IF(ISBLANK(INDEX('Policy Characteristics'!G:G,MATCH($C508,'Policy Characteristics'!$C:$C,0))),"",INDEX('Policy Characteristics'!G:G,MATCH($C508,'Policy Characteristics'!$C:$C,0)))</f>
        <v>60</v>
      </c>
      <c r="N508" s="176">
        <f>IF(ISBLANK(INDEX('Policy Characteristics'!H:H,MATCH($C508,'Policy Characteristics'!$C:$C,0))),"",INDEX('Policy Characteristics'!H:H,MATCH($C508,'Policy Characteristics'!$C:$C,0)))</f>
        <v>1</v>
      </c>
      <c r="O508" s="176" t="str">
        <f>IF(ISBLANK(INDEX('Policy Characteristics'!I:I,MATCH($C508,'Policy Characteristics'!$C:$C,0))),"",INDEX('Policy Characteristics'!I:I,MATCH($C508,'Policy Characteristics'!$C:$C,0)))</f>
        <v>€/MWh</v>
      </c>
      <c r="P508" s="176" t="str">
        <f>IF(ISBLANK(INDEX('Policy Characteristics'!J:J,MATCH($C508,'Policy Characteristics'!$C:$C,0))),"",INDEX('Policy Characteristics'!J:J,MATCH($C508,'Policy Characteristics'!$C:$C,0)))</f>
        <v xml:space="preserve">**Description:** This policy is a subsidy paid by the government to suppliers of electricity per unit of electricity generated from the selected plant type(s). </v>
      </c>
      <c r="Q508" s="176" t="str">
        <f>IF(ISBLANK(INDEX('Policy Characteristics'!K:K,MATCH($C508,'Policy Characteristics'!$C:$C,0))),"",INDEX('Policy Characteristics'!K:K,MATCH($C508,'Policy Characteristics'!$C:$C,0)))</f>
        <v>electricity-sector-main.html#subsidies</v>
      </c>
      <c r="R508" s="176" t="str">
        <f>IF(ISBLANK(INDEX('Policy Characteristics'!L:L,MATCH($C508,'Policy Characteristics'!$C:$C,0))),"",INDEX('Policy Characteristics'!L:L,MATCH($C508,'Policy Characteristics'!$C:$C,0)))</f>
        <v>subsidy-for-electricity-production.html</v>
      </c>
      <c r="S508" s="188"/>
    </row>
    <row r="509" spans="1:19" x14ac:dyDescent="0.25">
      <c r="A509" s="176" t="str">
        <f>IF(ISBLANK(INDEX('Policy Characteristics'!A:A,MATCH($C509,'Policy Characteristics'!$C:$C,0))),"",INDEX('Policy Characteristics'!A:A,MATCH($C509,'Policy Characteristics'!$C:$C,0)))</f>
        <v>Electricity Supply</v>
      </c>
      <c r="B509" s="184" t="str">
        <f>IF(ISBLANK(INDEX('Policy Characteristics'!B:B,MATCH($C509,'Policy Characteristics'!$C:$C,0))),"",INDEX('Policy Characteristics'!B:B,MATCH($C509,'Policy Characteristics'!$C:$C,0)))</f>
        <v>Subsidy for Electricity Production</v>
      </c>
      <c r="C509" s="176" t="str">
        <f t="shared" si="29"/>
        <v>Subsidy for Elec Production by Fuel</v>
      </c>
      <c r="D509" s="6" t="s">
        <v>440</v>
      </c>
      <c r="E509" s="47"/>
      <c r="F509" s="6" t="s">
        <v>443</v>
      </c>
      <c r="G509" s="188"/>
      <c r="H509" s="44">
        <v>1572</v>
      </c>
      <c r="I509" s="6" t="s">
        <v>44</v>
      </c>
      <c r="J509" s="177" t="str">
        <f>IF(ISBLANK(INDEX('Policy Characteristics'!D:D,MATCH($C509,'Policy Characteristics'!$C:$C,0))),"",INDEX('Policy Characteristics'!D:D,MATCH($C509,'Policy Characteristics'!$C:$C,0)))</f>
        <v>Subsidy for Electricity Production</v>
      </c>
      <c r="K509" s="176" t="str">
        <f>IF(ISBLANK(INDEX('Policy Characteristics'!E:E,MATCH($C509,'Policy Characteristics'!$C:$C,0))),"",INDEX('Policy Characteristics'!E:E,MATCH($C509,'Policy Characteristics'!$C:$C,0)))</f>
        <v>elec generation subsidy</v>
      </c>
      <c r="L509" s="176">
        <f>IF(ISBLANK(INDEX('Policy Characteristics'!F:F,MATCH($C509,'Policy Characteristics'!$C:$C,0))),"",INDEX('Policy Characteristics'!F:F,MATCH($C509,'Policy Characteristics'!$C:$C,0)))</f>
        <v>0</v>
      </c>
      <c r="M509" s="176">
        <f>IF(ISBLANK(INDEX('Policy Characteristics'!G:G,MATCH($C509,'Policy Characteristics'!$C:$C,0))),"",INDEX('Policy Characteristics'!G:G,MATCH($C509,'Policy Characteristics'!$C:$C,0)))</f>
        <v>60</v>
      </c>
      <c r="N509" s="176">
        <f>IF(ISBLANK(INDEX('Policy Characteristics'!H:H,MATCH($C509,'Policy Characteristics'!$C:$C,0))),"",INDEX('Policy Characteristics'!H:H,MATCH($C509,'Policy Characteristics'!$C:$C,0)))</f>
        <v>1</v>
      </c>
      <c r="O509" s="176" t="str">
        <f>IF(ISBLANK(INDEX('Policy Characteristics'!I:I,MATCH($C509,'Policy Characteristics'!$C:$C,0))),"",INDEX('Policy Characteristics'!I:I,MATCH($C509,'Policy Characteristics'!$C:$C,0)))</f>
        <v>€/MWh</v>
      </c>
      <c r="P509" s="176" t="str">
        <f>IF(ISBLANK(INDEX('Policy Characteristics'!J:J,MATCH($C509,'Policy Characteristics'!$C:$C,0))),"",INDEX('Policy Characteristics'!J:J,MATCH($C509,'Policy Characteristics'!$C:$C,0)))</f>
        <v xml:space="preserve">**Description:** This policy is a subsidy paid by the government to suppliers of electricity per unit of electricity generated from the selected plant type(s). </v>
      </c>
      <c r="Q509" s="176" t="str">
        <f>IF(ISBLANK(INDEX('Policy Characteristics'!K:K,MATCH($C509,'Policy Characteristics'!$C:$C,0))),"",INDEX('Policy Characteristics'!K:K,MATCH($C509,'Policy Characteristics'!$C:$C,0)))</f>
        <v>electricity-sector-main.html#subsidies</v>
      </c>
      <c r="R509" s="176" t="str">
        <f>IF(ISBLANK(INDEX('Policy Characteristics'!L:L,MATCH($C509,'Policy Characteristics'!$C:$C,0))),"",INDEX('Policy Characteristics'!L:L,MATCH($C509,'Policy Characteristics'!$C:$C,0)))</f>
        <v>subsidy-for-electricity-production.html</v>
      </c>
      <c r="S509" s="188"/>
    </row>
    <row r="510" spans="1:19" x14ac:dyDescent="0.25">
      <c r="A510" s="176" t="str">
        <f>IF(ISBLANK(INDEX('Policy Characteristics'!A:A,MATCH($C510,'Policy Characteristics'!$C:$C,0))),"",INDEX('Policy Characteristics'!A:A,MATCH($C510,'Policy Characteristics'!$C:$C,0)))</f>
        <v>Electricity Supply</v>
      </c>
      <c r="B510" s="184" t="str">
        <f>IF(ISBLANK(INDEX('Policy Characteristics'!B:B,MATCH($C510,'Policy Characteristics'!$C:$C,0))),"",INDEX('Policy Characteristics'!B:B,MATCH($C510,'Policy Characteristics'!$C:$C,0)))</f>
        <v>Subsidy for Electricity Production</v>
      </c>
      <c r="C510" s="176" t="str">
        <f t="shared" si="29"/>
        <v>Subsidy for Elec Production by Fuel</v>
      </c>
      <c r="D510" s="6" t="s">
        <v>77</v>
      </c>
      <c r="E510" s="47"/>
      <c r="F510" s="6" t="s">
        <v>89</v>
      </c>
      <c r="G510" s="188"/>
      <c r="H510" s="44">
        <v>1574</v>
      </c>
      <c r="I510" s="6" t="s">
        <v>44</v>
      </c>
      <c r="J510" s="177" t="str">
        <f>IF(ISBLANK(INDEX('Policy Characteristics'!D:D,MATCH($C510,'Policy Characteristics'!$C:$C,0))),"",INDEX('Policy Characteristics'!D:D,MATCH($C510,'Policy Characteristics'!$C:$C,0)))</f>
        <v>Subsidy for Electricity Production</v>
      </c>
      <c r="K510" s="176" t="str">
        <f>IF(ISBLANK(INDEX('Policy Characteristics'!E:E,MATCH($C510,'Policy Characteristics'!$C:$C,0))),"",INDEX('Policy Characteristics'!E:E,MATCH($C510,'Policy Characteristics'!$C:$C,0)))</f>
        <v>elec generation subsidy</v>
      </c>
      <c r="L510" s="176">
        <f>IF(ISBLANK(INDEX('Policy Characteristics'!F:F,MATCH($C510,'Policy Characteristics'!$C:$C,0))),"",INDEX('Policy Characteristics'!F:F,MATCH($C510,'Policy Characteristics'!$C:$C,0)))</f>
        <v>0</v>
      </c>
      <c r="M510" s="176">
        <f>IF(ISBLANK(INDEX('Policy Characteristics'!G:G,MATCH($C510,'Policy Characteristics'!$C:$C,0))),"",INDEX('Policy Characteristics'!G:G,MATCH($C510,'Policy Characteristics'!$C:$C,0)))</f>
        <v>60</v>
      </c>
      <c r="N510" s="176">
        <f>IF(ISBLANK(INDEX('Policy Characteristics'!H:H,MATCH($C510,'Policy Characteristics'!$C:$C,0))),"",INDEX('Policy Characteristics'!H:H,MATCH($C510,'Policy Characteristics'!$C:$C,0)))</f>
        <v>1</v>
      </c>
      <c r="O510" s="176" t="str">
        <f>IF(ISBLANK(INDEX('Policy Characteristics'!I:I,MATCH($C510,'Policy Characteristics'!$C:$C,0))),"",INDEX('Policy Characteristics'!I:I,MATCH($C510,'Policy Characteristics'!$C:$C,0)))</f>
        <v>€/MWh</v>
      </c>
      <c r="P510" s="176" t="str">
        <f>IF(ISBLANK(INDEX('Policy Characteristics'!J:J,MATCH($C510,'Policy Characteristics'!$C:$C,0))),"",INDEX('Policy Characteristics'!J:J,MATCH($C510,'Policy Characteristics'!$C:$C,0)))</f>
        <v xml:space="preserve">**Description:** This policy is a subsidy paid by the government to suppliers of electricity per unit of electricity generated from the selected plant type(s). </v>
      </c>
      <c r="Q510" s="176" t="str">
        <f>IF(ISBLANK(INDEX('Policy Characteristics'!K:K,MATCH($C510,'Policy Characteristics'!$C:$C,0))),"",INDEX('Policy Characteristics'!K:K,MATCH($C510,'Policy Characteristics'!$C:$C,0)))</f>
        <v>electricity-sector-main.html#subsidies</v>
      </c>
      <c r="R510" s="176" t="str">
        <f>IF(ISBLANK(INDEX('Policy Characteristics'!L:L,MATCH($C510,'Policy Characteristics'!$C:$C,0))),"",INDEX('Policy Characteristics'!L:L,MATCH($C510,'Policy Characteristics'!$C:$C,0)))</f>
        <v>subsidy-for-electricity-production.html</v>
      </c>
      <c r="S510" s="188"/>
    </row>
    <row r="511" spans="1:19" x14ac:dyDescent="0.25">
      <c r="A511" s="176" t="str">
        <f>IF(ISBLANK(INDEX('Policy Characteristics'!A:A,MATCH($C511,'Policy Characteristics'!$C:$C,0))),"",INDEX('Policy Characteristics'!A:A,MATCH($C511,'Policy Characteristics'!$C:$C,0)))</f>
        <v>Electricity Supply</v>
      </c>
      <c r="B511" s="184" t="str">
        <f>IF(ISBLANK(INDEX('Policy Characteristics'!B:B,MATCH($C511,'Policy Characteristics'!$C:$C,0))),"",INDEX('Policy Characteristics'!B:B,MATCH($C511,'Policy Characteristics'!$C:$C,0)))</f>
        <v>Subsidy for Electricity Production</v>
      </c>
      <c r="C511" s="176" t="str">
        <f t="shared" si="29"/>
        <v>Subsidy for Elec Production by Fuel</v>
      </c>
      <c r="D511" s="6" t="s">
        <v>78</v>
      </c>
      <c r="E511" s="47"/>
      <c r="F511" s="6" t="s">
        <v>90</v>
      </c>
      <c r="G511" s="188"/>
      <c r="H511" s="44">
        <v>1576</v>
      </c>
      <c r="I511" s="6" t="s">
        <v>44</v>
      </c>
      <c r="J511" s="177" t="str">
        <f>IF(ISBLANK(INDEX('Policy Characteristics'!D:D,MATCH($C511,'Policy Characteristics'!$C:$C,0))),"",INDEX('Policy Characteristics'!D:D,MATCH($C511,'Policy Characteristics'!$C:$C,0)))</f>
        <v>Subsidy for Electricity Production</v>
      </c>
      <c r="K511" s="176" t="str">
        <f>IF(ISBLANK(INDEX('Policy Characteristics'!E:E,MATCH($C511,'Policy Characteristics'!$C:$C,0))),"",INDEX('Policy Characteristics'!E:E,MATCH($C511,'Policy Characteristics'!$C:$C,0)))</f>
        <v>elec generation subsidy</v>
      </c>
      <c r="L511" s="176">
        <f>IF(ISBLANK(INDEX('Policy Characteristics'!F:F,MATCH($C511,'Policy Characteristics'!$C:$C,0))),"",INDEX('Policy Characteristics'!F:F,MATCH($C511,'Policy Characteristics'!$C:$C,0)))</f>
        <v>0</v>
      </c>
      <c r="M511" s="176">
        <f>IF(ISBLANK(INDEX('Policy Characteristics'!G:G,MATCH($C511,'Policy Characteristics'!$C:$C,0))),"",INDEX('Policy Characteristics'!G:G,MATCH($C511,'Policy Characteristics'!$C:$C,0)))</f>
        <v>60</v>
      </c>
      <c r="N511" s="176">
        <f>IF(ISBLANK(INDEX('Policy Characteristics'!H:H,MATCH($C511,'Policy Characteristics'!$C:$C,0))),"",INDEX('Policy Characteristics'!H:H,MATCH($C511,'Policy Characteristics'!$C:$C,0)))</f>
        <v>1</v>
      </c>
      <c r="O511" s="176" t="str">
        <f>IF(ISBLANK(INDEX('Policy Characteristics'!I:I,MATCH($C511,'Policy Characteristics'!$C:$C,0))),"",INDEX('Policy Characteristics'!I:I,MATCH($C511,'Policy Characteristics'!$C:$C,0)))</f>
        <v>€/MWh</v>
      </c>
      <c r="P511" s="176" t="str">
        <f>IF(ISBLANK(INDEX('Policy Characteristics'!J:J,MATCH($C511,'Policy Characteristics'!$C:$C,0))),"",INDEX('Policy Characteristics'!J:J,MATCH($C511,'Policy Characteristics'!$C:$C,0)))</f>
        <v xml:space="preserve">**Description:** This policy is a subsidy paid by the government to suppliers of electricity per unit of electricity generated from the selected plant type(s). </v>
      </c>
      <c r="Q511" s="176" t="str">
        <f>IF(ISBLANK(INDEX('Policy Characteristics'!K:K,MATCH($C511,'Policy Characteristics'!$C:$C,0))),"",INDEX('Policy Characteristics'!K:K,MATCH($C511,'Policy Characteristics'!$C:$C,0)))</f>
        <v>electricity-sector-main.html#subsidies</v>
      </c>
      <c r="R511" s="176" t="str">
        <f>IF(ISBLANK(INDEX('Policy Characteristics'!L:L,MATCH($C511,'Policy Characteristics'!$C:$C,0))),"",INDEX('Policy Characteristics'!L:L,MATCH($C511,'Policy Characteristics'!$C:$C,0)))</f>
        <v>subsidy-for-electricity-production.html</v>
      </c>
      <c r="S511" s="188"/>
    </row>
    <row r="512" spans="1:19" x14ac:dyDescent="0.25">
      <c r="A512" s="176" t="str">
        <f>IF(ISBLANK(INDEX('Policy Characteristics'!A:A,MATCH($C512,'Policy Characteristics'!$C:$C,0))),"",INDEX('Policy Characteristics'!A:A,MATCH($C512,'Policy Characteristics'!$C:$C,0)))</f>
        <v>Electricity Supply</v>
      </c>
      <c r="B512" s="184" t="str">
        <f>IF(ISBLANK(INDEX('Policy Characteristics'!B:B,MATCH($C512,'Policy Characteristics'!$C:$C,0))),"",INDEX('Policy Characteristics'!B:B,MATCH($C512,'Policy Characteristics'!$C:$C,0)))</f>
        <v>Subsidy for Electricity Production</v>
      </c>
      <c r="C512" s="176" t="str">
        <f t="shared" si="29"/>
        <v>Subsidy for Elec Production by Fuel</v>
      </c>
      <c r="D512" s="6" t="s">
        <v>79</v>
      </c>
      <c r="E512" s="47"/>
      <c r="F512" s="6" t="s">
        <v>91</v>
      </c>
      <c r="G512" s="188"/>
      <c r="H512" s="44">
        <v>1578</v>
      </c>
      <c r="I512" s="6" t="s">
        <v>44</v>
      </c>
      <c r="J512" s="177" t="str">
        <f>IF(ISBLANK(INDEX('Policy Characteristics'!D:D,MATCH($C512,'Policy Characteristics'!$C:$C,0))),"",INDEX('Policy Characteristics'!D:D,MATCH($C512,'Policy Characteristics'!$C:$C,0)))</f>
        <v>Subsidy for Electricity Production</v>
      </c>
      <c r="K512" s="176" t="str">
        <f>IF(ISBLANK(INDEX('Policy Characteristics'!E:E,MATCH($C512,'Policy Characteristics'!$C:$C,0))),"",INDEX('Policy Characteristics'!E:E,MATCH($C512,'Policy Characteristics'!$C:$C,0)))</f>
        <v>elec generation subsidy</v>
      </c>
      <c r="L512" s="176">
        <f>IF(ISBLANK(INDEX('Policy Characteristics'!F:F,MATCH($C512,'Policy Characteristics'!$C:$C,0))),"",INDEX('Policy Characteristics'!F:F,MATCH($C512,'Policy Characteristics'!$C:$C,0)))</f>
        <v>0</v>
      </c>
      <c r="M512" s="176">
        <f>IF(ISBLANK(INDEX('Policy Characteristics'!G:G,MATCH($C512,'Policy Characteristics'!$C:$C,0))),"",INDEX('Policy Characteristics'!G:G,MATCH($C512,'Policy Characteristics'!$C:$C,0)))</f>
        <v>60</v>
      </c>
      <c r="N512" s="176">
        <f>IF(ISBLANK(INDEX('Policy Characteristics'!H:H,MATCH($C512,'Policy Characteristics'!$C:$C,0))),"",INDEX('Policy Characteristics'!H:H,MATCH($C512,'Policy Characteristics'!$C:$C,0)))</f>
        <v>1</v>
      </c>
      <c r="O512" s="176" t="str">
        <f>IF(ISBLANK(INDEX('Policy Characteristics'!I:I,MATCH($C512,'Policy Characteristics'!$C:$C,0))),"",INDEX('Policy Characteristics'!I:I,MATCH($C512,'Policy Characteristics'!$C:$C,0)))</f>
        <v>€/MWh</v>
      </c>
      <c r="P512" s="176" t="str">
        <f>IF(ISBLANK(INDEX('Policy Characteristics'!J:J,MATCH($C512,'Policy Characteristics'!$C:$C,0))),"",INDEX('Policy Characteristics'!J:J,MATCH($C512,'Policy Characteristics'!$C:$C,0)))</f>
        <v xml:space="preserve">**Description:** This policy is a subsidy paid by the government to suppliers of electricity per unit of electricity generated from the selected plant type(s). </v>
      </c>
      <c r="Q512" s="176" t="str">
        <f>IF(ISBLANK(INDEX('Policy Characteristics'!K:K,MATCH($C512,'Policy Characteristics'!$C:$C,0))),"",INDEX('Policy Characteristics'!K:K,MATCH($C512,'Policy Characteristics'!$C:$C,0)))</f>
        <v>electricity-sector-main.html#subsidies</v>
      </c>
      <c r="R512" s="176" t="str">
        <f>IF(ISBLANK(INDEX('Policy Characteristics'!L:L,MATCH($C512,'Policy Characteristics'!$C:$C,0))),"",INDEX('Policy Characteristics'!L:L,MATCH($C512,'Policy Characteristics'!$C:$C,0)))</f>
        <v>subsidy-for-electricity-production.html</v>
      </c>
      <c r="S512" s="188"/>
    </row>
    <row r="513" spans="1:19" x14ac:dyDescent="0.25">
      <c r="A513" s="176" t="str">
        <f>IF(ISBLANK(INDEX('Policy Characteristics'!A:A,MATCH($C513,'Policy Characteristics'!$C:$C,0))),"",INDEX('Policy Characteristics'!A:A,MATCH($C513,'Policy Characteristics'!$C:$C,0)))</f>
        <v>Electricity Supply</v>
      </c>
      <c r="B513" s="184" t="str">
        <f>IF(ISBLANK(INDEX('Policy Characteristics'!B:B,MATCH($C513,'Policy Characteristics'!$C:$C,0))),"",INDEX('Policy Characteristics'!B:B,MATCH($C513,'Policy Characteristics'!$C:$C,0)))</f>
        <v>Subsidy for Electricity Production</v>
      </c>
      <c r="C513" s="176" t="str">
        <f t="shared" si="29"/>
        <v>Subsidy for Elec Production by Fuel</v>
      </c>
      <c r="D513" s="6" t="s">
        <v>1306</v>
      </c>
      <c r="E513" s="47"/>
      <c r="F513" s="6" t="s">
        <v>428</v>
      </c>
      <c r="G513" s="188"/>
      <c r="H513" s="44">
        <v>1591</v>
      </c>
      <c r="I513" s="6" t="s">
        <v>44</v>
      </c>
      <c r="J513" s="177" t="str">
        <f>IF(ISBLANK(INDEX('Policy Characteristics'!D:D,MATCH($C513,'Policy Characteristics'!$C:$C,0))),"",INDEX('Policy Characteristics'!D:D,MATCH($C513,'Policy Characteristics'!$C:$C,0)))</f>
        <v>Subsidy for Electricity Production</v>
      </c>
      <c r="K513" s="176" t="str">
        <f>IF(ISBLANK(INDEX('Policy Characteristics'!E:E,MATCH($C513,'Policy Characteristics'!$C:$C,0))),"",INDEX('Policy Characteristics'!E:E,MATCH($C513,'Policy Characteristics'!$C:$C,0)))</f>
        <v>elec generation subsidy</v>
      </c>
      <c r="L513" s="176">
        <f>IF(ISBLANK(INDEX('Policy Characteristics'!F:F,MATCH($C513,'Policy Characteristics'!$C:$C,0))),"",INDEX('Policy Characteristics'!F:F,MATCH($C513,'Policy Characteristics'!$C:$C,0)))</f>
        <v>0</v>
      </c>
      <c r="M513" s="176">
        <f>IF(ISBLANK(INDEX('Policy Characteristics'!G:G,MATCH($C513,'Policy Characteristics'!$C:$C,0))),"",INDEX('Policy Characteristics'!G:G,MATCH($C513,'Policy Characteristics'!$C:$C,0)))</f>
        <v>60</v>
      </c>
      <c r="N513" s="176">
        <f>IF(ISBLANK(INDEX('Policy Characteristics'!H:H,MATCH($C513,'Policy Characteristics'!$C:$C,0))),"",INDEX('Policy Characteristics'!H:H,MATCH($C513,'Policy Characteristics'!$C:$C,0)))</f>
        <v>1</v>
      </c>
      <c r="O513" s="176" t="str">
        <f>IF(ISBLANK(INDEX('Policy Characteristics'!I:I,MATCH($C513,'Policy Characteristics'!$C:$C,0))),"",INDEX('Policy Characteristics'!I:I,MATCH($C513,'Policy Characteristics'!$C:$C,0)))</f>
        <v>€/MWh</v>
      </c>
      <c r="P513" s="176" t="str">
        <f>IF(ISBLANK(INDEX('Policy Characteristics'!J:J,MATCH($C513,'Policy Characteristics'!$C:$C,0))),"",INDEX('Policy Characteristics'!J:J,MATCH($C513,'Policy Characteristics'!$C:$C,0)))</f>
        <v xml:space="preserve">**Description:** This policy is a subsidy paid by the government to suppliers of electricity per unit of electricity generated from the selected plant type(s). </v>
      </c>
      <c r="Q513" s="176" t="str">
        <f>IF(ISBLANK(INDEX('Policy Characteristics'!K:K,MATCH($C513,'Policy Characteristics'!$C:$C,0))),"",INDEX('Policy Characteristics'!K:K,MATCH($C513,'Policy Characteristics'!$C:$C,0)))</f>
        <v>electricity-sector-main.html#subsidies</v>
      </c>
      <c r="R513" s="176" t="str">
        <f>IF(ISBLANK(INDEX('Policy Characteristics'!L:L,MATCH($C513,'Policy Characteristics'!$C:$C,0))),"",INDEX('Policy Characteristics'!L:L,MATCH($C513,'Policy Characteristics'!$C:$C,0)))</f>
        <v>subsidy-for-electricity-production.html</v>
      </c>
      <c r="S513" s="188"/>
    </row>
    <row r="514" spans="1:19" x14ac:dyDescent="0.25">
      <c r="A514" s="176" t="str">
        <f>IF(ISBLANK(INDEX('Policy Characteristics'!A:A,MATCH($C514,'Policy Characteristics'!$C:$C,0))),"",INDEX('Policy Characteristics'!A:A,MATCH($C514,'Policy Characteristics'!$C:$C,0)))</f>
        <v>Electricity Supply</v>
      </c>
      <c r="B514" s="184" t="str">
        <f>IF(ISBLANK(INDEX('Policy Characteristics'!B:B,MATCH($C514,'Policy Characteristics'!$C:$C,0))),"",INDEX('Policy Characteristics'!B:B,MATCH($C514,'Policy Characteristics'!$C:$C,0)))</f>
        <v>Subsidy for Electricity Production</v>
      </c>
      <c r="C514" s="176" t="str">
        <f t="shared" si="29"/>
        <v>Subsidy for Elec Production by Fuel</v>
      </c>
      <c r="D514" s="6" t="s">
        <v>302</v>
      </c>
      <c r="E514" s="47"/>
      <c r="F514" s="6" t="s">
        <v>2527</v>
      </c>
      <c r="G514" s="188"/>
      <c r="H514" s="44">
        <v>1594</v>
      </c>
      <c r="I514" s="198" t="s">
        <v>44</v>
      </c>
      <c r="J514" s="177" t="str">
        <f>IF(ISBLANK(INDEX('Policy Characteristics'!D:D,MATCH($C514,'Policy Characteristics'!$C:$C,0))),"",INDEX('Policy Characteristics'!D:D,MATCH($C514,'Policy Characteristics'!$C:$C,0)))</f>
        <v>Subsidy for Electricity Production</v>
      </c>
      <c r="K514" s="176" t="str">
        <f>IF(ISBLANK(INDEX('Policy Characteristics'!E:E,MATCH($C514,'Policy Characteristics'!$C:$C,0))),"",INDEX('Policy Characteristics'!E:E,MATCH($C514,'Policy Characteristics'!$C:$C,0)))</f>
        <v>elec generation subsidy</v>
      </c>
      <c r="L514" s="176">
        <f>IF(ISBLANK(INDEX('Policy Characteristics'!F:F,MATCH($C514,'Policy Characteristics'!$C:$C,0))),"",INDEX('Policy Characteristics'!F:F,MATCH($C514,'Policy Characteristics'!$C:$C,0)))</f>
        <v>0</v>
      </c>
      <c r="M514" s="176">
        <f>IF(ISBLANK(INDEX('Policy Characteristics'!G:G,MATCH($C514,'Policy Characteristics'!$C:$C,0))),"",INDEX('Policy Characteristics'!G:G,MATCH($C514,'Policy Characteristics'!$C:$C,0)))</f>
        <v>60</v>
      </c>
      <c r="N514" s="176">
        <f>IF(ISBLANK(INDEX('Policy Characteristics'!H:H,MATCH($C514,'Policy Characteristics'!$C:$C,0))),"",INDEX('Policy Characteristics'!H:H,MATCH($C514,'Policy Characteristics'!$C:$C,0)))</f>
        <v>1</v>
      </c>
      <c r="O514" s="176" t="str">
        <f>IF(ISBLANK(INDEX('Policy Characteristics'!I:I,MATCH($C514,'Policy Characteristics'!$C:$C,0))),"",INDEX('Policy Characteristics'!I:I,MATCH($C514,'Policy Characteristics'!$C:$C,0)))</f>
        <v>€/MWh</v>
      </c>
      <c r="P514" s="176" t="str">
        <f>IF(ISBLANK(INDEX('Policy Characteristics'!J:J,MATCH($C514,'Policy Characteristics'!$C:$C,0))),"",INDEX('Policy Characteristics'!J:J,MATCH($C514,'Policy Characteristics'!$C:$C,0)))</f>
        <v xml:space="preserve">**Description:** This policy is a subsidy paid by the government to suppliers of electricity per unit of electricity generated from the selected plant type(s). </v>
      </c>
      <c r="Q514" s="176" t="str">
        <f>IF(ISBLANK(INDEX('Policy Characteristics'!K:K,MATCH($C514,'Policy Characteristics'!$C:$C,0))),"",INDEX('Policy Characteristics'!K:K,MATCH($C514,'Policy Characteristics'!$C:$C,0)))</f>
        <v>electricity-sector-main.html#subsidies</v>
      </c>
      <c r="R514" s="176" t="str">
        <f>IF(ISBLANK(INDEX('Policy Characteristics'!L:L,MATCH($C514,'Policy Characteristics'!$C:$C,0))),"",INDEX('Policy Characteristics'!L:L,MATCH($C514,'Policy Characteristics'!$C:$C,0)))</f>
        <v>subsidy-for-electricity-production.html</v>
      </c>
      <c r="S514" s="188"/>
    </row>
    <row r="515" spans="1:19" x14ac:dyDescent="0.25">
      <c r="A515" s="176" t="str">
        <f>IF(ISBLANK(INDEX('Policy Characteristics'!A:A,MATCH($C515,'Policy Characteristics'!$C:$C,0))),"",INDEX('Policy Characteristics'!A:A,MATCH($C515,'Policy Characteristics'!$C:$C,0)))</f>
        <v>Electricity Supply</v>
      </c>
      <c r="B515" s="184" t="str">
        <f>IF(ISBLANK(INDEX('Policy Characteristics'!B:B,MATCH($C515,'Policy Characteristics'!$C:$C,0))),"",INDEX('Policy Characteristics'!B:B,MATCH($C515,'Policy Characteristics'!$C:$C,0)))</f>
        <v>Subsidy for Electricity Production</v>
      </c>
      <c r="C515" s="176" t="str">
        <f t="shared" si="29"/>
        <v>Subsidy for Elec Production by Fuel</v>
      </c>
      <c r="D515" s="6" t="s">
        <v>303</v>
      </c>
      <c r="E515" s="47"/>
      <c r="F515" s="6" t="s">
        <v>2525</v>
      </c>
      <c r="G515" s="188"/>
      <c r="H515" s="44">
        <v>1597</v>
      </c>
      <c r="I515" s="198" t="s">
        <v>44</v>
      </c>
      <c r="J515" s="177" t="str">
        <f>IF(ISBLANK(INDEX('Policy Characteristics'!D:D,MATCH($C515,'Policy Characteristics'!$C:$C,0))),"",INDEX('Policy Characteristics'!D:D,MATCH($C515,'Policy Characteristics'!$C:$C,0)))</f>
        <v>Subsidy for Electricity Production</v>
      </c>
      <c r="K515" s="176" t="str">
        <f>IF(ISBLANK(INDEX('Policy Characteristics'!E:E,MATCH($C515,'Policy Characteristics'!$C:$C,0))),"",INDEX('Policy Characteristics'!E:E,MATCH($C515,'Policy Characteristics'!$C:$C,0)))</f>
        <v>elec generation subsidy</v>
      </c>
      <c r="L515" s="176">
        <f>IF(ISBLANK(INDEX('Policy Characteristics'!F:F,MATCH($C515,'Policy Characteristics'!$C:$C,0))),"",INDEX('Policy Characteristics'!F:F,MATCH($C515,'Policy Characteristics'!$C:$C,0)))</f>
        <v>0</v>
      </c>
      <c r="M515" s="176">
        <f>IF(ISBLANK(INDEX('Policy Characteristics'!G:G,MATCH($C515,'Policy Characteristics'!$C:$C,0))),"",INDEX('Policy Characteristics'!G:G,MATCH($C515,'Policy Characteristics'!$C:$C,0)))</f>
        <v>60</v>
      </c>
      <c r="N515" s="176">
        <f>IF(ISBLANK(INDEX('Policy Characteristics'!H:H,MATCH($C515,'Policy Characteristics'!$C:$C,0))),"",INDEX('Policy Characteristics'!H:H,MATCH($C515,'Policy Characteristics'!$C:$C,0)))</f>
        <v>1</v>
      </c>
      <c r="O515" s="176" t="str">
        <f>IF(ISBLANK(INDEX('Policy Characteristics'!I:I,MATCH($C515,'Policy Characteristics'!$C:$C,0))),"",INDEX('Policy Characteristics'!I:I,MATCH($C515,'Policy Characteristics'!$C:$C,0)))</f>
        <v>€/MWh</v>
      </c>
      <c r="P515" s="176" t="str">
        <f>IF(ISBLANK(INDEX('Policy Characteristics'!J:J,MATCH($C515,'Policy Characteristics'!$C:$C,0))),"",INDEX('Policy Characteristics'!J:J,MATCH($C515,'Policy Characteristics'!$C:$C,0)))</f>
        <v xml:space="preserve">**Description:** This policy is a subsidy paid by the government to suppliers of electricity per unit of electricity generated from the selected plant type(s). </v>
      </c>
      <c r="Q515" s="176" t="str">
        <f>IF(ISBLANK(INDEX('Policy Characteristics'!K:K,MATCH($C515,'Policy Characteristics'!$C:$C,0))),"",INDEX('Policy Characteristics'!K:K,MATCH($C515,'Policy Characteristics'!$C:$C,0)))</f>
        <v>electricity-sector-main.html#subsidies</v>
      </c>
      <c r="R515" s="176" t="str">
        <f>IF(ISBLANK(INDEX('Policy Characteristics'!L:L,MATCH($C515,'Policy Characteristics'!$C:$C,0))),"",INDEX('Policy Characteristics'!L:L,MATCH($C515,'Policy Characteristics'!$C:$C,0)))</f>
        <v>subsidy-for-electricity-production.html</v>
      </c>
      <c r="S515" s="188"/>
    </row>
    <row r="516" spans="1:19" x14ac:dyDescent="0.25">
      <c r="A516" s="176" t="str">
        <f>IF(ISBLANK(INDEX('Policy Characteristics'!A:A,MATCH($C516,'Policy Characteristics'!$C:$C,0))),"",INDEX('Policy Characteristics'!A:A,MATCH($C516,'Policy Characteristics'!$C:$C,0)))</f>
        <v>Electricity Supply</v>
      </c>
      <c r="B516" s="184" t="str">
        <f>IF(ISBLANK(INDEX('Policy Characteristics'!B:B,MATCH($C516,'Policy Characteristics'!$C:$C,0))),"",INDEX('Policy Characteristics'!B:B,MATCH($C516,'Policy Characteristics'!$C:$C,0)))</f>
        <v>Subsidy for Electricity Production</v>
      </c>
      <c r="C516" s="176" t="str">
        <f t="shared" si="29"/>
        <v>Subsidy for Elec Production by Fuel</v>
      </c>
      <c r="D516" s="6" t="s">
        <v>436</v>
      </c>
      <c r="E516" s="47"/>
      <c r="F516" s="6" t="s">
        <v>435</v>
      </c>
      <c r="G516" s="188"/>
      <c r="H516" s="44">
        <v>1580</v>
      </c>
      <c r="I516" s="198" t="s">
        <v>44</v>
      </c>
      <c r="J516" s="177" t="str">
        <f>IF(ISBLANK(INDEX('Policy Characteristics'!D:D,MATCH($C516,'Policy Characteristics'!$C:$C,0))),"",INDEX('Policy Characteristics'!D:D,MATCH($C516,'Policy Characteristics'!$C:$C,0)))</f>
        <v>Subsidy for Electricity Production</v>
      </c>
      <c r="K516" s="176" t="str">
        <f>IF(ISBLANK(INDEX('Policy Characteristics'!E:E,MATCH($C516,'Policy Characteristics'!$C:$C,0))),"",INDEX('Policy Characteristics'!E:E,MATCH($C516,'Policy Characteristics'!$C:$C,0)))</f>
        <v>elec generation subsidy</v>
      </c>
      <c r="L516" s="176">
        <f>IF(ISBLANK(INDEX('Policy Characteristics'!F:F,MATCH($C516,'Policy Characteristics'!$C:$C,0))),"",INDEX('Policy Characteristics'!F:F,MATCH($C516,'Policy Characteristics'!$C:$C,0)))</f>
        <v>0</v>
      </c>
      <c r="M516" s="176">
        <f>IF(ISBLANK(INDEX('Policy Characteristics'!G:G,MATCH($C516,'Policy Characteristics'!$C:$C,0))),"",INDEX('Policy Characteristics'!G:G,MATCH($C516,'Policy Characteristics'!$C:$C,0)))</f>
        <v>60</v>
      </c>
      <c r="N516" s="176">
        <f>IF(ISBLANK(INDEX('Policy Characteristics'!H:H,MATCH($C516,'Policy Characteristics'!$C:$C,0))),"",INDEX('Policy Characteristics'!H:H,MATCH($C516,'Policy Characteristics'!$C:$C,0)))</f>
        <v>1</v>
      </c>
      <c r="O516" s="176" t="str">
        <f>IF(ISBLANK(INDEX('Policy Characteristics'!I:I,MATCH($C516,'Policy Characteristics'!$C:$C,0))),"",INDEX('Policy Characteristics'!I:I,MATCH($C516,'Policy Characteristics'!$C:$C,0)))</f>
        <v>€/MWh</v>
      </c>
      <c r="P516" s="176" t="str">
        <f>IF(ISBLANK(INDEX('Policy Characteristics'!J:J,MATCH($C516,'Policy Characteristics'!$C:$C,0))),"",INDEX('Policy Characteristics'!J:J,MATCH($C516,'Policy Characteristics'!$C:$C,0)))</f>
        <v xml:space="preserve">**Description:** This policy is a subsidy paid by the government to suppliers of electricity per unit of electricity generated from the selected plant type(s). </v>
      </c>
      <c r="Q516" s="176" t="str">
        <f>IF(ISBLANK(INDEX('Policy Characteristics'!K:K,MATCH($C516,'Policy Characteristics'!$C:$C,0))),"",INDEX('Policy Characteristics'!K:K,MATCH($C516,'Policy Characteristics'!$C:$C,0)))</f>
        <v>electricity-sector-main.html#subsidies</v>
      </c>
      <c r="R516" s="176" t="str">
        <f>IF(ISBLANK(INDEX('Policy Characteristics'!L:L,MATCH($C516,'Policy Characteristics'!$C:$C,0))),"",INDEX('Policy Characteristics'!L:L,MATCH($C516,'Policy Characteristics'!$C:$C,0)))</f>
        <v>subsidy-for-electricity-production.html</v>
      </c>
      <c r="S516" s="188"/>
    </row>
    <row r="517" spans="1:19" x14ac:dyDescent="0.25">
      <c r="A517" s="176" t="str">
        <f>IF(ISBLANK(INDEX('Policy Characteristics'!A:A,MATCH($C517,'Policy Characteristics'!$C:$C,0))),"",INDEX('Policy Characteristics'!A:A,MATCH($C517,'Policy Characteristics'!$C:$C,0)))</f>
        <v>Electricity Supply</v>
      </c>
      <c r="B517" s="184" t="str">
        <f>IF(ISBLANK(INDEX('Policy Characteristics'!B:B,MATCH($C517,'Policy Characteristics'!$C:$C,0))),"",INDEX('Policy Characteristics'!B:B,MATCH($C517,'Policy Characteristics'!$C:$C,0)))</f>
        <v>Subsidy for Electricity Production</v>
      </c>
      <c r="C517" s="176" t="str">
        <f t="shared" si="29"/>
        <v>Subsidy for Elec Production by Fuel</v>
      </c>
      <c r="D517" s="6" t="s">
        <v>445</v>
      </c>
      <c r="E517" s="47"/>
      <c r="F517" s="6" t="s">
        <v>446</v>
      </c>
      <c r="G517" s="188"/>
      <c r="H517" s="44">
        <v>1582</v>
      </c>
      <c r="I517" s="6" t="s">
        <v>44</v>
      </c>
      <c r="J517" s="177" t="str">
        <f>IF(ISBLANK(INDEX('Policy Characteristics'!D:D,MATCH($C517,'Policy Characteristics'!$C:$C,0))),"",INDEX('Policy Characteristics'!D:D,MATCH($C517,'Policy Characteristics'!$C:$C,0)))</f>
        <v>Subsidy for Electricity Production</v>
      </c>
      <c r="K517" s="176" t="str">
        <f>IF(ISBLANK(INDEX('Policy Characteristics'!E:E,MATCH($C517,'Policy Characteristics'!$C:$C,0))),"",INDEX('Policy Characteristics'!E:E,MATCH($C517,'Policy Characteristics'!$C:$C,0)))</f>
        <v>elec generation subsidy</v>
      </c>
      <c r="L517" s="176">
        <f>IF(ISBLANK(INDEX('Policy Characteristics'!F:F,MATCH($C517,'Policy Characteristics'!$C:$C,0))),"",INDEX('Policy Characteristics'!F:F,MATCH($C517,'Policy Characteristics'!$C:$C,0)))</f>
        <v>0</v>
      </c>
      <c r="M517" s="176">
        <f>IF(ISBLANK(INDEX('Policy Characteristics'!G:G,MATCH($C517,'Policy Characteristics'!$C:$C,0))),"",INDEX('Policy Characteristics'!G:G,MATCH($C517,'Policy Characteristics'!$C:$C,0)))</f>
        <v>60</v>
      </c>
      <c r="N517" s="176">
        <f>IF(ISBLANK(INDEX('Policy Characteristics'!H:H,MATCH($C517,'Policy Characteristics'!$C:$C,0))),"",INDEX('Policy Characteristics'!H:H,MATCH($C517,'Policy Characteristics'!$C:$C,0)))</f>
        <v>1</v>
      </c>
      <c r="O517" s="176" t="str">
        <f>IF(ISBLANK(INDEX('Policy Characteristics'!I:I,MATCH($C517,'Policy Characteristics'!$C:$C,0))),"",INDEX('Policy Characteristics'!I:I,MATCH($C517,'Policy Characteristics'!$C:$C,0)))</f>
        <v>€/MWh</v>
      </c>
      <c r="P517" s="176" t="str">
        <f>IF(ISBLANK(INDEX('Policy Characteristics'!J:J,MATCH($C517,'Policy Characteristics'!$C:$C,0))),"",INDEX('Policy Characteristics'!J:J,MATCH($C517,'Policy Characteristics'!$C:$C,0)))</f>
        <v xml:space="preserve">**Description:** This policy is a subsidy paid by the government to suppliers of electricity per unit of electricity generated from the selected plant type(s). </v>
      </c>
      <c r="Q517" s="176" t="str">
        <f>IF(ISBLANK(INDEX('Policy Characteristics'!K:K,MATCH($C517,'Policy Characteristics'!$C:$C,0))),"",INDEX('Policy Characteristics'!K:K,MATCH($C517,'Policy Characteristics'!$C:$C,0)))</f>
        <v>electricity-sector-main.html#subsidies</v>
      </c>
      <c r="R517" s="176" t="str">
        <f>IF(ISBLANK(INDEX('Policy Characteristics'!L:L,MATCH($C517,'Policy Characteristics'!$C:$C,0))),"",INDEX('Policy Characteristics'!L:L,MATCH($C517,'Policy Characteristics'!$C:$C,0)))</f>
        <v>subsidy-for-electricity-production.html</v>
      </c>
      <c r="S517" s="188"/>
    </row>
    <row r="518" spans="1:19" x14ac:dyDescent="0.25">
      <c r="A518" s="176" t="str">
        <f>IF(ISBLANK(INDEX('Policy Characteristics'!A:A,MATCH($C518,'Policy Characteristics'!$C:$C,0))),"",INDEX('Policy Characteristics'!A:A,MATCH($C518,'Policy Characteristics'!$C:$C,0)))</f>
        <v>Electricity Supply</v>
      </c>
      <c r="B518" s="184" t="str">
        <f>IF(ISBLANK(INDEX('Policy Characteristics'!B:B,MATCH($C518,'Policy Characteristics'!$C:$C,0))),"",INDEX('Policy Characteristics'!B:B,MATCH($C518,'Policy Characteristics'!$C:$C,0)))</f>
        <v>Subsidy for Electricity Production</v>
      </c>
      <c r="C518" s="176" t="str">
        <f t="shared" si="29"/>
        <v>Subsidy for Elec Production by Fuel</v>
      </c>
      <c r="D518" s="6" t="s">
        <v>1622</v>
      </c>
      <c r="E518" s="47"/>
      <c r="F518" s="6" t="s">
        <v>1348</v>
      </c>
      <c r="G518" s="188"/>
      <c r="H518" s="44">
        <v>1584</v>
      </c>
      <c r="I518" s="198" t="s">
        <v>44</v>
      </c>
      <c r="J518" s="177" t="str">
        <f>IF(ISBLANK(INDEX('Policy Characteristics'!D:D,MATCH($C518,'Policy Characteristics'!$C:$C,0))),"",INDEX('Policy Characteristics'!D:D,MATCH($C518,'Policy Characteristics'!$C:$C,0)))</f>
        <v>Subsidy for Electricity Production</v>
      </c>
      <c r="K518" s="176" t="str">
        <f>IF(ISBLANK(INDEX('Policy Characteristics'!E:E,MATCH($C518,'Policy Characteristics'!$C:$C,0))),"",INDEX('Policy Characteristics'!E:E,MATCH($C518,'Policy Characteristics'!$C:$C,0)))</f>
        <v>elec generation subsidy</v>
      </c>
      <c r="L518" s="176">
        <f>IF(ISBLANK(INDEX('Policy Characteristics'!F:F,MATCH($C518,'Policy Characteristics'!$C:$C,0))),"",INDEX('Policy Characteristics'!F:F,MATCH($C518,'Policy Characteristics'!$C:$C,0)))</f>
        <v>0</v>
      </c>
      <c r="M518" s="176">
        <f>IF(ISBLANK(INDEX('Policy Characteristics'!G:G,MATCH($C518,'Policy Characteristics'!$C:$C,0))),"",INDEX('Policy Characteristics'!G:G,MATCH($C518,'Policy Characteristics'!$C:$C,0)))</f>
        <v>60</v>
      </c>
      <c r="N518" s="176">
        <f>IF(ISBLANK(INDEX('Policy Characteristics'!H:H,MATCH($C518,'Policy Characteristics'!$C:$C,0))),"",INDEX('Policy Characteristics'!H:H,MATCH($C518,'Policy Characteristics'!$C:$C,0)))</f>
        <v>1</v>
      </c>
      <c r="O518" s="176" t="str">
        <f>IF(ISBLANK(INDEX('Policy Characteristics'!I:I,MATCH($C518,'Policy Characteristics'!$C:$C,0))),"",INDEX('Policy Characteristics'!I:I,MATCH($C518,'Policy Characteristics'!$C:$C,0)))</f>
        <v>€/MWh</v>
      </c>
      <c r="P518" s="176" t="str">
        <f>IF(ISBLANK(INDEX('Policy Characteristics'!J:J,MATCH($C518,'Policy Characteristics'!$C:$C,0))),"",INDEX('Policy Characteristics'!J:J,MATCH($C518,'Policy Characteristics'!$C:$C,0)))</f>
        <v xml:space="preserve">**Description:** This policy is a subsidy paid by the government to suppliers of electricity per unit of electricity generated from the selected plant type(s). </v>
      </c>
      <c r="Q518" s="176" t="str">
        <f>IF(ISBLANK(INDEX('Policy Characteristics'!K:K,MATCH($C518,'Policy Characteristics'!$C:$C,0))),"",INDEX('Policy Characteristics'!K:K,MATCH($C518,'Policy Characteristics'!$C:$C,0)))</f>
        <v>electricity-sector-main.html#subsidies</v>
      </c>
      <c r="R518" s="176" t="str">
        <f>IF(ISBLANK(INDEX('Policy Characteristics'!L:L,MATCH($C518,'Policy Characteristics'!$C:$C,0))),"",INDEX('Policy Characteristics'!L:L,MATCH($C518,'Policy Characteristics'!$C:$C,0)))</f>
        <v>subsidy-for-electricity-production.html</v>
      </c>
      <c r="S518" s="188"/>
    </row>
    <row r="519" spans="1:19" x14ac:dyDescent="0.25">
      <c r="A519" s="176" t="str">
        <f>IF(ISBLANK(INDEX('Policy Characteristics'!A:A,MATCH($C519,'Policy Characteristics'!$C:$C,0))),"",INDEX('Policy Characteristics'!A:A,MATCH($C519,'Policy Characteristics'!$C:$C,0)))</f>
        <v>Electricity Supply</v>
      </c>
      <c r="B519" s="184" t="str">
        <f>IF(ISBLANK(INDEX('Policy Characteristics'!B:B,MATCH($C519,'Policy Characteristics'!$C:$C,0))),"",INDEX('Policy Characteristics'!B:B,MATCH($C519,'Policy Characteristics'!$C:$C,0)))</f>
        <v>Subsidy for Electricity Production</v>
      </c>
      <c r="C519" s="176" t="str">
        <f t="shared" si="29"/>
        <v>Subsidy for Elec Production by Fuel</v>
      </c>
      <c r="D519" s="6" t="s">
        <v>1623</v>
      </c>
      <c r="E519" s="47"/>
      <c r="F519" s="6" t="s">
        <v>1468</v>
      </c>
      <c r="G519" s="188"/>
      <c r="H519" s="44">
        <v>1586</v>
      </c>
      <c r="I519" s="198" t="s">
        <v>44</v>
      </c>
      <c r="J519" s="177" t="str">
        <f>IF(ISBLANK(INDEX('Policy Characteristics'!D:D,MATCH($C519,'Policy Characteristics'!$C:$C,0))),"",INDEX('Policy Characteristics'!D:D,MATCH($C519,'Policy Characteristics'!$C:$C,0)))</f>
        <v>Subsidy for Electricity Production</v>
      </c>
      <c r="K519" s="176" t="str">
        <f>IF(ISBLANK(INDEX('Policy Characteristics'!E:E,MATCH($C519,'Policy Characteristics'!$C:$C,0))),"",INDEX('Policy Characteristics'!E:E,MATCH($C519,'Policy Characteristics'!$C:$C,0)))</f>
        <v>elec generation subsidy</v>
      </c>
      <c r="L519" s="176">
        <f>IF(ISBLANK(INDEX('Policy Characteristics'!F:F,MATCH($C519,'Policy Characteristics'!$C:$C,0))),"",INDEX('Policy Characteristics'!F:F,MATCH($C519,'Policy Characteristics'!$C:$C,0)))</f>
        <v>0</v>
      </c>
      <c r="M519" s="176">
        <f>IF(ISBLANK(INDEX('Policy Characteristics'!G:G,MATCH($C519,'Policy Characteristics'!$C:$C,0))),"",INDEX('Policy Characteristics'!G:G,MATCH($C519,'Policy Characteristics'!$C:$C,0)))</f>
        <v>60</v>
      </c>
      <c r="N519" s="176">
        <f>IF(ISBLANK(INDEX('Policy Characteristics'!H:H,MATCH($C519,'Policy Characteristics'!$C:$C,0))),"",INDEX('Policy Characteristics'!H:H,MATCH($C519,'Policy Characteristics'!$C:$C,0)))</f>
        <v>1</v>
      </c>
      <c r="O519" s="176" t="str">
        <f>IF(ISBLANK(INDEX('Policy Characteristics'!I:I,MATCH($C519,'Policy Characteristics'!$C:$C,0))),"",INDEX('Policy Characteristics'!I:I,MATCH($C519,'Policy Characteristics'!$C:$C,0)))</f>
        <v>€/MWh</v>
      </c>
      <c r="P519" s="176" t="str">
        <f>IF(ISBLANK(INDEX('Policy Characteristics'!J:J,MATCH($C519,'Policy Characteristics'!$C:$C,0))),"",INDEX('Policy Characteristics'!J:J,MATCH($C519,'Policy Characteristics'!$C:$C,0)))</f>
        <v xml:space="preserve">**Description:** This policy is a subsidy paid by the government to suppliers of electricity per unit of electricity generated from the selected plant type(s). </v>
      </c>
      <c r="Q519" s="176" t="str">
        <f>IF(ISBLANK(INDEX('Policy Characteristics'!K:K,MATCH($C519,'Policy Characteristics'!$C:$C,0))),"",INDEX('Policy Characteristics'!K:K,MATCH($C519,'Policy Characteristics'!$C:$C,0)))</f>
        <v>electricity-sector-main.html#subsidies</v>
      </c>
      <c r="R519" s="176" t="str">
        <f>IF(ISBLANK(INDEX('Policy Characteristics'!L:L,MATCH($C519,'Policy Characteristics'!$C:$C,0))),"",INDEX('Policy Characteristics'!L:L,MATCH($C519,'Policy Characteristics'!$C:$C,0)))</f>
        <v>subsidy-for-electricity-production.html</v>
      </c>
      <c r="S519" s="188"/>
    </row>
    <row r="520" spans="1:19" x14ac:dyDescent="0.25">
      <c r="A520" s="176" t="str">
        <f>IF(ISBLANK(INDEX('Policy Characteristics'!A:A,MATCH($C520,'Policy Characteristics'!$C:$C,0))),"",INDEX('Policy Characteristics'!A:A,MATCH($C520,'Policy Characteristics'!$C:$C,0)))</f>
        <v>Electricity Supply</v>
      </c>
      <c r="B520" s="184" t="str">
        <f>IF(ISBLANK(INDEX('Policy Characteristics'!B:B,MATCH($C520,'Policy Characteristics'!$C:$C,0))),"",INDEX('Policy Characteristics'!B:B,MATCH($C520,'Policy Characteristics'!$C:$C,0)))</f>
        <v>Subsidy for Electricity Production</v>
      </c>
      <c r="C520" s="176" t="str">
        <f t="shared" si="29"/>
        <v>Subsidy for Elec Production by Fuel</v>
      </c>
      <c r="D520" s="6" t="s">
        <v>1624</v>
      </c>
      <c r="E520" s="47"/>
      <c r="F520" s="6" t="s">
        <v>1350</v>
      </c>
      <c r="G520" s="188"/>
      <c r="H520" s="44">
        <v>1588</v>
      </c>
      <c r="I520" s="6" t="s">
        <v>44</v>
      </c>
      <c r="J520" s="177" t="str">
        <f>IF(ISBLANK(INDEX('Policy Characteristics'!D:D,MATCH($C520,'Policy Characteristics'!$C:$C,0))),"",INDEX('Policy Characteristics'!D:D,MATCH($C520,'Policy Characteristics'!$C:$C,0)))</f>
        <v>Subsidy for Electricity Production</v>
      </c>
      <c r="K520" s="176" t="str">
        <f>IF(ISBLANK(INDEX('Policy Characteristics'!E:E,MATCH($C520,'Policy Characteristics'!$C:$C,0))),"",INDEX('Policy Characteristics'!E:E,MATCH($C520,'Policy Characteristics'!$C:$C,0)))</f>
        <v>elec generation subsidy</v>
      </c>
      <c r="L520" s="176">
        <f>IF(ISBLANK(INDEX('Policy Characteristics'!F:F,MATCH($C520,'Policy Characteristics'!$C:$C,0))),"",INDEX('Policy Characteristics'!F:F,MATCH($C520,'Policy Characteristics'!$C:$C,0)))</f>
        <v>0</v>
      </c>
      <c r="M520" s="176">
        <f>IF(ISBLANK(INDEX('Policy Characteristics'!G:G,MATCH($C520,'Policy Characteristics'!$C:$C,0))),"",INDEX('Policy Characteristics'!G:G,MATCH($C520,'Policy Characteristics'!$C:$C,0)))</f>
        <v>60</v>
      </c>
      <c r="N520" s="176">
        <f>IF(ISBLANK(INDEX('Policy Characteristics'!H:H,MATCH($C520,'Policy Characteristics'!$C:$C,0))),"",INDEX('Policy Characteristics'!H:H,MATCH($C520,'Policy Characteristics'!$C:$C,0)))</f>
        <v>1</v>
      </c>
      <c r="O520" s="176" t="str">
        <f>IF(ISBLANK(INDEX('Policy Characteristics'!I:I,MATCH($C520,'Policy Characteristics'!$C:$C,0))),"",INDEX('Policy Characteristics'!I:I,MATCH($C520,'Policy Characteristics'!$C:$C,0)))</f>
        <v>€/MWh</v>
      </c>
      <c r="P520" s="176" t="str">
        <f>IF(ISBLANK(INDEX('Policy Characteristics'!J:J,MATCH($C520,'Policy Characteristics'!$C:$C,0))),"",INDEX('Policy Characteristics'!J:J,MATCH($C520,'Policy Characteristics'!$C:$C,0)))</f>
        <v xml:space="preserve">**Description:** This policy is a subsidy paid by the government to suppliers of electricity per unit of electricity generated from the selected plant type(s). </v>
      </c>
      <c r="Q520" s="176" t="str">
        <f>IF(ISBLANK(INDEX('Policy Characteristics'!K:K,MATCH($C520,'Policy Characteristics'!$C:$C,0))),"",INDEX('Policy Characteristics'!K:K,MATCH($C520,'Policy Characteristics'!$C:$C,0)))</f>
        <v>electricity-sector-main.html#subsidies</v>
      </c>
      <c r="R520" s="176" t="str">
        <f>IF(ISBLANK(INDEX('Policy Characteristics'!L:L,MATCH($C520,'Policy Characteristics'!$C:$C,0))),"",INDEX('Policy Characteristics'!L:L,MATCH($C520,'Policy Characteristics'!$C:$C,0)))</f>
        <v>subsidy-for-electricity-production.html</v>
      </c>
      <c r="S520" s="188"/>
    </row>
    <row r="521" spans="1:19" x14ac:dyDescent="0.25">
      <c r="A521" s="176" t="str">
        <f>IF(ISBLANK(INDEX('Policy Characteristics'!A:A,MATCH($C521,'Policy Characteristics'!$C:$C,0))),"",INDEX('Policy Characteristics'!A:A,MATCH($C521,'Policy Characteristics'!$C:$C,0)))</f>
        <v>Electricity Supply</v>
      </c>
      <c r="B521" s="184" t="str">
        <f>IF(ISBLANK(INDEX('Policy Characteristics'!B:B,MATCH($C521,'Policy Characteristics'!$C:$C,0))),"",INDEX('Policy Characteristics'!B:B,MATCH($C521,'Policy Characteristics'!$C:$C,0)))</f>
        <v>Subsidy for Electricity Production</v>
      </c>
      <c r="C521" s="176" t="str">
        <f t="shared" si="29"/>
        <v>Subsidy for Elec Production by Fuel</v>
      </c>
      <c r="D521" s="6" t="s">
        <v>2272</v>
      </c>
      <c r="E521" s="47"/>
      <c r="F521" s="6" t="s">
        <v>2279</v>
      </c>
      <c r="G521" s="188"/>
      <c r="H521" s="44">
        <v>1797</v>
      </c>
      <c r="I521" s="6" t="s">
        <v>44</v>
      </c>
      <c r="J521" s="177" t="str">
        <f>IF(ISBLANK(INDEX('Policy Characteristics'!D:D,MATCH($C521,'Policy Characteristics'!$C:$C,0))),"",INDEX('Policy Characteristics'!D:D,MATCH($C521,'Policy Characteristics'!$C:$C,0)))</f>
        <v>Subsidy for Electricity Production</v>
      </c>
      <c r="K521" s="176" t="str">
        <f>IF(ISBLANK(INDEX('Policy Characteristics'!E:E,MATCH($C521,'Policy Characteristics'!$C:$C,0))),"",INDEX('Policy Characteristics'!E:E,MATCH($C521,'Policy Characteristics'!$C:$C,0)))</f>
        <v>elec generation subsidy</v>
      </c>
      <c r="L521" s="176">
        <f>IF(ISBLANK(INDEX('Policy Characteristics'!F:F,MATCH($C521,'Policy Characteristics'!$C:$C,0))),"",INDEX('Policy Characteristics'!F:F,MATCH($C521,'Policy Characteristics'!$C:$C,0)))</f>
        <v>0</v>
      </c>
      <c r="M521" s="176">
        <f>IF(ISBLANK(INDEX('Policy Characteristics'!G:G,MATCH($C521,'Policy Characteristics'!$C:$C,0))),"",INDEX('Policy Characteristics'!G:G,MATCH($C521,'Policy Characteristics'!$C:$C,0)))</f>
        <v>60</v>
      </c>
      <c r="N521" s="176">
        <f>IF(ISBLANK(INDEX('Policy Characteristics'!H:H,MATCH($C521,'Policy Characteristics'!$C:$C,0))),"",INDEX('Policy Characteristics'!H:H,MATCH($C521,'Policy Characteristics'!$C:$C,0)))</f>
        <v>1</v>
      </c>
      <c r="O521" s="176" t="str">
        <f>IF(ISBLANK(INDEX('Policy Characteristics'!I:I,MATCH($C521,'Policy Characteristics'!$C:$C,0))),"",INDEX('Policy Characteristics'!I:I,MATCH($C521,'Policy Characteristics'!$C:$C,0)))</f>
        <v>€/MWh</v>
      </c>
      <c r="P521" s="176" t="str">
        <f>IF(ISBLANK(INDEX('Policy Characteristics'!J:J,MATCH($C521,'Policy Characteristics'!$C:$C,0))),"",INDEX('Policy Characteristics'!J:J,MATCH($C521,'Policy Characteristics'!$C:$C,0)))</f>
        <v xml:space="preserve">**Description:** This policy is a subsidy paid by the government to suppliers of electricity per unit of electricity generated from the selected plant type(s). </v>
      </c>
      <c r="Q521" s="176" t="str">
        <f>IF(ISBLANK(INDEX('Policy Characteristics'!K:K,MATCH($C521,'Policy Characteristics'!$C:$C,0))),"",INDEX('Policy Characteristics'!K:K,MATCH($C521,'Policy Characteristics'!$C:$C,0)))</f>
        <v>electricity-sector-main.html#subsidies</v>
      </c>
      <c r="R521" s="176" t="str">
        <f>IF(ISBLANK(INDEX('Policy Characteristics'!L:L,MATCH($C521,'Policy Characteristics'!$C:$C,0))),"",INDEX('Policy Characteristics'!L:L,MATCH($C521,'Policy Characteristics'!$C:$C,0)))</f>
        <v>subsidy-for-electricity-production.html</v>
      </c>
      <c r="S521" s="188"/>
    </row>
    <row r="522" spans="1:19" x14ac:dyDescent="0.25">
      <c r="A522" s="176" t="str">
        <f>IF(ISBLANK(INDEX('Policy Characteristics'!A:A,MATCH($C522,'Policy Characteristics'!$C:$C,0))),"",INDEX('Policy Characteristics'!A:A,MATCH($C522,'Policy Characteristics'!$C:$C,0)))</f>
        <v>Electricity Supply</v>
      </c>
      <c r="B522" s="184" t="str">
        <f>IF(ISBLANK(INDEX('Policy Characteristics'!B:B,MATCH($C522,'Policy Characteristics'!$C:$C,0))),"",INDEX('Policy Characteristics'!B:B,MATCH($C522,'Policy Characteristics'!$C:$C,0)))</f>
        <v>Subsidy for Electricity Production</v>
      </c>
      <c r="C522" s="176" t="str">
        <f t="shared" si="29"/>
        <v>Subsidy for Elec Production by Fuel</v>
      </c>
      <c r="D522" s="6" t="s">
        <v>2275</v>
      </c>
      <c r="E522" s="47"/>
      <c r="F522" s="6" t="s">
        <v>2280</v>
      </c>
      <c r="G522" s="188"/>
      <c r="H522" s="44">
        <v>1798</v>
      </c>
      <c r="I522" s="6" t="s">
        <v>44</v>
      </c>
      <c r="J522" s="177" t="str">
        <f>IF(ISBLANK(INDEX('Policy Characteristics'!D:D,MATCH($C522,'Policy Characteristics'!$C:$C,0))),"",INDEX('Policy Characteristics'!D:D,MATCH($C522,'Policy Characteristics'!$C:$C,0)))</f>
        <v>Subsidy for Electricity Production</v>
      </c>
      <c r="K522" s="176" t="str">
        <f>IF(ISBLANK(INDEX('Policy Characteristics'!E:E,MATCH($C522,'Policy Characteristics'!$C:$C,0))),"",INDEX('Policy Characteristics'!E:E,MATCH($C522,'Policy Characteristics'!$C:$C,0)))</f>
        <v>elec generation subsidy</v>
      </c>
      <c r="L522" s="176">
        <f>IF(ISBLANK(INDEX('Policy Characteristics'!F:F,MATCH($C522,'Policy Characteristics'!$C:$C,0))),"",INDEX('Policy Characteristics'!F:F,MATCH($C522,'Policy Characteristics'!$C:$C,0)))</f>
        <v>0</v>
      </c>
      <c r="M522" s="176">
        <f>IF(ISBLANK(INDEX('Policy Characteristics'!G:G,MATCH($C522,'Policy Characteristics'!$C:$C,0))),"",INDEX('Policy Characteristics'!G:G,MATCH($C522,'Policy Characteristics'!$C:$C,0)))</f>
        <v>60</v>
      </c>
      <c r="N522" s="176">
        <f>IF(ISBLANK(INDEX('Policy Characteristics'!H:H,MATCH($C522,'Policy Characteristics'!$C:$C,0))),"",INDEX('Policy Characteristics'!H:H,MATCH($C522,'Policy Characteristics'!$C:$C,0)))</f>
        <v>1</v>
      </c>
      <c r="O522" s="176" t="str">
        <f>IF(ISBLANK(INDEX('Policy Characteristics'!I:I,MATCH($C522,'Policy Characteristics'!$C:$C,0))),"",INDEX('Policy Characteristics'!I:I,MATCH($C522,'Policy Characteristics'!$C:$C,0)))</f>
        <v>€/MWh</v>
      </c>
      <c r="P522" s="176" t="str">
        <f>IF(ISBLANK(INDEX('Policy Characteristics'!J:J,MATCH($C522,'Policy Characteristics'!$C:$C,0))),"",INDEX('Policy Characteristics'!J:J,MATCH($C522,'Policy Characteristics'!$C:$C,0)))</f>
        <v xml:space="preserve">**Description:** This policy is a subsidy paid by the government to suppliers of electricity per unit of electricity generated from the selected plant type(s). </v>
      </c>
      <c r="Q522" s="176" t="str">
        <f>IF(ISBLANK(INDEX('Policy Characteristics'!K:K,MATCH($C522,'Policy Characteristics'!$C:$C,0))),"",INDEX('Policy Characteristics'!K:K,MATCH($C522,'Policy Characteristics'!$C:$C,0)))</f>
        <v>electricity-sector-main.html#subsidies</v>
      </c>
      <c r="R522" s="176" t="str">
        <f>IF(ISBLANK(INDEX('Policy Characteristics'!L:L,MATCH($C522,'Policy Characteristics'!$C:$C,0))),"",INDEX('Policy Characteristics'!L:L,MATCH($C522,'Policy Characteristics'!$C:$C,0)))</f>
        <v>subsidy-for-electricity-production.html</v>
      </c>
      <c r="S522" s="188"/>
    </row>
    <row r="523" spans="1:19" x14ac:dyDescent="0.25">
      <c r="A523" s="176" t="str">
        <f>IF(ISBLANK(INDEX('Policy Characteristics'!A:A,MATCH($C523,'Policy Characteristics'!$C:$C,0))),"",INDEX('Policy Characteristics'!A:A,MATCH($C523,'Policy Characteristics'!$C:$C,0)))</f>
        <v>Electricity Supply</v>
      </c>
      <c r="B523" s="184" t="str">
        <f>IF(ISBLANK(INDEX('Policy Characteristics'!B:B,MATCH($C523,'Policy Characteristics'!$C:$C,0))),"",INDEX('Policy Characteristics'!B:B,MATCH($C523,'Policy Characteristics'!$C:$C,0)))</f>
        <v>Subsidy for Electricity Production</v>
      </c>
      <c r="C523" s="176" t="str">
        <f t="shared" si="29"/>
        <v>Subsidy for Elec Production by Fuel</v>
      </c>
      <c r="D523" s="6" t="s">
        <v>2276</v>
      </c>
      <c r="E523" s="47"/>
      <c r="F523" s="6" t="s">
        <v>2281</v>
      </c>
      <c r="G523" s="188"/>
      <c r="H523" s="44">
        <v>1799</v>
      </c>
      <c r="I523" s="6" t="s">
        <v>44</v>
      </c>
      <c r="J523" s="177" t="str">
        <f>IF(ISBLANK(INDEX('Policy Characteristics'!D:D,MATCH($C523,'Policy Characteristics'!$C:$C,0))),"",INDEX('Policy Characteristics'!D:D,MATCH($C523,'Policy Characteristics'!$C:$C,0)))</f>
        <v>Subsidy for Electricity Production</v>
      </c>
      <c r="K523" s="176" t="str">
        <f>IF(ISBLANK(INDEX('Policy Characteristics'!E:E,MATCH($C523,'Policy Characteristics'!$C:$C,0))),"",INDEX('Policy Characteristics'!E:E,MATCH($C523,'Policy Characteristics'!$C:$C,0)))</f>
        <v>elec generation subsidy</v>
      </c>
      <c r="L523" s="176">
        <f>IF(ISBLANK(INDEX('Policy Characteristics'!F:F,MATCH($C523,'Policy Characteristics'!$C:$C,0))),"",INDEX('Policy Characteristics'!F:F,MATCH($C523,'Policy Characteristics'!$C:$C,0)))</f>
        <v>0</v>
      </c>
      <c r="M523" s="176">
        <f>IF(ISBLANK(INDEX('Policy Characteristics'!G:G,MATCH($C523,'Policy Characteristics'!$C:$C,0))),"",INDEX('Policy Characteristics'!G:G,MATCH($C523,'Policy Characteristics'!$C:$C,0)))</f>
        <v>60</v>
      </c>
      <c r="N523" s="176">
        <f>IF(ISBLANK(INDEX('Policy Characteristics'!H:H,MATCH($C523,'Policy Characteristics'!$C:$C,0))),"",INDEX('Policy Characteristics'!H:H,MATCH($C523,'Policy Characteristics'!$C:$C,0)))</f>
        <v>1</v>
      </c>
      <c r="O523" s="176" t="str">
        <f>IF(ISBLANK(INDEX('Policy Characteristics'!I:I,MATCH($C523,'Policy Characteristics'!$C:$C,0))),"",INDEX('Policy Characteristics'!I:I,MATCH($C523,'Policy Characteristics'!$C:$C,0)))</f>
        <v>€/MWh</v>
      </c>
      <c r="P523" s="176" t="str">
        <f>IF(ISBLANK(INDEX('Policy Characteristics'!J:J,MATCH($C523,'Policy Characteristics'!$C:$C,0))),"",INDEX('Policy Characteristics'!J:J,MATCH($C523,'Policy Characteristics'!$C:$C,0)))</f>
        <v xml:space="preserve">**Description:** This policy is a subsidy paid by the government to suppliers of electricity per unit of electricity generated from the selected plant type(s). </v>
      </c>
      <c r="Q523" s="176" t="str">
        <f>IF(ISBLANK(INDEX('Policy Characteristics'!K:K,MATCH($C523,'Policy Characteristics'!$C:$C,0))),"",INDEX('Policy Characteristics'!K:K,MATCH($C523,'Policy Characteristics'!$C:$C,0)))</f>
        <v>electricity-sector-main.html#subsidies</v>
      </c>
      <c r="R523" s="176" t="str">
        <f>IF(ISBLANK(INDEX('Policy Characteristics'!L:L,MATCH($C523,'Policy Characteristics'!$C:$C,0))),"",INDEX('Policy Characteristics'!L:L,MATCH($C523,'Policy Characteristics'!$C:$C,0)))</f>
        <v>subsidy-for-electricity-production.html</v>
      </c>
      <c r="S523" s="188"/>
    </row>
    <row r="524" spans="1:19" x14ac:dyDescent="0.25">
      <c r="A524" s="176" t="str">
        <f>IF(ISBLANK(INDEX('Policy Characteristics'!A:A,MATCH($C524,'Policy Characteristics'!$C:$C,0))),"",INDEX('Policy Characteristics'!A:A,MATCH($C524,'Policy Characteristics'!$C:$C,0)))</f>
        <v>Electricity Supply</v>
      </c>
      <c r="B524" s="184" t="str">
        <f>IF(ISBLANK(INDEX('Policy Characteristics'!B:B,MATCH($C524,'Policy Characteristics'!$C:$C,0))),"",INDEX('Policy Characteristics'!B:B,MATCH($C524,'Policy Characteristics'!$C:$C,0)))</f>
        <v>Subsidy for Electricity Production</v>
      </c>
      <c r="C524" s="176" t="str">
        <f t="shared" si="29"/>
        <v>Subsidy for Elec Production by Fuel</v>
      </c>
      <c r="D524" s="6" t="s">
        <v>2277</v>
      </c>
      <c r="E524" s="47"/>
      <c r="F524" s="6" t="s">
        <v>2282</v>
      </c>
      <c r="G524" s="188"/>
      <c r="H524" s="44">
        <v>1800</v>
      </c>
      <c r="I524" s="6" t="s">
        <v>44</v>
      </c>
      <c r="J524" s="177" t="str">
        <f>IF(ISBLANK(INDEX('Policy Characteristics'!D:D,MATCH($C524,'Policy Characteristics'!$C:$C,0))),"",INDEX('Policy Characteristics'!D:D,MATCH($C524,'Policy Characteristics'!$C:$C,0)))</f>
        <v>Subsidy for Electricity Production</v>
      </c>
      <c r="K524" s="176" t="str">
        <f>IF(ISBLANK(INDEX('Policy Characteristics'!E:E,MATCH($C524,'Policy Characteristics'!$C:$C,0))),"",INDEX('Policy Characteristics'!E:E,MATCH($C524,'Policy Characteristics'!$C:$C,0)))</f>
        <v>elec generation subsidy</v>
      </c>
      <c r="L524" s="176">
        <f>IF(ISBLANK(INDEX('Policy Characteristics'!F:F,MATCH($C524,'Policy Characteristics'!$C:$C,0))),"",INDEX('Policy Characteristics'!F:F,MATCH($C524,'Policy Characteristics'!$C:$C,0)))</f>
        <v>0</v>
      </c>
      <c r="M524" s="176">
        <f>IF(ISBLANK(INDEX('Policy Characteristics'!G:G,MATCH($C524,'Policy Characteristics'!$C:$C,0))),"",INDEX('Policy Characteristics'!G:G,MATCH($C524,'Policy Characteristics'!$C:$C,0)))</f>
        <v>60</v>
      </c>
      <c r="N524" s="176">
        <f>IF(ISBLANK(INDEX('Policy Characteristics'!H:H,MATCH($C524,'Policy Characteristics'!$C:$C,0))),"",INDEX('Policy Characteristics'!H:H,MATCH($C524,'Policy Characteristics'!$C:$C,0)))</f>
        <v>1</v>
      </c>
      <c r="O524" s="176" t="str">
        <f>IF(ISBLANK(INDEX('Policy Characteristics'!I:I,MATCH($C524,'Policy Characteristics'!$C:$C,0))),"",INDEX('Policy Characteristics'!I:I,MATCH($C524,'Policy Characteristics'!$C:$C,0)))</f>
        <v>€/MWh</v>
      </c>
      <c r="P524" s="176" t="str">
        <f>IF(ISBLANK(INDEX('Policy Characteristics'!J:J,MATCH($C524,'Policy Characteristics'!$C:$C,0))),"",INDEX('Policy Characteristics'!J:J,MATCH($C524,'Policy Characteristics'!$C:$C,0)))</f>
        <v xml:space="preserve">**Description:** This policy is a subsidy paid by the government to suppliers of electricity per unit of electricity generated from the selected plant type(s). </v>
      </c>
      <c r="Q524" s="176" t="str">
        <f>IF(ISBLANK(INDEX('Policy Characteristics'!K:K,MATCH($C524,'Policy Characteristics'!$C:$C,0))),"",INDEX('Policy Characteristics'!K:K,MATCH($C524,'Policy Characteristics'!$C:$C,0)))</f>
        <v>electricity-sector-main.html#subsidies</v>
      </c>
      <c r="R524" s="176" t="str">
        <f>IF(ISBLANK(INDEX('Policy Characteristics'!L:L,MATCH($C524,'Policy Characteristics'!$C:$C,0))),"",INDEX('Policy Characteristics'!L:L,MATCH($C524,'Policy Characteristics'!$C:$C,0)))</f>
        <v>subsidy-for-electricity-production.html</v>
      </c>
      <c r="S524" s="188"/>
    </row>
    <row r="525" spans="1:19" x14ac:dyDescent="0.25">
      <c r="A525" s="176" t="str">
        <f>IF(ISBLANK(INDEX('Policy Characteristics'!A:A,MATCH($C525,'Policy Characteristics'!$C:$C,0))),"",INDEX('Policy Characteristics'!A:A,MATCH($C525,'Policy Characteristics'!$C:$C,0)))</f>
        <v>Electricity Supply</v>
      </c>
      <c r="B525" s="184" t="str">
        <f>IF(ISBLANK(INDEX('Policy Characteristics'!B:B,MATCH($C525,'Policy Characteristics'!$C:$C,0))),"",INDEX('Policy Characteristics'!B:B,MATCH($C525,'Policy Characteristics'!$C:$C,0)))</f>
        <v>Subsidy for Electricity Production</v>
      </c>
      <c r="C525" s="176" t="str">
        <f t="shared" si="29"/>
        <v>Subsidy for Elec Production by Fuel</v>
      </c>
      <c r="D525" s="6" t="s">
        <v>2278</v>
      </c>
      <c r="E525" s="47"/>
      <c r="F525" s="6" t="s">
        <v>2283</v>
      </c>
      <c r="G525" s="188"/>
      <c r="H525" s="44">
        <v>1801</v>
      </c>
      <c r="I525" s="6" t="s">
        <v>44</v>
      </c>
      <c r="J525" s="177" t="str">
        <f>IF(ISBLANK(INDEX('Policy Characteristics'!D:D,MATCH($C525,'Policy Characteristics'!$C:$C,0))),"",INDEX('Policy Characteristics'!D:D,MATCH($C525,'Policy Characteristics'!$C:$C,0)))</f>
        <v>Subsidy for Electricity Production</v>
      </c>
      <c r="K525" s="176" t="str">
        <f>IF(ISBLANK(INDEX('Policy Characteristics'!E:E,MATCH($C525,'Policy Characteristics'!$C:$C,0))),"",INDEX('Policy Characteristics'!E:E,MATCH($C525,'Policy Characteristics'!$C:$C,0)))</f>
        <v>elec generation subsidy</v>
      </c>
      <c r="L525" s="176">
        <f>IF(ISBLANK(INDEX('Policy Characteristics'!F:F,MATCH($C525,'Policy Characteristics'!$C:$C,0))),"",INDEX('Policy Characteristics'!F:F,MATCH($C525,'Policy Characteristics'!$C:$C,0)))</f>
        <v>0</v>
      </c>
      <c r="M525" s="176">
        <f>IF(ISBLANK(INDEX('Policy Characteristics'!G:G,MATCH($C525,'Policy Characteristics'!$C:$C,0))),"",INDEX('Policy Characteristics'!G:G,MATCH($C525,'Policy Characteristics'!$C:$C,0)))</f>
        <v>60</v>
      </c>
      <c r="N525" s="176">
        <f>IF(ISBLANK(INDEX('Policy Characteristics'!H:H,MATCH($C525,'Policy Characteristics'!$C:$C,0))),"",INDEX('Policy Characteristics'!H:H,MATCH($C525,'Policy Characteristics'!$C:$C,0)))</f>
        <v>1</v>
      </c>
      <c r="O525" s="176" t="str">
        <f>IF(ISBLANK(INDEX('Policy Characteristics'!I:I,MATCH($C525,'Policy Characteristics'!$C:$C,0))),"",INDEX('Policy Characteristics'!I:I,MATCH($C525,'Policy Characteristics'!$C:$C,0)))</f>
        <v>€/MWh</v>
      </c>
      <c r="P525" s="176" t="str">
        <f>IF(ISBLANK(INDEX('Policy Characteristics'!J:J,MATCH($C525,'Policy Characteristics'!$C:$C,0))),"",INDEX('Policy Characteristics'!J:J,MATCH($C525,'Policy Characteristics'!$C:$C,0)))</f>
        <v xml:space="preserve">**Description:** This policy is a subsidy paid by the government to suppliers of electricity per unit of electricity generated from the selected plant type(s). </v>
      </c>
      <c r="Q525" s="176" t="str">
        <f>IF(ISBLANK(INDEX('Policy Characteristics'!K:K,MATCH($C525,'Policy Characteristics'!$C:$C,0))),"",INDEX('Policy Characteristics'!K:K,MATCH($C525,'Policy Characteristics'!$C:$C,0)))</f>
        <v>electricity-sector-main.html#subsidies</v>
      </c>
      <c r="R525" s="176" t="str">
        <f>IF(ISBLANK(INDEX('Policy Characteristics'!L:L,MATCH($C525,'Policy Characteristics'!$C:$C,0))),"",INDEX('Policy Characteristics'!L:L,MATCH($C525,'Policy Characteristics'!$C:$C,0)))</f>
        <v>subsidy-for-electricity-production.html</v>
      </c>
      <c r="S525" s="188"/>
    </row>
    <row r="526" spans="1:19" x14ac:dyDescent="0.25">
      <c r="A526" s="176" t="str">
        <f>IF(ISBLANK(INDEX('Policy Characteristics'!A:A,MATCH($C526,'Policy Characteristics'!$C:$C,0))),"",INDEX('Policy Characteristics'!A:A,MATCH($C526,'Policy Characteristics'!$C:$C,0)))</f>
        <v>Electricity Supply</v>
      </c>
      <c r="B526" s="184" t="str">
        <f>IF(ISBLANK(INDEX('Policy Characteristics'!B:B,MATCH($C526,'Policy Characteristics'!$C:$C,0))),"",INDEX('Policy Characteristics'!B:B,MATCH($C526,'Policy Characteristics'!$C:$C,0)))</f>
        <v>Subsidy for Electricity Production</v>
      </c>
      <c r="C526" s="176" t="str">
        <f t="shared" si="29"/>
        <v>Subsidy for Elec Production by Fuel</v>
      </c>
      <c r="D526" s="6" t="s">
        <v>2354</v>
      </c>
      <c r="E526" s="47"/>
      <c r="F526" s="6" t="s">
        <v>2352</v>
      </c>
      <c r="G526" s="188"/>
      <c r="H526" s="44">
        <v>1802</v>
      </c>
      <c r="I526" s="6" t="s">
        <v>44</v>
      </c>
      <c r="J526" s="177" t="str">
        <f>IF(ISBLANK(INDEX('Policy Characteristics'!D:D,MATCH($C526,'Policy Characteristics'!$C:$C,0))),"",INDEX('Policy Characteristics'!D:D,MATCH($C526,'Policy Characteristics'!$C:$C,0)))</f>
        <v>Subsidy for Electricity Production</v>
      </c>
      <c r="K526" s="176" t="str">
        <f>IF(ISBLANK(INDEX('Policy Characteristics'!E:E,MATCH($C526,'Policy Characteristics'!$C:$C,0))),"",INDEX('Policy Characteristics'!E:E,MATCH($C526,'Policy Characteristics'!$C:$C,0)))</f>
        <v>elec generation subsidy</v>
      </c>
      <c r="L526" s="176">
        <f>IF(ISBLANK(INDEX('Policy Characteristics'!F:F,MATCH($C526,'Policy Characteristics'!$C:$C,0))),"",INDEX('Policy Characteristics'!F:F,MATCH($C526,'Policy Characteristics'!$C:$C,0)))</f>
        <v>0</v>
      </c>
      <c r="M526" s="176">
        <f>IF(ISBLANK(INDEX('Policy Characteristics'!G:G,MATCH($C526,'Policy Characteristics'!$C:$C,0))),"",INDEX('Policy Characteristics'!G:G,MATCH($C526,'Policy Characteristics'!$C:$C,0)))</f>
        <v>60</v>
      </c>
      <c r="N526" s="176">
        <f>IF(ISBLANK(INDEX('Policy Characteristics'!H:H,MATCH($C526,'Policy Characteristics'!$C:$C,0))),"",INDEX('Policy Characteristics'!H:H,MATCH($C526,'Policy Characteristics'!$C:$C,0)))</f>
        <v>1</v>
      </c>
      <c r="O526" s="176" t="str">
        <f>IF(ISBLANK(INDEX('Policy Characteristics'!I:I,MATCH($C526,'Policy Characteristics'!$C:$C,0))),"",INDEX('Policy Characteristics'!I:I,MATCH($C526,'Policy Characteristics'!$C:$C,0)))</f>
        <v>€/MWh</v>
      </c>
      <c r="P526" s="176" t="str">
        <f>IF(ISBLANK(INDEX('Policy Characteristics'!J:J,MATCH($C526,'Policy Characteristics'!$C:$C,0))),"",INDEX('Policy Characteristics'!J:J,MATCH($C526,'Policy Characteristics'!$C:$C,0)))</f>
        <v xml:space="preserve">**Description:** This policy is a subsidy paid by the government to suppliers of electricity per unit of electricity generated from the selected plant type(s). </v>
      </c>
      <c r="Q526" s="176" t="str">
        <f>IF(ISBLANK(INDEX('Policy Characteristics'!K:K,MATCH($C526,'Policy Characteristics'!$C:$C,0))),"",INDEX('Policy Characteristics'!K:K,MATCH($C526,'Policy Characteristics'!$C:$C,0)))</f>
        <v>electricity-sector-main.html#subsidies</v>
      </c>
      <c r="R526" s="176" t="str">
        <f>IF(ISBLANK(INDEX('Policy Characteristics'!L:L,MATCH($C526,'Policy Characteristics'!$C:$C,0))),"",INDEX('Policy Characteristics'!L:L,MATCH($C526,'Policy Characteristics'!$C:$C,0)))</f>
        <v>subsidy-for-electricity-production.html</v>
      </c>
      <c r="S526" s="188"/>
    </row>
    <row r="527" spans="1:19" x14ac:dyDescent="0.25">
      <c r="A527" s="176" t="str">
        <f>IF(ISBLANK(INDEX('Policy Characteristics'!A:A,MATCH($C527,'Policy Characteristics'!$C:$C,0))),"",INDEX('Policy Characteristics'!A:A,MATCH($C527,'Policy Characteristics'!$C:$C,0)))</f>
        <v>Electricity Supply</v>
      </c>
      <c r="B527" s="184" t="str">
        <f>IF(ISBLANK(INDEX('Policy Characteristics'!B:B,MATCH($C527,'Policy Characteristics'!$C:$C,0))),"",INDEX('Policy Characteristics'!B:B,MATCH($C527,'Policy Characteristics'!$C:$C,0)))</f>
        <v>Subsidy for Electricity Production</v>
      </c>
      <c r="C527" s="176" t="str">
        <f t="shared" si="29"/>
        <v>Subsidy for Elec Production by Fuel</v>
      </c>
      <c r="D527" s="6" t="s">
        <v>2355</v>
      </c>
      <c r="E527" s="47"/>
      <c r="F527" s="6" t="s">
        <v>2353</v>
      </c>
      <c r="G527" s="188"/>
      <c r="H527" s="44">
        <v>2244</v>
      </c>
      <c r="I527" s="6" t="s">
        <v>44</v>
      </c>
      <c r="J527" s="177" t="str">
        <f>IF(ISBLANK(INDEX('Policy Characteristics'!D:D,MATCH($C527,'Policy Characteristics'!$C:$C,0))),"",INDEX('Policy Characteristics'!D:D,MATCH($C527,'Policy Characteristics'!$C:$C,0)))</f>
        <v>Subsidy for Electricity Production</v>
      </c>
      <c r="K527" s="176" t="str">
        <f>IF(ISBLANK(INDEX('Policy Characteristics'!E:E,MATCH($C527,'Policy Characteristics'!$C:$C,0))),"",INDEX('Policy Characteristics'!E:E,MATCH($C527,'Policy Characteristics'!$C:$C,0)))</f>
        <v>elec generation subsidy</v>
      </c>
      <c r="L527" s="176">
        <f>IF(ISBLANK(INDEX('Policy Characteristics'!F:F,MATCH($C527,'Policy Characteristics'!$C:$C,0))),"",INDEX('Policy Characteristics'!F:F,MATCH($C527,'Policy Characteristics'!$C:$C,0)))</f>
        <v>0</v>
      </c>
      <c r="M527" s="176">
        <f>IF(ISBLANK(INDEX('Policy Characteristics'!G:G,MATCH($C527,'Policy Characteristics'!$C:$C,0))),"",INDEX('Policy Characteristics'!G:G,MATCH($C527,'Policy Characteristics'!$C:$C,0)))</f>
        <v>60</v>
      </c>
      <c r="N527" s="176">
        <f>IF(ISBLANK(INDEX('Policy Characteristics'!H:H,MATCH($C527,'Policy Characteristics'!$C:$C,0))),"",INDEX('Policy Characteristics'!H:H,MATCH($C527,'Policy Characteristics'!$C:$C,0)))</f>
        <v>1</v>
      </c>
      <c r="O527" s="176" t="str">
        <f>IF(ISBLANK(INDEX('Policy Characteristics'!I:I,MATCH($C527,'Policy Characteristics'!$C:$C,0))),"",INDEX('Policy Characteristics'!I:I,MATCH($C527,'Policy Characteristics'!$C:$C,0)))</f>
        <v>€/MWh</v>
      </c>
      <c r="P527" s="176" t="str">
        <f>IF(ISBLANK(INDEX('Policy Characteristics'!J:J,MATCH($C527,'Policy Characteristics'!$C:$C,0))),"",INDEX('Policy Characteristics'!J:J,MATCH($C527,'Policy Characteristics'!$C:$C,0)))</f>
        <v xml:space="preserve">**Description:** This policy is a subsidy paid by the government to suppliers of electricity per unit of electricity generated from the selected plant type(s). </v>
      </c>
      <c r="Q527" s="176" t="str">
        <f>IF(ISBLANK(INDEX('Policy Characteristics'!K:K,MATCH($C527,'Policy Characteristics'!$C:$C,0))),"",INDEX('Policy Characteristics'!K:K,MATCH($C527,'Policy Characteristics'!$C:$C,0)))</f>
        <v>electricity-sector-main.html#subsidies</v>
      </c>
      <c r="R527" s="176" t="str">
        <f>IF(ISBLANK(INDEX('Policy Characteristics'!L:L,MATCH($C527,'Policy Characteristics'!$C:$C,0))),"",INDEX('Policy Characteristics'!L:L,MATCH($C527,'Policy Characteristics'!$C:$C,0)))</f>
        <v>subsidy-for-electricity-production.html</v>
      </c>
      <c r="S527" s="188"/>
    </row>
    <row r="528" spans="1:19" x14ac:dyDescent="0.25">
      <c r="A528" s="176" t="str">
        <f>IF(ISBLANK(INDEX('Policy Characteristics'!A:A,MATCH($C528,'Policy Characteristics'!$C:$C,0))),"",INDEX('Policy Characteristics'!A:A,MATCH($C528,'Policy Characteristics'!$C:$C,0)))</f>
        <v>Electricity Supply</v>
      </c>
      <c r="B528" s="184" t="str">
        <f>IF(ISBLANK(INDEX('Policy Characteristics'!B:B,MATCH($C528,'Policy Characteristics'!$C:$C,0))),"",INDEX('Policy Characteristics'!B:B,MATCH($C528,'Policy Characteristics'!$C:$C,0)))</f>
        <v>Use EVs for Grid Balancing</v>
      </c>
      <c r="C528" s="1" t="s">
        <v>2348</v>
      </c>
      <c r="D528" s="6"/>
      <c r="E528" s="47"/>
      <c r="F528" s="6"/>
      <c r="G528" s="6"/>
      <c r="H528" s="44">
        <v>2235</v>
      </c>
      <c r="I528" s="198" t="s">
        <v>43</v>
      </c>
      <c r="J528" s="177" t="str">
        <f>IF(ISBLANK(INDEX('Policy Characteristics'!D:D,MATCH($C528,'Policy Characteristics'!$C:$C,0))),"",INDEX('Policy Characteristics'!D:D,MATCH($C528,'Policy Characteristics'!$C:$C,0)))</f>
        <v>EVs for Grid Balancing</v>
      </c>
      <c r="K528" s="176" t="str">
        <f>IF(ISBLANK(INDEX('Policy Characteristics'!E:E,MATCH($C528,'Policy Characteristics'!$C:$C,0))),"",INDEX('Policy Characteristics'!E:E,MATCH($C528,'Policy Characteristics'!$C:$C,0)))</f>
        <v>elec use EVs for grid balancing</v>
      </c>
      <c r="L528" s="176">
        <f>IF(ISBLANK(INDEX('Policy Characteristics'!F:F,MATCH($C528,'Policy Characteristics'!$C:$C,0))),"",INDEX('Policy Characteristics'!F:F,MATCH($C528,'Policy Characteristics'!$C:$C,0)))</f>
        <v>0</v>
      </c>
      <c r="M528" s="176">
        <f>IF(ISBLANK(INDEX('Policy Characteristics'!G:G,MATCH($C528,'Policy Characteristics'!$C:$C,0))),"",INDEX('Policy Characteristics'!G:G,MATCH($C528,'Policy Characteristics'!$C:$C,0)))</f>
        <v>1</v>
      </c>
      <c r="N528" s="176">
        <f>IF(ISBLANK(INDEX('Policy Characteristics'!H:H,MATCH($C528,'Policy Characteristics'!$C:$C,0))),"",INDEX('Policy Characteristics'!H:H,MATCH($C528,'Policy Characteristics'!$C:$C,0)))</f>
        <v>0.01</v>
      </c>
      <c r="O528" s="176" t="str">
        <f>IF(ISBLANK(INDEX('Policy Characteristics'!I:I,MATCH($C528,'Policy Characteristics'!$C:$C,0))),"",INDEX('Policy Characteristics'!I:I,MATCH($C528,'Policy Characteristics'!$C:$C,0)))</f>
        <v>% of EVs used</v>
      </c>
      <c r="P528" s="176" t="str">
        <f>IF(ISBLANK(INDEX('Policy Characteristics'!J:J,MATCH($C528,'Policy Characteristics'!$C:$C,0))),"",INDEX('Policy Characteristics'!J:J,MATCH($C528,'Policy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However, it is technically feasible.  Automatically changing the hours when an EV charges (but not discharging to support the grid) is technologically easier but provides less support to the grid.</v>
      </c>
      <c r="Q528" s="176" t="str">
        <f>IF(ISBLANK(INDEX('Policy Characteristics'!K:K,MATCH($C528,'Policy Characteristics'!$C:$C,0))),"",INDEX('Policy Characteristics'!K:K,MATCH($C528,'Policy Characteristics'!$C:$C,0)))</f>
        <v/>
      </c>
      <c r="R528" s="176" t="str">
        <f>IF(ISBLANK(INDEX('Policy Characteristics'!L:L,MATCH($C528,'Policy Characteristics'!$C:$C,0))),"",INDEX('Policy Characteristics'!L:L,MATCH($C528,'Policy Characteristics'!$C:$C,0)))</f>
        <v/>
      </c>
      <c r="S528" s="188"/>
    </row>
    <row r="529" spans="1:19" ht="30" x14ac:dyDescent="0.25">
      <c r="A529" s="176" t="str">
        <f>IF(ISBLANK(INDEX('Policy Characteristics'!A:A,MATCH($C529,'Policy Characteristics'!$C:$C,0))),"",INDEX('Policy Characteristics'!A:A,MATCH($C529,'Policy Characteristics'!$C:$C,0)))</f>
        <v>Electricity Supply</v>
      </c>
      <c r="B529" s="184" t="str">
        <f>IF(ISBLANK(INDEX('Policy Characteristics'!B:B,MATCH($C529,'Policy Characteristics'!$C:$C,0))),"",INDEX('Policy Characteristics'!B:B,MATCH($C529,'Policy Characteristics'!$C:$C,0)))</f>
        <v>Subsidy for Grid Battery Output</v>
      </c>
      <c r="C529" s="1" t="s">
        <v>2400</v>
      </c>
      <c r="D529" s="6"/>
      <c r="E529" s="47"/>
      <c r="F529" s="6"/>
      <c r="G529" s="6"/>
      <c r="H529" s="44">
        <v>2258</v>
      </c>
      <c r="I529" s="198" t="s">
        <v>43</v>
      </c>
      <c r="J529" s="177" t="str">
        <f>IF(ISBLANK(INDEX('Policy Characteristics'!D:D,MATCH($C529,'Policy Characteristics'!$C:$C,0))),"",INDEX('Policy Characteristics'!D:D,MATCH($C529,'Policy Characteristics'!$C:$C,0)))</f>
        <v>Grid Battery Subsidy</v>
      </c>
      <c r="K529" s="176" t="str">
        <f>IF(ISBLANK(INDEX('Policy Characteristics'!E:E,MATCH($C529,'Policy Characteristics'!$C:$C,0))),"",INDEX('Policy Characteristics'!E:E,MATCH($C529,'Policy Characteristics'!$C:$C,0)))</f>
        <v>elec battery subsidy per output</v>
      </c>
      <c r="L529" s="176">
        <f>IF(ISBLANK(INDEX('Policy Characteristics'!F:F,MATCH($C529,'Policy Characteristics'!$C:$C,0))),"",INDEX('Policy Characteristics'!F:F,MATCH($C529,'Policy Characteristics'!$C:$C,0)))</f>
        <v>0</v>
      </c>
      <c r="M529" s="176">
        <f>IF(ISBLANK(INDEX('Policy Characteristics'!G:G,MATCH($C529,'Policy Characteristics'!$C:$C,0))),"",INDEX('Policy Characteristics'!G:G,MATCH($C529,'Policy Characteristics'!$C:$C,0)))</f>
        <v>100</v>
      </c>
      <c r="N529" s="176">
        <f>IF(ISBLANK(INDEX('Policy Characteristics'!H:H,MATCH($C529,'Policy Characteristics'!$C:$C,0))),"",INDEX('Policy Characteristics'!H:H,MATCH($C529,'Policy Characteristics'!$C:$C,0)))</f>
        <v>5</v>
      </c>
      <c r="O529" s="176" t="str">
        <f>IF(ISBLANK(INDEX('Policy Characteristics'!I:I,MATCH($C529,'Policy Characteristics'!$C:$C,0))),"",INDEX('Policy Characteristics'!I:I,MATCH($C529,'Policy Characteristics'!$C:$C,0)))</f>
        <v>€ / MWh</v>
      </c>
      <c r="P529" s="176" t="str">
        <f>IF(ISBLANK(INDEX('Policy Characteristics'!J:J,MATCH($C529,'Policy Characteristics'!$C:$C,0))),"",INDEX('Policy Characteristics'!J:J,MATCH($C529,'Policy Characteristics'!$C:$C,0)))</f>
        <v>**Description:** This policy provides a subsidy in units of euro per megawatt-hour electricity supplied to the grid, additional to any BAU subsidies.   // **Guidance for setting values:** The BAU case has grid batteries claiming the Subsidy for Grid Battery Capacity, not a subsidy per unit output.</v>
      </c>
      <c r="Q529" s="176" t="str">
        <f>IF(ISBLANK(INDEX('Policy Characteristics'!K:K,MATCH($C529,'Policy Characteristics'!$C:$C,0))),"",INDEX('Policy Characteristics'!K:K,MATCH($C529,'Policy Characteristics'!$C:$C,0)))</f>
        <v/>
      </c>
      <c r="R529" s="176" t="str">
        <f>IF(ISBLANK(INDEX('Policy Characteristics'!L:L,MATCH($C529,'Policy Characteristics'!$C:$C,0))),"",INDEX('Policy Characteristics'!L:L,MATCH($C529,'Policy Characteristics'!$C:$C,0)))</f>
        <v/>
      </c>
      <c r="S529" s="188"/>
    </row>
    <row r="530" spans="1:19" ht="30" x14ac:dyDescent="0.25">
      <c r="A530" s="176" t="str">
        <f>IF(ISBLANK(INDEX('Policy Characteristics'!A:A,MATCH($C530,'Policy Characteristics'!$C:$C,0))),"",INDEX('Policy Characteristics'!A:A,MATCH($C530,'Policy Characteristics'!$C:$C,0)))</f>
        <v>Electricity Supply</v>
      </c>
      <c r="B530" s="184" t="str">
        <f>IF(ISBLANK(INDEX('Policy Characteristics'!B:B,MATCH($C530,'Policy Characteristics'!$C:$C,0))),"",INDEX('Policy Characteristics'!B:B,MATCH($C530,'Policy Characteristics'!$C:$C,0)))</f>
        <v>Subsidy for Grid Battery Capacity</v>
      </c>
      <c r="C530" s="1" t="s">
        <v>2404</v>
      </c>
      <c r="D530" s="6"/>
      <c r="E530" s="47"/>
      <c r="F530" s="6"/>
      <c r="G530" s="6"/>
      <c r="H530" s="44">
        <v>2259</v>
      </c>
      <c r="I530" s="198" t="s">
        <v>43</v>
      </c>
      <c r="J530" s="177" t="str">
        <f>IF(ISBLANK(INDEX('Policy Characteristics'!D:D,MATCH($C530,'Policy Characteristics'!$C:$C,0))),"",INDEX('Policy Characteristics'!D:D,MATCH($C530,'Policy Characteristics'!$C:$C,0)))</f>
        <v>Grid Battery Subsidy</v>
      </c>
      <c r="K530" s="176" t="str">
        <f>IF(ISBLANK(INDEX('Policy Characteristics'!E:E,MATCH($C530,'Policy Characteristics'!$C:$C,0))),"",INDEX('Policy Characteristics'!E:E,MATCH($C530,'Policy Characteristics'!$C:$C,0)))</f>
        <v>elec battery construction subsidy</v>
      </c>
      <c r="L530" s="176">
        <f>IF(ISBLANK(INDEX('Policy Characteristics'!F:F,MATCH($C530,'Policy Characteristics'!$C:$C,0))),"",INDEX('Policy Characteristics'!F:F,MATCH($C530,'Policy Characteristics'!$C:$C,0)))</f>
        <v>0</v>
      </c>
      <c r="M530" s="176">
        <f>IF(ISBLANK(INDEX('Policy Characteristics'!G:G,MATCH($C530,'Policy Characteristics'!$C:$C,0))),"",INDEX('Policy Characteristics'!G:G,MATCH($C530,'Policy Characteristics'!$C:$C,0)))</f>
        <v>1</v>
      </c>
      <c r="N530" s="176">
        <f>IF(ISBLANK(INDEX('Policy Characteristics'!H:H,MATCH($C530,'Policy Characteristics'!$C:$C,0))),"",INDEX('Policy Characteristics'!H:H,MATCH($C530,'Policy Characteristics'!$C:$C,0)))</f>
        <v>0.01</v>
      </c>
      <c r="O530" s="176" t="str">
        <f>IF(ISBLANK(INDEX('Policy Characteristics'!I:I,MATCH($C530,'Policy Characteristics'!$C:$C,0))),"",INDEX('Policy Characteristics'!I:I,MATCH($C530,'Policy Characteristics'!$C:$C,0)))</f>
        <v>% of capital costs</v>
      </c>
      <c r="P530" s="176" t="str">
        <f>IF(ISBLANK(INDEX('Policy Characteristics'!J:J,MATCH($C530,'Policy Characteristics'!$C:$C,0))),"",INDEX('Policy Characteristics'!J:J,MATCH($C530,'Policy Characteristics'!$C:$C,0)))</f>
        <v xml:space="preserve">**Description:** This policy subsidizes a percentage of grid battery capacity costs, additional to any BAU capacity construction subsidies. </v>
      </c>
      <c r="Q530" s="176" t="str">
        <f>IF(ISBLANK(INDEX('Policy Characteristics'!K:K,MATCH($C530,'Policy Characteristics'!$C:$C,0))),"",INDEX('Policy Characteristics'!K:K,MATCH($C530,'Policy Characteristics'!$C:$C,0)))</f>
        <v/>
      </c>
      <c r="R530" s="176" t="str">
        <f>IF(ISBLANK(INDEX('Policy Characteristics'!L:L,MATCH($C530,'Policy Characteristics'!$C:$C,0))),"",INDEX('Policy Characteristics'!L:L,MATCH($C530,'Policy Characteristics'!$C:$C,0)))</f>
        <v/>
      </c>
      <c r="S530" s="188"/>
    </row>
    <row r="531" spans="1:19" x14ac:dyDescent="0.25">
      <c r="A531" s="176" t="str">
        <f>IF(ISBLANK(INDEX('Policy Characteristics'!A:A,MATCH($C531,'Policy Characteristics'!$C:$C,0))),"",INDEX('Policy Characteristics'!A:A,MATCH($C531,'Policy Characteristics'!$C:$C,0)))</f>
        <v>Electricity Supply</v>
      </c>
      <c r="B531" s="184" t="str">
        <f>IF(ISBLANK(INDEX('Policy Characteristics'!B:B,MATCH($C531,'Policy Characteristics'!$C:$C,0))),"",INDEX('Policy Characteristics'!B:B,MATCH($C531,'Policy Characteristics'!$C:$C,0)))</f>
        <v>Electricity CCS Subsidy</v>
      </c>
      <c r="C531" s="1" t="s">
        <v>2409</v>
      </c>
      <c r="D531" s="47" t="s">
        <v>439</v>
      </c>
      <c r="F531" s="47" t="s">
        <v>438</v>
      </c>
      <c r="H531" s="44">
        <v>2260</v>
      </c>
      <c r="I531" s="1" t="s">
        <v>43</v>
      </c>
      <c r="J531" s="177" t="str">
        <f>IF(ISBLANK(INDEX('Policy Characteristics'!D:D,MATCH($C531,'Policy Characteristics'!$C:$C,0))),"",INDEX('Policy Characteristics'!D:D,MATCH($C531,'Policy Characteristics'!$C:$C,0)))</f>
        <v>Electricity CCS Subsidy</v>
      </c>
      <c r="K531" s="176" t="str">
        <f>IF(ISBLANK(INDEX('Policy Characteristics'!E:E,MATCH($C531,'Policy Characteristics'!$C:$C,0))),"",INDEX('Policy Characteristics'!E:E,MATCH($C531,'Policy Characteristics'!$C:$C,0)))</f>
        <v>elec CCS subsidy</v>
      </c>
      <c r="L531" s="176">
        <f>IF(ISBLANK(INDEX('Policy Characteristics'!F:F,MATCH($C531,'Policy Characteristics'!$C:$C,0))),"",INDEX('Policy Characteristics'!F:F,MATCH($C531,'Policy Characteristics'!$C:$C,0)))</f>
        <v>0</v>
      </c>
      <c r="M531" s="176">
        <f>IF(ISBLANK(INDEX('Policy Characteristics'!G:G,MATCH($C531,'Policy Characteristics'!$C:$C,0))),"",INDEX('Policy Characteristics'!G:G,MATCH($C531,'Policy Characteristics'!$C:$C,0)))</f>
        <v>100</v>
      </c>
      <c r="N531" s="176">
        <f>IF(ISBLANK(INDEX('Policy Characteristics'!H:H,MATCH($C531,'Policy Characteristics'!$C:$C,0))),"",INDEX('Policy Characteristics'!H:H,MATCH($C531,'Policy Characteristics'!$C:$C,0)))</f>
        <v>5</v>
      </c>
      <c r="O531" s="176" t="str">
        <f>IF(ISBLANK(INDEX('Policy Characteristics'!I:I,MATCH($C531,'Policy Characteristics'!$C:$C,0))),"",INDEX('Policy Characteristics'!I:I,MATCH($C531,'Policy Characteristics'!$C:$C,0)))</f>
        <v>€ / metric ton CO2e</v>
      </c>
      <c r="P531" s="176" t="str">
        <f>IF(ISBLANK(INDEX('Policy Characteristics'!J:J,MATCH($C531,'Policy Characteristics'!$C:$C,0))),"",INDEX('Policy Characteristics'!J:J,MATCH($C531,'Policy Characteristics'!$C:$C,0)))</f>
        <v>**Description:** This policy provides a euro per metric ton CO2e subsidy, additional to any BAU subsidies.  // **Guidance for setting values:** For comparison, in the US, the 45Q tax credits provide $85 (equivalent to €78) per metric ton CO2e stored.</v>
      </c>
      <c r="Q531" s="176" t="str">
        <f>IF(ISBLANK(INDEX('Policy Characteristics'!K:K,MATCH($C531,'Policy Characteristics'!$C:$C,0))),"",INDEX('Policy Characteristics'!K:K,MATCH($C531,'Policy Characteristics'!$C:$C,0)))</f>
        <v/>
      </c>
      <c r="R531" s="176" t="str">
        <f>IF(ISBLANK(INDEX('Policy Characteristics'!L:L,MATCH($C531,'Policy Characteristics'!$C:$C,0))),"",INDEX('Policy Characteristics'!L:L,MATCH($C531,'Policy Characteristics'!$C:$C,0)))</f>
        <v/>
      </c>
    </row>
    <row r="532" spans="1:19" x14ac:dyDescent="0.25">
      <c r="A532" s="176" t="str">
        <f>IF(ISBLANK(INDEX('Policy Characteristics'!A:A,MATCH($C532,'Policy Characteristics'!$C:$C,0))),"",INDEX('Policy Characteristics'!A:A,MATCH($C532,'Policy Characteristics'!$C:$C,0)))</f>
        <v>Electricity Supply</v>
      </c>
      <c r="B532" s="184" t="str">
        <f>IF(ISBLANK(INDEX('Policy Characteristics'!B:B,MATCH($C532,'Policy Characteristics'!$C:$C,0))),"",INDEX('Policy Characteristics'!B:B,MATCH($C532,'Policy Characteristics'!$C:$C,0)))</f>
        <v>Electricity CCS Subsidy</v>
      </c>
      <c r="C532" s="176" t="str">
        <f>$C$531</f>
        <v>Additional Subsidy for Elec CCS</v>
      </c>
      <c r="D532" s="6" t="s">
        <v>2273</v>
      </c>
      <c r="F532" s="6" t="s">
        <v>2523</v>
      </c>
      <c r="H532" s="44">
        <v>2261</v>
      </c>
      <c r="I532" s="1" t="s">
        <v>43</v>
      </c>
      <c r="J532" s="177" t="str">
        <f>IF(ISBLANK(INDEX('Policy Characteristics'!D:D,MATCH($C532,'Policy Characteristics'!$C:$C,0))),"",INDEX('Policy Characteristics'!D:D,MATCH($C532,'Policy Characteristics'!$C:$C,0)))</f>
        <v>Electricity CCS Subsidy</v>
      </c>
      <c r="K532" s="176" t="str">
        <f>IF(ISBLANK(INDEX('Policy Characteristics'!E:E,MATCH($C532,'Policy Characteristics'!$C:$C,0))),"",INDEX('Policy Characteristics'!E:E,MATCH($C532,'Policy Characteristics'!$C:$C,0)))</f>
        <v>elec CCS subsidy</v>
      </c>
      <c r="L532" s="176">
        <f>IF(ISBLANK(INDEX('Policy Characteristics'!F:F,MATCH($C532,'Policy Characteristics'!$C:$C,0))),"",INDEX('Policy Characteristics'!F:F,MATCH($C532,'Policy Characteristics'!$C:$C,0)))</f>
        <v>0</v>
      </c>
      <c r="M532" s="176">
        <f>IF(ISBLANK(INDEX('Policy Characteristics'!G:G,MATCH($C532,'Policy Characteristics'!$C:$C,0))),"",INDEX('Policy Characteristics'!G:G,MATCH($C532,'Policy Characteristics'!$C:$C,0)))</f>
        <v>100</v>
      </c>
      <c r="N532" s="176">
        <f>IF(ISBLANK(INDEX('Policy Characteristics'!H:H,MATCH($C532,'Policy Characteristics'!$C:$C,0))),"",INDEX('Policy Characteristics'!H:H,MATCH($C532,'Policy Characteristics'!$C:$C,0)))</f>
        <v>5</v>
      </c>
      <c r="O532" s="176" t="str">
        <f>IF(ISBLANK(INDEX('Policy Characteristics'!I:I,MATCH($C532,'Policy Characteristics'!$C:$C,0))),"",INDEX('Policy Characteristics'!I:I,MATCH($C532,'Policy Characteristics'!$C:$C,0)))</f>
        <v>€ / metric ton CO2e</v>
      </c>
      <c r="P532" s="176" t="str">
        <f>IF(ISBLANK(INDEX('Policy Characteristics'!J:J,MATCH($C532,'Policy Characteristics'!$C:$C,0))),"",INDEX('Policy Characteristics'!J:J,MATCH($C532,'Policy Characteristics'!$C:$C,0)))</f>
        <v>**Description:** This policy provides a euro per metric ton CO2e subsidy, additional to any BAU subsidies.  // **Guidance for setting values:** For comparison, in the US, the 45Q tax credits provide $85 (equivalent to €78) per metric ton CO2e stored.</v>
      </c>
      <c r="Q532" s="176" t="str">
        <f>IF(ISBLANK(INDEX('Policy Characteristics'!K:K,MATCH($C532,'Policy Characteristics'!$C:$C,0))),"",INDEX('Policy Characteristics'!K:K,MATCH($C532,'Policy Characteristics'!$C:$C,0)))</f>
        <v/>
      </c>
      <c r="R532" s="176" t="str">
        <f>IF(ISBLANK(INDEX('Policy Characteristics'!L:L,MATCH($C532,'Policy Characteristics'!$C:$C,0))),"",INDEX('Policy Characteristics'!L:L,MATCH($C532,'Policy Characteristics'!$C:$C,0)))</f>
        <v/>
      </c>
    </row>
    <row r="533" spans="1:19" x14ac:dyDescent="0.25">
      <c r="A533" s="176" t="str">
        <f>IF(ISBLANK(INDEX('Policy Characteristics'!A:A,MATCH($C533,'Policy Characteristics'!$C:$C,0))),"",INDEX('Policy Characteristics'!A:A,MATCH($C533,'Policy Characteristics'!$C:$C,0)))</f>
        <v>Electricity Supply</v>
      </c>
      <c r="B533" s="184" t="str">
        <f>IF(ISBLANK(INDEX('Policy Characteristics'!B:B,MATCH($C533,'Policy Characteristics'!$C:$C,0))),"",INDEX('Policy Characteristics'!B:B,MATCH($C533,'Policy Characteristics'!$C:$C,0)))</f>
        <v>Electricity CCS Subsidy</v>
      </c>
      <c r="C533" s="176" t="str">
        <f t="shared" ref="C533:C554" si="30">$C$531</f>
        <v>Additional Subsidy for Elec CCS</v>
      </c>
      <c r="D533" s="6" t="s">
        <v>2274</v>
      </c>
      <c r="F533" s="6" t="s">
        <v>2224</v>
      </c>
      <c r="H533" s="44">
        <v>2262</v>
      </c>
      <c r="I533" s="1" t="s">
        <v>43</v>
      </c>
      <c r="J533" s="177" t="str">
        <f>IF(ISBLANK(INDEX('Policy Characteristics'!D:D,MATCH($C533,'Policy Characteristics'!$C:$C,0))),"",INDEX('Policy Characteristics'!D:D,MATCH($C533,'Policy Characteristics'!$C:$C,0)))</f>
        <v>Electricity CCS Subsidy</v>
      </c>
      <c r="K533" s="176" t="str">
        <f>IF(ISBLANK(INDEX('Policy Characteristics'!E:E,MATCH($C533,'Policy Characteristics'!$C:$C,0))),"",INDEX('Policy Characteristics'!E:E,MATCH($C533,'Policy Characteristics'!$C:$C,0)))</f>
        <v>elec CCS subsidy</v>
      </c>
      <c r="L533" s="176">
        <f>IF(ISBLANK(INDEX('Policy Characteristics'!F:F,MATCH($C533,'Policy Characteristics'!$C:$C,0))),"",INDEX('Policy Characteristics'!F:F,MATCH($C533,'Policy Characteristics'!$C:$C,0)))</f>
        <v>0</v>
      </c>
      <c r="M533" s="176">
        <f>IF(ISBLANK(INDEX('Policy Characteristics'!G:G,MATCH($C533,'Policy Characteristics'!$C:$C,0))),"",INDEX('Policy Characteristics'!G:G,MATCH($C533,'Policy Characteristics'!$C:$C,0)))</f>
        <v>100</v>
      </c>
      <c r="N533" s="176">
        <f>IF(ISBLANK(INDEX('Policy Characteristics'!H:H,MATCH($C533,'Policy Characteristics'!$C:$C,0))),"",INDEX('Policy Characteristics'!H:H,MATCH($C533,'Policy Characteristics'!$C:$C,0)))</f>
        <v>5</v>
      </c>
      <c r="O533" s="176" t="str">
        <f>IF(ISBLANK(INDEX('Policy Characteristics'!I:I,MATCH($C533,'Policy Characteristics'!$C:$C,0))),"",INDEX('Policy Characteristics'!I:I,MATCH($C533,'Policy Characteristics'!$C:$C,0)))</f>
        <v>€ / metric ton CO2e</v>
      </c>
      <c r="P533" s="176" t="str">
        <f>IF(ISBLANK(INDEX('Policy Characteristics'!J:J,MATCH($C533,'Policy Characteristics'!$C:$C,0))),"",INDEX('Policy Characteristics'!J:J,MATCH($C533,'Policy Characteristics'!$C:$C,0)))</f>
        <v>**Description:** This policy provides a euro per metric ton CO2e subsidy, additional to any BAU subsidies.  // **Guidance for setting values:** For comparison, in the US, the 45Q tax credits provide $85 (equivalent to €78) per metric ton CO2e stored.</v>
      </c>
      <c r="Q533" s="176" t="str">
        <f>IF(ISBLANK(INDEX('Policy Characteristics'!K:K,MATCH($C533,'Policy Characteristics'!$C:$C,0))),"",INDEX('Policy Characteristics'!K:K,MATCH($C533,'Policy Characteristics'!$C:$C,0)))</f>
        <v/>
      </c>
      <c r="R533" s="176" t="str">
        <f>IF(ISBLANK(INDEX('Policy Characteristics'!L:L,MATCH($C533,'Policy Characteristics'!$C:$C,0))),"",INDEX('Policy Characteristics'!L:L,MATCH($C533,'Policy Characteristics'!$C:$C,0)))</f>
        <v/>
      </c>
    </row>
    <row r="534" spans="1:19" x14ac:dyDescent="0.25">
      <c r="A534" s="176" t="str">
        <f>IF(ISBLANK(INDEX('Policy Characteristics'!A:A,MATCH($C534,'Policy Characteristics'!$C:$C,0))),"",INDEX('Policy Characteristics'!A:A,MATCH($C534,'Policy Characteristics'!$C:$C,0)))</f>
        <v>Electricity Supply</v>
      </c>
      <c r="B534" s="184" t="str">
        <f>IF(ISBLANK(INDEX('Policy Characteristics'!B:B,MATCH($C534,'Policy Characteristics'!$C:$C,0))),"",INDEX('Policy Characteristics'!B:B,MATCH($C534,'Policy Characteristics'!$C:$C,0)))</f>
        <v>Electricity CCS Subsidy</v>
      </c>
      <c r="C534" s="176" t="str">
        <f t="shared" si="30"/>
        <v>Additional Subsidy for Elec CCS</v>
      </c>
      <c r="D534" s="6" t="s">
        <v>75</v>
      </c>
      <c r="F534" s="6" t="s">
        <v>2284</v>
      </c>
      <c r="H534" s="44">
        <v>2263</v>
      </c>
      <c r="I534" s="1" t="s">
        <v>44</v>
      </c>
      <c r="J534" s="177" t="str">
        <f>IF(ISBLANK(INDEX('Policy Characteristics'!D:D,MATCH($C534,'Policy Characteristics'!$C:$C,0))),"",INDEX('Policy Characteristics'!D:D,MATCH($C534,'Policy Characteristics'!$C:$C,0)))</f>
        <v>Electricity CCS Subsidy</v>
      </c>
      <c r="K534" s="176" t="str">
        <f>IF(ISBLANK(INDEX('Policy Characteristics'!E:E,MATCH($C534,'Policy Characteristics'!$C:$C,0))),"",INDEX('Policy Characteristics'!E:E,MATCH($C534,'Policy Characteristics'!$C:$C,0)))</f>
        <v>elec CCS subsidy</v>
      </c>
      <c r="L534" s="176">
        <f>IF(ISBLANK(INDEX('Policy Characteristics'!F:F,MATCH($C534,'Policy Characteristics'!$C:$C,0))),"",INDEX('Policy Characteristics'!F:F,MATCH($C534,'Policy Characteristics'!$C:$C,0)))</f>
        <v>0</v>
      </c>
      <c r="M534" s="176">
        <f>IF(ISBLANK(INDEX('Policy Characteristics'!G:G,MATCH($C534,'Policy Characteristics'!$C:$C,0))),"",INDEX('Policy Characteristics'!G:G,MATCH($C534,'Policy Characteristics'!$C:$C,0)))</f>
        <v>100</v>
      </c>
      <c r="N534" s="176">
        <f>IF(ISBLANK(INDEX('Policy Characteristics'!H:H,MATCH($C534,'Policy Characteristics'!$C:$C,0))),"",INDEX('Policy Characteristics'!H:H,MATCH($C534,'Policy Characteristics'!$C:$C,0)))</f>
        <v>5</v>
      </c>
      <c r="O534" s="176" t="str">
        <f>IF(ISBLANK(INDEX('Policy Characteristics'!I:I,MATCH($C534,'Policy Characteristics'!$C:$C,0))),"",INDEX('Policy Characteristics'!I:I,MATCH($C534,'Policy Characteristics'!$C:$C,0)))</f>
        <v>€ / metric ton CO2e</v>
      </c>
      <c r="P534" s="176" t="str">
        <f>IF(ISBLANK(INDEX('Policy Characteristics'!J:J,MATCH($C534,'Policy Characteristics'!$C:$C,0))),"",INDEX('Policy Characteristics'!J:J,MATCH($C534,'Policy Characteristics'!$C:$C,0)))</f>
        <v>**Description:** This policy provides a euro per metric ton CO2e subsidy, additional to any BAU subsidies.  // **Guidance for setting values:** For comparison, in the US, the 45Q tax credits provide $85 (equivalent to €78) per metric ton CO2e stored.</v>
      </c>
      <c r="Q534" s="176" t="str">
        <f>IF(ISBLANK(INDEX('Policy Characteristics'!K:K,MATCH($C534,'Policy Characteristics'!$C:$C,0))),"",INDEX('Policy Characteristics'!K:K,MATCH($C534,'Policy Characteristics'!$C:$C,0)))</f>
        <v/>
      </c>
      <c r="R534" s="176" t="str">
        <f>IF(ISBLANK(INDEX('Policy Characteristics'!L:L,MATCH($C534,'Policy Characteristics'!$C:$C,0))),"",INDEX('Policy Characteristics'!L:L,MATCH($C534,'Policy Characteristics'!$C:$C,0)))</f>
        <v/>
      </c>
    </row>
    <row r="535" spans="1:19" x14ac:dyDescent="0.25">
      <c r="A535" s="176" t="str">
        <f>IF(ISBLANK(INDEX('Policy Characteristics'!A:A,MATCH($C535,'Policy Characteristics'!$C:$C,0))),"",INDEX('Policy Characteristics'!A:A,MATCH($C535,'Policy Characteristics'!$C:$C,0)))</f>
        <v>Electricity Supply</v>
      </c>
      <c r="B535" s="184" t="str">
        <f>IF(ISBLANK(INDEX('Policy Characteristics'!B:B,MATCH($C535,'Policy Characteristics'!$C:$C,0))),"",INDEX('Policy Characteristics'!B:B,MATCH($C535,'Policy Characteristics'!$C:$C,0)))</f>
        <v>Electricity CCS Subsidy</v>
      </c>
      <c r="C535" s="176" t="str">
        <f t="shared" si="30"/>
        <v>Additional Subsidy for Elec CCS</v>
      </c>
      <c r="D535" s="6" t="s">
        <v>76</v>
      </c>
      <c r="F535" s="6" t="s">
        <v>88</v>
      </c>
      <c r="H535" s="44">
        <v>2264</v>
      </c>
      <c r="I535" s="1" t="s">
        <v>44</v>
      </c>
      <c r="J535" s="177" t="str">
        <f>IF(ISBLANK(INDEX('Policy Characteristics'!D:D,MATCH($C535,'Policy Characteristics'!$C:$C,0))),"",INDEX('Policy Characteristics'!D:D,MATCH($C535,'Policy Characteristics'!$C:$C,0)))</f>
        <v>Electricity CCS Subsidy</v>
      </c>
      <c r="K535" s="176" t="str">
        <f>IF(ISBLANK(INDEX('Policy Characteristics'!E:E,MATCH($C535,'Policy Characteristics'!$C:$C,0))),"",INDEX('Policy Characteristics'!E:E,MATCH($C535,'Policy Characteristics'!$C:$C,0)))</f>
        <v>elec CCS subsidy</v>
      </c>
      <c r="L535" s="176">
        <f>IF(ISBLANK(INDEX('Policy Characteristics'!F:F,MATCH($C535,'Policy Characteristics'!$C:$C,0))),"",INDEX('Policy Characteristics'!F:F,MATCH($C535,'Policy Characteristics'!$C:$C,0)))</f>
        <v>0</v>
      </c>
      <c r="M535" s="176">
        <f>IF(ISBLANK(INDEX('Policy Characteristics'!G:G,MATCH($C535,'Policy Characteristics'!$C:$C,0))),"",INDEX('Policy Characteristics'!G:G,MATCH($C535,'Policy Characteristics'!$C:$C,0)))</f>
        <v>100</v>
      </c>
      <c r="N535" s="176">
        <f>IF(ISBLANK(INDEX('Policy Characteristics'!H:H,MATCH($C535,'Policy Characteristics'!$C:$C,0))),"",INDEX('Policy Characteristics'!H:H,MATCH($C535,'Policy Characteristics'!$C:$C,0)))</f>
        <v>5</v>
      </c>
      <c r="O535" s="176" t="str">
        <f>IF(ISBLANK(INDEX('Policy Characteristics'!I:I,MATCH($C535,'Policy Characteristics'!$C:$C,0))),"",INDEX('Policy Characteristics'!I:I,MATCH($C535,'Policy Characteristics'!$C:$C,0)))</f>
        <v>€ / metric ton CO2e</v>
      </c>
      <c r="P535" s="176" t="str">
        <f>IF(ISBLANK(INDEX('Policy Characteristics'!J:J,MATCH($C535,'Policy Characteristics'!$C:$C,0))),"",INDEX('Policy Characteristics'!J:J,MATCH($C535,'Policy Characteristics'!$C:$C,0)))</f>
        <v>**Description:** This policy provides a euro per metric ton CO2e subsidy, additional to any BAU subsidies.  // **Guidance for setting values:** For comparison, in the US, the 45Q tax credits provide $85 (equivalent to €78) per metric ton CO2e stored.</v>
      </c>
      <c r="Q535" s="176" t="str">
        <f>IF(ISBLANK(INDEX('Policy Characteristics'!K:K,MATCH($C535,'Policy Characteristics'!$C:$C,0))),"",INDEX('Policy Characteristics'!K:K,MATCH($C535,'Policy Characteristics'!$C:$C,0)))</f>
        <v/>
      </c>
      <c r="R535" s="176" t="str">
        <f>IF(ISBLANK(INDEX('Policy Characteristics'!L:L,MATCH($C535,'Policy Characteristics'!$C:$C,0))),"",INDEX('Policy Characteristics'!L:L,MATCH($C535,'Policy Characteristics'!$C:$C,0)))</f>
        <v/>
      </c>
    </row>
    <row r="536" spans="1:19" x14ac:dyDescent="0.25">
      <c r="A536" s="176" t="str">
        <f>IF(ISBLANK(INDEX('Policy Characteristics'!A:A,MATCH($C536,'Policy Characteristics'!$C:$C,0))),"",INDEX('Policy Characteristics'!A:A,MATCH($C536,'Policy Characteristics'!$C:$C,0)))</f>
        <v>Electricity Supply</v>
      </c>
      <c r="B536" s="184" t="str">
        <f>IF(ISBLANK(INDEX('Policy Characteristics'!B:B,MATCH($C536,'Policy Characteristics'!$C:$C,0))),"",INDEX('Policy Characteristics'!B:B,MATCH($C536,'Policy Characteristics'!$C:$C,0)))</f>
        <v>Electricity CCS Subsidy</v>
      </c>
      <c r="C536" s="176" t="str">
        <f t="shared" si="30"/>
        <v>Additional Subsidy for Elec CCS</v>
      </c>
      <c r="D536" s="6" t="s">
        <v>440</v>
      </c>
      <c r="F536" s="6" t="s">
        <v>443</v>
      </c>
      <c r="H536" s="44">
        <v>2265</v>
      </c>
      <c r="I536" s="1" t="s">
        <v>44</v>
      </c>
      <c r="J536" s="177" t="str">
        <f>IF(ISBLANK(INDEX('Policy Characteristics'!D:D,MATCH($C536,'Policy Characteristics'!$C:$C,0))),"",INDEX('Policy Characteristics'!D:D,MATCH($C536,'Policy Characteristics'!$C:$C,0)))</f>
        <v>Electricity CCS Subsidy</v>
      </c>
      <c r="K536" s="176" t="str">
        <f>IF(ISBLANK(INDEX('Policy Characteristics'!E:E,MATCH($C536,'Policy Characteristics'!$C:$C,0))),"",INDEX('Policy Characteristics'!E:E,MATCH($C536,'Policy Characteristics'!$C:$C,0)))</f>
        <v>elec CCS subsidy</v>
      </c>
      <c r="L536" s="176">
        <f>IF(ISBLANK(INDEX('Policy Characteristics'!F:F,MATCH($C536,'Policy Characteristics'!$C:$C,0))),"",INDEX('Policy Characteristics'!F:F,MATCH($C536,'Policy Characteristics'!$C:$C,0)))</f>
        <v>0</v>
      </c>
      <c r="M536" s="176">
        <f>IF(ISBLANK(INDEX('Policy Characteristics'!G:G,MATCH($C536,'Policy Characteristics'!$C:$C,0))),"",INDEX('Policy Characteristics'!G:G,MATCH($C536,'Policy Characteristics'!$C:$C,0)))</f>
        <v>100</v>
      </c>
      <c r="N536" s="176">
        <f>IF(ISBLANK(INDEX('Policy Characteristics'!H:H,MATCH($C536,'Policy Characteristics'!$C:$C,0))),"",INDEX('Policy Characteristics'!H:H,MATCH($C536,'Policy Characteristics'!$C:$C,0)))</f>
        <v>5</v>
      </c>
      <c r="O536" s="176" t="str">
        <f>IF(ISBLANK(INDEX('Policy Characteristics'!I:I,MATCH($C536,'Policy Characteristics'!$C:$C,0))),"",INDEX('Policy Characteristics'!I:I,MATCH($C536,'Policy Characteristics'!$C:$C,0)))</f>
        <v>€ / metric ton CO2e</v>
      </c>
      <c r="P536" s="176" t="str">
        <f>IF(ISBLANK(INDEX('Policy Characteristics'!J:J,MATCH($C536,'Policy Characteristics'!$C:$C,0))),"",INDEX('Policy Characteristics'!J:J,MATCH($C536,'Policy Characteristics'!$C:$C,0)))</f>
        <v>**Description:** This policy provides a euro per metric ton CO2e subsidy, additional to any BAU subsidies.  // **Guidance for setting values:** For comparison, in the US, the 45Q tax credits provide $85 (equivalent to €78) per metric ton CO2e stored.</v>
      </c>
      <c r="Q536" s="176" t="str">
        <f>IF(ISBLANK(INDEX('Policy Characteristics'!K:K,MATCH($C536,'Policy Characteristics'!$C:$C,0))),"",INDEX('Policy Characteristics'!K:K,MATCH($C536,'Policy Characteristics'!$C:$C,0)))</f>
        <v/>
      </c>
      <c r="R536" s="176" t="str">
        <f>IF(ISBLANK(INDEX('Policy Characteristics'!L:L,MATCH($C536,'Policy Characteristics'!$C:$C,0))),"",INDEX('Policy Characteristics'!L:L,MATCH($C536,'Policy Characteristics'!$C:$C,0)))</f>
        <v/>
      </c>
    </row>
    <row r="537" spans="1:19" x14ac:dyDescent="0.25">
      <c r="A537" s="176" t="str">
        <f>IF(ISBLANK(INDEX('Policy Characteristics'!A:A,MATCH($C537,'Policy Characteristics'!$C:$C,0))),"",INDEX('Policy Characteristics'!A:A,MATCH($C537,'Policy Characteristics'!$C:$C,0)))</f>
        <v>Electricity Supply</v>
      </c>
      <c r="B537" s="184" t="str">
        <f>IF(ISBLANK(INDEX('Policy Characteristics'!B:B,MATCH($C537,'Policy Characteristics'!$C:$C,0))),"",INDEX('Policy Characteristics'!B:B,MATCH($C537,'Policy Characteristics'!$C:$C,0)))</f>
        <v>Electricity CCS Subsidy</v>
      </c>
      <c r="C537" s="176" t="str">
        <f t="shared" si="30"/>
        <v>Additional Subsidy for Elec CCS</v>
      </c>
      <c r="D537" s="6" t="s">
        <v>77</v>
      </c>
      <c r="F537" s="6" t="s">
        <v>89</v>
      </c>
      <c r="H537" s="44">
        <v>2266</v>
      </c>
      <c r="I537" s="1" t="s">
        <v>44</v>
      </c>
      <c r="J537" s="177" t="str">
        <f>IF(ISBLANK(INDEX('Policy Characteristics'!D:D,MATCH($C537,'Policy Characteristics'!$C:$C,0))),"",INDEX('Policy Characteristics'!D:D,MATCH($C537,'Policy Characteristics'!$C:$C,0)))</f>
        <v>Electricity CCS Subsidy</v>
      </c>
      <c r="K537" s="176" t="str">
        <f>IF(ISBLANK(INDEX('Policy Characteristics'!E:E,MATCH($C537,'Policy Characteristics'!$C:$C,0))),"",INDEX('Policy Characteristics'!E:E,MATCH($C537,'Policy Characteristics'!$C:$C,0)))</f>
        <v>elec CCS subsidy</v>
      </c>
      <c r="L537" s="176">
        <f>IF(ISBLANK(INDEX('Policy Characteristics'!F:F,MATCH($C537,'Policy Characteristics'!$C:$C,0))),"",INDEX('Policy Characteristics'!F:F,MATCH($C537,'Policy Characteristics'!$C:$C,0)))</f>
        <v>0</v>
      </c>
      <c r="M537" s="176">
        <f>IF(ISBLANK(INDEX('Policy Characteristics'!G:G,MATCH($C537,'Policy Characteristics'!$C:$C,0))),"",INDEX('Policy Characteristics'!G:G,MATCH($C537,'Policy Characteristics'!$C:$C,0)))</f>
        <v>100</v>
      </c>
      <c r="N537" s="176">
        <f>IF(ISBLANK(INDEX('Policy Characteristics'!H:H,MATCH($C537,'Policy Characteristics'!$C:$C,0))),"",INDEX('Policy Characteristics'!H:H,MATCH($C537,'Policy Characteristics'!$C:$C,0)))</f>
        <v>5</v>
      </c>
      <c r="O537" s="176" t="str">
        <f>IF(ISBLANK(INDEX('Policy Characteristics'!I:I,MATCH($C537,'Policy Characteristics'!$C:$C,0))),"",INDEX('Policy Characteristics'!I:I,MATCH($C537,'Policy Characteristics'!$C:$C,0)))</f>
        <v>€ / metric ton CO2e</v>
      </c>
      <c r="P537" s="176" t="str">
        <f>IF(ISBLANK(INDEX('Policy Characteristics'!J:J,MATCH($C537,'Policy Characteristics'!$C:$C,0))),"",INDEX('Policy Characteristics'!J:J,MATCH($C537,'Policy Characteristics'!$C:$C,0)))</f>
        <v>**Description:** This policy provides a euro per metric ton CO2e subsidy, additional to any BAU subsidies.  // **Guidance for setting values:** For comparison, in the US, the 45Q tax credits provide $85 (equivalent to €78) per metric ton CO2e stored.</v>
      </c>
      <c r="Q537" s="176" t="str">
        <f>IF(ISBLANK(INDEX('Policy Characteristics'!K:K,MATCH($C537,'Policy Characteristics'!$C:$C,0))),"",INDEX('Policy Characteristics'!K:K,MATCH($C537,'Policy Characteristics'!$C:$C,0)))</f>
        <v/>
      </c>
      <c r="R537" s="176" t="str">
        <f>IF(ISBLANK(INDEX('Policy Characteristics'!L:L,MATCH($C537,'Policy Characteristics'!$C:$C,0))),"",INDEX('Policy Characteristics'!L:L,MATCH($C537,'Policy Characteristics'!$C:$C,0)))</f>
        <v/>
      </c>
    </row>
    <row r="538" spans="1:19" x14ac:dyDescent="0.25">
      <c r="A538" s="176" t="str">
        <f>IF(ISBLANK(INDEX('Policy Characteristics'!A:A,MATCH($C538,'Policy Characteristics'!$C:$C,0))),"",INDEX('Policy Characteristics'!A:A,MATCH($C538,'Policy Characteristics'!$C:$C,0)))</f>
        <v>Electricity Supply</v>
      </c>
      <c r="B538" s="184" t="str">
        <f>IF(ISBLANK(INDEX('Policy Characteristics'!B:B,MATCH($C538,'Policy Characteristics'!$C:$C,0))),"",INDEX('Policy Characteristics'!B:B,MATCH($C538,'Policy Characteristics'!$C:$C,0)))</f>
        <v>Electricity CCS Subsidy</v>
      </c>
      <c r="C538" s="176" t="str">
        <f t="shared" si="30"/>
        <v>Additional Subsidy for Elec CCS</v>
      </c>
      <c r="D538" s="6" t="s">
        <v>78</v>
      </c>
      <c r="F538" s="6" t="s">
        <v>90</v>
      </c>
      <c r="H538" s="44">
        <v>2267</v>
      </c>
      <c r="I538" s="1" t="s">
        <v>44</v>
      </c>
      <c r="J538" s="177" t="str">
        <f>IF(ISBLANK(INDEX('Policy Characteristics'!D:D,MATCH($C538,'Policy Characteristics'!$C:$C,0))),"",INDEX('Policy Characteristics'!D:D,MATCH($C538,'Policy Characteristics'!$C:$C,0)))</f>
        <v>Electricity CCS Subsidy</v>
      </c>
      <c r="K538" s="176" t="str">
        <f>IF(ISBLANK(INDEX('Policy Characteristics'!E:E,MATCH($C538,'Policy Characteristics'!$C:$C,0))),"",INDEX('Policy Characteristics'!E:E,MATCH($C538,'Policy Characteristics'!$C:$C,0)))</f>
        <v>elec CCS subsidy</v>
      </c>
      <c r="L538" s="176">
        <f>IF(ISBLANK(INDEX('Policy Characteristics'!F:F,MATCH($C538,'Policy Characteristics'!$C:$C,0))),"",INDEX('Policy Characteristics'!F:F,MATCH($C538,'Policy Characteristics'!$C:$C,0)))</f>
        <v>0</v>
      </c>
      <c r="M538" s="176">
        <f>IF(ISBLANK(INDEX('Policy Characteristics'!G:G,MATCH($C538,'Policy Characteristics'!$C:$C,0))),"",INDEX('Policy Characteristics'!G:G,MATCH($C538,'Policy Characteristics'!$C:$C,0)))</f>
        <v>100</v>
      </c>
      <c r="N538" s="176">
        <f>IF(ISBLANK(INDEX('Policy Characteristics'!H:H,MATCH($C538,'Policy Characteristics'!$C:$C,0))),"",INDEX('Policy Characteristics'!H:H,MATCH($C538,'Policy Characteristics'!$C:$C,0)))</f>
        <v>5</v>
      </c>
      <c r="O538" s="176" t="str">
        <f>IF(ISBLANK(INDEX('Policy Characteristics'!I:I,MATCH($C538,'Policy Characteristics'!$C:$C,0))),"",INDEX('Policy Characteristics'!I:I,MATCH($C538,'Policy Characteristics'!$C:$C,0)))</f>
        <v>€ / metric ton CO2e</v>
      </c>
      <c r="P538" s="176" t="str">
        <f>IF(ISBLANK(INDEX('Policy Characteristics'!J:J,MATCH($C538,'Policy Characteristics'!$C:$C,0))),"",INDEX('Policy Characteristics'!J:J,MATCH($C538,'Policy Characteristics'!$C:$C,0)))</f>
        <v>**Description:** This policy provides a euro per metric ton CO2e subsidy, additional to any BAU subsidies.  // **Guidance for setting values:** For comparison, in the US, the 45Q tax credits provide $85 (equivalent to €78) per metric ton CO2e stored.</v>
      </c>
      <c r="Q538" s="176" t="str">
        <f>IF(ISBLANK(INDEX('Policy Characteristics'!K:K,MATCH($C538,'Policy Characteristics'!$C:$C,0))),"",INDEX('Policy Characteristics'!K:K,MATCH($C538,'Policy Characteristics'!$C:$C,0)))</f>
        <v/>
      </c>
      <c r="R538" s="176" t="str">
        <f>IF(ISBLANK(INDEX('Policy Characteristics'!L:L,MATCH($C538,'Policy Characteristics'!$C:$C,0))),"",INDEX('Policy Characteristics'!L:L,MATCH($C538,'Policy Characteristics'!$C:$C,0)))</f>
        <v/>
      </c>
    </row>
    <row r="539" spans="1:19" x14ac:dyDescent="0.25">
      <c r="A539" s="176" t="str">
        <f>IF(ISBLANK(INDEX('Policy Characteristics'!A:A,MATCH($C539,'Policy Characteristics'!$C:$C,0))),"",INDEX('Policy Characteristics'!A:A,MATCH($C539,'Policy Characteristics'!$C:$C,0)))</f>
        <v>Electricity Supply</v>
      </c>
      <c r="B539" s="184" t="str">
        <f>IF(ISBLANK(INDEX('Policy Characteristics'!B:B,MATCH($C539,'Policy Characteristics'!$C:$C,0))),"",INDEX('Policy Characteristics'!B:B,MATCH($C539,'Policy Characteristics'!$C:$C,0)))</f>
        <v>Electricity CCS Subsidy</v>
      </c>
      <c r="C539" s="176" t="str">
        <f t="shared" si="30"/>
        <v>Additional Subsidy for Elec CCS</v>
      </c>
      <c r="D539" s="6" t="s">
        <v>79</v>
      </c>
      <c r="F539" s="6" t="s">
        <v>91</v>
      </c>
      <c r="H539" s="44">
        <v>2268</v>
      </c>
      <c r="I539" s="1" t="s">
        <v>44</v>
      </c>
      <c r="J539" s="177" t="str">
        <f>IF(ISBLANK(INDEX('Policy Characteristics'!D:D,MATCH($C539,'Policy Characteristics'!$C:$C,0))),"",INDEX('Policy Characteristics'!D:D,MATCH($C539,'Policy Characteristics'!$C:$C,0)))</f>
        <v>Electricity CCS Subsidy</v>
      </c>
      <c r="K539" s="176" t="str">
        <f>IF(ISBLANK(INDEX('Policy Characteristics'!E:E,MATCH($C539,'Policy Characteristics'!$C:$C,0))),"",INDEX('Policy Characteristics'!E:E,MATCH($C539,'Policy Characteristics'!$C:$C,0)))</f>
        <v>elec CCS subsidy</v>
      </c>
      <c r="L539" s="176">
        <f>IF(ISBLANK(INDEX('Policy Characteristics'!F:F,MATCH($C539,'Policy Characteristics'!$C:$C,0))),"",INDEX('Policy Characteristics'!F:F,MATCH($C539,'Policy Characteristics'!$C:$C,0)))</f>
        <v>0</v>
      </c>
      <c r="M539" s="176">
        <f>IF(ISBLANK(INDEX('Policy Characteristics'!G:G,MATCH($C539,'Policy Characteristics'!$C:$C,0))),"",INDEX('Policy Characteristics'!G:G,MATCH($C539,'Policy Characteristics'!$C:$C,0)))</f>
        <v>100</v>
      </c>
      <c r="N539" s="176">
        <f>IF(ISBLANK(INDEX('Policy Characteristics'!H:H,MATCH($C539,'Policy Characteristics'!$C:$C,0))),"",INDEX('Policy Characteristics'!H:H,MATCH($C539,'Policy Characteristics'!$C:$C,0)))</f>
        <v>5</v>
      </c>
      <c r="O539" s="176" t="str">
        <f>IF(ISBLANK(INDEX('Policy Characteristics'!I:I,MATCH($C539,'Policy Characteristics'!$C:$C,0))),"",INDEX('Policy Characteristics'!I:I,MATCH($C539,'Policy Characteristics'!$C:$C,0)))</f>
        <v>€ / metric ton CO2e</v>
      </c>
      <c r="P539" s="176" t="str">
        <f>IF(ISBLANK(INDEX('Policy Characteristics'!J:J,MATCH($C539,'Policy Characteristics'!$C:$C,0))),"",INDEX('Policy Characteristics'!J:J,MATCH($C539,'Policy Characteristics'!$C:$C,0)))</f>
        <v>**Description:** This policy provides a euro per metric ton CO2e subsidy, additional to any BAU subsidies.  // **Guidance for setting values:** For comparison, in the US, the 45Q tax credits provide $85 (equivalent to €78) per metric ton CO2e stored.</v>
      </c>
      <c r="Q539" s="176" t="str">
        <f>IF(ISBLANK(INDEX('Policy Characteristics'!K:K,MATCH($C539,'Policy Characteristics'!$C:$C,0))),"",INDEX('Policy Characteristics'!K:K,MATCH($C539,'Policy Characteristics'!$C:$C,0)))</f>
        <v/>
      </c>
      <c r="R539" s="176" t="str">
        <f>IF(ISBLANK(INDEX('Policy Characteristics'!L:L,MATCH($C539,'Policy Characteristics'!$C:$C,0))),"",INDEX('Policy Characteristics'!L:L,MATCH($C539,'Policy Characteristics'!$C:$C,0)))</f>
        <v/>
      </c>
    </row>
    <row r="540" spans="1:19" x14ac:dyDescent="0.25">
      <c r="A540" s="176" t="str">
        <f>IF(ISBLANK(INDEX('Policy Characteristics'!A:A,MATCH($C540,'Policy Characteristics'!$C:$C,0))),"",INDEX('Policy Characteristics'!A:A,MATCH($C540,'Policy Characteristics'!$C:$C,0)))</f>
        <v>Electricity Supply</v>
      </c>
      <c r="B540" s="184" t="str">
        <f>IF(ISBLANK(INDEX('Policy Characteristics'!B:B,MATCH($C540,'Policy Characteristics'!$C:$C,0))),"",INDEX('Policy Characteristics'!B:B,MATCH($C540,'Policy Characteristics'!$C:$C,0)))</f>
        <v>Electricity CCS Subsidy</v>
      </c>
      <c r="C540" s="176" t="str">
        <f t="shared" si="30"/>
        <v>Additional Subsidy for Elec CCS</v>
      </c>
      <c r="D540" s="6" t="s">
        <v>1306</v>
      </c>
      <c r="F540" s="6" t="s">
        <v>428</v>
      </c>
      <c r="H540" s="44">
        <v>2269</v>
      </c>
      <c r="I540" s="1" t="s">
        <v>44</v>
      </c>
      <c r="J540" s="177" t="str">
        <f>IF(ISBLANK(INDEX('Policy Characteristics'!D:D,MATCH($C540,'Policy Characteristics'!$C:$C,0))),"",INDEX('Policy Characteristics'!D:D,MATCH($C540,'Policy Characteristics'!$C:$C,0)))</f>
        <v>Electricity CCS Subsidy</v>
      </c>
      <c r="K540" s="176" t="str">
        <f>IF(ISBLANK(INDEX('Policy Characteristics'!E:E,MATCH($C540,'Policy Characteristics'!$C:$C,0))),"",INDEX('Policy Characteristics'!E:E,MATCH($C540,'Policy Characteristics'!$C:$C,0)))</f>
        <v>elec CCS subsidy</v>
      </c>
      <c r="L540" s="176">
        <f>IF(ISBLANK(INDEX('Policy Characteristics'!F:F,MATCH($C540,'Policy Characteristics'!$C:$C,0))),"",INDEX('Policy Characteristics'!F:F,MATCH($C540,'Policy Characteristics'!$C:$C,0)))</f>
        <v>0</v>
      </c>
      <c r="M540" s="176">
        <f>IF(ISBLANK(INDEX('Policy Characteristics'!G:G,MATCH($C540,'Policy Characteristics'!$C:$C,0))),"",INDEX('Policy Characteristics'!G:G,MATCH($C540,'Policy Characteristics'!$C:$C,0)))</f>
        <v>100</v>
      </c>
      <c r="N540" s="176">
        <f>IF(ISBLANK(INDEX('Policy Characteristics'!H:H,MATCH($C540,'Policy Characteristics'!$C:$C,0))),"",INDEX('Policy Characteristics'!H:H,MATCH($C540,'Policy Characteristics'!$C:$C,0)))</f>
        <v>5</v>
      </c>
      <c r="O540" s="176" t="str">
        <f>IF(ISBLANK(INDEX('Policy Characteristics'!I:I,MATCH($C540,'Policy Characteristics'!$C:$C,0))),"",INDEX('Policy Characteristics'!I:I,MATCH($C540,'Policy Characteristics'!$C:$C,0)))</f>
        <v>€ / metric ton CO2e</v>
      </c>
      <c r="P540" s="176" t="str">
        <f>IF(ISBLANK(INDEX('Policy Characteristics'!J:J,MATCH($C540,'Policy Characteristics'!$C:$C,0))),"",INDEX('Policy Characteristics'!J:J,MATCH($C540,'Policy Characteristics'!$C:$C,0)))</f>
        <v>**Description:** This policy provides a euro per metric ton CO2e subsidy, additional to any BAU subsidies.  // **Guidance for setting values:** For comparison, in the US, the 45Q tax credits provide $85 (equivalent to €78) per metric ton CO2e stored.</v>
      </c>
      <c r="Q540" s="176" t="str">
        <f>IF(ISBLANK(INDEX('Policy Characteristics'!K:K,MATCH($C540,'Policy Characteristics'!$C:$C,0))),"",INDEX('Policy Characteristics'!K:K,MATCH($C540,'Policy Characteristics'!$C:$C,0)))</f>
        <v/>
      </c>
      <c r="R540" s="176" t="str">
        <f>IF(ISBLANK(INDEX('Policy Characteristics'!L:L,MATCH($C540,'Policy Characteristics'!$C:$C,0))),"",INDEX('Policy Characteristics'!L:L,MATCH($C540,'Policy Characteristics'!$C:$C,0)))</f>
        <v/>
      </c>
    </row>
    <row r="541" spans="1:19" x14ac:dyDescent="0.25">
      <c r="A541" s="176" t="str">
        <f>IF(ISBLANK(INDEX('Policy Characteristics'!A:A,MATCH($C541,'Policy Characteristics'!$C:$C,0))),"",INDEX('Policy Characteristics'!A:A,MATCH($C541,'Policy Characteristics'!$C:$C,0)))</f>
        <v>Electricity Supply</v>
      </c>
      <c r="B541" s="184" t="str">
        <f>IF(ISBLANK(INDEX('Policy Characteristics'!B:B,MATCH($C541,'Policy Characteristics'!$C:$C,0))),"",INDEX('Policy Characteristics'!B:B,MATCH($C541,'Policy Characteristics'!$C:$C,0)))</f>
        <v>Electricity CCS Subsidy</v>
      </c>
      <c r="C541" s="176" t="str">
        <f t="shared" si="30"/>
        <v>Additional Subsidy for Elec CCS</v>
      </c>
      <c r="D541" s="6" t="s">
        <v>302</v>
      </c>
      <c r="F541" s="6" t="s">
        <v>2527</v>
      </c>
      <c r="H541" s="44">
        <v>2270</v>
      </c>
      <c r="I541" s="1" t="s">
        <v>44</v>
      </c>
      <c r="J541" s="177" t="str">
        <f>IF(ISBLANK(INDEX('Policy Characteristics'!D:D,MATCH($C541,'Policy Characteristics'!$C:$C,0))),"",INDEX('Policy Characteristics'!D:D,MATCH($C541,'Policy Characteristics'!$C:$C,0)))</f>
        <v>Electricity CCS Subsidy</v>
      </c>
      <c r="K541" s="176" t="str">
        <f>IF(ISBLANK(INDEX('Policy Characteristics'!E:E,MATCH($C541,'Policy Characteristics'!$C:$C,0))),"",INDEX('Policy Characteristics'!E:E,MATCH($C541,'Policy Characteristics'!$C:$C,0)))</f>
        <v>elec CCS subsidy</v>
      </c>
      <c r="L541" s="176">
        <f>IF(ISBLANK(INDEX('Policy Characteristics'!F:F,MATCH($C541,'Policy Characteristics'!$C:$C,0))),"",INDEX('Policy Characteristics'!F:F,MATCH($C541,'Policy Characteristics'!$C:$C,0)))</f>
        <v>0</v>
      </c>
      <c r="M541" s="176">
        <f>IF(ISBLANK(INDEX('Policy Characteristics'!G:G,MATCH($C541,'Policy Characteristics'!$C:$C,0))),"",INDEX('Policy Characteristics'!G:G,MATCH($C541,'Policy Characteristics'!$C:$C,0)))</f>
        <v>100</v>
      </c>
      <c r="N541" s="176">
        <f>IF(ISBLANK(INDEX('Policy Characteristics'!H:H,MATCH($C541,'Policy Characteristics'!$C:$C,0))),"",INDEX('Policy Characteristics'!H:H,MATCH($C541,'Policy Characteristics'!$C:$C,0)))</f>
        <v>5</v>
      </c>
      <c r="O541" s="176" t="str">
        <f>IF(ISBLANK(INDEX('Policy Characteristics'!I:I,MATCH($C541,'Policy Characteristics'!$C:$C,0))),"",INDEX('Policy Characteristics'!I:I,MATCH($C541,'Policy Characteristics'!$C:$C,0)))</f>
        <v>€ / metric ton CO2e</v>
      </c>
      <c r="P541" s="176" t="str">
        <f>IF(ISBLANK(INDEX('Policy Characteristics'!J:J,MATCH($C541,'Policy Characteristics'!$C:$C,0))),"",INDEX('Policy Characteristics'!J:J,MATCH($C541,'Policy Characteristics'!$C:$C,0)))</f>
        <v>**Description:** This policy provides a euro per metric ton CO2e subsidy, additional to any BAU subsidies.  // **Guidance for setting values:** For comparison, in the US, the 45Q tax credits provide $85 (equivalent to €78) per metric ton CO2e stored.</v>
      </c>
      <c r="Q541" s="176" t="str">
        <f>IF(ISBLANK(INDEX('Policy Characteristics'!K:K,MATCH($C541,'Policy Characteristics'!$C:$C,0))),"",INDEX('Policy Characteristics'!K:K,MATCH($C541,'Policy Characteristics'!$C:$C,0)))</f>
        <v/>
      </c>
      <c r="R541" s="176" t="str">
        <f>IF(ISBLANK(INDEX('Policy Characteristics'!L:L,MATCH($C541,'Policy Characteristics'!$C:$C,0))),"",INDEX('Policy Characteristics'!L:L,MATCH($C541,'Policy Characteristics'!$C:$C,0)))</f>
        <v/>
      </c>
    </row>
    <row r="542" spans="1:19" x14ac:dyDescent="0.25">
      <c r="A542" s="176" t="str">
        <f>IF(ISBLANK(INDEX('Policy Characteristics'!A:A,MATCH($C542,'Policy Characteristics'!$C:$C,0))),"",INDEX('Policy Characteristics'!A:A,MATCH($C542,'Policy Characteristics'!$C:$C,0)))</f>
        <v>Electricity Supply</v>
      </c>
      <c r="B542" s="184" t="str">
        <f>IF(ISBLANK(INDEX('Policy Characteristics'!B:B,MATCH($C542,'Policy Characteristics'!$C:$C,0))),"",INDEX('Policy Characteristics'!B:B,MATCH($C542,'Policy Characteristics'!$C:$C,0)))</f>
        <v>Electricity CCS Subsidy</v>
      </c>
      <c r="C542" s="176" t="str">
        <f t="shared" si="30"/>
        <v>Additional Subsidy for Elec CCS</v>
      </c>
      <c r="D542" s="6" t="s">
        <v>303</v>
      </c>
      <c r="F542" s="6" t="s">
        <v>2525</v>
      </c>
      <c r="H542" s="44">
        <v>2271</v>
      </c>
      <c r="I542" s="1" t="s">
        <v>43</v>
      </c>
      <c r="J542" s="177" t="str">
        <f>IF(ISBLANK(INDEX('Policy Characteristics'!D:D,MATCH($C542,'Policy Characteristics'!$C:$C,0))),"",INDEX('Policy Characteristics'!D:D,MATCH($C542,'Policy Characteristics'!$C:$C,0)))</f>
        <v>Electricity CCS Subsidy</v>
      </c>
      <c r="K542" s="176" t="str">
        <f>IF(ISBLANK(INDEX('Policy Characteristics'!E:E,MATCH($C542,'Policy Characteristics'!$C:$C,0))),"",INDEX('Policy Characteristics'!E:E,MATCH($C542,'Policy Characteristics'!$C:$C,0)))</f>
        <v>elec CCS subsidy</v>
      </c>
      <c r="L542" s="176">
        <f>IF(ISBLANK(INDEX('Policy Characteristics'!F:F,MATCH($C542,'Policy Characteristics'!$C:$C,0))),"",INDEX('Policy Characteristics'!F:F,MATCH($C542,'Policy Characteristics'!$C:$C,0)))</f>
        <v>0</v>
      </c>
      <c r="M542" s="176">
        <f>IF(ISBLANK(INDEX('Policy Characteristics'!G:G,MATCH($C542,'Policy Characteristics'!$C:$C,0))),"",INDEX('Policy Characteristics'!G:G,MATCH($C542,'Policy Characteristics'!$C:$C,0)))</f>
        <v>100</v>
      </c>
      <c r="N542" s="176">
        <f>IF(ISBLANK(INDEX('Policy Characteristics'!H:H,MATCH($C542,'Policy Characteristics'!$C:$C,0))),"",INDEX('Policy Characteristics'!H:H,MATCH($C542,'Policy Characteristics'!$C:$C,0)))</f>
        <v>5</v>
      </c>
      <c r="O542" s="176" t="str">
        <f>IF(ISBLANK(INDEX('Policy Characteristics'!I:I,MATCH($C542,'Policy Characteristics'!$C:$C,0))),"",INDEX('Policy Characteristics'!I:I,MATCH($C542,'Policy Characteristics'!$C:$C,0)))</f>
        <v>€ / metric ton CO2e</v>
      </c>
      <c r="P542" s="176" t="str">
        <f>IF(ISBLANK(INDEX('Policy Characteristics'!J:J,MATCH($C542,'Policy Characteristics'!$C:$C,0))),"",INDEX('Policy Characteristics'!J:J,MATCH($C542,'Policy Characteristics'!$C:$C,0)))</f>
        <v>**Description:** This policy provides a euro per metric ton CO2e subsidy, additional to any BAU subsidies.  // **Guidance for setting values:** For comparison, in the US, the 45Q tax credits provide $85 (equivalent to €78) per metric ton CO2e stored.</v>
      </c>
      <c r="Q542" s="176" t="str">
        <f>IF(ISBLANK(INDEX('Policy Characteristics'!K:K,MATCH($C542,'Policy Characteristics'!$C:$C,0))),"",INDEX('Policy Characteristics'!K:K,MATCH($C542,'Policy Characteristics'!$C:$C,0)))</f>
        <v/>
      </c>
      <c r="R542" s="176" t="str">
        <f>IF(ISBLANK(INDEX('Policy Characteristics'!L:L,MATCH($C542,'Policy Characteristics'!$C:$C,0))),"",INDEX('Policy Characteristics'!L:L,MATCH($C542,'Policy Characteristics'!$C:$C,0)))</f>
        <v/>
      </c>
    </row>
    <row r="543" spans="1:19" x14ac:dyDescent="0.25">
      <c r="A543" s="176" t="str">
        <f>IF(ISBLANK(INDEX('Policy Characteristics'!A:A,MATCH($C543,'Policy Characteristics'!$C:$C,0))),"",INDEX('Policy Characteristics'!A:A,MATCH($C543,'Policy Characteristics'!$C:$C,0)))</f>
        <v>Electricity Supply</v>
      </c>
      <c r="B543" s="184" t="str">
        <f>IF(ISBLANK(INDEX('Policy Characteristics'!B:B,MATCH($C543,'Policy Characteristics'!$C:$C,0))),"",INDEX('Policy Characteristics'!B:B,MATCH($C543,'Policy Characteristics'!$C:$C,0)))</f>
        <v>Electricity CCS Subsidy</v>
      </c>
      <c r="C543" s="176" t="str">
        <f t="shared" si="30"/>
        <v>Additional Subsidy for Elec CCS</v>
      </c>
      <c r="D543" s="6" t="s">
        <v>436</v>
      </c>
      <c r="F543" s="6" t="s">
        <v>435</v>
      </c>
      <c r="H543" s="44">
        <v>2272</v>
      </c>
      <c r="I543" s="1" t="s">
        <v>43</v>
      </c>
      <c r="J543" s="177" t="str">
        <f>IF(ISBLANK(INDEX('Policy Characteristics'!D:D,MATCH($C543,'Policy Characteristics'!$C:$C,0))),"",INDEX('Policy Characteristics'!D:D,MATCH($C543,'Policy Characteristics'!$C:$C,0)))</f>
        <v>Electricity CCS Subsidy</v>
      </c>
      <c r="K543" s="176" t="str">
        <f>IF(ISBLANK(INDEX('Policy Characteristics'!E:E,MATCH($C543,'Policy Characteristics'!$C:$C,0))),"",INDEX('Policy Characteristics'!E:E,MATCH($C543,'Policy Characteristics'!$C:$C,0)))</f>
        <v>elec CCS subsidy</v>
      </c>
      <c r="L543" s="176">
        <f>IF(ISBLANK(INDEX('Policy Characteristics'!F:F,MATCH($C543,'Policy Characteristics'!$C:$C,0))),"",INDEX('Policy Characteristics'!F:F,MATCH($C543,'Policy Characteristics'!$C:$C,0)))</f>
        <v>0</v>
      </c>
      <c r="M543" s="176">
        <f>IF(ISBLANK(INDEX('Policy Characteristics'!G:G,MATCH($C543,'Policy Characteristics'!$C:$C,0))),"",INDEX('Policy Characteristics'!G:G,MATCH($C543,'Policy Characteristics'!$C:$C,0)))</f>
        <v>100</v>
      </c>
      <c r="N543" s="176">
        <f>IF(ISBLANK(INDEX('Policy Characteristics'!H:H,MATCH($C543,'Policy Characteristics'!$C:$C,0))),"",INDEX('Policy Characteristics'!H:H,MATCH($C543,'Policy Characteristics'!$C:$C,0)))</f>
        <v>5</v>
      </c>
      <c r="O543" s="176" t="str">
        <f>IF(ISBLANK(INDEX('Policy Characteristics'!I:I,MATCH($C543,'Policy Characteristics'!$C:$C,0))),"",INDEX('Policy Characteristics'!I:I,MATCH($C543,'Policy Characteristics'!$C:$C,0)))</f>
        <v>€ / metric ton CO2e</v>
      </c>
      <c r="P543" s="176" t="str">
        <f>IF(ISBLANK(INDEX('Policy Characteristics'!J:J,MATCH($C543,'Policy Characteristics'!$C:$C,0))),"",INDEX('Policy Characteristics'!J:J,MATCH($C543,'Policy Characteristics'!$C:$C,0)))</f>
        <v>**Description:** This policy provides a euro per metric ton CO2e subsidy, additional to any BAU subsidies.  // **Guidance for setting values:** For comparison, in the US, the 45Q tax credits provide $85 (equivalent to €78) per metric ton CO2e stored.</v>
      </c>
      <c r="Q543" s="176" t="str">
        <f>IF(ISBLANK(INDEX('Policy Characteristics'!K:K,MATCH($C543,'Policy Characteristics'!$C:$C,0))),"",INDEX('Policy Characteristics'!K:K,MATCH($C543,'Policy Characteristics'!$C:$C,0)))</f>
        <v/>
      </c>
      <c r="R543" s="176" t="str">
        <f>IF(ISBLANK(INDEX('Policy Characteristics'!L:L,MATCH($C543,'Policy Characteristics'!$C:$C,0))),"",INDEX('Policy Characteristics'!L:L,MATCH($C543,'Policy Characteristics'!$C:$C,0)))</f>
        <v/>
      </c>
    </row>
    <row r="544" spans="1:19" x14ac:dyDescent="0.25">
      <c r="A544" s="176" t="str">
        <f>IF(ISBLANK(INDEX('Policy Characteristics'!A:A,MATCH($C544,'Policy Characteristics'!$C:$C,0))),"",INDEX('Policy Characteristics'!A:A,MATCH($C544,'Policy Characteristics'!$C:$C,0)))</f>
        <v>Electricity Supply</v>
      </c>
      <c r="B544" s="184" t="str">
        <f>IF(ISBLANK(INDEX('Policy Characteristics'!B:B,MATCH($C544,'Policy Characteristics'!$C:$C,0))),"",INDEX('Policy Characteristics'!B:B,MATCH($C544,'Policy Characteristics'!$C:$C,0)))</f>
        <v>Electricity CCS Subsidy</v>
      </c>
      <c r="C544" s="176" t="str">
        <f t="shared" si="30"/>
        <v>Additional Subsidy for Elec CCS</v>
      </c>
      <c r="D544" s="6" t="s">
        <v>445</v>
      </c>
      <c r="F544" s="6" t="s">
        <v>446</v>
      </c>
      <c r="H544" s="44">
        <v>2273</v>
      </c>
      <c r="I544" s="1" t="s">
        <v>44</v>
      </c>
      <c r="J544" s="177" t="str">
        <f>IF(ISBLANK(INDEX('Policy Characteristics'!D:D,MATCH($C544,'Policy Characteristics'!$C:$C,0))),"",INDEX('Policy Characteristics'!D:D,MATCH($C544,'Policy Characteristics'!$C:$C,0)))</f>
        <v>Electricity CCS Subsidy</v>
      </c>
      <c r="K544" s="176" t="str">
        <f>IF(ISBLANK(INDEX('Policy Characteristics'!E:E,MATCH($C544,'Policy Characteristics'!$C:$C,0))),"",INDEX('Policy Characteristics'!E:E,MATCH($C544,'Policy Characteristics'!$C:$C,0)))</f>
        <v>elec CCS subsidy</v>
      </c>
      <c r="L544" s="176">
        <f>IF(ISBLANK(INDEX('Policy Characteristics'!F:F,MATCH($C544,'Policy Characteristics'!$C:$C,0))),"",INDEX('Policy Characteristics'!F:F,MATCH($C544,'Policy Characteristics'!$C:$C,0)))</f>
        <v>0</v>
      </c>
      <c r="M544" s="176">
        <f>IF(ISBLANK(INDEX('Policy Characteristics'!G:G,MATCH($C544,'Policy Characteristics'!$C:$C,0))),"",INDEX('Policy Characteristics'!G:G,MATCH($C544,'Policy Characteristics'!$C:$C,0)))</f>
        <v>100</v>
      </c>
      <c r="N544" s="176">
        <f>IF(ISBLANK(INDEX('Policy Characteristics'!H:H,MATCH($C544,'Policy Characteristics'!$C:$C,0))),"",INDEX('Policy Characteristics'!H:H,MATCH($C544,'Policy Characteristics'!$C:$C,0)))</f>
        <v>5</v>
      </c>
      <c r="O544" s="176" t="str">
        <f>IF(ISBLANK(INDEX('Policy Characteristics'!I:I,MATCH($C544,'Policy Characteristics'!$C:$C,0))),"",INDEX('Policy Characteristics'!I:I,MATCH($C544,'Policy Characteristics'!$C:$C,0)))</f>
        <v>€ / metric ton CO2e</v>
      </c>
      <c r="P544" s="176" t="str">
        <f>IF(ISBLANK(INDEX('Policy Characteristics'!J:J,MATCH($C544,'Policy Characteristics'!$C:$C,0))),"",INDEX('Policy Characteristics'!J:J,MATCH($C544,'Policy Characteristics'!$C:$C,0)))</f>
        <v>**Description:** This policy provides a euro per metric ton CO2e subsidy, additional to any BAU subsidies.  // **Guidance for setting values:** For comparison, in the US, the 45Q tax credits provide $85 (equivalent to €78) per metric ton CO2e stored.</v>
      </c>
      <c r="Q544" s="176" t="str">
        <f>IF(ISBLANK(INDEX('Policy Characteristics'!K:K,MATCH($C544,'Policy Characteristics'!$C:$C,0))),"",INDEX('Policy Characteristics'!K:K,MATCH($C544,'Policy Characteristics'!$C:$C,0)))</f>
        <v/>
      </c>
      <c r="R544" s="176" t="str">
        <f>IF(ISBLANK(INDEX('Policy Characteristics'!L:L,MATCH($C544,'Policy Characteristics'!$C:$C,0))),"",INDEX('Policy Characteristics'!L:L,MATCH($C544,'Policy Characteristics'!$C:$C,0)))</f>
        <v/>
      </c>
    </row>
    <row r="545" spans="1:18" x14ac:dyDescent="0.25">
      <c r="A545" s="176" t="str">
        <f>IF(ISBLANK(INDEX('Policy Characteristics'!A:A,MATCH($C545,'Policy Characteristics'!$C:$C,0))),"",INDEX('Policy Characteristics'!A:A,MATCH($C545,'Policy Characteristics'!$C:$C,0)))</f>
        <v>Electricity Supply</v>
      </c>
      <c r="B545" s="184" t="str">
        <f>IF(ISBLANK(INDEX('Policy Characteristics'!B:B,MATCH($C545,'Policy Characteristics'!$C:$C,0))),"",INDEX('Policy Characteristics'!B:B,MATCH($C545,'Policy Characteristics'!$C:$C,0)))</f>
        <v>Electricity CCS Subsidy</v>
      </c>
      <c r="C545" s="176" t="str">
        <f t="shared" si="30"/>
        <v>Additional Subsidy for Elec CCS</v>
      </c>
      <c r="D545" s="6" t="s">
        <v>1622</v>
      </c>
      <c r="F545" s="6" t="s">
        <v>1348</v>
      </c>
      <c r="H545" s="44">
        <v>2274</v>
      </c>
      <c r="I545" s="1" t="s">
        <v>44</v>
      </c>
      <c r="J545" s="177" t="str">
        <f>IF(ISBLANK(INDEX('Policy Characteristics'!D:D,MATCH($C545,'Policy Characteristics'!$C:$C,0))),"",INDEX('Policy Characteristics'!D:D,MATCH($C545,'Policy Characteristics'!$C:$C,0)))</f>
        <v>Electricity CCS Subsidy</v>
      </c>
      <c r="K545" s="176" t="str">
        <f>IF(ISBLANK(INDEX('Policy Characteristics'!E:E,MATCH($C545,'Policy Characteristics'!$C:$C,0))),"",INDEX('Policy Characteristics'!E:E,MATCH($C545,'Policy Characteristics'!$C:$C,0)))</f>
        <v>elec CCS subsidy</v>
      </c>
      <c r="L545" s="176">
        <f>IF(ISBLANK(INDEX('Policy Characteristics'!F:F,MATCH($C545,'Policy Characteristics'!$C:$C,0))),"",INDEX('Policy Characteristics'!F:F,MATCH($C545,'Policy Characteristics'!$C:$C,0)))</f>
        <v>0</v>
      </c>
      <c r="M545" s="176">
        <f>IF(ISBLANK(INDEX('Policy Characteristics'!G:G,MATCH($C545,'Policy Characteristics'!$C:$C,0))),"",INDEX('Policy Characteristics'!G:G,MATCH($C545,'Policy Characteristics'!$C:$C,0)))</f>
        <v>100</v>
      </c>
      <c r="N545" s="176">
        <f>IF(ISBLANK(INDEX('Policy Characteristics'!H:H,MATCH($C545,'Policy Characteristics'!$C:$C,0))),"",INDEX('Policy Characteristics'!H:H,MATCH($C545,'Policy Characteristics'!$C:$C,0)))</f>
        <v>5</v>
      </c>
      <c r="O545" s="176" t="str">
        <f>IF(ISBLANK(INDEX('Policy Characteristics'!I:I,MATCH($C545,'Policy Characteristics'!$C:$C,0))),"",INDEX('Policy Characteristics'!I:I,MATCH($C545,'Policy Characteristics'!$C:$C,0)))</f>
        <v>€ / metric ton CO2e</v>
      </c>
      <c r="P545" s="176" t="str">
        <f>IF(ISBLANK(INDEX('Policy Characteristics'!J:J,MATCH($C545,'Policy Characteristics'!$C:$C,0))),"",INDEX('Policy Characteristics'!J:J,MATCH($C545,'Policy Characteristics'!$C:$C,0)))</f>
        <v>**Description:** This policy provides a euro per metric ton CO2e subsidy, additional to any BAU subsidies.  // **Guidance for setting values:** For comparison, in the US, the 45Q tax credits provide $85 (equivalent to €78) per metric ton CO2e stored.</v>
      </c>
      <c r="Q545" s="176" t="str">
        <f>IF(ISBLANK(INDEX('Policy Characteristics'!K:K,MATCH($C545,'Policy Characteristics'!$C:$C,0))),"",INDEX('Policy Characteristics'!K:K,MATCH($C545,'Policy Characteristics'!$C:$C,0)))</f>
        <v/>
      </c>
      <c r="R545" s="176" t="str">
        <f>IF(ISBLANK(INDEX('Policy Characteristics'!L:L,MATCH($C545,'Policy Characteristics'!$C:$C,0))),"",INDEX('Policy Characteristics'!L:L,MATCH($C545,'Policy Characteristics'!$C:$C,0)))</f>
        <v/>
      </c>
    </row>
    <row r="546" spans="1:18" x14ac:dyDescent="0.25">
      <c r="A546" s="176" t="str">
        <f>IF(ISBLANK(INDEX('Policy Characteristics'!A:A,MATCH($C546,'Policy Characteristics'!$C:$C,0))),"",INDEX('Policy Characteristics'!A:A,MATCH($C546,'Policy Characteristics'!$C:$C,0)))</f>
        <v>Electricity Supply</v>
      </c>
      <c r="B546" s="184" t="str">
        <f>IF(ISBLANK(INDEX('Policy Characteristics'!B:B,MATCH($C546,'Policy Characteristics'!$C:$C,0))),"",INDEX('Policy Characteristics'!B:B,MATCH($C546,'Policy Characteristics'!$C:$C,0)))</f>
        <v>Electricity CCS Subsidy</v>
      </c>
      <c r="C546" s="176" t="str">
        <f t="shared" si="30"/>
        <v>Additional Subsidy for Elec CCS</v>
      </c>
      <c r="D546" s="6" t="s">
        <v>1623</v>
      </c>
      <c r="F546" s="6" t="s">
        <v>1468</v>
      </c>
      <c r="H546" s="44">
        <v>2275</v>
      </c>
      <c r="I546" s="1" t="s">
        <v>44</v>
      </c>
      <c r="J546" s="177" t="str">
        <f>IF(ISBLANK(INDEX('Policy Characteristics'!D:D,MATCH($C546,'Policy Characteristics'!$C:$C,0))),"",INDEX('Policy Characteristics'!D:D,MATCH($C546,'Policy Characteristics'!$C:$C,0)))</f>
        <v>Electricity CCS Subsidy</v>
      </c>
      <c r="K546" s="176" t="str">
        <f>IF(ISBLANK(INDEX('Policy Characteristics'!E:E,MATCH($C546,'Policy Characteristics'!$C:$C,0))),"",INDEX('Policy Characteristics'!E:E,MATCH($C546,'Policy Characteristics'!$C:$C,0)))</f>
        <v>elec CCS subsidy</v>
      </c>
      <c r="L546" s="176">
        <f>IF(ISBLANK(INDEX('Policy Characteristics'!F:F,MATCH($C546,'Policy Characteristics'!$C:$C,0))),"",INDEX('Policy Characteristics'!F:F,MATCH($C546,'Policy Characteristics'!$C:$C,0)))</f>
        <v>0</v>
      </c>
      <c r="M546" s="176">
        <f>IF(ISBLANK(INDEX('Policy Characteristics'!G:G,MATCH($C546,'Policy Characteristics'!$C:$C,0))),"",INDEX('Policy Characteristics'!G:G,MATCH($C546,'Policy Characteristics'!$C:$C,0)))</f>
        <v>100</v>
      </c>
      <c r="N546" s="176">
        <f>IF(ISBLANK(INDEX('Policy Characteristics'!H:H,MATCH($C546,'Policy Characteristics'!$C:$C,0))),"",INDEX('Policy Characteristics'!H:H,MATCH($C546,'Policy Characteristics'!$C:$C,0)))</f>
        <v>5</v>
      </c>
      <c r="O546" s="176" t="str">
        <f>IF(ISBLANK(INDEX('Policy Characteristics'!I:I,MATCH($C546,'Policy Characteristics'!$C:$C,0))),"",INDEX('Policy Characteristics'!I:I,MATCH($C546,'Policy Characteristics'!$C:$C,0)))</f>
        <v>€ / metric ton CO2e</v>
      </c>
      <c r="P546" s="176" t="str">
        <f>IF(ISBLANK(INDEX('Policy Characteristics'!J:J,MATCH($C546,'Policy Characteristics'!$C:$C,0))),"",INDEX('Policy Characteristics'!J:J,MATCH($C546,'Policy Characteristics'!$C:$C,0)))</f>
        <v>**Description:** This policy provides a euro per metric ton CO2e subsidy, additional to any BAU subsidies.  // **Guidance for setting values:** For comparison, in the US, the 45Q tax credits provide $85 (equivalent to €78) per metric ton CO2e stored.</v>
      </c>
      <c r="Q546" s="176" t="str">
        <f>IF(ISBLANK(INDEX('Policy Characteristics'!K:K,MATCH($C546,'Policy Characteristics'!$C:$C,0))),"",INDEX('Policy Characteristics'!K:K,MATCH($C546,'Policy Characteristics'!$C:$C,0)))</f>
        <v/>
      </c>
      <c r="R546" s="176" t="str">
        <f>IF(ISBLANK(INDEX('Policy Characteristics'!L:L,MATCH($C546,'Policy Characteristics'!$C:$C,0))),"",INDEX('Policy Characteristics'!L:L,MATCH($C546,'Policy Characteristics'!$C:$C,0)))</f>
        <v/>
      </c>
    </row>
    <row r="547" spans="1:18" x14ac:dyDescent="0.25">
      <c r="A547" s="176" t="str">
        <f>IF(ISBLANK(INDEX('Policy Characteristics'!A:A,MATCH($C547,'Policy Characteristics'!$C:$C,0))),"",INDEX('Policy Characteristics'!A:A,MATCH($C547,'Policy Characteristics'!$C:$C,0)))</f>
        <v>Electricity Supply</v>
      </c>
      <c r="B547" s="184" t="str">
        <f>IF(ISBLANK(INDEX('Policy Characteristics'!B:B,MATCH($C547,'Policy Characteristics'!$C:$C,0))),"",INDEX('Policy Characteristics'!B:B,MATCH($C547,'Policy Characteristics'!$C:$C,0)))</f>
        <v>Electricity CCS Subsidy</v>
      </c>
      <c r="C547" s="176" t="str">
        <f t="shared" si="30"/>
        <v>Additional Subsidy for Elec CCS</v>
      </c>
      <c r="D547" s="6" t="s">
        <v>1624</v>
      </c>
      <c r="F547" s="6" t="s">
        <v>1350</v>
      </c>
      <c r="H547" s="44">
        <v>2276</v>
      </c>
      <c r="I547" s="1" t="s">
        <v>43</v>
      </c>
      <c r="J547" s="177" t="str">
        <f>IF(ISBLANK(INDEX('Policy Characteristics'!D:D,MATCH($C547,'Policy Characteristics'!$C:$C,0))),"",INDEX('Policy Characteristics'!D:D,MATCH($C547,'Policy Characteristics'!$C:$C,0)))</f>
        <v>Electricity CCS Subsidy</v>
      </c>
      <c r="K547" s="176" t="str">
        <f>IF(ISBLANK(INDEX('Policy Characteristics'!E:E,MATCH($C547,'Policy Characteristics'!$C:$C,0))),"",INDEX('Policy Characteristics'!E:E,MATCH($C547,'Policy Characteristics'!$C:$C,0)))</f>
        <v>elec CCS subsidy</v>
      </c>
      <c r="L547" s="176">
        <f>IF(ISBLANK(INDEX('Policy Characteristics'!F:F,MATCH($C547,'Policy Characteristics'!$C:$C,0))),"",INDEX('Policy Characteristics'!F:F,MATCH($C547,'Policy Characteristics'!$C:$C,0)))</f>
        <v>0</v>
      </c>
      <c r="M547" s="176">
        <f>IF(ISBLANK(INDEX('Policy Characteristics'!G:G,MATCH($C547,'Policy Characteristics'!$C:$C,0))),"",INDEX('Policy Characteristics'!G:G,MATCH($C547,'Policy Characteristics'!$C:$C,0)))</f>
        <v>100</v>
      </c>
      <c r="N547" s="176">
        <f>IF(ISBLANK(INDEX('Policy Characteristics'!H:H,MATCH($C547,'Policy Characteristics'!$C:$C,0))),"",INDEX('Policy Characteristics'!H:H,MATCH($C547,'Policy Characteristics'!$C:$C,0)))</f>
        <v>5</v>
      </c>
      <c r="O547" s="176" t="str">
        <f>IF(ISBLANK(INDEX('Policy Characteristics'!I:I,MATCH($C547,'Policy Characteristics'!$C:$C,0))),"",INDEX('Policy Characteristics'!I:I,MATCH($C547,'Policy Characteristics'!$C:$C,0)))</f>
        <v>€ / metric ton CO2e</v>
      </c>
      <c r="P547" s="176" t="str">
        <f>IF(ISBLANK(INDEX('Policy Characteristics'!J:J,MATCH($C547,'Policy Characteristics'!$C:$C,0))),"",INDEX('Policy Characteristics'!J:J,MATCH($C547,'Policy Characteristics'!$C:$C,0)))</f>
        <v>**Description:** This policy provides a euro per metric ton CO2e subsidy, additional to any BAU subsidies.  // **Guidance for setting values:** For comparison, in the US, the 45Q tax credits provide $85 (equivalent to €78) per metric ton CO2e stored.</v>
      </c>
      <c r="Q547" s="176" t="str">
        <f>IF(ISBLANK(INDEX('Policy Characteristics'!K:K,MATCH($C547,'Policy Characteristics'!$C:$C,0))),"",INDEX('Policy Characteristics'!K:K,MATCH($C547,'Policy Characteristics'!$C:$C,0)))</f>
        <v/>
      </c>
      <c r="R547" s="176" t="str">
        <f>IF(ISBLANK(INDEX('Policy Characteristics'!L:L,MATCH($C547,'Policy Characteristics'!$C:$C,0))),"",INDEX('Policy Characteristics'!L:L,MATCH($C547,'Policy Characteristics'!$C:$C,0)))</f>
        <v/>
      </c>
    </row>
    <row r="548" spans="1:18" x14ac:dyDescent="0.25">
      <c r="A548" s="176" t="str">
        <f>IF(ISBLANK(INDEX('Policy Characteristics'!A:A,MATCH($C548,'Policy Characteristics'!$C:$C,0))),"",INDEX('Policy Characteristics'!A:A,MATCH($C548,'Policy Characteristics'!$C:$C,0)))</f>
        <v>Electricity Supply</v>
      </c>
      <c r="B548" s="184" t="str">
        <f>IF(ISBLANK(INDEX('Policy Characteristics'!B:B,MATCH($C548,'Policy Characteristics'!$C:$C,0))),"",INDEX('Policy Characteristics'!B:B,MATCH($C548,'Policy Characteristics'!$C:$C,0)))</f>
        <v>Electricity CCS Subsidy</v>
      </c>
      <c r="C548" s="176" t="str">
        <f t="shared" si="30"/>
        <v>Additional Subsidy for Elec CCS</v>
      </c>
      <c r="D548" s="6" t="s">
        <v>2272</v>
      </c>
      <c r="F548" s="6" t="s">
        <v>2279</v>
      </c>
      <c r="H548" s="44">
        <v>2277</v>
      </c>
      <c r="I548" s="1" t="s">
        <v>43</v>
      </c>
      <c r="J548" s="177" t="str">
        <f>IF(ISBLANK(INDEX('Policy Characteristics'!D:D,MATCH($C548,'Policy Characteristics'!$C:$C,0))),"",INDEX('Policy Characteristics'!D:D,MATCH($C548,'Policy Characteristics'!$C:$C,0)))</f>
        <v>Electricity CCS Subsidy</v>
      </c>
      <c r="K548" s="176" t="str">
        <f>IF(ISBLANK(INDEX('Policy Characteristics'!E:E,MATCH($C548,'Policy Characteristics'!$C:$C,0))),"",INDEX('Policy Characteristics'!E:E,MATCH($C548,'Policy Characteristics'!$C:$C,0)))</f>
        <v>elec CCS subsidy</v>
      </c>
      <c r="L548" s="176">
        <f>IF(ISBLANK(INDEX('Policy Characteristics'!F:F,MATCH($C548,'Policy Characteristics'!$C:$C,0))),"",INDEX('Policy Characteristics'!F:F,MATCH($C548,'Policy Characteristics'!$C:$C,0)))</f>
        <v>0</v>
      </c>
      <c r="M548" s="176">
        <f>IF(ISBLANK(INDEX('Policy Characteristics'!G:G,MATCH($C548,'Policy Characteristics'!$C:$C,0))),"",INDEX('Policy Characteristics'!G:G,MATCH($C548,'Policy Characteristics'!$C:$C,0)))</f>
        <v>100</v>
      </c>
      <c r="N548" s="176">
        <f>IF(ISBLANK(INDEX('Policy Characteristics'!H:H,MATCH($C548,'Policy Characteristics'!$C:$C,0))),"",INDEX('Policy Characteristics'!H:H,MATCH($C548,'Policy Characteristics'!$C:$C,0)))</f>
        <v>5</v>
      </c>
      <c r="O548" s="176" t="str">
        <f>IF(ISBLANK(INDEX('Policy Characteristics'!I:I,MATCH($C548,'Policy Characteristics'!$C:$C,0))),"",INDEX('Policy Characteristics'!I:I,MATCH($C548,'Policy Characteristics'!$C:$C,0)))</f>
        <v>€ / metric ton CO2e</v>
      </c>
      <c r="P548" s="176" t="str">
        <f>IF(ISBLANK(INDEX('Policy Characteristics'!J:J,MATCH($C548,'Policy Characteristics'!$C:$C,0))),"",INDEX('Policy Characteristics'!J:J,MATCH($C548,'Policy Characteristics'!$C:$C,0)))</f>
        <v>**Description:** This policy provides a euro per metric ton CO2e subsidy, additional to any BAU subsidies.  // **Guidance for setting values:** For comparison, in the US, the 45Q tax credits provide $85 (equivalent to €78) per metric ton CO2e stored.</v>
      </c>
      <c r="Q548" s="176" t="str">
        <f>IF(ISBLANK(INDEX('Policy Characteristics'!K:K,MATCH($C548,'Policy Characteristics'!$C:$C,0))),"",INDEX('Policy Characteristics'!K:K,MATCH($C548,'Policy Characteristics'!$C:$C,0)))</f>
        <v/>
      </c>
      <c r="R548" s="176" t="str">
        <f>IF(ISBLANK(INDEX('Policy Characteristics'!L:L,MATCH($C548,'Policy Characteristics'!$C:$C,0))),"",INDEX('Policy Characteristics'!L:L,MATCH($C548,'Policy Characteristics'!$C:$C,0)))</f>
        <v/>
      </c>
    </row>
    <row r="549" spans="1:18" x14ac:dyDescent="0.25">
      <c r="A549" s="176" t="str">
        <f>IF(ISBLANK(INDEX('Policy Characteristics'!A:A,MATCH($C549,'Policy Characteristics'!$C:$C,0))),"",INDEX('Policy Characteristics'!A:A,MATCH($C549,'Policy Characteristics'!$C:$C,0)))</f>
        <v>Electricity Supply</v>
      </c>
      <c r="B549" s="184" t="str">
        <f>IF(ISBLANK(INDEX('Policy Characteristics'!B:B,MATCH($C549,'Policy Characteristics'!$C:$C,0))),"",INDEX('Policy Characteristics'!B:B,MATCH($C549,'Policy Characteristics'!$C:$C,0)))</f>
        <v>Electricity CCS Subsidy</v>
      </c>
      <c r="C549" s="176" t="str">
        <f t="shared" si="30"/>
        <v>Additional Subsidy for Elec CCS</v>
      </c>
      <c r="D549" s="6" t="s">
        <v>2275</v>
      </c>
      <c r="F549" s="6" t="s">
        <v>2280</v>
      </c>
      <c r="H549" s="44">
        <v>2278</v>
      </c>
      <c r="I549" s="1" t="s">
        <v>43</v>
      </c>
      <c r="J549" s="177" t="str">
        <f>IF(ISBLANK(INDEX('Policy Characteristics'!D:D,MATCH($C549,'Policy Characteristics'!$C:$C,0))),"",INDEX('Policy Characteristics'!D:D,MATCH($C549,'Policy Characteristics'!$C:$C,0)))</f>
        <v>Electricity CCS Subsidy</v>
      </c>
      <c r="K549" s="176" t="str">
        <f>IF(ISBLANK(INDEX('Policy Characteristics'!E:E,MATCH($C549,'Policy Characteristics'!$C:$C,0))),"",INDEX('Policy Characteristics'!E:E,MATCH($C549,'Policy Characteristics'!$C:$C,0)))</f>
        <v>elec CCS subsidy</v>
      </c>
      <c r="L549" s="176">
        <f>IF(ISBLANK(INDEX('Policy Characteristics'!F:F,MATCH($C549,'Policy Characteristics'!$C:$C,0))),"",INDEX('Policy Characteristics'!F:F,MATCH($C549,'Policy Characteristics'!$C:$C,0)))</f>
        <v>0</v>
      </c>
      <c r="M549" s="176">
        <f>IF(ISBLANK(INDEX('Policy Characteristics'!G:G,MATCH($C549,'Policy Characteristics'!$C:$C,0))),"",INDEX('Policy Characteristics'!G:G,MATCH($C549,'Policy Characteristics'!$C:$C,0)))</f>
        <v>100</v>
      </c>
      <c r="N549" s="176">
        <f>IF(ISBLANK(INDEX('Policy Characteristics'!H:H,MATCH($C549,'Policy Characteristics'!$C:$C,0))),"",INDEX('Policy Characteristics'!H:H,MATCH($C549,'Policy Characteristics'!$C:$C,0)))</f>
        <v>5</v>
      </c>
      <c r="O549" s="176" t="str">
        <f>IF(ISBLANK(INDEX('Policy Characteristics'!I:I,MATCH($C549,'Policy Characteristics'!$C:$C,0))),"",INDEX('Policy Characteristics'!I:I,MATCH($C549,'Policy Characteristics'!$C:$C,0)))</f>
        <v>€ / metric ton CO2e</v>
      </c>
      <c r="P549" s="176" t="str">
        <f>IF(ISBLANK(INDEX('Policy Characteristics'!J:J,MATCH($C549,'Policy Characteristics'!$C:$C,0))),"",INDEX('Policy Characteristics'!J:J,MATCH($C549,'Policy Characteristics'!$C:$C,0)))</f>
        <v>**Description:** This policy provides a euro per metric ton CO2e subsidy, additional to any BAU subsidies.  // **Guidance for setting values:** For comparison, in the US, the 45Q tax credits provide $85 (equivalent to €78) per metric ton CO2e stored.</v>
      </c>
      <c r="Q549" s="176" t="str">
        <f>IF(ISBLANK(INDEX('Policy Characteristics'!K:K,MATCH($C549,'Policy Characteristics'!$C:$C,0))),"",INDEX('Policy Characteristics'!K:K,MATCH($C549,'Policy Characteristics'!$C:$C,0)))</f>
        <v/>
      </c>
      <c r="R549" s="176" t="str">
        <f>IF(ISBLANK(INDEX('Policy Characteristics'!L:L,MATCH($C549,'Policy Characteristics'!$C:$C,0))),"",INDEX('Policy Characteristics'!L:L,MATCH($C549,'Policy Characteristics'!$C:$C,0)))</f>
        <v/>
      </c>
    </row>
    <row r="550" spans="1:18" x14ac:dyDescent="0.25">
      <c r="A550" s="176" t="str">
        <f>IF(ISBLANK(INDEX('Policy Characteristics'!A:A,MATCH($C550,'Policy Characteristics'!$C:$C,0))),"",INDEX('Policy Characteristics'!A:A,MATCH($C550,'Policy Characteristics'!$C:$C,0)))</f>
        <v>Electricity Supply</v>
      </c>
      <c r="B550" s="184" t="str">
        <f>IF(ISBLANK(INDEX('Policy Characteristics'!B:B,MATCH($C550,'Policy Characteristics'!$C:$C,0))),"",INDEX('Policy Characteristics'!B:B,MATCH($C550,'Policy Characteristics'!$C:$C,0)))</f>
        <v>Electricity CCS Subsidy</v>
      </c>
      <c r="C550" s="176" t="str">
        <f t="shared" si="30"/>
        <v>Additional Subsidy for Elec CCS</v>
      </c>
      <c r="D550" s="6" t="s">
        <v>2276</v>
      </c>
      <c r="F550" s="6" t="s">
        <v>2281</v>
      </c>
      <c r="H550" s="44">
        <v>2279</v>
      </c>
      <c r="I550" s="1" t="s">
        <v>43</v>
      </c>
      <c r="J550" s="177" t="str">
        <f>IF(ISBLANK(INDEX('Policy Characteristics'!D:D,MATCH($C550,'Policy Characteristics'!$C:$C,0))),"",INDEX('Policy Characteristics'!D:D,MATCH($C550,'Policy Characteristics'!$C:$C,0)))</f>
        <v>Electricity CCS Subsidy</v>
      </c>
      <c r="K550" s="176" t="str">
        <f>IF(ISBLANK(INDEX('Policy Characteristics'!E:E,MATCH($C550,'Policy Characteristics'!$C:$C,0))),"",INDEX('Policy Characteristics'!E:E,MATCH($C550,'Policy Characteristics'!$C:$C,0)))</f>
        <v>elec CCS subsidy</v>
      </c>
      <c r="L550" s="176">
        <f>IF(ISBLANK(INDEX('Policy Characteristics'!F:F,MATCH($C550,'Policy Characteristics'!$C:$C,0))),"",INDEX('Policy Characteristics'!F:F,MATCH($C550,'Policy Characteristics'!$C:$C,0)))</f>
        <v>0</v>
      </c>
      <c r="M550" s="176">
        <f>IF(ISBLANK(INDEX('Policy Characteristics'!G:G,MATCH($C550,'Policy Characteristics'!$C:$C,0))),"",INDEX('Policy Characteristics'!G:G,MATCH($C550,'Policy Characteristics'!$C:$C,0)))</f>
        <v>100</v>
      </c>
      <c r="N550" s="176">
        <f>IF(ISBLANK(INDEX('Policy Characteristics'!H:H,MATCH($C550,'Policy Characteristics'!$C:$C,0))),"",INDEX('Policy Characteristics'!H:H,MATCH($C550,'Policy Characteristics'!$C:$C,0)))</f>
        <v>5</v>
      </c>
      <c r="O550" s="176" t="str">
        <f>IF(ISBLANK(INDEX('Policy Characteristics'!I:I,MATCH($C550,'Policy Characteristics'!$C:$C,0))),"",INDEX('Policy Characteristics'!I:I,MATCH($C550,'Policy Characteristics'!$C:$C,0)))</f>
        <v>€ / metric ton CO2e</v>
      </c>
      <c r="P550" s="176" t="str">
        <f>IF(ISBLANK(INDEX('Policy Characteristics'!J:J,MATCH($C550,'Policy Characteristics'!$C:$C,0))),"",INDEX('Policy Characteristics'!J:J,MATCH($C550,'Policy Characteristics'!$C:$C,0)))</f>
        <v>**Description:** This policy provides a euro per metric ton CO2e subsidy, additional to any BAU subsidies.  // **Guidance for setting values:** For comparison, in the US, the 45Q tax credits provide $85 (equivalent to €78) per metric ton CO2e stored.</v>
      </c>
      <c r="Q550" s="176" t="str">
        <f>IF(ISBLANK(INDEX('Policy Characteristics'!K:K,MATCH($C550,'Policy Characteristics'!$C:$C,0))),"",INDEX('Policy Characteristics'!K:K,MATCH($C550,'Policy Characteristics'!$C:$C,0)))</f>
        <v/>
      </c>
      <c r="R550" s="176" t="str">
        <f>IF(ISBLANK(INDEX('Policy Characteristics'!L:L,MATCH($C550,'Policy Characteristics'!$C:$C,0))),"",INDEX('Policy Characteristics'!L:L,MATCH($C550,'Policy Characteristics'!$C:$C,0)))</f>
        <v/>
      </c>
    </row>
    <row r="551" spans="1:18" x14ac:dyDescent="0.25">
      <c r="A551" s="176" t="str">
        <f>IF(ISBLANK(INDEX('Policy Characteristics'!A:A,MATCH($C551,'Policy Characteristics'!$C:$C,0))),"",INDEX('Policy Characteristics'!A:A,MATCH($C551,'Policy Characteristics'!$C:$C,0)))</f>
        <v>Electricity Supply</v>
      </c>
      <c r="B551" s="184" t="str">
        <f>IF(ISBLANK(INDEX('Policy Characteristics'!B:B,MATCH($C551,'Policy Characteristics'!$C:$C,0))),"",INDEX('Policy Characteristics'!B:B,MATCH($C551,'Policy Characteristics'!$C:$C,0)))</f>
        <v>Electricity CCS Subsidy</v>
      </c>
      <c r="C551" s="176" t="str">
        <f t="shared" si="30"/>
        <v>Additional Subsidy for Elec CCS</v>
      </c>
      <c r="D551" s="6" t="s">
        <v>2277</v>
      </c>
      <c r="F551" s="6" t="s">
        <v>2282</v>
      </c>
      <c r="H551" s="44">
        <v>2280</v>
      </c>
      <c r="I551" s="1" t="s">
        <v>43</v>
      </c>
      <c r="J551" s="177" t="str">
        <f>IF(ISBLANK(INDEX('Policy Characteristics'!D:D,MATCH($C551,'Policy Characteristics'!$C:$C,0))),"",INDEX('Policy Characteristics'!D:D,MATCH($C551,'Policy Characteristics'!$C:$C,0)))</f>
        <v>Electricity CCS Subsidy</v>
      </c>
      <c r="K551" s="176" t="str">
        <f>IF(ISBLANK(INDEX('Policy Characteristics'!E:E,MATCH($C551,'Policy Characteristics'!$C:$C,0))),"",INDEX('Policy Characteristics'!E:E,MATCH($C551,'Policy Characteristics'!$C:$C,0)))</f>
        <v>elec CCS subsidy</v>
      </c>
      <c r="L551" s="176">
        <f>IF(ISBLANK(INDEX('Policy Characteristics'!F:F,MATCH($C551,'Policy Characteristics'!$C:$C,0))),"",INDEX('Policy Characteristics'!F:F,MATCH($C551,'Policy Characteristics'!$C:$C,0)))</f>
        <v>0</v>
      </c>
      <c r="M551" s="176">
        <f>IF(ISBLANK(INDEX('Policy Characteristics'!G:G,MATCH($C551,'Policy Characteristics'!$C:$C,0))),"",INDEX('Policy Characteristics'!G:G,MATCH($C551,'Policy Characteristics'!$C:$C,0)))</f>
        <v>100</v>
      </c>
      <c r="N551" s="176">
        <f>IF(ISBLANK(INDEX('Policy Characteristics'!H:H,MATCH($C551,'Policy Characteristics'!$C:$C,0))),"",INDEX('Policy Characteristics'!H:H,MATCH($C551,'Policy Characteristics'!$C:$C,0)))</f>
        <v>5</v>
      </c>
      <c r="O551" s="176" t="str">
        <f>IF(ISBLANK(INDEX('Policy Characteristics'!I:I,MATCH($C551,'Policy Characteristics'!$C:$C,0))),"",INDEX('Policy Characteristics'!I:I,MATCH($C551,'Policy Characteristics'!$C:$C,0)))</f>
        <v>€ / metric ton CO2e</v>
      </c>
      <c r="P551" s="176" t="str">
        <f>IF(ISBLANK(INDEX('Policy Characteristics'!J:J,MATCH($C551,'Policy Characteristics'!$C:$C,0))),"",INDEX('Policy Characteristics'!J:J,MATCH($C551,'Policy Characteristics'!$C:$C,0)))</f>
        <v>**Description:** This policy provides a euro per metric ton CO2e subsidy, additional to any BAU subsidies.  // **Guidance for setting values:** For comparison, in the US, the 45Q tax credits provide $85 (equivalent to €78) per metric ton CO2e stored.</v>
      </c>
      <c r="Q551" s="176" t="str">
        <f>IF(ISBLANK(INDEX('Policy Characteristics'!K:K,MATCH($C551,'Policy Characteristics'!$C:$C,0))),"",INDEX('Policy Characteristics'!K:K,MATCH($C551,'Policy Characteristics'!$C:$C,0)))</f>
        <v/>
      </c>
      <c r="R551" s="176" t="str">
        <f>IF(ISBLANK(INDEX('Policy Characteristics'!L:L,MATCH($C551,'Policy Characteristics'!$C:$C,0))),"",INDEX('Policy Characteristics'!L:L,MATCH($C551,'Policy Characteristics'!$C:$C,0)))</f>
        <v/>
      </c>
    </row>
    <row r="552" spans="1:18" x14ac:dyDescent="0.25">
      <c r="A552" s="176" t="str">
        <f>IF(ISBLANK(INDEX('Policy Characteristics'!A:A,MATCH($C552,'Policy Characteristics'!$C:$C,0))),"",INDEX('Policy Characteristics'!A:A,MATCH($C552,'Policy Characteristics'!$C:$C,0)))</f>
        <v>Electricity Supply</v>
      </c>
      <c r="B552" s="184" t="str">
        <f>IF(ISBLANK(INDEX('Policy Characteristics'!B:B,MATCH($C552,'Policy Characteristics'!$C:$C,0))),"",INDEX('Policy Characteristics'!B:B,MATCH($C552,'Policy Characteristics'!$C:$C,0)))</f>
        <v>Electricity CCS Subsidy</v>
      </c>
      <c r="C552" s="176" t="str">
        <f t="shared" si="30"/>
        <v>Additional Subsidy for Elec CCS</v>
      </c>
      <c r="D552" s="6" t="s">
        <v>2278</v>
      </c>
      <c r="F552" s="6" t="s">
        <v>2283</v>
      </c>
      <c r="H552" s="44">
        <v>2281</v>
      </c>
      <c r="I552" s="1" t="s">
        <v>44</v>
      </c>
      <c r="J552" s="177" t="str">
        <f>IF(ISBLANK(INDEX('Policy Characteristics'!D:D,MATCH($C552,'Policy Characteristics'!$C:$C,0))),"",INDEX('Policy Characteristics'!D:D,MATCH($C552,'Policy Characteristics'!$C:$C,0)))</f>
        <v>Electricity CCS Subsidy</v>
      </c>
      <c r="K552" s="176" t="str">
        <f>IF(ISBLANK(INDEX('Policy Characteristics'!E:E,MATCH($C552,'Policy Characteristics'!$C:$C,0))),"",INDEX('Policy Characteristics'!E:E,MATCH($C552,'Policy Characteristics'!$C:$C,0)))</f>
        <v>elec CCS subsidy</v>
      </c>
      <c r="L552" s="176">
        <f>IF(ISBLANK(INDEX('Policy Characteristics'!F:F,MATCH($C552,'Policy Characteristics'!$C:$C,0))),"",INDEX('Policy Characteristics'!F:F,MATCH($C552,'Policy Characteristics'!$C:$C,0)))</f>
        <v>0</v>
      </c>
      <c r="M552" s="176">
        <f>IF(ISBLANK(INDEX('Policy Characteristics'!G:G,MATCH($C552,'Policy Characteristics'!$C:$C,0))),"",INDEX('Policy Characteristics'!G:G,MATCH($C552,'Policy Characteristics'!$C:$C,0)))</f>
        <v>100</v>
      </c>
      <c r="N552" s="176">
        <f>IF(ISBLANK(INDEX('Policy Characteristics'!H:H,MATCH($C552,'Policy Characteristics'!$C:$C,0))),"",INDEX('Policy Characteristics'!H:H,MATCH($C552,'Policy Characteristics'!$C:$C,0)))</f>
        <v>5</v>
      </c>
      <c r="O552" s="176" t="str">
        <f>IF(ISBLANK(INDEX('Policy Characteristics'!I:I,MATCH($C552,'Policy Characteristics'!$C:$C,0))),"",INDEX('Policy Characteristics'!I:I,MATCH($C552,'Policy Characteristics'!$C:$C,0)))</f>
        <v>€ / metric ton CO2e</v>
      </c>
      <c r="P552" s="176" t="str">
        <f>IF(ISBLANK(INDEX('Policy Characteristics'!J:J,MATCH($C552,'Policy Characteristics'!$C:$C,0))),"",INDEX('Policy Characteristics'!J:J,MATCH($C552,'Policy Characteristics'!$C:$C,0)))</f>
        <v>**Description:** This policy provides a euro per metric ton CO2e subsidy, additional to any BAU subsidies.  // **Guidance for setting values:** For comparison, in the US, the 45Q tax credits provide $85 (equivalent to €78) per metric ton CO2e stored.</v>
      </c>
      <c r="Q552" s="176" t="str">
        <f>IF(ISBLANK(INDEX('Policy Characteristics'!K:K,MATCH($C552,'Policy Characteristics'!$C:$C,0))),"",INDEX('Policy Characteristics'!K:K,MATCH($C552,'Policy Characteristics'!$C:$C,0)))</f>
        <v/>
      </c>
      <c r="R552" s="176" t="str">
        <f>IF(ISBLANK(INDEX('Policy Characteristics'!L:L,MATCH($C552,'Policy Characteristics'!$C:$C,0))),"",INDEX('Policy Characteristics'!L:L,MATCH($C552,'Policy Characteristics'!$C:$C,0)))</f>
        <v/>
      </c>
    </row>
    <row r="553" spans="1:18" x14ac:dyDescent="0.25">
      <c r="A553" s="176" t="str">
        <f>IF(ISBLANK(INDEX('Policy Characteristics'!A:A,MATCH($C553,'Policy Characteristics'!$C:$C,0))),"",INDEX('Policy Characteristics'!A:A,MATCH($C553,'Policy Characteristics'!$C:$C,0)))</f>
        <v>Electricity Supply</v>
      </c>
      <c r="B553" s="184" t="str">
        <f>IF(ISBLANK(INDEX('Policy Characteristics'!B:B,MATCH($C553,'Policy Characteristics'!$C:$C,0))),"",INDEX('Policy Characteristics'!B:B,MATCH($C553,'Policy Characteristics'!$C:$C,0)))</f>
        <v>Electricity CCS Subsidy</v>
      </c>
      <c r="C553" s="176" t="str">
        <f t="shared" si="30"/>
        <v>Additional Subsidy for Elec CCS</v>
      </c>
      <c r="D553" s="6" t="s">
        <v>2354</v>
      </c>
      <c r="F553" s="6" t="s">
        <v>2352</v>
      </c>
      <c r="H553" s="44">
        <v>2282</v>
      </c>
      <c r="I553" s="1" t="s">
        <v>44</v>
      </c>
      <c r="J553" s="177" t="str">
        <f>IF(ISBLANK(INDEX('Policy Characteristics'!D:D,MATCH($C553,'Policy Characteristics'!$C:$C,0))),"",INDEX('Policy Characteristics'!D:D,MATCH($C553,'Policy Characteristics'!$C:$C,0)))</f>
        <v>Electricity CCS Subsidy</v>
      </c>
      <c r="K553" s="176" t="str">
        <f>IF(ISBLANK(INDEX('Policy Characteristics'!E:E,MATCH($C553,'Policy Characteristics'!$C:$C,0))),"",INDEX('Policy Characteristics'!E:E,MATCH($C553,'Policy Characteristics'!$C:$C,0)))</f>
        <v>elec CCS subsidy</v>
      </c>
      <c r="L553" s="176">
        <f>IF(ISBLANK(INDEX('Policy Characteristics'!F:F,MATCH($C553,'Policy Characteristics'!$C:$C,0))),"",INDEX('Policy Characteristics'!F:F,MATCH($C553,'Policy Characteristics'!$C:$C,0)))</f>
        <v>0</v>
      </c>
      <c r="M553" s="176">
        <f>IF(ISBLANK(INDEX('Policy Characteristics'!G:G,MATCH($C553,'Policy Characteristics'!$C:$C,0))),"",INDEX('Policy Characteristics'!G:G,MATCH($C553,'Policy Characteristics'!$C:$C,0)))</f>
        <v>100</v>
      </c>
      <c r="N553" s="176">
        <f>IF(ISBLANK(INDEX('Policy Characteristics'!H:H,MATCH($C553,'Policy Characteristics'!$C:$C,0))),"",INDEX('Policy Characteristics'!H:H,MATCH($C553,'Policy Characteristics'!$C:$C,0)))</f>
        <v>5</v>
      </c>
      <c r="O553" s="176" t="str">
        <f>IF(ISBLANK(INDEX('Policy Characteristics'!I:I,MATCH($C553,'Policy Characteristics'!$C:$C,0))),"",INDEX('Policy Characteristics'!I:I,MATCH($C553,'Policy Characteristics'!$C:$C,0)))</f>
        <v>€ / metric ton CO2e</v>
      </c>
      <c r="P553" s="176" t="str">
        <f>IF(ISBLANK(INDEX('Policy Characteristics'!J:J,MATCH($C553,'Policy Characteristics'!$C:$C,0))),"",INDEX('Policy Characteristics'!J:J,MATCH($C553,'Policy Characteristics'!$C:$C,0)))</f>
        <v>**Description:** This policy provides a euro per metric ton CO2e subsidy, additional to any BAU subsidies.  // **Guidance for setting values:** For comparison, in the US, the 45Q tax credits provide $85 (equivalent to €78) per metric ton CO2e stored.</v>
      </c>
      <c r="Q553" s="176" t="str">
        <f>IF(ISBLANK(INDEX('Policy Characteristics'!K:K,MATCH($C553,'Policy Characteristics'!$C:$C,0))),"",INDEX('Policy Characteristics'!K:K,MATCH($C553,'Policy Characteristics'!$C:$C,0)))</f>
        <v/>
      </c>
      <c r="R553" s="176" t="str">
        <f>IF(ISBLANK(INDEX('Policy Characteristics'!L:L,MATCH($C553,'Policy Characteristics'!$C:$C,0))),"",INDEX('Policy Characteristics'!L:L,MATCH($C553,'Policy Characteristics'!$C:$C,0)))</f>
        <v/>
      </c>
    </row>
    <row r="554" spans="1:18" x14ac:dyDescent="0.25">
      <c r="A554" s="176" t="str">
        <f>IF(ISBLANK(INDEX('Policy Characteristics'!A:A,MATCH($C554,'Policy Characteristics'!$C:$C,0))),"",INDEX('Policy Characteristics'!A:A,MATCH($C554,'Policy Characteristics'!$C:$C,0)))</f>
        <v>Electricity Supply</v>
      </c>
      <c r="B554" s="184" t="str">
        <f>IF(ISBLANK(INDEX('Policy Characteristics'!B:B,MATCH($C554,'Policy Characteristics'!$C:$C,0))),"",INDEX('Policy Characteristics'!B:B,MATCH($C554,'Policy Characteristics'!$C:$C,0)))</f>
        <v>Electricity CCS Subsidy</v>
      </c>
      <c r="C554" s="176" t="str">
        <f t="shared" si="30"/>
        <v>Additional Subsidy for Elec CCS</v>
      </c>
      <c r="D554" s="6" t="s">
        <v>2355</v>
      </c>
      <c r="F554" s="6" t="s">
        <v>2353</v>
      </c>
      <c r="H554" s="44">
        <v>2283</v>
      </c>
      <c r="I554" s="1" t="s">
        <v>44</v>
      </c>
      <c r="J554" s="177" t="str">
        <f>IF(ISBLANK(INDEX('Policy Characteristics'!D:D,MATCH($C554,'Policy Characteristics'!$C:$C,0))),"",INDEX('Policy Characteristics'!D:D,MATCH($C554,'Policy Characteristics'!$C:$C,0)))</f>
        <v>Electricity CCS Subsidy</v>
      </c>
      <c r="K554" s="176" t="str">
        <f>IF(ISBLANK(INDEX('Policy Characteristics'!E:E,MATCH($C554,'Policy Characteristics'!$C:$C,0))),"",INDEX('Policy Characteristics'!E:E,MATCH($C554,'Policy Characteristics'!$C:$C,0)))</f>
        <v>elec CCS subsidy</v>
      </c>
      <c r="L554" s="176">
        <f>IF(ISBLANK(INDEX('Policy Characteristics'!F:F,MATCH($C554,'Policy Characteristics'!$C:$C,0))),"",INDEX('Policy Characteristics'!F:F,MATCH($C554,'Policy Characteristics'!$C:$C,0)))</f>
        <v>0</v>
      </c>
      <c r="M554" s="176">
        <f>IF(ISBLANK(INDEX('Policy Characteristics'!G:G,MATCH($C554,'Policy Characteristics'!$C:$C,0))),"",INDEX('Policy Characteristics'!G:G,MATCH($C554,'Policy Characteristics'!$C:$C,0)))</f>
        <v>100</v>
      </c>
      <c r="N554" s="176">
        <f>IF(ISBLANK(INDEX('Policy Characteristics'!H:H,MATCH($C554,'Policy Characteristics'!$C:$C,0))),"",INDEX('Policy Characteristics'!H:H,MATCH($C554,'Policy Characteristics'!$C:$C,0)))</f>
        <v>5</v>
      </c>
      <c r="O554" s="176" t="str">
        <f>IF(ISBLANK(INDEX('Policy Characteristics'!I:I,MATCH($C554,'Policy Characteristics'!$C:$C,0))),"",INDEX('Policy Characteristics'!I:I,MATCH($C554,'Policy Characteristics'!$C:$C,0)))</f>
        <v>€ / metric ton CO2e</v>
      </c>
      <c r="P554" s="176" t="str">
        <f>IF(ISBLANK(INDEX('Policy Characteristics'!J:J,MATCH($C554,'Policy Characteristics'!$C:$C,0))),"",INDEX('Policy Characteristics'!J:J,MATCH($C554,'Policy Characteristics'!$C:$C,0)))</f>
        <v>**Description:** This policy provides a euro per metric ton CO2e subsidy, additional to any BAU subsidies.  // **Guidance for setting values:** For comparison, in the US, the 45Q tax credits provide $85 (equivalent to €78) per metric ton CO2e stored.</v>
      </c>
      <c r="Q554" s="176" t="str">
        <f>IF(ISBLANK(INDEX('Policy Characteristics'!K:K,MATCH($C554,'Policy Characteristics'!$C:$C,0))),"",INDEX('Policy Characteristics'!K:K,MATCH($C554,'Policy Characteristics'!$C:$C,0)))</f>
        <v/>
      </c>
      <c r="R554" s="176" t="str">
        <f>IF(ISBLANK(INDEX('Policy Characteristics'!L:L,MATCH($C554,'Policy Characteristics'!$C:$C,0))),"",INDEX('Policy Characteristics'!L:L,MATCH($C554,'Policy Characteristics'!$C:$C,0)))</f>
        <v/>
      </c>
    </row>
    <row r="555" spans="1:18" x14ac:dyDescent="0.25">
      <c r="A555" s="176" t="str">
        <f>IF(ISBLANK(INDEX('Policy Characteristics'!A:A,MATCH($C555,'Policy Characteristics'!$C:$C,0))),"",INDEX('Policy Characteristics'!A:A,MATCH($C555,'Policy Characteristics'!$C:$C,0)))</f>
        <v>Industry</v>
      </c>
      <c r="B555" s="184" t="str">
        <f>IF(ISBLANK(INDEX('Policy Characteristics'!B:B,MATCH($C555,'Policy Characteristics'!$C:$C,0))),"",INDEX('Policy Characteristics'!B:B,MATCH($C555,'Policy Characteristics'!$C:$C,0)))</f>
        <v>Buy In-Region Products</v>
      </c>
      <c r="C555" t="s">
        <v>2041</v>
      </c>
      <c r="D555" s="47" t="s">
        <v>1932</v>
      </c>
      <c r="E555" s="6"/>
      <c r="F555" t="s">
        <v>1957</v>
      </c>
      <c r="G555" s="47"/>
      <c r="H555" s="44">
        <v>1537</v>
      </c>
      <c r="I555" s="197" t="s">
        <v>43</v>
      </c>
      <c r="J555" s="177" t="str">
        <f>IF(ISBLANK(INDEX('Policy Characteristics'!D:D,MATCH($C555,'Policy Characteristics'!$C:$C,0))),"",INDEX('Policy Characteristics'!D:D,MATCH($C555,'Policy Characteristics'!$C:$C,0)))</f>
        <v>Buy In-Region Products</v>
      </c>
      <c r="K555" s="176" t="str">
        <f>IF(ISBLANK(INDEX('Policy Characteristics'!E:E,MATCH($C555,'Policy Characteristics'!$C:$C,0))),"",INDEX('Policy Characteristics'!E:E,MATCH($C555,'Policy Characteristics'!$C:$C,0)))</f>
        <v>indst buy in region outputs</v>
      </c>
      <c r="L555" s="176">
        <f>IF(ISBLANK(INDEX('Policy Characteristics'!F:F,MATCH($C555,'Policy Characteristics'!$C:$C,0))),"",INDEX('Policy Characteristics'!F:F,MATCH($C555,'Policy Characteristics'!$C:$C,0)))</f>
        <v>0</v>
      </c>
      <c r="M555" s="176">
        <f>IF(ISBLANK(INDEX('Policy Characteristics'!G:G,MATCH($C555,'Policy Characteristics'!$C:$C,0))),"",INDEX('Policy Characteristics'!G:G,MATCH($C555,'Policy Characteristics'!$C:$C,0)))</f>
        <v>0.5</v>
      </c>
      <c r="N555" s="176">
        <f>IF(ISBLANK(INDEX('Policy Characteristics'!H:H,MATCH($C555,'Policy Characteristics'!$C:$C,0))),"",INDEX('Policy Characteristics'!H:H,MATCH($C555,'Policy Characteristics'!$C:$C,0)))</f>
        <v>0.01</v>
      </c>
      <c r="O555" s="176" t="str">
        <f>IF(ISBLANK(INDEX('Policy Characteristics'!I:I,MATCH($C555,'Policy Characteristics'!$C:$C,0))),"",INDEX('Policy Characteristics'!I:I,MATCH($C555,'Policy Characteristics'!$C:$C,0)))</f>
        <v>% of imports shifted</v>
      </c>
      <c r="P555" s="176" t="str">
        <f>IF(ISBLANK(INDEX('Policy Characteristics'!J:J,MATCH($C555,'Policy Characteristics'!$C:$C,0))),"",INDEX('Policy Characteristics'!J:J,MATCH($C555,'Policy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5" s="176" t="str">
        <f>IF(ISBLANK(INDEX('Policy Characteristics'!K:K,MATCH($C555,'Policy Characteristics'!$C:$C,0))),"",INDEX('Policy Characteristics'!K:K,MATCH($C555,'Policy Characteristics'!$C:$C,0)))</f>
        <v/>
      </c>
      <c r="R555" s="176" t="str">
        <f>IF(ISBLANK(INDEX('Policy Characteristics'!L:L,MATCH($C555,'Policy Characteristics'!$C:$C,0))),"",INDEX('Policy Characteristics'!L:L,MATCH($C555,'Policy Characteristics'!$C:$C,0)))</f>
        <v/>
      </c>
    </row>
    <row r="556" spans="1:18" x14ac:dyDescent="0.25">
      <c r="A556" s="176" t="str">
        <f>IF(ISBLANK(INDEX('Policy Characteristics'!A:A,MATCH($C556,'Policy Characteristics'!$C:$C,0))),"",INDEX('Policy Characteristics'!A:A,MATCH($C556,'Policy Characteristics'!$C:$C,0)))</f>
        <v>Industry</v>
      </c>
      <c r="B556" s="184" t="str">
        <f>IF(ISBLANK(INDEX('Policy Characteristics'!B:B,MATCH($C556,'Policy Characteristics'!$C:$C,0))),"",INDEX('Policy Characteristics'!B:B,MATCH($C556,'Policy Characteristics'!$C:$C,0)))</f>
        <v>Buy In-Region Products</v>
      </c>
      <c r="C556" s="176" t="str">
        <f>C$555</f>
        <v>Fraction of Imported Industrial Outputs Shifted to In Region Suppliers</v>
      </c>
      <c r="D556" s="6" t="s">
        <v>1933</v>
      </c>
      <c r="E556" s="6"/>
      <c r="F556" t="s">
        <v>1633</v>
      </c>
      <c r="G556" s="48"/>
      <c r="H556" s="44">
        <v>1538</v>
      </c>
      <c r="I556" s="197" t="s">
        <v>43</v>
      </c>
      <c r="J556" s="177" t="str">
        <f>IF(ISBLANK(INDEX('Policy Characteristics'!D:D,MATCH($C556,'Policy Characteristics'!$C:$C,0))),"",INDEX('Policy Characteristics'!D:D,MATCH($C556,'Policy Characteristics'!$C:$C,0)))</f>
        <v>Buy In-Region Products</v>
      </c>
      <c r="K556" s="176" t="str">
        <f>IF(ISBLANK(INDEX('Policy Characteristics'!E:E,MATCH($C556,'Policy Characteristics'!$C:$C,0))),"",INDEX('Policy Characteristics'!E:E,MATCH($C556,'Policy Characteristics'!$C:$C,0)))</f>
        <v>indst buy in region outputs</v>
      </c>
      <c r="L556" s="176">
        <f>IF(ISBLANK(INDEX('Policy Characteristics'!F:F,MATCH($C556,'Policy Characteristics'!$C:$C,0))),"",INDEX('Policy Characteristics'!F:F,MATCH($C556,'Policy Characteristics'!$C:$C,0)))</f>
        <v>0</v>
      </c>
      <c r="M556" s="176">
        <f>IF(ISBLANK(INDEX('Policy Characteristics'!G:G,MATCH($C556,'Policy Characteristics'!$C:$C,0))),"",INDEX('Policy Characteristics'!G:G,MATCH($C556,'Policy Characteristics'!$C:$C,0)))</f>
        <v>0.5</v>
      </c>
      <c r="N556" s="176">
        <f>IF(ISBLANK(INDEX('Policy Characteristics'!H:H,MATCH($C556,'Policy Characteristics'!$C:$C,0))),"",INDEX('Policy Characteristics'!H:H,MATCH($C556,'Policy Characteristics'!$C:$C,0)))</f>
        <v>0.01</v>
      </c>
      <c r="O556" s="176" t="str">
        <f>IF(ISBLANK(INDEX('Policy Characteristics'!I:I,MATCH($C556,'Policy Characteristics'!$C:$C,0))),"",INDEX('Policy Characteristics'!I:I,MATCH($C556,'Policy Characteristics'!$C:$C,0)))</f>
        <v>% of imports shifted</v>
      </c>
      <c r="P556" s="176" t="str">
        <f>IF(ISBLANK(INDEX('Policy Characteristics'!J:J,MATCH($C556,'Policy Characteristics'!$C:$C,0))),"",INDEX('Policy Characteristics'!J:J,MATCH($C556,'Policy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6" s="176" t="str">
        <f>IF(ISBLANK(INDEX('Policy Characteristics'!K:K,MATCH($C556,'Policy Characteristics'!$C:$C,0))),"",INDEX('Policy Characteristics'!K:K,MATCH($C556,'Policy Characteristics'!$C:$C,0)))</f>
        <v/>
      </c>
      <c r="R556" s="176" t="str">
        <f>IF(ISBLANK(INDEX('Policy Characteristics'!L:L,MATCH($C556,'Policy Characteristics'!$C:$C,0))),"",INDEX('Policy Characteristics'!L:L,MATCH($C556,'Policy Characteristics'!$C:$C,0)))</f>
        <v/>
      </c>
    </row>
    <row r="557" spans="1:18" x14ac:dyDescent="0.25">
      <c r="A557" s="176" t="str">
        <f>IF(ISBLANK(INDEX('Policy Characteristics'!A:A,MATCH($C557,'Policy Characteristics'!$C:$C,0))),"",INDEX('Policy Characteristics'!A:A,MATCH($C557,'Policy Characteristics'!$C:$C,0)))</f>
        <v>Industry</v>
      </c>
      <c r="B557" s="184" t="str">
        <f>IF(ISBLANK(INDEX('Policy Characteristics'!B:B,MATCH($C557,'Policy Characteristics'!$C:$C,0))),"",INDEX('Policy Characteristics'!B:B,MATCH($C557,'Policy Characteristics'!$C:$C,0)))</f>
        <v>Buy In-Region Products</v>
      </c>
      <c r="C557" s="176" t="str">
        <f t="shared" ref="C557:C579" si="31">C$555</f>
        <v>Fraction of Imported Industrial Outputs Shifted to In Region Suppliers</v>
      </c>
      <c r="D557" s="6" t="s">
        <v>1934</v>
      </c>
      <c r="E557" s="6"/>
      <c r="F557" t="s">
        <v>1898</v>
      </c>
      <c r="G557" s="48"/>
      <c r="H557" s="44">
        <v>1539</v>
      </c>
      <c r="I557" s="197" t="s">
        <v>43</v>
      </c>
      <c r="J557" s="177" t="str">
        <f>IF(ISBLANK(INDEX('Policy Characteristics'!D:D,MATCH($C557,'Policy Characteristics'!$C:$C,0))),"",INDEX('Policy Characteristics'!D:D,MATCH($C557,'Policy Characteristics'!$C:$C,0)))</f>
        <v>Buy In-Region Products</v>
      </c>
      <c r="K557" s="176" t="str">
        <f>IF(ISBLANK(INDEX('Policy Characteristics'!E:E,MATCH($C557,'Policy Characteristics'!$C:$C,0))),"",INDEX('Policy Characteristics'!E:E,MATCH($C557,'Policy Characteristics'!$C:$C,0)))</f>
        <v>indst buy in region outputs</v>
      </c>
      <c r="L557" s="176">
        <f>IF(ISBLANK(INDEX('Policy Characteristics'!F:F,MATCH($C557,'Policy Characteristics'!$C:$C,0))),"",INDEX('Policy Characteristics'!F:F,MATCH($C557,'Policy Characteristics'!$C:$C,0)))</f>
        <v>0</v>
      </c>
      <c r="M557" s="176">
        <f>IF(ISBLANK(INDEX('Policy Characteristics'!G:G,MATCH($C557,'Policy Characteristics'!$C:$C,0))),"",INDEX('Policy Characteristics'!G:G,MATCH($C557,'Policy Characteristics'!$C:$C,0)))</f>
        <v>0.5</v>
      </c>
      <c r="N557" s="176">
        <f>IF(ISBLANK(INDEX('Policy Characteristics'!H:H,MATCH($C557,'Policy Characteristics'!$C:$C,0))),"",INDEX('Policy Characteristics'!H:H,MATCH($C557,'Policy Characteristics'!$C:$C,0)))</f>
        <v>0.01</v>
      </c>
      <c r="O557" s="176" t="str">
        <f>IF(ISBLANK(INDEX('Policy Characteristics'!I:I,MATCH($C557,'Policy Characteristics'!$C:$C,0))),"",INDEX('Policy Characteristics'!I:I,MATCH($C557,'Policy Characteristics'!$C:$C,0)))</f>
        <v>% of imports shifted</v>
      </c>
      <c r="P557" s="176" t="str">
        <f>IF(ISBLANK(INDEX('Policy Characteristics'!J:J,MATCH($C557,'Policy Characteristics'!$C:$C,0))),"",INDEX('Policy Characteristics'!J:J,MATCH($C557,'Policy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7" s="176" t="str">
        <f>IF(ISBLANK(INDEX('Policy Characteristics'!K:K,MATCH($C557,'Policy Characteristics'!$C:$C,0))),"",INDEX('Policy Characteristics'!K:K,MATCH($C557,'Policy Characteristics'!$C:$C,0)))</f>
        <v/>
      </c>
      <c r="R557" s="176" t="str">
        <f>IF(ISBLANK(INDEX('Policy Characteristics'!L:L,MATCH($C557,'Policy Characteristics'!$C:$C,0))),"",INDEX('Policy Characteristics'!L:L,MATCH($C557,'Policy Characteristics'!$C:$C,0)))</f>
        <v/>
      </c>
    </row>
    <row r="558" spans="1:18" x14ac:dyDescent="0.25">
      <c r="A558" s="176" t="str">
        <f>IF(ISBLANK(INDEX('Policy Characteristics'!A:A,MATCH($C558,'Policy Characteristics'!$C:$C,0))),"",INDEX('Policy Characteristics'!A:A,MATCH($C558,'Policy Characteristics'!$C:$C,0)))</f>
        <v>Industry</v>
      </c>
      <c r="B558" s="184" t="str">
        <f>IF(ISBLANK(INDEX('Policy Characteristics'!B:B,MATCH($C558,'Policy Characteristics'!$C:$C,0))),"",INDEX('Policy Characteristics'!B:B,MATCH($C558,'Policy Characteristics'!$C:$C,0)))</f>
        <v>Buy In-Region Products</v>
      </c>
      <c r="C558" s="176" t="str">
        <f t="shared" si="31"/>
        <v>Fraction of Imported Industrial Outputs Shifted to In Region Suppliers</v>
      </c>
      <c r="D558" s="6" t="s">
        <v>1935</v>
      </c>
      <c r="E558" s="6"/>
      <c r="F558" t="s">
        <v>1899</v>
      </c>
      <c r="G558" s="48"/>
      <c r="H558" s="44">
        <v>1540</v>
      </c>
      <c r="I558" s="197" t="s">
        <v>44</v>
      </c>
      <c r="J558" s="177" t="str">
        <f>IF(ISBLANK(INDEX('Policy Characteristics'!D:D,MATCH($C558,'Policy Characteristics'!$C:$C,0))),"",INDEX('Policy Characteristics'!D:D,MATCH($C558,'Policy Characteristics'!$C:$C,0)))</f>
        <v>Buy In-Region Products</v>
      </c>
      <c r="K558" s="176" t="str">
        <f>IF(ISBLANK(INDEX('Policy Characteristics'!E:E,MATCH($C558,'Policy Characteristics'!$C:$C,0))),"",INDEX('Policy Characteristics'!E:E,MATCH($C558,'Policy Characteristics'!$C:$C,0)))</f>
        <v>indst buy in region outputs</v>
      </c>
      <c r="L558" s="176">
        <f>IF(ISBLANK(INDEX('Policy Characteristics'!F:F,MATCH($C558,'Policy Characteristics'!$C:$C,0))),"",INDEX('Policy Characteristics'!F:F,MATCH($C558,'Policy Characteristics'!$C:$C,0)))</f>
        <v>0</v>
      </c>
      <c r="M558" s="176">
        <f>IF(ISBLANK(INDEX('Policy Characteristics'!G:G,MATCH($C558,'Policy Characteristics'!$C:$C,0))),"",INDEX('Policy Characteristics'!G:G,MATCH($C558,'Policy Characteristics'!$C:$C,0)))</f>
        <v>0.5</v>
      </c>
      <c r="N558" s="176">
        <f>IF(ISBLANK(INDEX('Policy Characteristics'!H:H,MATCH($C558,'Policy Characteristics'!$C:$C,0))),"",INDEX('Policy Characteristics'!H:H,MATCH($C558,'Policy Characteristics'!$C:$C,0)))</f>
        <v>0.01</v>
      </c>
      <c r="O558" s="176" t="str">
        <f>IF(ISBLANK(INDEX('Policy Characteristics'!I:I,MATCH($C558,'Policy Characteristics'!$C:$C,0))),"",INDEX('Policy Characteristics'!I:I,MATCH($C558,'Policy Characteristics'!$C:$C,0)))</f>
        <v>% of imports shifted</v>
      </c>
      <c r="P558" s="176" t="str">
        <f>IF(ISBLANK(INDEX('Policy Characteristics'!J:J,MATCH($C558,'Policy Characteristics'!$C:$C,0))),"",INDEX('Policy Characteristics'!J:J,MATCH($C558,'Policy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8" s="176" t="str">
        <f>IF(ISBLANK(INDEX('Policy Characteristics'!K:K,MATCH($C558,'Policy Characteristics'!$C:$C,0))),"",INDEX('Policy Characteristics'!K:K,MATCH($C558,'Policy Characteristics'!$C:$C,0)))</f>
        <v/>
      </c>
      <c r="R558" s="176" t="str">
        <f>IF(ISBLANK(INDEX('Policy Characteristics'!L:L,MATCH($C558,'Policy Characteristics'!$C:$C,0))),"",INDEX('Policy Characteristics'!L:L,MATCH($C558,'Policy Characteristics'!$C:$C,0)))</f>
        <v/>
      </c>
    </row>
    <row r="559" spans="1:18" x14ac:dyDescent="0.25">
      <c r="A559" s="176" t="str">
        <f>IF(ISBLANK(INDEX('Policy Characteristics'!A:A,MATCH($C559,'Policy Characteristics'!$C:$C,0))),"",INDEX('Policy Characteristics'!A:A,MATCH($C559,'Policy Characteristics'!$C:$C,0)))</f>
        <v>Industry</v>
      </c>
      <c r="B559" s="184" t="str">
        <f>IF(ISBLANK(INDEX('Policy Characteristics'!B:B,MATCH($C559,'Policy Characteristics'!$C:$C,0))),"",INDEX('Policy Characteristics'!B:B,MATCH($C559,'Policy Characteristics'!$C:$C,0)))</f>
        <v>Buy In-Region Products</v>
      </c>
      <c r="C559" s="176" t="str">
        <f t="shared" si="31"/>
        <v>Fraction of Imported Industrial Outputs Shifted to In Region Suppliers</v>
      </c>
      <c r="D559" s="6" t="s">
        <v>1936</v>
      </c>
      <c r="E559" s="6"/>
      <c r="F559" t="s">
        <v>1900</v>
      </c>
      <c r="G559" s="48"/>
      <c r="H559" s="44">
        <v>1541</v>
      </c>
      <c r="I559" s="197" t="s">
        <v>43</v>
      </c>
      <c r="J559" s="177" t="str">
        <f>IF(ISBLANK(INDEX('Policy Characteristics'!D:D,MATCH($C559,'Policy Characteristics'!$C:$C,0))),"",INDEX('Policy Characteristics'!D:D,MATCH($C559,'Policy Characteristics'!$C:$C,0)))</f>
        <v>Buy In-Region Products</v>
      </c>
      <c r="K559" s="176" t="str">
        <f>IF(ISBLANK(INDEX('Policy Characteristics'!E:E,MATCH($C559,'Policy Characteristics'!$C:$C,0))),"",INDEX('Policy Characteristics'!E:E,MATCH($C559,'Policy Characteristics'!$C:$C,0)))</f>
        <v>indst buy in region outputs</v>
      </c>
      <c r="L559" s="176">
        <f>IF(ISBLANK(INDEX('Policy Characteristics'!F:F,MATCH($C559,'Policy Characteristics'!$C:$C,0))),"",INDEX('Policy Characteristics'!F:F,MATCH($C559,'Policy Characteristics'!$C:$C,0)))</f>
        <v>0</v>
      </c>
      <c r="M559" s="176">
        <f>IF(ISBLANK(INDEX('Policy Characteristics'!G:G,MATCH($C559,'Policy Characteristics'!$C:$C,0))),"",INDEX('Policy Characteristics'!G:G,MATCH($C559,'Policy Characteristics'!$C:$C,0)))</f>
        <v>0.5</v>
      </c>
      <c r="N559" s="176">
        <f>IF(ISBLANK(INDEX('Policy Characteristics'!H:H,MATCH($C559,'Policy Characteristics'!$C:$C,0))),"",INDEX('Policy Characteristics'!H:H,MATCH($C559,'Policy Characteristics'!$C:$C,0)))</f>
        <v>0.01</v>
      </c>
      <c r="O559" s="176" t="str">
        <f>IF(ISBLANK(INDEX('Policy Characteristics'!I:I,MATCH($C559,'Policy Characteristics'!$C:$C,0))),"",INDEX('Policy Characteristics'!I:I,MATCH($C559,'Policy Characteristics'!$C:$C,0)))</f>
        <v>% of imports shifted</v>
      </c>
      <c r="P559" s="176" t="str">
        <f>IF(ISBLANK(INDEX('Policy Characteristics'!J:J,MATCH($C559,'Policy Characteristics'!$C:$C,0))),"",INDEX('Policy Characteristics'!J:J,MATCH($C559,'Policy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9" s="176" t="str">
        <f>IF(ISBLANK(INDEX('Policy Characteristics'!K:K,MATCH($C559,'Policy Characteristics'!$C:$C,0))),"",INDEX('Policy Characteristics'!K:K,MATCH($C559,'Policy Characteristics'!$C:$C,0)))</f>
        <v/>
      </c>
      <c r="R559" s="176" t="str">
        <f>IF(ISBLANK(INDEX('Policy Characteristics'!L:L,MATCH($C559,'Policy Characteristics'!$C:$C,0))),"",INDEX('Policy Characteristics'!L:L,MATCH($C559,'Policy Characteristics'!$C:$C,0)))</f>
        <v/>
      </c>
    </row>
    <row r="560" spans="1:18" x14ac:dyDescent="0.25">
      <c r="A560" s="176" t="str">
        <f>IF(ISBLANK(INDEX('Policy Characteristics'!A:A,MATCH($C560,'Policy Characteristics'!$C:$C,0))),"",INDEX('Policy Characteristics'!A:A,MATCH($C560,'Policy Characteristics'!$C:$C,0)))</f>
        <v>Industry</v>
      </c>
      <c r="B560" s="184" t="str">
        <f>IF(ISBLANK(INDEX('Policy Characteristics'!B:B,MATCH($C560,'Policy Characteristics'!$C:$C,0))),"",INDEX('Policy Characteristics'!B:B,MATCH($C560,'Policy Characteristics'!$C:$C,0)))</f>
        <v>Buy In-Region Products</v>
      </c>
      <c r="C560" s="176" t="str">
        <f t="shared" si="31"/>
        <v>Fraction of Imported Industrial Outputs Shifted to In Region Suppliers</v>
      </c>
      <c r="D560" s="6" t="s">
        <v>1937</v>
      </c>
      <c r="E560" s="6"/>
      <c r="F560" t="s">
        <v>1901</v>
      </c>
      <c r="G560" s="48"/>
      <c r="H560" s="44">
        <v>1542</v>
      </c>
      <c r="I560" s="197" t="s">
        <v>43</v>
      </c>
      <c r="J560" s="177" t="str">
        <f>IF(ISBLANK(INDEX('Policy Characteristics'!D:D,MATCH($C560,'Policy Characteristics'!$C:$C,0))),"",INDEX('Policy Characteristics'!D:D,MATCH($C560,'Policy Characteristics'!$C:$C,0)))</f>
        <v>Buy In-Region Products</v>
      </c>
      <c r="K560" s="176" t="str">
        <f>IF(ISBLANK(INDEX('Policy Characteristics'!E:E,MATCH($C560,'Policy Characteristics'!$C:$C,0))),"",INDEX('Policy Characteristics'!E:E,MATCH($C560,'Policy Characteristics'!$C:$C,0)))</f>
        <v>indst buy in region outputs</v>
      </c>
      <c r="L560" s="176">
        <f>IF(ISBLANK(INDEX('Policy Characteristics'!F:F,MATCH($C560,'Policy Characteristics'!$C:$C,0))),"",INDEX('Policy Characteristics'!F:F,MATCH($C560,'Policy Characteristics'!$C:$C,0)))</f>
        <v>0</v>
      </c>
      <c r="M560" s="176">
        <f>IF(ISBLANK(INDEX('Policy Characteristics'!G:G,MATCH($C560,'Policy Characteristics'!$C:$C,0))),"",INDEX('Policy Characteristics'!G:G,MATCH($C560,'Policy Characteristics'!$C:$C,0)))</f>
        <v>0.5</v>
      </c>
      <c r="N560" s="176">
        <f>IF(ISBLANK(INDEX('Policy Characteristics'!H:H,MATCH($C560,'Policy Characteristics'!$C:$C,0))),"",INDEX('Policy Characteristics'!H:H,MATCH($C560,'Policy Characteristics'!$C:$C,0)))</f>
        <v>0.01</v>
      </c>
      <c r="O560" s="176" t="str">
        <f>IF(ISBLANK(INDEX('Policy Characteristics'!I:I,MATCH($C560,'Policy Characteristics'!$C:$C,0))),"",INDEX('Policy Characteristics'!I:I,MATCH($C560,'Policy Characteristics'!$C:$C,0)))</f>
        <v>% of imports shifted</v>
      </c>
      <c r="P560" s="176" t="str">
        <f>IF(ISBLANK(INDEX('Policy Characteristics'!J:J,MATCH($C560,'Policy Characteristics'!$C:$C,0))),"",INDEX('Policy Characteristics'!J:J,MATCH($C560,'Policy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0" s="176" t="str">
        <f>IF(ISBLANK(INDEX('Policy Characteristics'!K:K,MATCH($C560,'Policy Characteristics'!$C:$C,0))),"",INDEX('Policy Characteristics'!K:K,MATCH($C560,'Policy Characteristics'!$C:$C,0)))</f>
        <v/>
      </c>
      <c r="R560" s="176" t="str">
        <f>IF(ISBLANK(INDEX('Policy Characteristics'!L:L,MATCH($C560,'Policy Characteristics'!$C:$C,0))),"",INDEX('Policy Characteristics'!L:L,MATCH($C560,'Policy Characteristics'!$C:$C,0)))</f>
        <v/>
      </c>
    </row>
    <row r="561" spans="1:18" x14ac:dyDescent="0.25">
      <c r="A561" s="176" t="str">
        <f>IF(ISBLANK(INDEX('Policy Characteristics'!A:A,MATCH($C561,'Policy Characteristics'!$C:$C,0))),"",INDEX('Policy Characteristics'!A:A,MATCH($C561,'Policy Characteristics'!$C:$C,0)))</f>
        <v>Industry</v>
      </c>
      <c r="B561" s="184" t="str">
        <f>IF(ISBLANK(INDEX('Policy Characteristics'!B:B,MATCH($C561,'Policy Characteristics'!$C:$C,0))),"",INDEX('Policy Characteristics'!B:B,MATCH($C561,'Policy Characteristics'!$C:$C,0)))</f>
        <v>Buy In-Region Products</v>
      </c>
      <c r="C561" s="176" t="str">
        <f t="shared" si="31"/>
        <v>Fraction of Imported Industrial Outputs Shifted to In Region Suppliers</v>
      </c>
      <c r="D561" s="6" t="s">
        <v>1938</v>
      </c>
      <c r="E561" s="6"/>
      <c r="F561" t="s">
        <v>1902</v>
      </c>
      <c r="G561" s="48"/>
      <c r="H561" s="44">
        <v>1543</v>
      </c>
      <c r="I561" s="197" t="s">
        <v>43</v>
      </c>
      <c r="J561" s="177" t="str">
        <f>IF(ISBLANK(INDEX('Policy Characteristics'!D:D,MATCH($C561,'Policy Characteristics'!$C:$C,0))),"",INDEX('Policy Characteristics'!D:D,MATCH($C561,'Policy Characteristics'!$C:$C,0)))</f>
        <v>Buy In-Region Products</v>
      </c>
      <c r="K561" s="176" t="str">
        <f>IF(ISBLANK(INDEX('Policy Characteristics'!E:E,MATCH($C561,'Policy Characteristics'!$C:$C,0))),"",INDEX('Policy Characteristics'!E:E,MATCH($C561,'Policy Characteristics'!$C:$C,0)))</f>
        <v>indst buy in region outputs</v>
      </c>
      <c r="L561" s="176">
        <f>IF(ISBLANK(INDEX('Policy Characteristics'!F:F,MATCH($C561,'Policy Characteristics'!$C:$C,0))),"",INDEX('Policy Characteristics'!F:F,MATCH($C561,'Policy Characteristics'!$C:$C,0)))</f>
        <v>0</v>
      </c>
      <c r="M561" s="176">
        <f>IF(ISBLANK(INDEX('Policy Characteristics'!G:G,MATCH($C561,'Policy Characteristics'!$C:$C,0))),"",INDEX('Policy Characteristics'!G:G,MATCH($C561,'Policy Characteristics'!$C:$C,0)))</f>
        <v>0.5</v>
      </c>
      <c r="N561" s="176">
        <f>IF(ISBLANK(INDEX('Policy Characteristics'!H:H,MATCH($C561,'Policy Characteristics'!$C:$C,0))),"",INDEX('Policy Characteristics'!H:H,MATCH($C561,'Policy Characteristics'!$C:$C,0)))</f>
        <v>0.01</v>
      </c>
      <c r="O561" s="176" t="str">
        <f>IF(ISBLANK(INDEX('Policy Characteristics'!I:I,MATCH($C561,'Policy Characteristics'!$C:$C,0))),"",INDEX('Policy Characteristics'!I:I,MATCH($C561,'Policy Characteristics'!$C:$C,0)))</f>
        <v>% of imports shifted</v>
      </c>
      <c r="P561" s="176" t="str">
        <f>IF(ISBLANK(INDEX('Policy Characteristics'!J:J,MATCH($C561,'Policy Characteristics'!$C:$C,0))),"",INDEX('Policy Characteristics'!J:J,MATCH($C561,'Policy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1" s="176" t="str">
        <f>IF(ISBLANK(INDEX('Policy Characteristics'!K:K,MATCH($C561,'Policy Characteristics'!$C:$C,0))),"",INDEX('Policy Characteristics'!K:K,MATCH($C561,'Policy Characteristics'!$C:$C,0)))</f>
        <v/>
      </c>
      <c r="R561" s="176" t="str">
        <f>IF(ISBLANK(INDEX('Policy Characteristics'!L:L,MATCH($C561,'Policy Characteristics'!$C:$C,0))),"",INDEX('Policy Characteristics'!L:L,MATCH($C561,'Policy Characteristics'!$C:$C,0)))</f>
        <v/>
      </c>
    </row>
    <row r="562" spans="1:18" x14ac:dyDescent="0.25">
      <c r="A562" s="176" t="str">
        <f>IF(ISBLANK(INDEX('Policy Characteristics'!A:A,MATCH($C562,'Policy Characteristics'!$C:$C,0))),"",INDEX('Policy Characteristics'!A:A,MATCH($C562,'Policy Characteristics'!$C:$C,0)))</f>
        <v>Industry</v>
      </c>
      <c r="B562" s="184" t="str">
        <f>IF(ISBLANK(INDEX('Policy Characteristics'!B:B,MATCH($C562,'Policy Characteristics'!$C:$C,0))),"",INDEX('Policy Characteristics'!B:B,MATCH($C562,'Policy Characteristics'!$C:$C,0)))</f>
        <v>Buy In-Region Products</v>
      </c>
      <c r="C562" s="176" t="str">
        <f t="shared" si="31"/>
        <v>Fraction of Imported Industrial Outputs Shifted to In Region Suppliers</v>
      </c>
      <c r="D562" s="6" t="s">
        <v>1939</v>
      </c>
      <c r="E562" s="6"/>
      <c r="F562" t="s">
        <v>1903</v>
      </c>
      <c r="G562" s="48"/>
      <c r="H562" s="44">
        <v>1544</v>
      </c>
      <c r="I562" s="197" t="s">
        <v>43</v>
      </c>
      <c r="J562" s="177" t="str">
        <f>IF(ISBLANK(INDEX('Policy Characteristics'!D:D,MATCH($C562,'Policy Characteristics'!$C:$C,0))),"",INDEX('Policy Characteristics'!D:D,MATCH($C562,'Policy Characteristics'!$C:$C,0)))</f>
        <v>Buy In-Region Products</v>
      </c>
      <c r="K562" s="176" t="str">
        <f>IF(ISBLANK(INDEX('Policy Characteristics'!E:E,MATCH($C562,'Policy Characteristics'!$C:$C,0))),"",INDEX('Policy Characteristics'!E:E,MATCH($C562,'Policy Characteristics'!$C:$C,0)))</f>
        <v>indst buy in region outputs</v>
      </c>
      <c r="L562" s="176">
        <f>IF(ISBLANK(INDEX('Policy Characteristics'!F:F,MATCH($C562,'Policy Characteristics'!$C:$C,0))),"",INDEX('Policy Characteristics'!F:F,MATCH($C562,'Policy Characteristics'!$C:$C,0)))</f>
        <v>0</v>
      </c>
      <c r="M562" s="176">
        <f>IF(ISBLANK(INDEX('Policy Characteristics'!G:G,MATCH($C562,'Policy Characteristics'!$C:$C,0))),"",INDEX('Policy Characteristics'!G:G,MATCH($C562,'Policy Characteristics'!$C:$C,0)))</f>
        <v>0.5</v>
      </c>
      <c r="N562" s="176">
        <f>IF(ISBLANK(INDEX('Policy Characteristics'!H:H,MATCH($C562,'Policy Characteristics'!$C:$C,0))),"",INDEX('Policy Characteristics'!H:H,MATCH($C562,'Policy Characteristics'!$C:$C,0)))</f>
        <v>0.01</v>
      </c>
      <c r="O562" s="176" t="str">
        <f>IF(ISBLANK(INDEX('Policy Characteristics'!I:I,MATCH($C562,'Policy Characteristics'!$C:$C,0))),"",INDEX('Policy Characteristics'!I:I,MATCH($C562,'Policy Characteristics'!$C:$C,0)))</f>
        <v>% of imports shifted</v>
      </c>
      <c r="P562" s="176" t="str">
        <f>IF(ISBLANK(INDEX('Policy Characteristics'!J:J,MATCH($C562,'Policy Characteristics'!$C:$C,0))),"",INDEX('Policy Characteristics'!J:J,MATCH($C562,'Policy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2" s="176" t="str">
        <f>IF(ISBLANK(INDEX('Policy Characteristics'!K:K,MATCH($C562,'Policy Characteristics'!$C:$C,0))),"",INDEX('Policy Characteristics'!K:K,MATCH($C562,'Policy Characteristics'!$C:$C,0)))</f>
        <v/>
      </c>
      <c r="R562" s="176" t="str">
        <f>IF(ISBLANK(INDEX('Policy Characteristics'!L:L,MATCH($C562,'Policy Characteristics'!$C:$C,0))),"",INDEX('Policy Characteristics'!L:L,MATCH($C562,'Policy Characteristics'!$C:$C,0)))</f>
        <v/>
      </c>
    </row>
    <row r="563" spans="1:18" x14ac:dyDescent="0.25">
      <c r="A563" s="176" t="str">
        <f>IF(ISBLANK(INDEX('Policy Characteristics'!A:A,MATCH($C563,'Policy Characteristics'!$C:$C,0))),"",INDEX('Policy Characteristics'!A:A,MATCH($C563,'Policy Characteristics'!$C:$C,0)))</f>
        <v>Industry</v>
      </c>
      <c r="B563" s="184" t="str">
        <f>IF(ISBLANK(INDEX('Policy Characteristics'!B:B,MATCH($C563,'Policy Characteristics'!$C:$C,0))),"",INDEX('Policy Characteristics'!B:B,MATCH($C563,'Policy Characteristics'!$C:$C,0)))</f>
        <v>Buy In-Region Products</v>
      </c>
      <c r="C563" s="176" t="str">
        <f t="shared" si="31"/>
        <v>Fraction of Imported Industrial Outputs Shifted to In Region Suppliers</v>
      </c>
      <c r="D563" s="6" t="s">
        <v>1940</v>
      </c>
      <c r="E563" s="6"/>
      <c r="F563" t="s">
        <v>1904</v>
      </c>
      <c r="G563" s="48"/>
      <c r="H563" s="44">
        <v>1545</v>
      </c>
      <c r="I563" s="197" t="s">
        <v>43</v>
      </c>
      <c r="J563" s="177" t="str">
        <f>IF(ISBLANK(INDEX('Policy Characteristics'!D:D,MATCH($C563,'Policy Characteristics'!$C:$C,0))),"",INDEX('Policy Characteristics'!D:D,MATCH($C563,'Policy Characteristics'!$C:$C,0)))</f>
        <v>Buy In-Region Products</v>
      </c>
      <c r="K563" s="176" t="str">
        <f>IF(ISBLANK(INDEX('Policy Characteristics'!E:E,MATCH($C563,'Policy Characteristics'!$C:$C,0))),"",INDEX('Policy Characteristics'!E:E,MATCH($C563,'Policy Characteristics'!$C:$C,0)))</f>
        <v>indst buy in region outputs</v>
      </c>
      <c r="L563" s="176">
        <f>IF(ISBLANK(INDEX('Policy Characteristics'!F:F,MATCH($C563,'Policy Characteristics'!$C:$C,0))),"",INDEX('Policy Characteristics'!F:F,MATCH($C563,'Policy Characteristics'!$C:$C,0)))</f>
        <v>0</v>
      </c>
      <c r="M563" s="176">
        <f>IF(ISBLANK(INDEX('Policy Characteristics'!G:G,MATCH($C563,'Policy Characteristics'!$C:$C,0))),"",INDEX('Policy Characteristics'!G:G,MATCH($C563,'Policy Characteristics'!$C:$C,0)))</f>
        <v>0.5</v>
      </c>
      <c r="N563" s="176">
        <f>IF(ISBLANK(INDEX('Policy Characteristics'!H:H,MATCH($C563,'Policy Characteristics'!$C:$C,0))),"",INDEX('Policy Characteristics'!H:H,MATCH($C563,'Policy Characteristics'!$C:$C,0)))</f>
        <v>0.01</v>
      </c>
      <c r="O563" s="176" t="str">
        <f>IF(ISBLANK(INDEX('Policy Characteristics'!I:I,MATCH($C563,'Policy Characteristics'!$C:$C,0))),"",INDEX('Policy Characteristics'!I:I,MATCH($C563,'Policy Characteristics'!$C:$C,0)))</f>
        <v>% of imports shifted</v>
      </c>
      <c r="P563" s="176" t="str">
        <f>IF(ISBLANK(INDEX('Policy Characteristics'!J:J,MATCH($C563,'Policy Characteristics'!$C:$C,0))),"",INDEX('Policy Characteristics'!J:J,MATCH($C563,'Policy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3" s="176" t="str">
        <f>IF(ISBLANK(INDEX('Policy Characteristics'!K:K,MATCH($C563,'Policy Characteristics'!$C:$C,0))),"",INDEX('Policy Characteristics'!K:K,MATCH($C563,'Policy Characteristics'!$C:$C,0)))</f>
        <v/>
      </c>
      <c r="R563" s="176" t="str">
        <f>IF(ISBLANK(INDEX('Policy Characteristics'!L:L,MATCH($C563,'Policy Characteristics'!$C:$C,0))),"",INDEX('Policy Characteristics'!L:L,MATCH($C563,'Policy Characteristics'!$C:$C,0)))</f>
        <v/>
      </c>
    </row>
    <row r="564" spans="1:18" x14ac:dyDescent="0.25">
      <c r="A564" s="176" t="str">
        <f>IF(ISBLANK(INDEX('Policy Characteristics'!A:A,MATCH($C564,'Policy Characteristics'!$C:$C,0))),"",INDEX('Policy Characteristics'!A:A,MATCH($C564,'Policy Characteristics'!$C:$C,0)))</f>
        <v>Industry</v>
      </c>
      <c r="B564" s="184" t="str">
        <f>IF(ISBLANK(INDEX('Policy Characteristics'!B:B,MATCH($C564,'Policy Characteristics'!$C:$C,0))),"",INDEX('Policy Characteristics'!B:B,MATCH($C564,'Policy Characteristics'!$C:$C,0)))</f>
        <v>Buy In-Region Products</v>
      </c>
      <c r="C564" s="176" t="str">
        <f t="shared" si="31"/>
        <v>Fraction of Imported Industrial Outputs Shifted to In Region Suppliers</v>
      </c>
      <c r="D564" s="6" t="s">
        <v>1941</v>
      </c>
      <c r="E564" s="6"/>
      <c r="F564" t="s">
        <v>1455</v>
      </c>
      <c r="G564" s="48"/>
      <c r="H564" s="44">
        <v>1546</v>
      </c>
      <c r="I564" s="197" t="s">
        <v>43</v>
      </c>
      <c r="J564" s="177" t="str">
        <f>IF(ISBLANK(INDEX('Policy Characteristics'!D:D,MATCH($C564,'Policy Characteristics'!$C:$C,0))),"",INDEX('Policy Characteristics'!D:D,MATCH($C564,'Policy Characteristics'!$C:$C,0)))</f>
        <v>Buy In-Region Products</v>
      </c>
      <c r="K564" s="176" t="str">
        <f>IF(ISBLANK(INDEX('Policy Characteristics'!E:E,MATCH($C564,'Policy Characteristics'!$C:$C,0))),"",INDEX('Policy Characteristics'!E:E,MATCH($C564,'Policy Characteristics'!$C:$C,0)))</f>
        <v>indst buy in region outputs</v>
      </c>
      <c r="L564" s="176">
        <f>IF(ISBLANK(INDEX('Policy Characteristics'!F:F,MATCH($C564,'Policy Characteristics'!$C:$C,0))),"",INDEX('Policy Characteristics'!F:F,MATCH($C564,'Policy Characteristics'!$C:$C,0)))</f>
        <v>0</v>
      </c>
      <c r="M564" s="176">
        <f>IF(ISBLANK(INDEX('Policy Characteristics'!G:G,MATCH($C564,'Policy Characteristics'!$C:$C,0))),"",INDEX('Policy Characteristics'!G:G,MATCH($C564,'Policy Characteristics'!$C:$C,0)))</f>
        <v>0.5</v>
      </c>
      <c r="N564" s="176">
        <f>IF(ISBLANK(INDEX('Policy Characteristics'!H:H,MATCH($C564,'Policy Characteristics'!$C:$C,0))),"",INDEX('Policy Characteristics'!H:H,MATCH($C564,'Policy Characteristics'!$C:$C,0)))</f>
        <v>0.01</v>
      </c>
      <c r="O564" s="176" t="str">
        <f>IF(ISBLANK(INDEX('Policy Characteristics'!I:I,MATCH($C564,'Policy Characteristics'!$C:$C,0))),"",INDEX('Policy Characteristics'!I:I,MATCH($C564,'Policy Characteristics'!$C:$C,0)))</f>
        <v>% of imports shifted</v>
      </c>
      <c r="P564" s="176" t="str">
        <f>IF(ISBLANK(INDEX('Policy Characteristics'!J:J,MATCH($C564,'Policy Characteristics'!$C:$C,0))),"",INDEX('Policy Characteristics'!J:J,MATCH($C564,'Policy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4" s="176" t="str">
        <f>IF(ISBLANK(INDEX('Policy Characteristics'!K:K,MATCH($C564,'Policy Characteristics'!$C:$C,0))),"",INDEX('Policy Characteristics'!K:K,MATCH($C564,'Policy Characteristics'!$C:$C,0)))</f>
        <v/>
      </c>
      <c r="R564" s="176" t="str">
        <f>IF(ISBLANK(INDEX('Policy Characteristics'!L:L,MATCH($C564,'Policy Characteristics'!$C:$C,0))),"",INDEX('Policy Characteristics'!L:L,MATCH($C564,'Policy Characteristics'!$C:$C,0)))</f>
        <v/>
      </c>
    </row>
    <row r="565" spans="1:18" x14ac:dyDescent="0.25">
      <c r="A565" s="176" t="str">
        <f>IF(ISBLANK(INDEX('Policy Characteristics'!A:A,MATCH($C565,'Policy Characteristics'!$C:$C,0))),"",INDEX('Policy Characteristics'!A:A,MATCH($C565,'Policy Characteristics'!$C:$C,0)))</f>
        <v>Industry</v>
      </c>
      <c r="B565" s="184" t="str">
        <f>IF(ISBLANK(INDEX('Policy Characteristics'!B:B,MATCH($C565,'Policy Characteristics'!$C:$C,0))),"",INDEX('Policy Characteristics'!B:B,MATCH($C565,'Policy Characteristics'!$C:$C,0)))</f>
        <v>Buy In-Region Products</v>
      </c>
      <c r="C565" s="176" t="str">
        <f t="shared" si="31"/>
        <v>Fraction of Imported Industrial Outputs Shifted to In Region Suppliers</v>
      </c>
      <c r="D565" s="6" t="s">
        <v>1942</v>
      </c>
      <c r="E565" s="6"/>
      <c r="F565" t="s">
        <v>1905</v>
      </c>
      <c r="G565" s="48"/>
      <c r="H565" s="44">
        <v>1547</v>
      </c>
      <c r="I565" s="197" t="s">
        <v>44</v>
      </c>
      <c r="J565" s="177" t="str">
        <f>IF(ISBLANK(INDEX('Policy Characteristics'!D:D,MATCH($C565,'Policy Characteristics'!$C:$C,0))),"",INDEX('Policy Characteristics'!D:D,MATCH($C565,'Policy Characteristics'!$C:$C,0)))</f>
        <v>Buy In-Region Products</v>
      </c>
      <c r="K565" s="176" t="str">
        <f>IF(ISBLANK(INDEX('Policy Characteristics'!E:E,MATCH($C565,'Policy Characteristics'!$C:$C,0))),"",INDEX('Policy Characteristics'!E:E,MATCH($C565,'Policy Characteristics'!$C:$C,0)))</f>
        <v>indst buy in region outputs</v>
      </c>
      <c r="L565" s="176">
        <f>IF(ISBLANK(INDEX('Policy Characteristics'!F:F,MATCH($C565,'Policy Characteristics'!$C:$C,0))),"",INDEX('Policy Characteristics'!F:F,MATCH($C565,'Policy Characteristics'!$C:$C,0)))</f>
        <v>0</v>
      </c>
      <c r="M565" s="176">
        <f>IF(ISBLANK(INDEX('Policy Characteristics'!G:G,MATCH($C565,'Policy Characteristics'!$C:$C,0))),"",INDEX('Policy Characteristics'!G:G,MATCH($C565,'Policy Characteristics'!$C:$C,0)))</f>
        <v>0.5</v>
      </c>
      <c r="N565" s="176">
        <f>IF(ISBLANK(INDEX('Policy Characteristics'!H:H,MATCH($C565,'Policy Characteristics'!$C:$C,0))),"",INDEX('Policy Characteristics'!H:H,MATCH($C565,'Policy Characteristics'!$C:$C,0)))</f>
        <v>0.01</v>
      </c>
      <c r="O565" s="176" t="str">
        <f>IF(ISBLANK(INDEX('Policy Characteristics'!I:I,MATCH($C565,'Policy Characteristics'!$C:$C,0))),"",INDEX('Policy Characteristics'!I:I,MATCH($C565,'Policy Characteristics'!$C:$C,0)))</f>
        <v>% of imports shifted</v>
      </c>
      <c r="P565" s="176" t="str">
        <f>IF(ISBLANK(INDEX('Policy Characteristics'!J:J,MATCH($C565,'Policy Characteristics'!$C:$C,0))),"",INDEX('Policy Characteristics'!J:J,MATCH($C565,'Policy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5" s="176" t="str">
        <f>IF(ISBLANK(INDEX('Policy Characteristics'!K:K,MATCH($C565,'Policy Characteristics'!$C:$C,0))),"",INDEX('Policy Characteristics'!K:K,MATCH($C565,'Policy Characteristics'!$C:$C,0)))</f>
        <v/>
      </c>
      <c r="R565" s="176" t="str">
        <f>IF(ISBLANK(INDEX('Policy Characteristics'!L:L,MATCH($C565,'Policy Characteristics'!$C:$C,0))),"",INDEX('Policy Characteristics'!L:L,MATCH($C565,'Policy Characteristics'!$C:$C,0)))</f>
        <v/>
      </c>
    </row>
    <row r="566" spans="1:18" x14ac:dyDescent="0.25">
      <c r="A566" s="176" t="str">
        <f>IF(ISBLANK(INDEX('Policy Characteristics'!A:A,MATCH($C566,'Policy Characteristics'!$C:$C,0))),"",INDEX('Policy Characteristics'!A:A,MATCH($C566,'Policy Characteristics'!$C:$C,0)))</f>
        <v>Industry</v>
      </c>
      <c r="B566" s="184" t="str">
        <f>IF(ISBLANK(INDEX('Policy Characteristics'!B:B,MATCH($C566,'Policy Characteristics'!$C:$C,0))),"",INDEX('Policy Characteristics'!B:B,MATCH($C566,'Policy Characteristics'!$C:$C,0)))</f>
        <v>Buy In-Region Products</v>
      </c>
      <c r="C566" s="176" t="str">
        <f t="shared" si="31"/>
        <v>Fraction of Imported Industrial Outputs Shifted to In Region Suppliers</v>
      </c>
      <c r="D566" s="6" t="s">
        <v>1943</v>
      </c>
      <c r="E566" s="6"/>
      <c r="F566" t="s">
        <v>1906</v>
      </c>
      <c r="G566" s="48"/>
      <c r="H566" s="44">
        <v>1548</v>
      </c>
      <c r="I566" s="197" t="s">
        <v>43</v>
      </c>
      <c r="J566" s="177" t="str">
        <f>IF(ISBLANK(INDEX('Policy Characteristics'!D:D,MATCH($C566,'Policy Characteristics'!$C:$C,0))),"",INDEX('Policy Characteristics'!D:D,MATCH($C566,'Policy Characteristics'!$C:$C,0)))</f>
        <v>Buy In-Region Products</v>
      </c>
      <c r="K566" s="176" t="str">
        <f>IF(ISBLANK(INDEX('Policy Characteristics'!E:E,MATCH($C566,'Policy Characteristics'!$C:$C,0))),"",INDEX('Policy Characteristics'!E:E,MATCH($C566,'Policy Characteristics'!$C:$C,0)))</f>
        <v>indst buy in region outputs</v>
      </c>
      <c r="L566" s="176">
        <f>IF(ISBLANK(INDEX('Policy Characteristics'!F:F,MATCH($C566,'Policy Characteristics'!$C:$C,0))),"",INDEX('Policy Characteristics'!F:F,MATCH($C566,'Policy Characteristics'!$C:$C,0)))</f>
        <v>0</v>
      </c>
      <c r="M566" s="176">
        <f>IF(ISBLANK(INDEX('Policy Characteristics'!G:G,MATCH($C566,'Policy Characteristics'!$C:$C,0))),"",INDEX('Policy Characteristics'!G:G,MATCH($C566,'Policy Characteristics'!$C:$C,0)))</f>
        <v>0.5</v>
      </c>
      <c r="N566" s="176">
        <f>IF(ISBLANK(INDEX('Policy Characteristics'!H:H,MATCH($C566,'Policy Characteristics'!$C:$C,0))),"",INDEX('Policy Characteristics'!H:H,MATCH($C566,'Policy Characteristics'!$C:$C,0)))</f>
        <v>0.01</v>
      </c>
      <c r="O566" s="176" t="str">
        <f>IF(ISBLANK(INDEX('Policy Characteristics'!I:I,MATCH($C566,'Policy Characteristics'!$C:$C,0))),"",INDEX('Policy Characteristics'!I:I,MATCH($C566,'Policy Characteristics'!$C:$C,0)))</f>
        <v>% of imports shifted</v>
      </c>
      <c r="P566" s="176" t="str">
        <f>IF(ISBLANK(INDEX('Policy Characteristics'!J:J,MATCH($C566,'Policy Characteristics'!$C:$C,0))),"",INDEX('Policy Characteristics'!J:J,MATCH($C566,'Policy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6" s="176" t="str">
        <f>IF(ISBLANK(INDEX('Policy Characteristics'!K:K,MATCH($C566,'Policy Characteristics'!$C:$C,0))),"",INDEX('Policy Characteristics'!K:K,MATCH($C566,'Policy Characteristics'!$C:$C,0)))</f>
        <v/>
      </c>
      <c r="R566" s="176" t="str">
        <f>IF(ISBLANK(INDEX('Policy Characteristics'!L:L,MATCH($C566,'Policy Characteristics'!$C:$C,0))),"",INDEX('Policy Characteristics'!L:L,MATCH($C566,'Policy Characteristics'!$C:$C,0)))</f>
        <v/>
      </c>
    </row>
    <row r="567" spans="1:18" x14ac:dyDescent="0.25">
      <c r="A567" s="176" t="str">
        <f>IF(ISBLANK(INDEX('Policy Characteristics'!A:A,MATCH($C567,'Policy Characteristics'!$C:$C,0))),"",INDEX('Policy Characteristics'!A:A,MATCH($C567,'Policy Characteristics'!$C:$C,0)))</f>
        <v>Industry</v>
      </c>
      <c r="B567" s="184" t="str">
        <f>IF(ISBLANK(INDEX('Policy Characteristics'!B:B,MATCH($C567,'Policy Characteristics'!$C:$C,0))),"",INDEX('Policy Characteristics'!B:B,MATCH($C567,'Policy Characteristics'!$C:$C,0)))</f>
        <v>Buy In-Region Products</v>
      </c>
      <c r="C567" s="176" t="str">
        <f t="shared" si="31"/>
        <v>Fraction of Imported Industrial Outputs Shifted to In Region Suppliers</v>
      </c>
      <c r="D567" s="6" t="s">
        <v>1944</v>
      </c>
      <c r="E567" s="6"/>
      <c r="F567" t="s">
        <v>1907</v>
      </c>
      <c r="G567" s="48"/>
      <c r="H567" s="44">
        <v>1549</v>
      </c>
      <c r="I567" s="197" t="s">
        <v>43</v>
      </c>
      <c r="J567" s="177" t="str">
        <f>IF(ISBLANK(INDEX('Policy Characteristics'!D:D,MATCH($C567,'Policy Characteristics'!$C:$C,0))),"",INDEX('Policy Characteristics'!D:D,MATCH($C567,'Policy Characteristics'!$C:$C,0)))</f>
        <v>Buy In-Region Products</v>
      </c>
      <c r="K567" s="176" t="str">
        <f>IF(ISBLANK(INDEX('Policy Characteristics'!E:E,MATCH($C567,'Policy Characteristics'!$C:$C,0))),"",INDEX('Policy Characteristics'!E:E,MATCH($C567,'Policy Characteristics'!$C:$C,0)))</f>
        <v>indst buy in region outputs</v>
      </c>
      <c r="L567" s="176">
        <f>IF(ISBLANK(INDEX('Policy Characteristics'!F:F,MATCH($C567,'Policy Characteristics'!$C:$C,0))),"",INDEX('Policy Characteristics'!F:F,MATCH($C567,'Policy Characteristics'!$C:$C,0)))</f>
        <v>0</v>
      </c>
      <c r="M567" s="176">
        <f>IF(ISBLANK(INDEX('Policy Characteristics'!G:G,MATCH($C567,'Policy Characteristics'!$C:$C,0))),"",INDEX('Policy Characteristics'!G:G,MATCH($C567,'Policy Characteristics'!$C:$C,0)))</f>
        <v>0.5</v>
      </c>
      <c r="N567" s="176">
        <f>IF(ISBLANK(INDEX('Policy Characteristics'!H:H,MATCH($C567,'Policy Characteristics'!$C:$C,0))),"",INDEX('Policy Characteristics'!H:H,MATCH($C567,'Policy Characteristics'!$C:$C,0)))</f>
        <v>0.01</v>
      </c>
      <c r="O567" s="176" t="str">
        <f>IF(ISBLANK(INDEX('Policy Characteristics'!I:I,MATCH($C567,'Policy Characteristics'!$C:$C,0))),"",INDEX('Policy Characteristics'!I:I,MATCH($C567,'Policy Characteristics'!$C:$C,0)))</f>
        <v>% of imports shifted</v>
      </c>
      <c r="P567" s="176" t="str">
        <f>IF(ISBLANK(INDEX('Policy Characteristics'!J:J,MATCH($C567,'Policy Characteristics'!$C:$C,0))),"",INDEX('Policy Characteristics'!J:J,MATCH($C567,'Policy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7" s="176" t="str">
        <f>IF(ISBLANK(INDEX('Policy Characteristics'!K:K,MATCH($C567,'Policy Characteristics'!$C:$C,0))),"",INDEX('Policy Characteristics'!K:K,MATCH($C567,'Policy Characteristics'!$C:$C,0)))</f>
        <v/>
      </c>
      <c r="R567" s="176" t="str">
        <f>IF(ISBLANK(INDEX('Policy Characteristics'!L:L,MATCH($C567,'Policy Characteristics'!$C:$C,0))),"",INDEX('Policy Characteristics'!L:L,MATCH($C567,'Policy Characteristics'!$C:$C,0)))</f>
        <v/>
      </c>
    </row>
    <row r="568" spans="1:18" x14ac:dyDescent="0.25">
      <c r="A568" s="176" t="str">
        <f>IF(ISBLANK(INDEX('Policy Characteristics'!A:A,MATCH($C568,'Policy Characteristics'!$C:$C,0))),"",INDEX('Policy Characteristics'!A:A,MATCH($C568,'Policy Characteristics'!$C:$C,0)))</f>
        <v>Industry</v>
      </c>
      <c r="B568" s="184" t="str">
        <f>IF(ISBLANK(INDEX('Policy Characteristics'!B:B,MATCH($C568,'Policy Characteristics'!$C:$C,0))),"",INDEX('Policy Characteristics'!B:B,MATCH($C568,'Policy Characteristics'!$C:$C,0)))</f>
        <v>Buy In-Region Products</v>
      </c>
      <c r="C568" s="176" t="str">
        <f t="shared" si="31"/>
        <v>Fraction of Imported Industrial Outputs Shifted to In Region Suppliers</v>
      </c>
      <c r="D568" s="6" t="s">
        <v>1945</v>
      </c>
      <c r="E568" s="6"/>
      <c r="F568" t="s">
        <v>1456</v>
      </c>
      <c r="G568" s="48"/>
      <c r="H568" s="44">
        <v>1550</v>
      </c>
      <c r="I568" s="197" t="s">
        <v>43</v>
      </c>
      <c r="J568" s="177" t="str">
        <f>IF(ISBLANK(INDEX('Policy Characteristics'!D:D,MATCH($C568,'Policy Characteristics'!$C:$C,0))),"",INDEX('Policy Characteristics'!D:D,MATCH($C568,'Policy Characteristics'!$C:$C,0)))</f>
        <v>Buy In-Region Products</v>
      </c>
      <c r="K568" s="176" t="str">
        <f>IF(ISBLANK(INDEX('Policy Characteristics'!E:E,MATCH($C568,'Policy Characteristics'!$C:$C,0))),"",INDEX('Policy Characteristics'!E:E,MATCH($C568,'Policy Characteristics'!$C:$C,0)))</f>
        <v>indst buy in region outputs</v>
      </c>
      <c r="L568" s="176">
        <f>IF(ISBLANK(INDEX('Policy Characteristics'!F:F,MATCH($C568,'Policy Characteristics'!$C:$C,0))),"",INDEX('Policy Characteristics'!F:F,MATCH($C568,'Policy Characteristics'!$C:$C,0)))</f>
        <v>0</v>
      </c>
      <c r="M568" s="176">
        <f>IF(ISBLANK(INDEX('Policy Characteristics'!G:G,MATCH($C568,'Policy Characteristics'!$C:$C,0))),"",INDEX('Policy Characteristics'!G:G,MATCH($C568,'Policy Characteristics'!$C:$C,0)))</f>
        <v>0.5</v>
      </c>
      <c r="N568" s="176">
        <f>IF(ISBLANK(INDEX('Policy Characteristics'!H:H,MATCH($C568,'Policy Characteristics'!$C:$C,0))),"",INDEX('Policy Characteristics'!H:H,MATCH($C568,'Policy Characteristics'!$C:$C,0)))</f>
        <v>0.01</v>
      </c>
      <c r="O568" s="176" t="str">
        <f>IF(ISBLANK(INDEX('Policy Characteristics'!I:I,MATCH($C568,'Policy Characteristics'!$C:$C,0))),"",INDEX('Policy Characteristics'!I:I,MATCH($C568,'Policy Characteristics'!$C:$C,0)))</f>
        <v>% of imports shifted</v>
      </c>
      <c r="P568" s="176" t="str">
        <f>IF(ISBLANK(INDEX('Policy Characteristics'!J:J,MATCH($C568,'Policy Characteristics'!$C:$C,0))),"",INDEX('Policy Characteristics'!J:J,MATCH($C568,'Policy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8" s="176" t="str">
        <f>IF(ISBLANK(INDEX('Policy Characteristics'!K:K,MATCH($C568,'Policy Characteristics'!$C:$C,0))),"",INDEX('Policy Characteristics'!K:K,MATCH($C568,'Policy Characteristics'!$C:$C,0)))</f>
        <v/>
      </c>
      <c r="R568" s="176" t="str">
        <f>IF(ISBLANK(INDEX('Policy Characteristics'!L:L,MATCH($C568,'Policy Characteristics'!$C:$C,0))),"",INDEX('Policy Characteristics'!L:L,MATCH($C568,'Policy Characteristics'!$C:$C,0)))</f>
        <v/>
      </c>
    </row>
    <row r="569" spans="1:18" x14ac:dyDescent="0.25">
      <c r="A569" s="176" t="str">
        <f>IF(ISBLANK(INDEX('Policy Characteristics'!A:A,MATCH($C569,'Policy Characteristics'!$C:$C,0))),"",INDEX('Policy Characteristics'!A:A,MATCH($C569,'Policy Characteristics'!$C:$C,0)))</f>
        <v>Industry</v>
      </c>
      <c r="B569" s="184" t="str">
        <f>IF(ISBLANK(INDEX('Policy Characteristics'!B:B,MATCH($C569,'Policy Characteristics'!$C:$C,0))),"",INDEX('Policy Characteristics'!B:B,MATCH($C569,'Policy Characteristics'!$C:$C,0)))</f>
        <v>Buy In-Region Products</v>
      </c>
      <c r="C569" s="176" t="str">
        <f t="shared" si="31"/>
        <v>Fraction of Imported Industrial Outputs Shifted to In Region Suppliers</v>
      </c>
      <c r="D569" s="6" t="s">
        <v>1946</v>
      </c>
      <c r="E569" s="6"/>
      <c r="F569" t="s">
        <v>1908</v>
      </c>
      <c r="G569" s="48"/>
      <c r="H569" s="44">
        <v>1551</v>
      </c>
      <c r="I569" s="197" t="s">
        <v>43</v>
      </c>
      <c r="J569" s="177" t="str">
        <f>IF(ISBLANK(INDEX('Policy Characteristics'!D:D,MATCH($C569,'Policy Characteristics'!$C:$C,0))),"",INDEX('Policy Characteristics'!D:D,MATCH($C569,'Policy Characteristics'!$C:$C,0)))</f>
        <v>Buy In-Region Products</v>
      </c>
      <c r="K569" s="176" t="str">
        <f>IF(ISBLANK(INDEX('Policy Characteristics'!E:E,MATCH($C569,'Policy Characteristics'!$C:$C,0))),"",INDEX('Policy Characteristics'!E:E,MATCH($C569,'Policy Characteristics'!$C:$C,0)))</f>
        <v>indst buy in region outputs</v>
      </c>
      <c r="L569" s="176">
        <f>IF(ISBLANK(INDEX('Policy Characteristics'!F:F,MATCH($C569,'Policy Characteristics'!$C:$C,0))),"",INDEX('Policy Characteristics'!F:F,MATCH($C569,'Policy Characteristics'!$C:$C,0)))</f>
        <v>0</v>
      </c>
      <c r="M569" s="176">
        <f>IF(ISBLANK(INDEX('Policy Characteristics'!G:G,MATCH($C569,'Policy Characteristics'!$C:$C,0))),"",INDEX('Policy Characteristics'!G:G,MATCH($C569,'Policy Characteristics'!$C:$C,0)))</f>
        <v>0.5</v>
      </c>
      <c r="N569" s="176">
        <f>IF(ISBLANK(INDEX('Policy Characteristics'!H:H,MATCH($C569,'Policy Characteristics'!$C:$C,0))),"",INDEX('Policy Characteristics'!H:H,MATCH($C569,'Policy Characteristics'!$C:$C,0)))</f>
        <v>0.01</v>
      </c>
      <c r="O569" s="176" t="str">
        <f>IF(ISBLANK(INDEX('Policy Characteristics'!I:I,MATCH($C569,'Policy Characteristics'!$C:$C,0))),"",INDEX('Policy Characteristics'!I:I,MATCH($C569,'Policy Characteristics'!$C:$C,0)))</f>
        <v>% of imports shifted</v>
      </c>
      <c r="P569" s="176" t="str">
        <f>IF(ISBLANK(INDEX('Policy Characteristics'!J:J,MATCH($C569,'Policy Characteristics'!$C:$C,0))),"",INDEX('Policy Characteristics'!J:J,MATCH($C569,'Policy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9" s="176" t="str">
        <f>IF(ISBLANK(INDEX('Policy Characteristics'!K:K,MATCH($C569,'Policy Characteristics'!$C:$C,0))),"",INDEX('Policy Characteristics'!K:K,MATCH($C569,'Policy Characteristics'!$C:$C,0)))</f>
        <v/>
      </c>
      <c r="R569" s="176" t="str">
        <f>IF(ISBLANK(INDEX('Policy Characteristics'!L:L,MATCH($C569,'Policy Characteristics'!$C:$C,0))),"",INDEX('Policy Characteristics'!L:L,MATCH($C569,'Policy Characteristics'!$C:$C,0)))</f>
        <v/>
      </c>
    </row>
    <row r="570" spans="1:18" x14ac:dyDescent="0.25">
      <c r="A570" s="176" t="str">
        <f>IF(ISBLANK(INDEX('Policy Characteristics'!A:A,MATCH($C570,'Policy Characteristics'!$C:$C,0))),"",INDEX('Policy Characteristics'!A:A,MATCH($C570,'Policy Characteristics'!$C:$C,0)))</f>
        <v>Industry</v>
      </c>
      <c r="B570" s="184" t="str">
        <f>IF(ISBLANK(INDEX('Policy Characteristics'!B:B,MATCH($C570,'Policy Characteristics'!$C:$C,0))),"",INDEX('Policy Characteristics'!B:B,MATCH($C570,'Policy Characteristics'!$C:$C,0)))</f>
        <v>Buy In-Region Products</v>
      </c>
      <c r="C570" s="176" t="str">
        <f t="shared" si="31"/>
        <v>Fraction of Imported Industrial Outputs Shifted to In Region Suppliers</v>
      </c>
      <c r="D570" s="6" t="s">
        <v>1947</v>
      </c>
      <c r="E570" s="6"/>
      <c r="F570" t="s">
        <v>1909</v>
      </c>
      <c r="G570" s="48"/>
      <c r="H570" s="44">
        <v>1552</v>
      </c>
      <c r="I570" s="198" t="s">
        <v>44</v>
      </c>
      <c r="J570" s="177" t="str">
        <f>IF(ISBLANK(INDEX('Policy Characteristics'!D:D,MATCH($C570,'Policy Characteristics'!$C:$C,0))),"",INDEX('Policy Characteristics'!D:D,MATCH($C570,'Policy Characteristics'!$C:$C,0)))</f>
        <v>Buy In-Region Products</v>
      </c>
      <c r="K570" s="176" t="str">
        <f>IF(ISBLANK(INDEX('Policy Characteristics'!E:E,MATCH($C570,'Policy Characteristics'!$C:$C,0))),"",INDEX('Policy Characteristics'!E:E,MATCH($C570,'Policy Characteristics'!$C:$C,0)))</f>
        <v>indst buy in region outputs</v>
      </c>
      <c r="L570" s="176">
        <f>IF(ISBLANK(INDEX('Policy Characteristics'!F:F,MATCH($C570,'Policy Characteristics'!$C:$C,0))),"",INDEX('Policy Characteristics'!F:F,MATCH($C570,'Policy Characteristics'!$C:$C,0)))</f>
        <v>0</v>
      </c>
      <c r="M570" s="176">
        <f>IF(ISBLANK(INDEX('Policy Characteristics'!G:G,MATCH($C570,'Policy Characteristics'!$C:$C,0))),"",INDEX('Policy Characteristics'!G:G,MATCH($C570,'Policy Characteristics'!$C:$C,0)))</f>
        <v>0.5</v>
      </c>
      <c r="N570" s="176">
        <f>IF(ISBLANK(INDEX('Policy Characteristics'!H:H,MATCH($C570,'Policy Characteristics'!$C:$C,0))),"",INDEX('Policy Characteristics'!H:H,MATCH($C570,'Policy Characteristics'!$C:$C,0)))</f>
        <v>0.01</v>
      </c>
      <c r="O570" s="176" t="str">
        <f>IF(ISBLANK(INDEX('Policy Characteristics'!I:I,MATCH($C570,'Policy Characteristics'!$C:$C,0))),"",INDEX('Policy Characteristics'!I:I,MATCH($C570,'Policy Characteristics'!$C:$C,0)))</f>
        <v>% of imports shifted</v>
      </c>
      <c r="P570" s="176" t="str">
        <f>IF(ISBLANK(INDEX('Policy Characteristics'!J:J,MATCH($C570,'Policy Characteristics'!$C:$C,0))),"",INDEX('Policy Characteristics'!J:J,MATCH($C570,'Policy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0" s="176" t="str">
        <f>IF(ISBLANK(INDEX('Policy Characteristics'!K:K,MATCH($C570,'Policy Characteristics'!$C:$C,0))),"",INDEX('Policy Characteristics'!K:K,MATCH($C570,'Policy Characteristics'!$C:$C,0)))</f>
        <v/>
      </c>
      <c r="R570" s="176" t="str">
        <f>IF(ISBLANK(INDEX('Policy Characteristics'!L:L,MATCH($C570,'Policy Characteristics'!$C:$C,0))),"",INDEX('Policy Characteristics'!L:L,MATCH($C570,'Policy Characteristics'!$C:$C,0)))</f>
        <v/>
      </c>
    </row>
    <row r="571" spans="1:18" x14ac:dyDescent="0.25">
      <c r="A571" s="176" t="str">
        <f>IF(ISBLANK(INDEX('Policy Characteristics'!A:A,MATCH($C571,'Policy Characteristics'!$C:$C,0))),"",INDEX('Policy Characteristics'!A:A,MATCH($C571,'Policy Characteristics'!$C:$C,0)))</f>
        <v>Industry</v>
      </c>
      <c r="B571" s="184" t="str">
        <f>IF(ISBLANK(INDEX('Policy Characteristics'!B:B,MATCH($C571,'Policy Characteristics'!$C:$C,0))),"",INDEX('Policy Characteristics'!B:B,MATCH($C571,'Policy Characteristics'!$C:$C,0)))</f>
        <v>Buy In-Region Products</v>
      </c>
      <c r="C571" s="176" t="str">
        <f t="shared" si="31"/>
        <v>Fraction of Imported Industrial Outputs Shifted to In Region Suppliers</v>
      </c>
      <c r="D571" s="6" t="s">
        <v>1948</v>
      </c>
      <c r="E571" s="6"/>
      <c r="F571" t="s">
        <v>1910</v>
      </c>
      <c r="G571" s="48"/>
      <c r="H571" s="44">
        <v>1553</v>
      </c>
      <c r="I571" s="198" t="s">
        <v>44</v>
      </c>
      <c r="J571" s="177" t="str">
        <f>IF(ISBLANK(INDEX('Policy Characteristics'!D:D,MATCH($C571,'Policy Characteristics'!$C:$C,0))),"",INDEX('Policy Characteristics'!D:D,MATCH($C571,'Policy Characteristics'!$C:$C,0)))</f>
        <v>Buy In-Region Products</v>
      </c>
      <c r="K571" s="176" t="str">
        <f>IF(ISBLANK(INDEX('Policy Characteristics'!E:E,MATCH($C571,'Policy Characteristics'!$C:$C,0))),"",INDEX('Policy Characteristics'!E:E,MATCH($C571,'Policy Characteristics'!$C:$C,0)))</f>
        <v>indst buy in region outputs</v>
      </c>
      <c r="L571" s="176">
        <f>IF(ISBLANK(INDEX('Policy Characteristics'!F:F,MATCH($C571,'Policy Characteristics'!$C:$C,0))),"",INDEX('Policy Characteristics'!F:F,MATCH($C571,'Policy Characteristics'!$C:$C,0)))</f>
        <v>0</v>
      </c>
      <c r="M571" s="176">
        <f>IF(ISBLANK(INDEX('Policy Characteristics'!G:G,MATCH($C571,'Policy Characteristics'!$C:$C,0))),"",INDEX('Policy Characteristics'!G:G,MATCH($C571,'Policy Characteristics'!$C:$C,0)))</f>
        <v>0.5</v>
      </c>
      <c r="N571" s="176">
        <f>IF(ISBLANK(INDEX('Policy Characteristics'!H:H,MATCH($C571,'Policy Characteristics'!$C:$C,0))),"",INDEX('Policy Characteristics'!H:H,MATCH($C571,'Policy Characteristics'!$C:$C,0)))</f>
        <v>0.01</v>
      </c>
      <c r="O571" s="176" t="str">
        <f>IF(ISBLANK(INDEX('Policy Characteristics'!I:I,MATCH($C571,'Policy Characteristics'!$C:$C,0))),"",INDEX('Policy Characteristics'!I:I,MATCH($C571,'Policy Characteristics'!$C:$C,0)))</f>
        <v>% of imports shifted</v>
      </c>
      <c r="P571" s="176" t="str">
        <f>IF(ISBLANK(INDEX('Policy Characteristics'!J:J,MATCH($C571,'Policy Characteristics'!$C:$C,0))),"",INDEX('Policy Characteristics'!J:J,MATCH($C571,'Policy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1" s="176" t="str">
        <f>IF(ISBLANK(INDEX('Policy Characteristics'!K:K,MATCH($C571,'Policy Characteristics'!$C:$C,0))),"",INDEX('Policy Characteristics'!K:K,MATCH($C571,'Policy Characteristics'!$C:$C,0)))</f>
        <v/>
      </c>
      <c r="R571" s="176" t="str">
        <f>IF(ISBLANK(INDEX('Policy Characteristics'!L:L,MATCH($C571,'Policy Characteristics'!$C:$C,0))),"",INDEX('Policy Characteristics'!L:L,MATCH($C571,'Policy Characteristics'!$C:$C,0)))</f>
        <v/>
      </c>
    </row>
    <row r="572" spans="1:18" x14ac:dyDescent="0.25">
      <c r="A572" s="176" t="str">
        <f>IF(ISBLANK(INDEX('Policy Characteristics'!A:A,MATCH($C572,'Policy Characteristics'!$C:$C,0))),"",INDEX('Policy Characteristics'!A:A,MATCH($C572,'Policy Characteristics'!$C:$C,0)))</f>
        <v>Industry</v>
      </c>
      <c r="B572" s="184" t="str">
        <f>IF(ISBLANK(INDEX('Policy Characteristics'!B:B,MATCH($C572,'Policy Characteristics'!$C:$C,0))),"",INDEX('Policy Characteristics'!B:B,MATCH($C572,'Policy Characteristics'!$C:$C,0)))</f>
        <v>Buy In-Region Products</v>
      </c>
      <c r="C572" s="176" t="str">
        <f t="shared" si="31"/>
        <v>Fraction of Imported Industrial Outputs Shifted to In Region Suppliers</v>
      </c>
      <c r="D572" s="6" t="s">
        <v>1949</v>
      </c>
      <c r="E572" s="6"/>
      <c r="F572" t="s">
        <v>1911</v>
      </c>
      <c r="G572" s="48"/>
      <c r="H572" s="44">
        <v>1554</v>
      </c>
      <c r="I572" s="198" t="s">
        <v>44</v>
      </c>
      <c r="J572" s="177" t="str">
        <f>IF(ISBLANK(INDEX('Policy Characteristics'!D:D,MATCH($C572,'Policy Characteristics'!$C:$C,0))),"",INDEX('Policy Characteristics'!D:D,MATCH($C572,'Policy Characteristics'!$C:$C,0)))</f>
        <v>Buy In-Region Products</v>
      </c>
      <c r="K572" s="176" t="str">
        <f>IF(ISBLANK(INDEX('Policy Characteristics'!E:E,MATCH($C572,'Policy Characteristics'!$C:$C,0))),"",INDEX('Policy Characteristics'!E:E,MATCH($C572,'Policy Characteristics'!$C:$C,0)))</f>
        <v>indst buy in region outputs</v>
      </c>
      <c r="L572" s="176">
        <f>IF(ISBLANK(INDEX('Policy Characteristics'!F:F,MATCH($C572,'Policy Characteristics'!$C:$C,0))),"",INDEX('Policy Characteristics'!F:F,MATCH($C572,'Policy Characteristics'!$C:$C,0)))</f>
        <v>0</v>
      </c>
      <c r="M572" s="176">
        <f>IF(ISBLANK(INDEX('Policy Characteristics'!G:G,MATCH($C572,'Policy Characteristics'!$C:$C,0))),"",INDEX('Policy Characteristics'!G:G,MATCH($C572,'Policy Characteristics'!$C:$C,0)))</f>
        <v>0.5</v>
      </c>
      <c r="N572" s="176">
        <f>IF(ISBLANK(INDEX('Policy Characteristics'!H:H,MATCH($C572,'Policy Characteristics'!$C:$C,0))),"",INDEX('Policy Characteristics'!H:H,MATCH($C572,'Policy Characteristics'!$C:$C,0)))</f>
        <v>0.01</v>
      </c>
      <c r="O572" s="176" t="str">
        <f>IF(ISBLANK(INDEX('Policy Characteristics'!I:I,MATCH($C572,'Policy Characteristics'!$C:$C,0))),"",INDEX('Policy Characteristics'!I:I,MATCH($C572,'Policy Characteristics'!$C:$C,0)))</f>
        <v>% of imports shifted</v>
      </c>
      <c r="P572" s="176" t="str">
        <f>IF(ISBLANK(INDEX('Policy Characteristics'!J:J,MATCH($C572,'Policy Characteristics'!$C:$C,0))),"",INDEX('Policy Characteristics'!J:J,MATCH($C572,'Policy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2" s="176" t="str">
        <f>IF(ISBLANK(INDEX('Policy Characteristics'!K:K,MATCH($C572,'Policy Characteristics'!$C:$C,0))),"",INDEX('Policy Characteristics'!K:K,MATCH($C572,'Policy Characteristics'!$C:$C,0)))</f>
        <v/>
      </c>
      <c r="R572" s="176" t="str">
        <f>IF(ISBLANK(INDEX('Policy Characteristics'!L:L,MATCH($C572,'Policy Characteristics'!$C:$C,0))),"",INDEX('Policy Characteristics'!L:L,MATCH($C572,'Policy Characteristics'!$C:$C,0)))</f>
        <v/>
      </c>
    </row>
    <row r="573" spans="1:18" x14ac:dyDescent="0.25">
      <c r="A573" s="176" t="str">
        <f>IF(ISBLANK(INDEX('Policy Characteristics'!A:A,MATCH($C573,'Policy Characteristics'!$C:$C,0))),"",INDEX('Policy Characteristics'!A:A,MATCH($C573,'Policy Characteristics'!$C:$C,0)))</f>
        <v>Industry</v>
      </c>
      <c r="B573" s="184" t="str">
        <f>IF(ISBLANK(INDEX('Policy Characteristics'!B:B,MATCH($C573,'Policy Characteristics'!$C:$C,0))),"",INDEX('Policy Characteristics'!B:B,MATCH($C573,'Policy Characteristics'!$C:$C,0)))</f>
        <v>Buy In-Region Products</v>
      </c>
      <c r="C573" s="176" t="str">
        <f t="shared" si="31"/>
        <v>Fraction of Imported Industrial Outputs Shifted to In Region Suppliers</v>
      </c>
      <c r="D573" s="6" t="s">
        <v>1950</v>
      </c>
      <c r="E573" s="6"/>
      <c r="F573" t="s">
        <v>1912</v>
      </c>
      <c r="G573" s="48"/>
      <c r="H573" s="44">
        <v>1555</v>
      </c>
      <c r="I573" s="197" t="s">
        <v>43</v>
      </c>
      <c r="J573" s="177" t="str">
        <f>IF(ISBLANK(INDEX('Policy Characteristics'!D:D,MATCH($C573,'Policy Characteristics'!$C:$C,0))),"",INDEX('Policy Characteristics'!D:D,MATCH($C573,'Policy Characteristics'!$C:$C,0)))</f>
        <v>Buy In-Region Products</v>
      </c>
      <c r="K573" s="176" t="str">
        <f>IF(ISBLANK(INDEX('Policy Characteristics'!E:E,MATCH($C573,'Policy Characteristics'!$C:$C,0))),"",INDEX('Policy Characteristics'!E:E,MATCH($C573,'Policy Characteristics'!$C:$C,0)))</f>
        <v>indst buy in region outputs</v>
      </c>
      <c r="L573" s="176">
        <f>IF(ISBLANK(INDEX('Policy Characteristics'!F:F,MATCH($C573,'Policy Characteristics'!$C:$C,0))),"",INDEX('Policy Characteristics'!F:F,MATCH($C573,'Policy Characteristics'!$C:$C,0)))</f>
        <v>0</v>
      </c>
      <c r="M573" s="176">
        <f>IF(ISBLANK(INDEX('Policy Characteristics'!G:G,MATCH($C573,'Policy Characteristics'!$C:$C,0))),"",INDEX('Policy Characteristics'!G:G,MATCH($C573,'Policy Characteristics'!$C:$C,0)))</f>
        <v>0.5</v>
      </c>
      <c r="N573" s="176">
        <f>IF(ISBLANK(INDEX('Policy Characteristics'!H:H,MATCH($C573,'Policy Characteristics'!$C:$C,0))),"",INDEX('Policy Characteristics'!H:H,MATCH($C573,'Policy Characteristics'!$C:$C,0)))</f>
        <v>0.01</v>
      </c>
      <c r="O573" s="176" t="str">
        <f>IF(ISBLANK(INDEX('Policy Characteristics'!I:I,MATCH($C573,'Policy Characteristics'!$C:$C,0))),"",INDEX('Policy Characteristics'!I:I,MATCH($C573,'Policy Characteristics'!$C:$C,0)))</f>
        <v>% of imports shifted</v>
      </c>
      <c r="P573" s="176" t="str">
        <f>IF(ISBLANK(INDEX('Policy Characteristics'!J:J,MATCH($C573,'Policy Characteristics'!$C:$C,0))),"",INDEX('Policy Characteristics'!J:J,MATCH($C573,'Policy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3" s="176" t="str">
        <f>IF(ISBLANK(INDEX('Policy Characteristics'!K:K,MATCH($C573,'Policy Characteristics'!$C:$C,0))),"",INDEX('Policy Characteristics'!K:K,MATCH($C573,'Policy Characteristics'!$C:$C,0)))</f>
        <v/>
      </c>
      <c r="R573" s="176" t="str">
        <f>IF(ISBLANK(INDEX('Policy Characteristics'!L:L,MATCH($C573,'Policy Characteristics'!$C:$C,0))),"",INDEX('Policy Characteristics'!L:L,MATCH($C573,'Policy Characteristics'!$C:$C,0)))</f>
        <v/>
      </c>
    </row>
    <row r="574" spans="1:18" x14ac:dyDescent="0.25">
      <c r="A574" s="176" t="str">
        <f>IF(ISBLANK(INDEX('Policy Characteristics'!A:A,MATCH($C574,'Policy Characteristics'!$C:$C,0))),"",INDEX('Policy Characteristics'!A:A,MATCH($C574,'Policy Characteristics'!$C:$C,0)))</f>
        <v>Industry</v>
      </c>
      <c r="B574" s="184" t="str">
        <f>IF(ISBLANK(INDEX('Policy Characteristics'!B:B,MATCH($C574,'Policy Characteristics'!$C:$C,0))),"",INDEX('Policy Characteristics'!B:B,MATCH($C574,'Policy Characteristics'!$C:$C,0)))</f>
        <v>Buy In-Region Products</v>
      </c>
      <c r="C574" s="176" t="str">
        <f t="shared" si="31"/>
        <v>Fraction of Imported Industrial Outputs Shifted to In Region Suppliers</v>
      </c>
      <c r="D574" s="6" t="s">
        <v>1951</v>
      </c>
      <c r="E574" s="6"/>
      <c r="F574" t="s">
        <v>1913</v>
      </c>
      <c r="G574" s="48"/>
      <c r="H574" s="44">
        <v>1556</v>
      </c>
      <c r="I574" s="197" t="s">
        <v>43</v>
      </c>
      <c r="J574" s="177" t="str">
        <f>IF(ISBLANK(INDEX('Policy Characteristics'!D:D,MATCH($C574,'Policy Characteristics'!$C:$C,0))),"",INDEX('Policy Characteristics'!D:D,MATCH($C574,'Policy Characteristics'!$C:$C,0)))</f>
        <v>Buy In-Region Products</v>
      </c>
      <c r="K574" s="176" t="str">
        <f>IF(ISBLANK(INDEX('Policy Characteristics'!E:E,MATCH($C574,'Policy Characteristics'!$C:$C,0))),"",INDEX('Policy Characteristics'!E:E,MATCH($C574,'Policy Characteristics'!$C:$C,0)))</f>
        <v>indst buy in region outputs</v>
      </c>
      <c r="L574" s="176">
        <f>IF(ISBLANK(INDEX('Policy Characteristics'!F:F,MATCH($C574,'Policy Characteristics'!$C:$C,0))),"",INDEX('Policy Characteristics'!F:F,MATCH($C574,'Policy Characteristics'!$C:$C,0)))</f>
        <v>0</v>
      </c>
      <c r="M574" s="176">
        <f>IF(ISBLANK(INDEX('Policy Characteristics'!G:G,MATCH($C574,'Policy Characteristics'!$C:$C,0))),"",INDEX('Policy Characteristics'!G:G,MATCH($C574,'Policy Characteristics'!$C:$C,0)))</f>
        <v>0.5</v>
      </c>
      <c r="N574" s="176">
        <f>IF(ISBLANK(INDEX('Policy Characteristics'!H:H,MATCH($C574,'Policy Characteristics'!$C:$C,0))),"",INDEX('Policy Characteristics'!H:H,MATCH($C574,'Policy Characteristics'!$C:$C,0)))</f>
        <v>0.01</v>
      </c>
      <c r="O574" s="176" t="str">
        <f>IF(ISBLANK(INDEX('Policy Characteristics'!I:I,MATCH($C574,'Policy Characteristics'!$C:$C,0))),"",INDEX('Policy Characteristics'!I:I,MATCH($C574,'Policy Characteristics'!$C:$C,0)))</f>
        <v>% of imports shifted</v>
      </c>
      <c r="P574" s="176" t="str">
        <f>IF(ISBLANK(INDEX('Policy Characteristics'!J:J,MATCH($C574,'Policy Characteristics'!$C:$C,0))),"",INDEX('Policy Characteristics'!J:J,MATCH($C574,'Policy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4" s="176" t="str">
        <f>IF(ISBLANK(INDEX('Policy Characteristics'!K:K,MATCH($C574,'Policy Characteristics'!$C:$C,0))),"",INDEX('Policy Characteristics'!K:K,MATCH($C574,'Policy Characteristics'!$C:$C,0)))</f>
        <v/>
      </c>
      <c r="R574" s="176" t="str">
        <f>IF(ISBLANK(INDEX('Policy Characteristics'!L:L,MATCH($C574,'Policy Characteristics'!$C:$C,0))),"",INDEX('Policy Characteristics'!L:L,MATCH($C574,'Policy Characteristics'!$C:$C,0)))</f>
        <v/>
      </c>
    </row>
    <row r="575" spans="1:18" x14ac:dyDescent="0.25">
      <c r="A575" s="176" t="str">
        <f>IF(ISBLANK(INDEX('Policy Characteristics'!A:A,MATCH($C575,'Policy Characteristics'!$C:$C,0))),"",INDEX('Policy Characteristics'!A:A,MATCH($C575,'Policy Characteristics'!$C:$C,0)))</f>
        <v>Industry</v>
      </c>
      <c r="B575" s="184" t="str">
        <f>IF(ISBLANK(INDEX('Policy Characteristics'!B:B,MATCH($C575,'Policy Characteristics'!$C:$C,0))),"",INDEX('Policy Characteristics'!B:B,MATCH($C575,'Policy Characteristics'!$C:$C,0)))</f>
        <v>Buy In-Region Products</v>
      </c>
      <c r="C575" s="176" t="str">
        <f t="shared" si="31"/>
        <v>Fraction of Imported Industrial Outputs Shifted to In Region Suppliers</v>
      </c>
      <c r="D575" s="6" t="s">
        <v>1952</v>
      </c>
      <c r="E575" s="6"/>
      <c r="F575" t="s">
        <v>1914</v>
      </c>
      <c r="G575" s="48"/>
      <c r="H575" s="44">
        <v>1557</v>
      </c>
      <c r="I575" s="198" t="s">
        <v>44</v>
      </c>
      <c r="J575" s="177" t="str">
        <f>IF(ISBLANK(INDEX('Policy Characteristics'!D:D,MATCH($C575,'Policy Characteristics'!$C:$C,0))),"",INDEX('Policy Characteristics'!D:D,MATCH($C575,'Policy Characteristics'!$C:$C,0)))</f>
        <v>Buy In-Region Products</v>
      </c>
      <c r="K575" s="176" t="str">
        <f>IF(ISBLANK(INDEX('Policy Characteristics'!E:E,MATCH($C575,'Policy Characteristics'!$C:$C,0))),"",INDEX('Policy Characteristics'!E:E,MATCH($C575,'Policy Characteristics'!$C:$C,0)))</f>
        <v>indst buy in region outputs</v>
      </c>
      <c r="L575" s="176">
        <f>IF(ISBLANK(INDEX('Policy Characteristics'!F:F,MATCH($C575,'Policy Characteristics'!$C:$C,0))),"",INDEX('Policy Characteristics'!F:F,MATCH($C575,'Policy Characteristics'!$C:$C,0)))</f>
        <v>0</v>
      </c>
      <c r="M575" s="176">
        <f>IF(ISBLANK(INDEX('Policy Characteristics'!G:G,MATCH($C575,'Policy Characteristics'!$C:$C,0))),"",INDEX('Policy Characteristics'!G:G,MATCH($C575,'Policy Characteristics'!$C:$C,0)))</f>
        <v>0.5</v>
      </c>
      <c r="N575" s="176">
        <f>IF(ISBLANK(INDEX('Policy Characteristics'!H:H,MATCH($C575,'Policy Characteristics'!$C:$C,0))),"",INDEX('Policy Characteristics'!H:H,MATCH($C575,'Policy Characteristics'!$C:$C,0)))</f>
        <v>0.01</v>
      </c>
      <c r="O575" s="176" t="str">
        <f>IF(ISBLANK(INDEX('Policy Characteristics'!I:I,MATCH($C575,'Policy Characteristics'!$C:$C,0))),"",INDEX('Policy Characteristics'!I:I,MATCH($C575,'Policy Characteristics'!$C:$C,0)))</f>
        <v>% of imports shifted</v>
      </c>
      <c r="P575" s="176" t="str">
        <f>IF(ISBLANK(INDEX('Policy Characteristics'!J:J,MATCH($C575,'Policy Characteristics'!$C:$C,0))),"",INDEX('Policy Characteristics'!J:J,MATCH($C575,'Policy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5" s="176" t="str">
        <f>IF(ISBLANK(INDEX('Policy Characteristics'!K:K,MATCH($C575,'Policy Characteristics'!$C:$C,0))),"",INDEX('Policy Characteristics'!K:K,MATCH($C575,'Policy Characteristics'!$C:$C,0)))</f>
        <v/>
      </c>
      <c r="R575" s="176" t="str">
        <f>IF(ISBLANK(INDEX('Policy Characteristics'!L:L,MATCH($C575,'Policy Characteristics'!$C:$C,0))),"",INDEX('Policy Characteristics'!L:L,MATCH($C575,'Policy Characteristics'!$C:$C,0)))</f>
        <v/>
      </c>
    </row>
    <row r="576" spans="1:18" x14ac:dyDescent="0.25">
      <c r="A576" s="176" t="str">
        <f>IF(ISBLANK(INDEX('Policy Characteristics'!A:A,MATCH($C576,'Policy Characteristics'!$C:$C,0))),"",INDEX('Policy Characteristics'!A:A,MATCH($C576,'Policy Characteristics'!$C:$C,0)))</f>
        <v>Industry</v>
      </c>
      <c r="B576" s="184" t="str">
        <f>IF(ISBLANK(INDEX('Policy Characteristics'!B:B,MATCH($C576,'Policy Characteristics'!$C:$C,0))),"",INDEX('Policy Characteristics'!B:B,MATCH($C576,'Policy Characteristics'!$C:$C,0)))</f>
        <v>Buy In-Region Products</v>
      </c>
      <c r="C576" s="176" t="str">
        <f t="shared" si="31"/>
        <v>Fraction of Imported Industrial Outputs Shifted to In Region Suppliers</v>
      </c>
      <c r="D576" s="6" t="s">
        <v>1953</v>
      </c>
      <c r="E576" s="6"/>
      <c r="F576" t="s">
        <v>1915</v>
      </c>
      <c r="G576" s="48"/>
      <c r="H576" s="44">
        <v>1558</v>
      </c>
      <c r="I576" s="197" t="s">
        <v>43</v>
      </c>
      <c r="J576" s="177" t="str">
        <f>IF(ISBLANK(INDEX('Policy Characteristics'!D:D,MATCH($C576,'Policy Characteristics'!$C:$C,0))),"",INDEX('Policy Characteristics'!D:D,MATCH($C576,'Policy Characteristics'!$C:$C,0)))</f>
        <v>Buy In-Region Products</v>
      </c>
      <c r="K576" s="176" t="str">
        <f>IF(ISBLANK(INDEX('Policy Characteristics'!E:E,MATCH($C576,'Policy Characteristics'!$C:$C,0))),"",INDEX('Policy Characteristics'!E:E,MATCH($C576,'Policy Characteristics'!$C:$C,0)))</f>
        <v>indst buy in region outputs</v>
      </c>
      <c r="L576" s="176">
        <f>IF(ISBLANK(INDEX('Policy Characteristics'!F:F,MATCH($C576,'Policy Characteristics'!$C:$C,0))),"",INDEX('Policy Characteristics'!F:F,MATCH($C576,'Policy Characteristics'!$C:$C,0)))</f>
        <v>0</v>
      </c>
      <c r="M576" s="176">
        <f>IF(ISBLANK(INDEX('Policy Characteristics'!G:G,MATCH($C576,'Policy Characteristics'!$C:$C,0))),"",INDEX('Policy Characteristics'!G:G,MATCH($C576,'Policy Characteristics'!$C:$C,0)))</f>
        <v>0.5</v>
      </c>
      <c r="N576" s="176">
        <f>IF(ISBLANK(INDEX('Policy Characteristics'!H:H,MATCH($C576,'Policy Characteristics'!$C:$C,0))),"",INDEX('Policy Characteristics'!H:H,MATCH($C576,'Policy Characteristics'!$C:$C,0)))</f>
        <v>0.01</v>
      </c>
      <c r="O576" s="176" t="str">
        <f>IF(ISBLANK(INDEX('Policy Characteristics'!I:I,MATCH($C576,'Policy Characteristics'!$C:$C,0))),"",INDEX('Policy Characteristics'!I:I,MATCH($C576,'Policy Characteristics'!$C:$C,0)))</f>
        <v>% of imports shifted</v>
      </c>
      <c r="P576" s="176" t="str">
        <f>IF(ISBLANK(INDEX('Policy Characteristics'!J:J,MATCH($C576,'Policy Characteristics'!$C:$C,0))),"",INDEX('Policy Characteristics'!J:J,MATCH($C576,'Policy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6" s="176" t="str">
        <f>IF(ISBLANK(INDEX('Policy Characteristics'!K:K,MATCH($C576,'Policy Characteristics'!$C:$C,0))),"",INDEX('Policy Characteristics'!K:K,MATCH($C576,'Policy Characteristics'!$C:$C,0)))</f>
        <v/>
      </c>
      <c r="R576" s="176" t="str">
        <f>IF(ISBLANK(INDEX('Policy Characteristics'!L:L,MATCH($C576,'Policy Characteristics'!$C:$C,0))),"",INDEX('Policy Characteristics'!L:L,MATCH($C576,'Policy Characteristics'!$C:$C,0)))</f>
        <v/>
      </c>
    </row>
    <row r="577" spans="1:18" x14ac:dyDescent="0.25">
      <c r="A577" s="176" t="str">
        <f>IF(ISBLANK(INDEX('Policy Characteristics'!A:A,MATCH($C577,'Policy Characteristics'!$C:$C,0))),"",INDEX('Policy Characteristics'!A:A,MATCH($C577,'Policy Characteristics'!$C:$C,0)))</f>
        <v>Industry</v>
      </c>
      <c r="B577" s="184" t="str">
        <f>IF(ISBLANK(INDEX('Policy Characteristics'!B:B,MATCH($C577,'Policy Characteristics'!$C:$C,0))),"",INDEX('Policy Characteristics'!B:B,MATCH($C577,'Policy Characteristics'!$C:$C,0)))</f>
        <v>Buy In-Region Products</v>
      </c>
      <c r="C577" s="176" t="str">
        <f t="shared" si="31"/>
        <v>Fraction of Imported Industrial Outputs Shifted to In Region Suppliers</v>
      </c>
      <c r="D577" s="6" t="s">
        <v>1954</v>
      </c>
      <c r="E577" s="6"/>
      <c r="F577" t="s">
        <v>1916</v>
      </c>
      <c r="G577" s="48"/>
      <c r="H577" s="44">
        <v>1559</v>
      </c>
      <c r="I577" s="197" t="s">
        <v>43</v>
      </c>
      <c r="J577" s="177" t="str">
        <f>IF(ISBLANK(INDEX('Policy Characteristics'!D:D,MATCH($C577,'Policy Characteristics'!$C:$C,0))),"",INDEX('Policy Characteristics'!D:D,MATCH($C577,'Policy Characteristics'!$C:$C,0)))</f>
        <v>Buy In-Region Products</v>
      </c>
      <c r="K577" s="176" t="str">
        <f>IF(ISBLANK(INDEX('Policy Characteristics'!E:E,MATCH($C577,'Policy Characteristics'!$C:$C,0))),"",INDEX('Policy Characteristics'!E:E,MATCH($C577,'Policy Characteristics'!$C:$C,0)))</f>
        <v>indst buy in region outputs</v>
      </c>
      <c r="L577" s="176">
        <f>IF(ISBLANK(INDEX('Policy Characteristics'!F:F,MATCH($C577,'Policy Characteristics'!$C:$C,0))),"",INDEX('Policy Characteristics'!F:F,MATCH($C577,'Policy Characteristics'!$C:$C,0)))</f>
        <v>0</v>
      </c>
      <c r="M577" s="176">
        <f>IF(ISBLANK(INDEX('Policy Characteristics'!G:G,MATCH($C577,'Policy Characteristics'!$C:$C,0))),"",INDEX('Policy Characteristics'!G:G,MATCH($C577,'Policy Characteristics'!$C:$C,0)))</f>
        <v>0.5</v>
      </c>
      <c r="N577" s="176">
        <f>IF(ISBLANK(INDEX('Policy Characteristics'!H:H,MATCH($C577,'Policy Characteristics'!$C:$C,0))),"",INDEX('Policy Characteristics'!H:H,MATCH($C577,'Policy Characteristics'!$C:$C,0)))</f>
        <v>0.01</v>
      </c>
      <c r="O577" s="176" t="str">
        <f>IF(ISBLANK(INDEX('Policy Characteristics'!I:I,MATCH($C577,'Policy Characteristics'!$C:$C,0))),"",INDEX('Policy Characteristics'!I:I,MATCH($C577,'Policy Characteristics'!$C:$C,0)))</f>
        <v>% of imports shifted</v>
      </c>
      <c r="P577" s="176" t="str">
        <f>IF(ISBLANK(INDEX('Policy Characteristics'!J:J,MATCH($C577,'Policy Characteristics'!$C:$C,0))),"",INDEX('Policy Characteristics'!J:J,MATCH($C577,'Policy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7" s="176" t="str">
        <f>IF(ISBLANK(INDEX('Policy Characteristics'!K:K,MATCH($C577,'Policy Characteristics'!$C:$C,0))),"",INDEX('Policy Characteristics'!K:K,MATCH($C577,'Policy Characteristics'!$C:$C,0)))</f>
        <v/>
      </c>
      <c r="R577" s="176" t="str">
        <f>IF(ISBLANK(INDEX('Policy Characteristics'!L:L,MATCH($C577,'Policy Characteristics'!$C:$C,0))),"",INDEX('Policy Characteristics'!L:L,MATCH($C577,'Policy Characteristics'!$C:$C,0)))</f>
        <v/>
      </c>
    </row>
    <row r="578" spans="1:18" x14ac:dyDescent="0.25">
      <c r="A578" s="176" t="str">
        <f>IF(ISBLANK(INDEX('Policy Characteristics'!A:A,MATCH($C578,'Policy Characteristics'!$C:$C,0))),"",INDEX('Policy Characteristics'!A:A,MATCH($C578,'Policy Characteristics'!$C:$C,0)))</f>
        <v>Industry</v>
      </c>
      <c r="B578" s="184" t="str">
        <f>IF(ISBLANK(INDEX('Policy Characteristics'!B:B,MATCH($C578,'Policy Characteristics'!$C:$C,0))),"",INDEX('Policy Characteristics'!B:B,MATCH($C578,'Policy Characteristics'!$C:$C,0)))</f>
        <v>Buy In-Region Products</v>
      </c>
      <c r="C578" s="176" t="str">
        <f t="shared" si="31"/>
        <v>Fraction of Imported Industrial Outputs Shifted to In Region Suppliers</v>
      </c>
      <c r="D578" s="6" t="s">
        <v>1955</v>
      </c>
      <c r="E578" s="6"/>
      <c r="F578" t="s">
        <v>1958</v>
      </c>
      <c r="G578" s="48"/>
      <c r="H578" s="44">
        <v>1560</v>
      </c>
      <c r="I578" s="197" t="s">
        <v>43</v>
      </c>
      <c r="J578" s="177" t="str">
        <f>IF(ISBLANK(INDEX('Policy Characteristics'!D:D,MATCH($C578,'Policy Characteristics'!$C:$C,0))),"",INDEX('Policy Characteristics'!D:D,MATCH($C578,'Policy Characteristics'!$C:$C,0)))</f>
        <v>Buy In-Region Products</v>
      </c>
      <c r="K578" s="176" t="str">
        <f>IF(ISBLANK(INDEX('Policy Characteristics'!E:E,MATCH($C578,'Policy Characteristics'!$C:$C,0))),"",INDEX('Policy Characteristics'!E:E,MATCH($C578,'Policy Characteristics'!$C:$C,0)))</f>
        <v>indst buy in region outputs</v>
      </c>
      <c r="L578" s="176">
        <f>IF(ISBLANK(INDEX('Policy Characteristics'!F:F,MATCH($C578,'Policy Characteristics'!$C:$C,0))),"",INDEX('Policy Characteristics'!F:F,MATCH($C578,'Policy Characteristics'!$C:$C,0)))</f>
        <v>0</v>
      </c>
      <c r="M578" s="176">
        <f>IF(ISBLANK(INDEX('Policy Characteristics'!G:G,MATCH($C578,'Policy Characteristics'!$C:$C,0))),"",INDEX('Policy Characteristics'!G:G,MATCH($C578,'Policy Characteristics'!$C:$C,0)))</f>
        <v>0.5</v>
      </c>
      <c r="N578" s="176">
        <f>IF(ISBLANK(INDEX('Policy Characteristics'!H:H,MATCH($C578,'Policy Characteristics'!$C:$C,0))),"",INDEX('Policy Characteristics'!H:H,MATCH($C578,'Policy Characteristics'!$C:$C,0)))</f>
        <v>0.01</v>
      </c>
      <c r="O578" s="176" t="str">
        <f>IF(ISBLANK(INDEX('Policy Characteristics'!I:I,MATCH($C578,'Policy Characteristics'!$C:$C,0))),"",INDEX('Policy Characteristics'!I:I,MATCH($C578,'Policy Characteristics'!$C:$C,0)))</f>
        <v>% of imports shifted</v>
      </c>
      <c r="P578" s="176" t="str">
        <f>IF(ISBLANK(INDEX('Policy Characteristics'!J:J,MATCH($C578,'Policy Characteristics'!$C:$C,0))),"",INDEX('Policy Characteristics'!J:J,MATCH($C578,'Policy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8" s="176" t="str">
        <f>IF(ISBLANK(INDEX('Policy Characteristics'!K:K,MATCH($C578,'Policy Characteristics'!$C:$C,0))),"",INDEX('Policy Characteristics'!K:K,MATCH($C578,'Policy Characteristics'!$C:$C,0)))</f>
        <v/>
      </c>
      <c r="R578" s="176" t="str">
        <f>IF(ISBLANK(INDEX('Policy Characteristics'!L:L,MATCH($C578,'Policy Characteristics'!$C:$C,0))),"",INDEX('Policy Characteristics'!L:L,MATCH($C578,'Policy Characteristics'!$C:$C,0)))</f>
        <v/>
      </c>
    </row>
    <row r="579" spans="1:18" x14ac:dyDescent="0.25">
      <c r="A579" s="176" t="str">
        <f>IF(ISBLANK(INDEX('Policy Characteristics'!A:A,MATCH($C579,'Policy Characteristics'!$C:$C,0))),"",INDEX('Policy Characteristics'!A:A,MATCH($C579,'Policy Characteristics'!$C:$C,0)))</f>
        <v>Industry</v>
      </c>
      <c r="B579" s="184" t="str">
        <f>IF(ISBLANK(INDEX('Policy Characteristics'!B:B,MATCH($C579,'Policy Characteristics'!$C:$C,0))),"",INDEX('Policy Characteristics'!B:B,MATCH($C579,'Policy Characteristics'!$C:$C,0)))</f>
        <v>Buy In-Region Products</v>
      </c>
      <c r="C579" s="176" t="str">
        <f t="shared" si="31"/>
        <v>Fraction of Imported Industrial Outputs Shifted to In Region Suppliers</v>
      </c>
      <c r="D579" s="6" t="s">
        <v>1956</v>
      </c>
      <c r="E579" s="6"/>
      <c r="F579" t="s">
        <v>1917</v>
      </c>
      <c r="G579" s="48"/>
      <c r="H579" s="44">
        <v>1561</v>
      </c>
      <c r="I579" s="197" t="s">
        <v>44</v>
      </c>
      <c r="J579" s="177" t="str">
        <f>IF(ISBLANK(INDEX('Policy Characteristics'!D:D,MATCH($C579,'Policy Characteristics'!$C:$C,0))),"",INDEX('Policy Characteristics'!D:D,MATCH($C579,'Policy Characteristics'!$C:$C,0)))</f>
        <v>Buy In-Region Products</v>
      </c>
      <c r="K579" s="176" t="str">
        <f>IF(ISBLANK(INDEX('Policy Characteristics'!E:E,MATCH($C579,'Policy Characteristics'!$C:$C,0))),"",INDEX('Policy Characteristics'!E:E,MATCH($C579,'Policy Characteristics'!$C:$C,0)))</f>
        <v>indst buy in region outputs</v>
      </c>
      <c r="L579" s="176">
        <f>IF(ISBLANK(INDEX('Policy Characteristics'!F:F,MATCH($C579,'Policy Characteristics'!$C:$C,0))),"",INDEX('Policy Characteristics'!F:F,MATCH($C579,'Policy Characteristics'!$C:$C,0)))</f>
        <v>0</v>
      </c>
      <c r="M579" s="176">
        <f>IF(ISBLANK(INDEX('Policy Characteristics'!G:G,MATCH($C579,'Policy Characteristics'!$C:$C,0))),"",INDEX('Policy Characteristics'!G:G,MATCH($C579,'Policy Characteristics'!$C:$C,0)))</f>
        <v>0.5</v>
      </c>
      <c r="N579" s="176">
        <f>IF(ISBLANK(INDEX('Policy Characteristics'!H:H,MATCH($C579,'Policy Characteristics'!$C:$C,0))),"",INDEX('Policy Characteristics'!H:H,MATCH($C579,'Policy Characteristics'!$C:$C,0)))</f>
        <v>0.01</v>
      </c>
      <c r="O579" s="176" t="str">
        <f>IF(ISBLANK(INDEX('Policy Characteristics'!I:I,MATCH($C579,'Policy Characteristics'!$C:$C,0))),"",INDEX('Policy Characteristics'!I:I,MATCH($C579,'Policy Characteristics'!$C:$C,0)))</f>
        <v>% of imports shifted</v>
      </c>
      <c r="P579" s="176" t="str">
        <f>IF(ISBLANK(INDEX('Policy Characteristics'!J:J,MATCH($C579,'Policy Characteristics'!$C:$C,0))),"",INDEX('Policy Characteristics'!J:J,MATCH($C579,'Policy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9" s="176" t="str">
        <f>IF(ISBLANK(INDEX('Policy Characteristics'!K:K,MATCH($C579,'Policy Characteristics'!$C:$C,0))),"",INDEX('Policy Characteristics'!K:K,MATCH($C579,'Policy Characteristics'!$C:$C,0)))</f>
        <v/>
      </c>
      <c r="R579" s="176" t="str">
        <f>IF(ISBLANK(INDEX('Policy Characteristics'!L:L,MATCH($C579,'Policy Characteristics'!$C:$C,0))),"",INDEX('Policy Characteristics'!L:L,MATCH($C579,'Policy Characteristics'!$C:$C,0)))</f>
        <v/>
      </c>
    </row>
    <row r="580" spans="1:18" x14ac:dyDescent="0.25">
      <c r="A580" s="176" t="str">
        <f>IF(ISBLANK(INDEX('Policy Characteristics'!A:A,MATCH($C580,'Policy Characteristics'!$C:$C,0))),"",INDEX('Policy Characteristics'!A:A,MATCH($C580,'Policy Characteristics'!$C:$C,0)))</f>
        <v>Industry</v>
      </c>
      <c r="B580" s="184" t="str">
        <f>IF(ISBLANK(INDEX('Policy Characteristics'!B:B,MATCH($C580,'Policy Characteristics'!$C:$C,0))),"",INDEX('Policy Characteristics'!B:B,MATCH($C580,'Policy Characteristics'!$C:$C,0)))</f>
        <v>Carbon Capture and Sequestration</v>
      </c>
      <c r="C580" t="s">
        <v>1891</v>
      </c>
      <c r="D580" s="47" t="s">
        <v>1932</v>
      </c>
      <c r="E580" s="6" t="s">
        <v>1894</v>
      </c>
      <c r="F580" t="s">
        <v>1957</v>
      </c>
      <c r="G580" s="47" t="s">
        <v>1895</v>
      </c>
      <c r="H580" s="44">
        <v>908</v>
      </c>
      <c r="I580" s="198" t="s">
        <v>44</v>
      </c>
      <c r="J580" s="177" t="str">
        <f>IF(ISBLANK(INDEX('Policy Characteristics'!D:D,MATCH($C580,'Policy Characteristics'!$C:$C,0))),"",INDEX('Policy Characteristics'!D:D,MATCH($C580,'Policy Characteristics'!$C:$C,0)))</f>
        <v>Industry CCS</v>
      </c>
      <c r="K580" s="176" t="str">
        <f>IF(ISBLANK(INDEX('Policy Characteristics'!E:E,MATCH($C580,'Policy Characteristics'!$C:$C,0))),"",INDEX('Policy Characteristics'!E:E,MATCH($C580,'Policy Characteristics'!$C:$C,0)))</f>
        <v>indst CCS</v>
      </c>
      <c r="L580" s="176">
        <f>IF(ISBLANK(INDEX('Policy Characteristics'!F:F,MATCH($C580,'Policy Characteristics'!$C:$C,0))),"",INDEX('Policy Characteristics'!F:F,MATCH($C580,'Policy Characteristics'!$C:$C,0)))</f>
        <v>0</v>
      </c>
      <c r="M580" s="176">
        <f>IF(ISBLANK(INDEX('Policy Characteristics'!G:G,MATCH($C580,'Policy Characteristics'!$C:$C,0))),"",INDEX('Policy Characteristics'!G:G,MATCH($C580,'Policy Characteristics'!$C:$C,0)))</f>
        <v>1</v>
      </c>
      <c r="N580" s="176">
        <f>IF(ISBLANK(INDEX('Policy Characteristics'!H:H,MATCH($C580,'Policy Characteristics'!$C:$C,0))),"",INDEX('Policy Characteristics'!H:H,MATCH($C580,'Policy Characteristics'!$C:$C,0)))</f>
        <v>0.01</v>
      </c>
      <c r="O580" s="176" t="str">
        <f>IF(ISBLANK(INDEX('Policy Characteristics'!I:I,MATCH($C580,'Policy Characteristics'!$C:$C,0))),"",INDEX('Policy Characteristics'!I:I,MATCH($C580,'Policy Characteristics'!$C:$C,0)))</f>
        <v>% of CO2 captured</v>
      </c>
      <c r="P580" s="176" t="str">
        <f>IF(ISBLANK(INDEX('Policy Characteristics'!J:J,MATCH($C580,'Policy Characteristics'!$C:$C,0))),"",INDEX('Policy Characteristics'!J:J,MATCH($C580,'Policy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0" s="176" t="str">
        <f>IF(ISBLANK(INDEX('Policy Characteristics'!K:K,MATCH($C580,'Policy Characteristics'!$C:$C,0))),"",INDEX('Policy Characteristics'!K:K,MATCH($C580,'Policy Characteristics'!$C:$C,0)))</f>
        <v>ccs.html#ccs</v>
      </c>
      <c r="R580" s="176" t="str">
        <f>IF(ISBLANK(INDEX('Policy Characteristics'!L:L,MATCH($C580,'Policy Characteristics'!$C:$C,0))),"",INDEX('Policy Characteristics'!L:L,MATCH($C580,'Policy Characteristics'!$C:$C,0)))</f>
        <v>carbon-capture-and-sequestration.html</v>
      </c>
    </row>
    <row r="581" spans="1:18" x14ac:dyDescent="0.25">
      <c r="A581" s="176" t="str">
        <f>IF(ISBLANK(INDEX('Policy Characteristics'!A:A,MATCH($C581,'Policy Characteristics'!$C:$C,0))),"",INDEX('Policy Characteristics'!A:A,MATCH($C581,'Policy Characteristics'!$C:$C,0)))</f>
        <v>Industry</v>
      </c>
      <c r="B581" s="184" t="str">
        <f>IF(ISBLANK(INDEX('Policy Characteristics'!B:B,MATCH($C581,'Policy Characteristics'!$C:$C,0))),"",INDEX('Policy Characteristics'!B:B,MATCH($C581,'Policy Characteristics'!$C:$C,0)))</f>
        <v>Carbon Capture and Sequestration</v>
      </c>
      <c r="C581" s="176" t="str">
        <f t="shared" ref="C581:C596" si="32">C$580</f>
        <v>Industry Sector Fraction of Potential Additional CCS Achieved</v>
      </c>
      <c r="D581" s="47" t="s">
        <v>1932</v>
      </c>
      <c r="E581" s="6" t="s">
        <v>1409</v>
      </c>
      <c r="F581" t="s">
        <v>1957</v>
      </c>
      <c r="G581" s="47" t="s">
        <v>1896</v>
      </c>
      <c r="H581" s="44">
        <v>909</v>
      </c>
      <c r="I581" s="198" t="s">
        <v>44</v>
      </c>
      <c r="J581" s="177" t="str">
        <f>IF(ISBLANK(INDEX('Policy Characteristics'!D:D,MATCH($C581,'Policy Characteristics'!$C:$C,0))),"",INDEX('Policy Characteristics'!D:D,MATCH($C581,'Policy Characteristics'!$C:$C,0)))</f>
        <v>Industry CCS</v>
      </c>
      <c r="K581" s="176" t="str">
        <f>IF(ISBLANK(INDEX('Policy Characteristics'!E:E,MATCH($C581,'Policy Characteristics'!$C:$C,0))),"",INDEX('Policy Characteristics'!E:E,MATCH($C581,'Policy Characteristics'!$C:$C,0)))</f>
        <v>indst CCS</v>
      </c>
      <c r="L581" s="176">
        <f>IF(ISBLANK(INDEX('Policy Characteristics'!F:F,MATCH($C581,'Policy Characteristics'!$C:$C,0))),"",INDEX('Policy Characteristics'!F:F,MATCH($C581,'Policy Characteristics'!$C:$C,0)))</f>
        <v>0</v>
      </c>
      <c r="M581" s="176">
        <f>IF(ISBLANK(INDEX('Policy Characteristics'!G:G,MATCH($C581,'Policy Characteristics'!$C:$C,0))),"",INDEX('Policy Characteristics'!G:G,MATCH($C581,'Policy Characteristics'!$C:$C,0)))</f>
        <v>1</v>
      </c>
      <c r="N581" s="176">
        <f>IF(ISBLANK(INDEX('Policy Characteristics'!H:H,MATCH($C581,'Policy Characteristics'!$C:$C,0))),"",INDEX('Policy Characteristics'!H:H,MATCH($C581,'Policy Characteristics'!$C:$C,0)))</f>
        <v>0.01</v>
      </c>
      <c r="O581" s="176" t="str">
        <f>IF(ISBLANK(INDEX('Policy Characteristics'!I:I,MATCH($C581,'Policy Characteristics'!$C:$C,0))),"",INDEX('Policy Characteristics'!I:I,MATCH($C581,'Policy Characteristics'!$C:$C,0)))</f>
        <v>% of CO2 captured</v>
      </c>
      <c r="P581" s="176" t="str">
        <f>IF(ISBLANK(INDEX('Policy Characteristics'!J:J,MATCH($C581,'Policy Characteristics'!$C:$C,0))),"",INDEX('Policy Characteristics'!J:J,MATCH($C581,'Policy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1" s="176" t="str">
        <f>IF(ISBLANK(INDEX('Policy Characteristics'!K:K,MATCH($C581,'Policy Characteristics'!$C:$C,0))),"",INDEX('Policy Characteristics'!K:K,MATCH($C581,'Policy Characteristics'!$C:$C,0)))</f>
        <v>ccs.html#ccs</v>
      </c>
      <c r="R581" s="176" t="str">
        <f>IF(ISBLANK(INDEX('Policy Characteristics'!L:L,MATCH($C581,'Policy Characteristics'!$C:$C,0))),"",INDEX('Policy Characteristics'!L:L,MATCH($C581,'Policy Characteristics'!$C:$C,0)))</f>
        <v>carbon-capture-and-sequestration.html</v>
      </c>
    </row>
    <row r="582" spans="1:18" x14ac:dyDescent="0.25">
      <c r="A582" s="176" t="str">
        <f>IF(ISBLANK(INDEX('Policy Characteristics'!A:A,MATCH($C582,'Policy Characteristics'!$C:$C,0))),"",INDEX('Policy Characteristics'!A:A,MATCH($C582,'Policy Characteristics'!$C:$C,0)))</f>
        <v>Industry</v>
      </c>
      <c r="B582" s="184" t="str">
        <f>IF(ISBLANK(INDEX('Policy Characteristics'!B:B,MATCH($C582,'Policy Characteristics'!$C:$C,0))),"",INDEX('Policy Characteristics'!B:B,MATCH($C582,'Policy Characteristics'!$C:$C,0)))</f>
        <v>Carbon Capture and Sequestration</v>
      </c>
      <c r="C582" s="176" t="str">
        <f t="shared" si="32"/>
        <v>Industry Sector Fraction of Potential Additional CCS Achieved</v>
      </c>
      <c r="D582" s="6" t="s">
        <v>1933</v>
      </c>
      <c r="E582" s="6" t="s">
        <v>1894</v>
      </c>
      <c r="F582" t="s">
        <v>1633</v>
      </c>
      <c r="G582" s="47" t="s">
        <v>1895</v>
      </c>
      <c r="H582" s="44">
        <v>910</v>
      </c>
      <c r="I582" s="198" t="s">
        <v>44</v>
      </c>
      <c r="J582" s="177" t="str">
        <f>IF(ISBLANK(INDEX('Policy Characteristics'!D:D,MATCH($C582,'Policy Characteristics'!$C:$C,0))),"",INDEX('Policy Characteristics'!D:D,MATCH($C582,'Policy Characteristics'!$C:$C,0)))</f>
        <v>Industry CCS</v>
      </c>
      <c r="K582" s="176" t="str">
        <f>IF(ISBLANK(INDEX('Policy Characteristics'!E:E,MATCH($C582,'Policy Characteristics'!$C:$C,0))),"",INDEX('Policy Characteristics'!E:E,MATCH($C582,'Policy Characteristics'!$C:$C,0)))</f>
        <v>indst CCS</v>
      </c>
      <c r="L582" s="176">
        <f>IF(ISBLANK(INDEX('Policy Characteristics'!F:F,MATCH($C582,'Policy Characteristics'!$C:$C,0))),"",INDEX('Policy Characteristics'!F:F,MATCH($C582,'Policy Characteristics'!$C:$C,0)))</f>
        <v>0</v>
      </c>
      <c r="M582" s="176">
        <f>IF(ISBLANK(INDEX('Policy Characteristics'!G:G,MATCH($C582,'Policy Characteristics'!$C:$C,0))),"",INDEX('Policy Characteristics'!G:G,MATCH($C582,'Policy Characteristics'!$C:$C,0)))</f>
        <v>1</v>
      </c>
      <c r="N582" s="176">
        <f>IF(ISBLANK(INDEX('Policy Characteristics'!H:H,MATCH($C582,'Policy Characteristics'!$C:$C,0))),"",INDEX('Policy Characteristics'!H:H,MATCH($C582,'Policy Characteristics'!$C:$C,0)))</f>
        <v>0.01</v>
      </c>
      <c r="O582" s="176" t="str">
        <f>IF(ISBLANK(INDEX('Policy Characteristics'!I:I,MATCH($C582,'Policy Characteristics'!$C:$C,0))),"",INDEX('Policy Characteristics'!I:I,MATCH($C582,'Policy Characteristics'!$C:$C,0)))</f>
        <v>% of CO2 captured</v>
      </c>
      <c r="P582" s="176" t="str">
        <f>IF(ISBLANK(INDEX('Policy Characteristics'!J:J,MATCH($C582,'Policy Characteristics'!$C:$C,0))),"",INDEX('Policy Characteristics'!J:J,MATCH($C582,'Policy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2" s="176" t="str">
        <f>IF(ISBLANK(INDEX('Policy Characteristics'!K:K,MATCH($C582,'Policy Characteristics'!$C:$C,0))),"",INDEX('Policy Characteristics'!K:K,MATCH($C582,'Policy Characteristics'!$C:$C,0)))</f>
        <v>ccs.html#ccs</v>
      </c>
      <c r="R582" s="176" t="str">
        <f>IF(ISBLANK(INDEX('Policy Characteristics'!L:L,MATCH($C582,'Policy Characteristics'!$C:$C,0))),"",INDEX('Policy Characteristics'!L:L,MATCH($C582,'Policy Characteristics'!$C:$C,0)))</f>
        <v>carbon-capture-and-sequestration.html</v>
      </c>
    </row>
    <row r="583" spans="1:18" x14ac:dyDescent="0.25">
      <c r="A583" s="176" t="str">
        <f>IF(ISBLANK(INDEX('Policy Characteristics'!A:A,MATCH($C583,'Policy Characteristics'!$C:$C,0))),"",INDEX('Policy Characteristics'!A:A,MATCH($C583,'Policy Characteristics'!$C:$C,0)))</f>
        <v>Industry</v>
      </c>
      <c r="B583" s="184" t="str">
        <f>IF(ISBLANK(INDEX('Policy Characteristics'!B:B,MATCH($C583,'Policy Characteristics'!$C:$C,0))),"",INDEX('Policy Characteristics'!B:B,MATCH($C583,'Policy Characteristics'!$C:$C,0)))</f>
        <v>Carbon Capture and Sequestration</v>
      </c>
      <c r="C583" s="176" t="str">
        <f t="shared" si="32"/>
        <v>Industry Sector Fraction of Potential Additional CCS Achieved</v>
      </c>
      <c r="D583" s="6" t="s">
        <v>1933</v>
      </c>
      <c r="E583" s="6" t="s">
        <v>1409</v>
      </c>
      <c r="F583" t="s">
        <v>1633</v>
      </c>
      <c r="G583" s="47" t="s">
        <v>1896</v>
      </c>
      <c r="H583" s="44">
        <v>911</v>
      </c>
      <c r="I583" s="198" t="s">
        <v>44</v>
      </c>
      <c r="J583" s="177" t="str">
        <f>IF(ISBLANK(INDEX('Policy Characteristics'!D:D,MATCH($C583,'Policy Characteristics'!$C:$C,0))),"",INDEX('Policy Characteristics'!D:D,MATCH($C583,'Policy Characteristics'!$C:$C,0)))</f>
        <v>Industry CCS</v>
      </c>
      <c r="K583" s="176" t="str">
        <f>IF(ISBLANK(INDEX('Policy Characteristics'!E:E,MATCH($C583,'Policy Characteristics'!$C:$C,0))),"",INDEX('Policy Characteristics'!E:E,MATCH($C583,'Policy Characteristics'!$C:$C,0)))</f>
        <v>indst CCS</v>
      </c>
      <c r="L583" s="176">
        <f>IF(ISBLANK(INDEX('Policy Characteristics'!F:F,MATCH($C583,'Policy Characteristics'!$C:$C,0))),"",INDEX('Policy Characteristics'!F:F,MATCH($C583,'Policy Characteristics'!$C:$C,0)))</f>
        <v>0</v>
      </c>
      <c r="M583" s="176">
        <f>IF(ISBLANK(INDEX('Policy Characteristics'!G:G,MATCH($C583,'Policy Characteristics'!$C:$C,0))),"",INDEX('Policy Characteristics'!G:G,MATCH($C583,'Policy Characteristics'!$C:$C,0)))</f>
        <v>1</v>
      </c>
      <c r="N583" s="176">
        <f>IF(ISBLANK(INDEX('Policy Characteristics'!H:H,MATCH($C583,'Policy Characteristics'!$C:$C,0))),"",INDEX('Policy Characteristics'!H:H,MATCH($C583,'Policy Characteristics'!$C:$C,0)))</f>
        <v>0.01</v>
      </c>
      <c r="O583" s="176" t="str">
        <f>IF(ISBLANK(INDEX('Policy Characteristics'!I:I,MATCH($C583,'Policy Characteristics'!$C:$C,0))),"",INDEX('Policy Characteristics'!I:I,MATCH($C583,'Policy Characteristics'!$C:$C,0)))</f>
        <v>% of CO2 captured</v>
      </c>
      <c r="P583" s="176" t="str">
        <f>IF(ISBLANK(INDEX('Policy Characteristics'!J:J,MATCH($C583,'Policy Characteristics'!$C:$C,0))),"",INDEX('Policy Characteristics'!J:J,MATCH($C583,'Policy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3" s="176" t="str">
        <f>IF(ISBLANK(INDEX('Policy Characteristics'!K:K,MATCH($C583,'Policy Characteristics'!$C:$C,0))),"",INDEX('Policy Characteristics'!K:K,MATCH($C583,'Policy Characteristics'!$C:$C,0)))</f>
        <v>ccs.html#ccs</v>
      </c>
      <c r="R583" s="176" t="str">
        <f>IF(ISBLANK(INDEX('Policy Characteristics'!L:L,MATCH($C583,'Policy Characteristics'!$C:$C,0))),"",INDEX('Policy Characteristics'!L:L,MATCH($C583,'Policy Characteristics'!$C:$C,0)))</f>
        <v>carbon-capture-and-sequestration.html</v>
      </c>
    </row>
    <row r="584" spans="1:18" x14ac:dyDescent="0.25">
      <c r="A584" s="176" t="str">
        <f>IF(ISBLANK(INDEX('Policy Characteristics'!A:A,MATCH($C584,'Policy Characteristics'!$C:$C,0))),"",INDEX('Policy Characteristics'!A:A,MATCH($C584,'Policy Characteristics'!$C:$C,0)))</f>
        <v>Industry</v>
      </c>
      <c r="B584" s="184" t="str">
        <f>IF(ISBLANK(INDEX('Policy Characteristics'!B:B,MATCH($C584,'Policy Characteristics'!$C:$C,0))),"",INDEX('Policy Characteristics'!B:B,MATCH($C584,'Policy Characteristics'!$C:$C,0)))</f>
        <v>Carbon Capture and Sequestration</v>
      </c>
      <c r="C584" s="176" t="str">
        <f t="shared" si="32"/>
        <v>Industry Sector Fraction of Potential Additional CCS Achieved</v>
      </c>
      <c r="D584" s="6" t="s">
        <v>1934</v>
      </c>
      <c r="E584" s="6" t="s">
        <v>1894</v>
      </c>
      <c r="F584" t="s">
        <v>1898</v>
      </c>
      <c r="G584" s="47" t="s">
        <v>1895</v>
      </c>
      <c r="H584" s="44">
        <v>912</v>
      </c>
      <c r="I584" s="198" t="s">
        <v>44</v>
      </c>
      <c r="J584" s="177" t="str">
        <f>IF(ISBLANK(INDEX('Policy Characteristics'!D:D,MATCH($C584,'Policy Characteristics'!$C:$C,0))),"",INDEX('Policy Characteristics'!D:D,MATCH($C584,'Policy Characteristics'!$C:$C,0)))</f>
        <v>Industry CCS</v>
      </c>
      <c r="K584" s="176" t="str">
        <f>IF(ISBLANK(INDEX('Policy Characteristics'!E:E,MATCH($C584,'Policy Characteristics'!$C:$C,0))),"",INDEX('Policy Characteristics'!E:E,MATCH($C584,'Policy Characteristics'!$C:$C,0)))</f>
        <v>indst CCS</v>
      </c>
      <c r="L584" s="176">
        <f>IF(ISBLANK(INDEX('Policy Characteristics'!F:F,MATCH($C584,'Policy Characteristics'!$C:$C,0))),"",INDEX('Policy Characteristics'!F:F,MATCH($C584,'Policy Characteristics'!$C:$C,0)))</f>
        <v>0</v>
      </c>
      <c r="M584" s="176">
        <f>IF(ISBLANK(INDEX('Policy Characteristics'!G:G,MATCH($C584,'Policy Characteristics'!$C:$C,0))),"",INDEX('Policy Characteristics'!G:G,MATCH($C584,'Policy Characteristics'!$C:$C,0)))</f>
        <v>1</v>
      </c>
      <c r="N584" s="176">
        <f>IF(ISBLANK(INDEX('Policy Characteristics'!H:H,MATCH($C584,'Policy Characteristics'!$C:$C,0))),"",INDEX('Policy Characteristics'!H:H,MATCH($C584,'Policy Characteristics'!$C:$C,0)))</f>
        <v>0.01</v>
      </c>
      <c r="O584" s="176" t="str">
        <f>IF(ISBLANK(INDEX('Policy Characteristics'!I:I,MATCH($C584,'Policy Characteristics'!$C:$C,0))),"",INDEX('Policy Characteristics'!I:I,MATCH($C584,'Policy Characteristics'!$C:$C,0)))</f>
        <v>% of CO2 captured</v>
      </c>
      <c r="P584" s="176" t="str">
        <f>IF(ISBLANK(INDEX('Policy Characteristics'!J:J,MATCH($C584,'Policy Characteristics'!$C:$C,0))),"",INDEX('Policy Characteristics'!J:J,MATCH($C584,'Policy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4" s="176" t="str">
        <f>IF(ISBLANK(INDEX('Policy Characteristics'!K:K,MATCH($C584,'Policy Characteristics'!$C:$C,0))),"",INDEX('Policy Characteristics'!K:K,MATCH($C584,'Policy Characteristics'!$C:$C,0)))</f>
        <v>ccs.html#ccs</v>
      </c>
      <c r="R584" s="176" t="str">
        <f>IF(ISBLANK(INDEX('Policy Characteristics'!L:L,MATCH($C584,'Policy Characteristics'!$C:$C,0))),"",INDEX('Policy Characteristics'!L:L,MATCH($C584,'Policy Characteristics'!$C:$C,0)))</f>
        <v>carbon-capture-and-sequestration.html</v>
      </c>
    </row>
    <row r="585" spans="1:18" x14ac:dyDescent="0.25">
      <c r="A585" s="176" t="str">
        <f>IF(ISBLANK(INDEX('Policy Characteristics'!A:A,MATCH($C585,'Policy Characteristics'!$C:$C,0))),"",INDEX('Policy Characteristics'!A:A,MATCH($C585,'Policy Characteristics'!$C:$C,0)))</f>
        <v>Industry</v>
      </c>
      <c r="B585" s="184" t="str">
        <f>IF(ISBLANK(INDEX('Policy Characteristics'!B:B,MATCH($C585,'Policy Characteristics'!$C:$C,0))),"",INDEX('Policy Characteristics'!B:B,MATCH($C585,'Policy Characteristics'!$C:$C,0)))</f>
        <v>Carbon Capture and Sequestration</v>
      </c>
      <c r="C585" s="176" t="str">
        <f t="shared" si="32"/>
        <v>Industry Sector Fraction of Potential Additional CCS Achieved</v>
      </c>
      <c r="D585" s="6" t="s">
        <v>1934</v>
      </c>
      <c r="E585" s="6" t="s">
        <v>1409</v>
      </c>
      <c r="F585" t="s">
        <v>1898</v>
      </c>
      <c r="G585" s="47" t="s">
        <v>1896</v>
      </c>
      <c r="H585" s="44">
        <v>913</v>
      </c>
      <c r="I585" s="198" t="s">
        <v>44</v>
      </c>
      <c r="J585" s="177" t="str">
        <f>IF(ISBLANK(INDEX('Policy Characteristics'!D:D,MATCH($C585,'Policy Characteristics'!$C:$C,0))),"",INDEX('Policy Characteristics'!D:D,MATCH($C585,'Policy Characteristics'!$C:$C,0)))</f>
        <v>Industry CCS</v>
      </c>
      <c r="K585" s="176" t="str">
        <f>IF(ISBLANK(INDEX('Policy Characteristics'!E:E,MATCH($C585,'Policy Characteristics'!$C:$C,0))),"",INDEX('Policy Characteristics'!E:E,MATCH($C585,'Policy Characteristics'!$C:$C,0)))</f>
        <v>indst CCS</v>
      </c>
      <c r="L585" s="176">
        <f>IF(ISBLANK(INDEX('Policy Characteristics'!F:F,MATCH($C585,'Policy Characteristics'!$C:$C,0))),"",INDEX('Policy Characteristics'!F:F,MATCH($C585,'Policy Characteristics'!$C:$C,0)))</f>
        <v>0</v>
      </c>
      <c r="M585" s="176">
        <f>IF(ISBLANK(INDEX('Policy Characteristics'!G:G,MATCH($C585,'Policy Characteristics'!$C:$C,0))),"",INDEX('Policy Characteristics'!G:G,MATCH($C585,'Policy Characteristics'!$C:$C,0)))</f>
        <v>1</v>
      </c>
      <c r="N585" s="176">
        <f>IF(ISBLANK(INDEX('Policy Characteristics'!H:H,MATCH($C585,'Policy Characteristics'!$C:$C,0))),"",INDEX('Policy Characteristics'!H:H,MATCH($C585,'Policy Characteristics'!$C:$C,0)))</f>
        <v>0.01</v>
      </c>
      <c r="O585" s="176" t="str">
        <f>IF(ISBLANK(INDEX('Policy Characteristics'!I:I,MATCH($C585,'Policy Characteristics'!$C:$C,0))),"",INDEX('Policy Characteristics'!I:I,MATCH($C585,'Policy Characteristics'!$C:$C,0)))</f>
        <v>% of CO2 captured</v>
      </c>
      <c r="P585" s="176" t="str">
        <f>IF(ISBLANK(INDEX('Policy Characteristics'!J:J,MATCH($C585,'Policy Characteristics'!$C:$C,0))),"",INDEX('Policy Characteristics'!J:J,MATCH($C585,'Policy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5" s="176" t="str">
        <f>IF(ISBLANK(INDEX('Policy Characteristics'!K:K,MATCH($C585,'Policy Characteristics'!$C:$C,0))),"",INDEX('Policy Characteristics'!K:K,MATCH($C585,'Policy Characteristics'!$C:$C,0)))</f>
        <v>ccs.html#ccs</v>
      </c>
      <c r="R585" s="176" t="str">
        <f>IF(ISBLANK(INDEX('Policy Characteristics'!L:L,MATCH($C585,'Policy Characteristics'!$C:$C,0))),"",INDEX('Policy Characteristics'!L:L,MATCH($C585,'Policy Characteristics'!$C:$C,0)))</f>
        <v>carbon-capture-and-sequestration.html</v>
      </c>
    </row>
    <row r="586" spans="1:18" x14ac:dyDescent="0.25">
      <c r="A586" s="176" t="str">
        <f>IF(ISBLANK(INDEX('Policy Characteristics'!A:A,MATCH($C586,'Policy Characteristics'!$C:$C,0))),"",INDEX('Policy Characteristics'!A:A,MATCH($C586,'Policy Characteristics'!$C:$C,0)))</f>
        <v>Industry</v>
      </c>
      <c r="B586" s="184" t="str">
        <f>IF(ISBLANK(INDEX('Policy Characteristics'!B:B,MATCH($C586,'Policy Characteristics'!$C:$C,0))),"",INDEX('Policy Characteristics'!B:B,MATCH($C586,'Policy Characteristics'!$C:$C,0)))</f>
        <v>Carbon Capture and Sequestration</v>
      </c>
      <c r="C586" s="176" t="str">
        <f t="shared" si="32"/>
        <v>Industry Sector Fraction of Potential Additional CCS Achieved</v>
      </c>
      <c r="D586" s="6" t="s">
        <v>1935</v>
      </c>
      <c r="E586" s="6" t="s">
        <v>1894</v>
      </c>
      <c r="F586" t="s">
        <v>1899</v>
      </c>
      <c r="G586" s="47" t="s">
        <v>1895</v>
      </c>
      <c r="H586" s="44">
        <v>914</v>
      </c>
      <c r="I586" s="198" t="s">
        <v>44</v>
      </c>
      <c r="J586" s="177" t="str">
        <f>IF(ISBLANK(INDEX('Policy Characteristics'!D:D,MATCH($C586,'Policy Characteristics'!$C:$C,0))),"",INDEX('Policy Characteristics'!D:D,MATCH($C586,'Policy Characteristics'!$C:$C,0)))</f>
        <v>Industry CCS</v>
      </c>
      <c r="K586" s="176" t="str">
        <f>IF(ISBLANK(INDEX('Policy Characteristics'!E:E,MATCH($C586,'Policy Characteristics'!$C:$C,0))),"",INDEX('Policy Characteristics'!E:E,MATCH($C586,'Policy Characteristics'!$C:$C,0)))</f>
        <v>indst CCS</v>
      </c>
      <c r="L586" s="176">
        <f>IF(ISBLANK(INDEX('Policy Characteristics'!F:F,MATCH($C586,'Policy Characteristics'!$C:$C,0))),"",INDEX('Policy Characteristics'!F:F,MATCH($C586,'Policy Characteristics'!$C:$C,0)))</f>
        <v>0</v>
      </c>
      <c r="M586" s="176">
        <f>IF(ISBLANK(INDEX('Policy Characteristics'!G:G,MATCH($C586,'Policy Characteristics'!$C:$C,0))),"",INDEX('Policy Characteristics'!G:G,MATCH($C586,'Policy Characteristics'!$C:$C,0)))</f>
        <v>1</v>
      </c>
      <c r="N586" s="176">
        <f>IF(ISBLANK(INDEX('Policy Characteristics'!H:H,MATCH($C586,'Policy Characteristics'!$C:$C,0))),"",INDEX('Policy Characteristics'!H:H,MATCH($C586,'Policy Characteristics'!$C:$C,0)))</f>
        <v>0.01</v>
      </c>
      <c r="O586" s="176" t="str">
        <f>IF(ISBLANK(INDEX('Policy Characteristics'!I:I,MATCH($C586,'Policy Characteristics'!$C:$C,0))),"",INDEX('Policy Characteristics'!I:I,MATCH($C586,'Policy Characteristics'!$C:$C,0)))</f>
        <v>% of CO2 captured</v>
      </c>
      <c r="P586" s="176" t="str">
        <f>IF(ISBLANK(INDEX('Policy Characteristics'!J:J,MATCH($C586,'Policy Characteristics'!$C:$C,0))),"",INDEX('Policy Characteristics'!J:J,MATCH($C586,'Policy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6" s="176" t="str">
        <f>IF(ISBLANK(INDEX('Policy Characteristics'!K:K,MATCH($C586,'Policy Characteristics'!$C:$C,0))),"",INDEX('Policy Characteristics'!K:K,MATCH($C586,'Policy Characteristics'!$C:$C,0)))</f>
        <v>ccs.html#ccs</v>
      </c>
      <c r="R586" s="176" t="str">
        <f>IF(ISBLANK(INDEX('Policy Characteristics'!L:L,MATCH($C586,'Policy Characteristics'!$C:$C,0))),"",INDEX('Policy Characteristics'!L:L,MATCH($C586,'Policy Characteristics'!$C:$C,0)))</f>
        <v>carbon-capture-and-sequestration.html</v>
      </c>
    </row>
    <row r="587" spans="1:18" x14ac:dyDescent="0.25">
      <c r="A587" s="176" t="str">
        <f>IF(ISBLANK(INDEX('Policy Characteristics'!A:A,MATCH($C587,'Policy Characteristics'!$C:$C,0))),"",INDEX('Policy Characteristics'!A:A,MATCH($C587,'Policy Characteristics'!$C:$C,0)))</f>
        <v>Industry</v>
      </c>
      <c r="B587" s="184" t="str">
        <f>IF(ISBLANK(INDEX('Policy Characteristics'!B:B,MATCH($C587,'Policy Characteristics'!$C:$C,0))),"",INDEX('Policy Characteristics'!B:B,MATCH($C587,'Policy Characteristics'!$C:$C,0)))</f>
        <v>Carbon Capture and Sequestration</v>
      </c>
      <c r="C587" s="176" t="str">
        <f t="shared" si="32"/>
        <v>Industry Sector Fraction of Potential Additional CCS Achieved</v>
      </c>
      <c r="D587" s="6" t="s">
        <v>1935</v>
      </c>
      <c r="E587" s="6" t="s">
        <v>1409</v>
      </c>
      <c r="F587" t="s">
        <v>1899</v>
      </c>
      <c r="G587" s="47" t="s">
        <v>1896</v>
      </c>
      <c r="H587" s="44">
        <v>915</v>
      </c>
      <c r="I587" s="198" t="s">
        <v>44</v>
      </c>
      <c r="J587" s="177" t="str">
        <f>IF(ISBLANK(INDEX('Policy Characteristics'!D:D,MATCH($C587,'Policy Characteristics'!$C:$C,0))),"",INDEX('Policy Characteristics'!D:D,MATCH($C587,'Policy Characteristics'!$C:$C,0)))</f>
        <v>Industry CCS</v>
      </c>
      <c r="K587" s="176" t="str">
        <f>IF(ISBLANK(INDEX('Policy Characteristics'!E:E,MATCH($C587,'Policy Characteristics'!$C:$C,0))),"",INDEX('Policy Characteristics'!E:E,MATCH($C587,'Policy Characteristics'!$C:$C,0)))</f>
        <v>indst CCS</v>
      </c>
      <c r="L587" s="176">
        <f>IF(ISBLANK(INDEX('Policy Characteristics'!F:F,MATCH($C587,'Policy Characteristics'!$C:$C,0))),"",INDEX('Policy Characteristics'!F:F,MATCH($C587,'Policy Characteristics'!$C:$C,0)))</f>
        <v>0</v>
      </c>
      <c r="M587" s="176">
        <f>IF(ISBLANK(INDEX('Policy Characteristics'!G:G,MATCH($C587,'Policy Characteristics'!$C:$C,0))),"",INDEX('Policy Characteristics'!G:G,MATCH($C587,'Policy Characteristics'!$C:$C,0)))</f>
        <v>1</v>
      </c>
      <c r="N587" s="176">
        <f>IF(ISBLANK(INDEX('Policy Characteristics'!H:H,MATCH($C587,'Policy Characteristics'!$C:$C,0))),"",INDEX('Policy Characteristics'!H:H,MATCH($C587,'Policy Characteristics'!$C:$C,0)))</f>
        <v>0.01</v>
      </c>
      <c r="O587" s="176" t="str">
        <f>IF(ISBLANK(INDEX('Policy Characteristics'!I:I,MATCH($C587,'Policy Characteristics'!$C:$C,0))),"",INDEX('Policy Characteristics'!I:I,MATCH($C587,'Policy Characteristics'!$C:$C,0)))</f>
        <v>% of CO2 captured</v>
      </c>
      <c r="P587" s="176" t="str">
        <f>IF(ISBLANK(INDEX('Policy Characteristics'!J:J,MATCH($C587,'Policy Characteristics'!$C:$C,0))),"",INDEX('Policy Characteristics'!J:J,MATCH($C587,'Policy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7" s="176" t="str">
        <f>IF(ISBLANK(INDEX('Policy Characteristics'!K:K,MATCH($C587,'Policy Characteristics'!$C:$C,0))),"",INDEX('Policy Characteristics'!K:K,MATCH($C587,'Policy Characteristics'!$C:$C,0)))</f>
        <v>ccs.html#ccs</v>
      </c>
      <c r="R587" s="176" t="str">
        <f>IF(ISBLANK(INDEX('Policy Characteristics'!L:L,MATCH($C587,'Policy Characteristics'!$C:$C,0))),"",INDEX('Policy Characteristics'!L:L,MATCH($C587,'Policy Characteristics'!$C:$C,0)))</f>
        <v>carbon-capture-and-sequestration.html</v>
      </c>
    </row>
    <row r="588" spans="1:18" x14ac:dyDescent="0.25">
      <c r="A588" s="176" t="str">
        <f>IF(ISBLANK(INDEX('Policy Characteristics'!A:A,MATCH($C588,'Policy Characteristics'!$C:$C,0))),"",INDEX('Policy Characteristics'!A:A,MATCH($C588,'Policy Characteristics'!$C:$C,0)))</f>
        <v>Industry</v>
      </c>
      <c r="B588" s="184" t="str">
        <f>IF(ISBLANK(INDEX('Policy Characteristics'!B:B,MATCH($C588,'Policy Characteristics'!$C:$C,0))),"",INDEX('Policy Characteristics'!B:B,MATCH($C588,'Policy Characteristics'!$C:$C,0)))</f>
        <v>Carbon Capture and Sequestration</v>
      </c>
      <c r="C588" s="176" t="str">
        <f t="shared" si="32"/>
        <v>Industry Sector Fraction of Potential Additional CCS Achieved</v>
      </c>
      <c r="D588" s="6" t="s">
        <v>1936</v>
      </c>
      <c r="E588" s="6" t="s">
        <v>1894</v>
      </c>
      <c r="F588" t="s">
        <v>1900</v>
      </c>
      <c r="G588" s="47" t="s">
        <v>1895</v>
      </c>
      <c r="H588" s="44">
        <v>916</v>
      </c>
      <c r="I588" s="47" t="s">
        <v>44</v>
      </c>
      <c r="J588" s="177" t="str">
        <f>IF(ISBLANK(INDEX('Policy Characteristics'!D:D,MATCH($C588,'Policy Characteristics'!$C:$C,0))),"",INDEX('Policy Characteristics'!D:D,MATCH($C588,'Policy Characteristics'!$C:$C,0)))</f>
        <v>Industry CCS</v>
      </c>
      <c r="K588" s="176" t="str">
        <f>IF(ISBLANK(INDEX('Policy Characteristics'!E:E,MATCH($C588,'Policy Characteristics'!$C:$C,0))),"",INDEX('Policy Characteristics'!E:E,MATCH($C588,'Policy Characteristics'!$C:$C,0)))</f>
        <v>indst CCS</v>
      </c>
      <c r="L588" s="176">
        <f>IF(ISBLANK(INDEX('Policy Characteristics'!F:F,MATCH($C588,'Policy Characteristics'!$C:$C,0))),"",INDEX('Policy Characteristics'!F:F,MATCH($C588,'Policy Characteristics'!$C:$C,0)))</f>
        <v>0</v>
      </c>
      <c r="M588" s="176">
        <f>IF(ISBLANK(INDEX('Policy Characteristics'!G:G,MATCH($C588,'Policy Characteristics'!$C:$C,0))),"",INDEX('Policy Characteristics'!G:G,MATCH($C588,'Policy Characteristics'!$C:$C,0)))</f>
        <v>1</v>
      </c>
      <c r="N588" s="176">
        <f>IF(ISBLANK(INDEX('Policy Characteristics'!H:H,MATCH($C588,'Policy Characteristics'!$C:$C,0))),"",INDEX('Policy Characteristics'!H:H,MATCH($C588,'Policy Characteristics'!$C:$C,0)))</f>
        <v>0.01</v>
      </c>
      <c r="O588" s="176" t="str">
        <f>IF(ISBLANK(INDEX('Policy Characteristics'!I:I,MATCH($C588,'Policy Characteristics'!$C:$C,0))),"",INDEX('Policy Characteristics'!I:I,MATCH($C588,'Policy Characteristics'!$C:$C,0)))</f>
        <v>% of CO2 captured</v>
      </c>
      <c r="P588" s="176" t="str">
        <f>IF(ISBLANK(INDEX('Policy Characteristics'!J:J,MATCH($C588,'Policy Characteristics'!$C:$C,0))),"",INDEX('Policy Characteristics'!J:J,MATCH($C588,'Policy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8" s="176" t="str">
        <f>IF(ISBLANK(INDEX('Policy Characteristics'!K:K,MATCH($C588,'Policy Characteristics'!$C:$C,0))),"",INDEX('Policy Characteristics'!K:K,MATCH($C588,'Policy Characteristics'!$C:$C,0)))</f>
        <v>ccs.html#ccs</v>
      </c>
      <c r="R588" s="176" t="str">
        <f>IF(ISBLANK(INDEX('Policy Characteristics'!L:L,MATCH($C588,'Policy Characteristics'!$C:$C,0))),"",INDEX('Policy Characteristics'!L:L,MATCH($C588,'Policy Characteristics'!$C:$C,0)))</f>
        <v>carbon-capture-and-sequestration.html</v>
      </c>
    </row>
    <row r="589" spans="1:18" x14ac:dyDescent="0.25">
      <c r="A589" s="176" t="str">
        <f>IF(ISBLANK(INDEX('Policy Characteristics'!A:A,MATCH($C589,'Policy Characteristics'!$C:$C,0))),"",INDEX('Policy Characteristics'!A:A,MATCH($C589,'Policy Characteristics'!$C:$C,0)))</f>
        <v>Industry</v>
      </c>
      <c r="B589" s="184" t="str">
        <f>IF(ISBLANK(INDEX('Policy Characteristics'!B:B,MATCH($C589,'Policy Characteristics'!$C:$C,0))),"",INDEX('Policy Characteristics'!B:B,MATCH($C589,'Policy Characteristics'!$C:$C,0)))</f>
        <v>Carbon Capture and Sequestration</v>
      </c>
      <c r="C589" s="176" t="str">
        <f t="shared" si="32"/>
        <v>Industry Sector Fraction of Potential Additional CCS Achieved</v>
      </c>
      <c r="D589" s="6" t="s">
        <v>1936</v>
      </c>
      <c r="E589" s="6" t="s">
        <v>1409</v>
      </c>
      <c r="F589" t="s">
        <v>1900</v>
      </c>
      <c r="G589" s="47" t="s">
        <v>1896</v>
      </c>
      <c r="H589" s="44">
        <v>917</v>
      </c>
      <c r="I589" s="198" t="s">
        <v>44</v>
      </c>
      <c r="J589" s="177" t="str">
        <f>IF(ISBLANK(INDEX('Policy Characteristics'!D:D,MATCH($C589,'Policy Characteristics'!$C:$C,0))),"",INDEX('Policy Characteristics'!D:D,MATCH($C589,'Policy Characteristics'!$C:$C,0)))</f>
        <v>Industry CCS</v>
      </c>
      <c r="K589" s="176" t="str">
        <f>IF(ISBLANK(INDEX('Policy Characteristics'!E:E,MATCH($C589,'Policy Characteristics'!$C:$C,0))),"",INDEX('Policy Characteristics'!E:E,MATCH($C589,'Policy Characteristics'!$C:$C,0)))</f>
        <v>indst CCS</v>
      </c>
      <c r="L589" s="176">
        <f>IF(ISBLANK(INDEX('Policy Characteristics'!F:F,MATCH($C589,'Policy Characteristics'!$C:$C,0))),"",INDEX('Policy Characteristics'!F:F,MATCH($C589,'Policy Characteristics'!$C:$C,0)))</f>
        <v>0</v>
      </c>
      <c r="M589" s="176">
        <f>IF(ISBLANK(INDEX('Policy Characteristics'!G:G,MATCH($C589,'Policy Characteristics'!$C:$C,0))),"",INDEX('Policy Characteristics'!G:G,MATCH($C589,'Policy Characteristics'!$C:$C,0)))</f>
        <v>1</v>
      </c>
      <c r="N589" s="176">
        <f>IF(ISBLANK(INDEX('Policy Characteristics'!H:H,MATCH($C589,'Policy Characteristics'!$C:$C,0))),"",INDEX('Policy Characteristics'!H:H,MATCH($C589,'Policy Characteristics'!$C:$C,0)))</f>
        <v>0.01</v>
      </c>
      <c r="O589" s="176" t="str">
        <f>IF(ISBLANK(INDEX('Policy Characteristics'!I:I,MATCH($C589,'Policy Characteristics'!$C:$C,0))),"",INDEX('Policy Characteristics'!I:I,MATCH($C589,'Policy Characteristics'!$C:$C,0)))</f>
        <v>% of CO2 captured</v>
      </c>
      <c r="P589" s="176" t="str">
        <f>IF(ISBLANK(INDEX('Policy Characteristics'!J:J,MATCH($C589,'Policy Characteristics'!$C:$C,0))),"",INDEX('Policy Characteristics'!J:J,MATCH($C589,'Policy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9" s="176" t="str">
        <f>IF(ISBLANK(INDEX('Policy Characteristics'!K:K,MATCH($C589,'Policy Characteristics'!$C:$C,0))),"",INDEX('Policy Characteristics'!K:K,MATCH($C589,'Policy Characteristics'!$C:$C,0)))</f>
        <v>ccs.html#ccs</v>
      </c>
      <c r="R589" s="176" t="str">
        <f>IF(ISBLANK(INDEX('Policy Characteristics'!L:L,MATCH($C589,'Policy Characteristics'!$C:$C,0))),"",INDEX('Policy Characteristics'!L:L,MATCH($C589,'Policy Characteristics'!$C:$C,0)))</f>
        <v>carbon-capture-and-sequestration.html</v>
      </c>
    </row>
    <row r="590" spans="1:18" x14ac:dyDescent="0.25">
      <c r="A590" s="176" t="str">
        <f>IF(ISBLANK(INDEX('Policy Characteristics'!A:A,MATCH($C590,'Policy Characteristics'!$C:$C,0))),"",INDEX('Policy Characteristics'!A:A,MATCH($C590,'Policy Characteristics'!$C:$C,0)))</f>
        <v>Industry</v>
      </c>
      <c r="B590" s="184" t="str">
        <f>IF(ISBLANK(INDEX('Policy Characteristics'!B:B,MATCH($C590,'Policy Characteristics'!$C:$C,0))),"",INDEX('Policy Characteristics'!B:B,MATCH($C590,'Policy Characteristics'!$C:$C,0)))</f>
        <v>Carbon Capture and Sequestration</v>
      </c>
      <c r="C590" s="176" t="str">
        <f t="shared" si="32"/>
        <v>Industry Sector Fraction of Potential Additional CCS Achieved</v>
      </c>
      <c r="D590" s="6" t="s">
        <v>1937</v>
      </c>
      <c r="E590" s="6" t="s">
        <v>1894</v>
      </c>
      <c r="F590" t="s">
        <v>1901</v>
      </c>
      <c r="G590" s="47" t="s">
        <v>1895</v>
      </c>
      <c r="H590" s="44">
        <v>918</v>
      </c>
      <c r="I590" s="47" t="s">
        <v>44</v>
      </c>
      <c r="J590" s="177" t="str">
        <f>IF(ISBLANK(INDEX('Policy Characteristics'!D:D,MATCH($C590,'Policy Characteristics'!$C:$C,0))),"",INDEX('Policy Characteristics'!D:D,MATCH($C590,'Policy Characteristics'!$C:$C,0)))</f>
        <v>Industry CCS</v>
      </c>
      <c r="K590" s="176" t="str">
        <f>IF(ISBLANK(INDEX('Policy Characteristics'!E:E,MATCH($C590,'Policy Characteristics'!$C:$C,0))),"",INDEX('Policy Characteristics'!E:E,MATCH($C590,'Policy Characteristics'!$C:$C,0)))</f>
        <v>indst CCS</v>
      </c>
      <c r="L590" s="176">
        <f>IF(ISBLANK(INDEX('Policy Characteristics'!F:F,MATCH($C590,'Policy Characteristics'!$C:$C,0))),"",INDEX('Policy Characteristics'!F:F,MATCH($C590,'Policy Characteristics'!$C:$C,0)))</f>
        <v>0</v>
      </c>
      <c r="M590" s="176">
        <f>IF(ISBLANK(INDEX('Policy Characteristics'!G:G,MATCH($C590,'Policy Characteristics'!$C:$C,0))),"",INDEX('Policy Characteristics'!G:G,MATCH($C590,'Policy Characteristics'!$C:$C,0)))</f>
        <v>1</v>
      </c>
      <c r="N590" s="176">
        <f>IF(ISBLANK(INDEX('Policy Characteristics'!H:H,MATCH($C590,'Policy Characteristics'!$C:$C,0))),"",INDEX('Policy Characteristics'!H:H,MATCH($C590,'Policy Characteristics'!$C:$C,0)))</f>
        <v>0.01</v>
      </c>
      <c r="O590" s="176" t="str">
        <f>IF(ISBLANK(INDEX('Policy Characteristics'!I:I,MATCH($C590,'Policy Characteristics'!$C:$C,0))),"",INDEX('Policy Characteristics'!I:I,MATCH($C590,'Policy Characteristics'!$C:$C,0)))</f>
        <v>% of CO2 captured</v>
      </c>
      <c r="P590" s="176" t="str">
        <f>IF(ISBLANK(INDEX('Policy Characteristics'!J:J,MATCH($C590,'Policy Characteristics'!$C:$C,0))),"",INDEX('Policy Characteristics'!J:J,MATCH($C590,'Policy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0" s="176" t="str">
        <f>IF(ISBLANK(INDEX('Policy Characteristics'!K:K,MATCH($C590,'Policy Characteristics'!$C:$C,0))),"",INDEX('Policy Characteristics'!K:K,MATCH($C590,'Policy Characteristics'!$C:$C,0)))</f>
        <v>ccs.html#ccs</v>
      </c>
      <c r="R590" s="176" t="str">
        <f>IF(ISBLANK(INDEX('Policy Characteristics'!L:L,MATCH($C590,'Policy Characteristics'!$C:$C,0))),"",INDEX('Policy Characteristics'!L:L,MATCH($C590,'Policy Characteristics'!$C:$C,0)))</f>
        <v>carbon-capture-and-sequestration.html</v>
      </c>
    </row>
    <row r="591" spans="1:18" x14ac:dyDescent="0.25">
      <c r="A591" s="176" t="str">
        <f>IF(ISBLANK(INDEX('Policy Characteristics'!A:A,MATCH($C591,'Policy Characteristics'!$C:$C,0))),"",INDEX('Policy Characteristics'!A:A,MATCH($C591,'Policy Characteristics'!$C:$C,0)))</f>
        <v>Industry</v>
      </c>
      <c r="B591" s="184" t="str">
        <f>IF(ISBLANK(INDEX('Policy Characteristics'!B:B,MATCH($C591,'Policy Characteristics'!$C:$C,0))),"",INDEX('Policy Characteristics'!B:B,MATCH($C591,'Policy Characteristics'!$C:$C,0)))</f>
        <v>Carbon Capture and Sequestration</v>
      </c>
      <c r="C591" s="176" t="str">
        <f t="shared" si="32"/>
        <v>Industry Sector Fraction of Potential Additional CCS Achieved</v>
      </c>
      <c r="D591" s="6" t="s">
        <v>1937</v>
      </c>
      <c r="E591" s="6" t="s">
        <v>1409</v>
      </c>
      <c r="F591" t="s">
        <v>1901</v>
      </c>
      <c r="G591" s="47" t="s">
        <v>1896</v>
      </c>
      <c r="H591" s="44">
        <v>919</v>
      </c>
      <c r="I591" s="198" t="s">
        <v>44</v>
      </c>
      <c r="J591" s="177" t="str">
        <f>IF(ISBLANK(INDEX('Policy Characteristics'!D:D,MATCH($C591,'Policy Characteristics'!$C:$C,0))),"",INDEX('Policy Characteristics'!D:D,MATCH($C591,'Policy Characteristics'!$C:$C,0)))</f>
        <v>Industry CCS</v>
      </c>
      <c r="K591" s="176" t="str">
        <f>IF(ISBLANK(INDEX('Policy Characteristics'!E:E,MATCH($C591,'Policy Characteristics'!$C:$C,0))),"",INDEX('Policy Characteristics'!E:E,MATCH($C591,'Policy Characteristics'!$C:$C,0)))</f>
        <v>indst CCS</v>
      </c>
      <c r="L591" s="176">
        <f>IF(ISBLANK(INDEX('Policy Characteristics'!F:F,MATCH($C591,'Policy Characteristics'!$C:$C,0))),"",INDEX('Policy Characteristics'!F:F,MATCH($C591,'Policy Characteristics'!$C:$C,0)))</f>
        <v>0</v>
      </c>
      <c r="M591" s="176">
        <f>IF(ISBLANK(INDEX('Policy Characteristics'!G:G,MATCH($C591,'Policy Characteristics'!$C:$C,0))),"",INDEX('Policy Characteristics'!G:G,MATCH($C591,'Policy Characteristics'!$C:$C,0)))</f>
        <v>1</v>
      </c>
      <c r="N591" s="176">
        <f>IF(ISBLANK(INDEX('Policy Characteristics'!H:H,MATCH($C591,'Policy Characteristics'!$C:$C,0))),"",INDEX('Policy Characteristics'!H:H,MATCH($C591,'Policy Characteristics'!$C:$C,0)))</f>
        <v>0.01</v>
      </c>
      <c r="O591" s="176" t="str">
        <f>IF(ISBLANK(INDEX('Policy Characteristics'!I:I,MATCH($C591,'Policy Characteristics'!$C:$C,0))),"",INDEX('Policy Characteristics'!I:I,MATCH($C591,'Policy Characteristics'!$C:$C,0)))</f>
        <v>% of CO2 captured</v>
      </c>
      <c r="P591" s="176" t="str">
        <f>IF(ISBLANK(INDEX('Policy Characteristics'!J:J,MATCH($C591,'Policy Characteristics'!$C:$C,0))),"",INDEX('Policy Characteristics'!J:J,MATCH($C591,'Policy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1" s="176" t="str">
        <f>IF(ISBLANK(INDEX('Policy Characteristics'!K:K,MATCH($C591,'Policy Characteristics'!$C:$C,0))),"",INDEX('Policy Characteristics'!K:K,MATCH($C591,'Policy Characteristics'!$C:$C,0)))</f>
        <v>ccs.html#ccs</v>
      </c>
      <c r="R591" s="176" t="str">
        <f>IF(ISBLANK(INDEX('Policy Characteristics'!L:L,MATCH($C591,'Policy Characteristics'!$C:$C,0))),"",INDEX('Policy Characteristics'!L:L,MATCH($C591,'Policy Characteristics'!$C:$C,0)))</f>
        <v>carbon-capture-and-sequestration.html</v>
      </c>
    </row>
    <row r="592" spans="1:18" x14ac:dyDescent="0.25">
      <c r="A592" s="176" t="str">
        <f>IF(ISBLANK(INDEX('Policy Characteristics'!A:A,MATCH($C592,'Policy Characteristics'!$C:$C,0))),"",INDEX('Policy Characteristics'!A:A,MATCH($C592,'Policy Characteristics'!$C:$C,0)))</f>
        <v>Industry</v>
      </c>
      <c r="B592" s="184" t="str">
        <f>IF(ISBLANK(INDEX('Policy Characteristics'!B:B,MATCH($C592,'Policy Characteristics'!$C:$C,0))),"",INDEX('Policy Characteristics'!B:B,MATCH($C592,'Policy Characteristics'!$C:$C,0)))</f>
        <v>Carbon Capture and Sequestration</v>
      </c>
      <c r="C592" s="176" t="str">
        <f t="shared" si="32"/>
        <v>Industry Sector Fraction of Potential Additional CCS Achieved</v>
      </c>
      <c r="D592" s="6" t="s">
        <v>1938</v>
      </c>
      <c r="E592" s="6" t="s">
        <v>1894</v>
      </c>
      <c r="F592" t="s">
        <v>1902</v>
      </c>
      <c r="G592" s="47" t="s">
        <v>1895</v>
      </c>
      <c r="H592" s="44">
        <v>920</v>
      </c>
      <c r="I592" s="47" t="s">
        <v>44</v>
      </c>
      <c r="J592" s="177" t="str">
        <f>IF(ISBLANK(INDEX('Policy Characteristics'!D:D,MATCH($C592,'Policy Characteristics'!$C:$C,0))),"",INDEX('Policy Characteristics'!D:D,MATCH($C592,'Policy Characteristics'!$C:$C,0)))</f>
        <v>Industry CCS</v>
      </c>
      <c r="K592" s="176" t="str">
        <f>IF(ISBLANK(INDEX('Policy Characteristics'!E:E,MATCH($C592,'Policy Characteristics'!$C:$C,0))),"",INDEX('Policy Characteristics'!E:E,MATCH($C592,'Policy Characteristics'!$C:$C,0)))</f>
        <v>indst CCS</v>
      </c>
      <c r="L592" s="176">
        <f>IF(ISBLANK(INDEX('Policy Characteristics'!F:F,MATCH($C592,'Policy Characteristics'!$C:$C,0))),"",INDEX('Policy Characteristics'!F:F,MATCH($C592,'Policy Characteristics'!$C:$C,0)))</f>
        <v>0</v>
      </c>
      <c r="M592" s="176">
        <f>IF(ISBLANK(INDEX('Policy Characteristics'!G:G,MATCH($C592,'Policy Characteristics'!$C:$C,0))),"",INDEX('Policy Characteristics'!G:G,MATCH($C592,'Policy Characteristics'!$C:$C,0)))</f>
        <v>1</v>
      </c>
      <c r="N592" s="176">
        <f>IF(ISBLANK(INDEX('Policy Characteristics'!H:H,MATCH($C592,'Policy Characteristics'!$C:$C,0))),"",INDEX('Policy Characteristics'!H:H,MATCH($C592,'Policy Characteristics'!$C:$C,0)))</f>
        <v>0.01</v>
      </c>
      <c r="O592" s="176" t="str">
        <f>IF(ISBLANK(INDEX('Policy Characteristics'!I:I,MATCH($C592,'Policy Characteristics'!$C:$C,0))),"",INDEX('Policy Characteristics'!I:I,MATCH($C592,'Policy Characteristics'!$C:$C,0)))</f>
        <v>% of CO2 captured</v>
      </c>
      <c r="P592" s="176" t="str">
        <f>IF(ISBLANK(INDEX('Policy Characteristics'!J:J,MATCH($C592,'Policy Characteristics'!$C:$C,0))),"",INDEX('Policy Characteristics'!J:J,MATCH($C592,'Policy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2" s="176" t="str">
        <f>IF(ISBLANK(INDEX('Policy Characteristics'!K:K,MATCH($C592,'Policy Characteristics'!$C:$C,0))),"",INDEX('Policy Characteristics'!K:K,MATCH($C592,'Policy Characteristics'!$C:$C,0)))</f>
        <v>ccs.html#ccs</v>
      </c>
      <c r="R592" s="176" t="str">
        <f>IF(ISBLANK(INDEX('Policy Characteristics'!L:L,MATCH($C592,'Policy Characteristics'!$C:$C,0))),"",INDEX('Policy Characteristics'!L:L,MATCH($C592,'Policy Characteristics'!$C:$C,0)))</f>
        <v>carbon-capture-and-sequestration.html</v>
      </c>
    </row>
    <row r="593" spans="1:18" x14ac:dyDescent="0.25">
      <c r="A593" s="176" t="str">
        <f>IF(ISBLANK(INDEX('Policy Characteristics'!A:A,MATCH($C593,'Policy Characteristics'!$C:$C,0))),"",INDEX('Policy Characteristics'!A:A,MATCH($C593,'Policy Characteristics'!$C:$C,0)))</f>
        <v>Industry</v>
      </c>
      <c r="B593" s="184" t="str">
        <f>IF(ISBLANK(INDEX('Policy Characteristics'!B:B,MATCH($C593,'Policy Characteristics'!$C:$C,0))),"",INDEX('Policy Characteristics'!B:B,MATCH($C593,'Policy Characteristics'!$C:$C,0)))</f>
        <v>Carbon Capture and Sequestration</v>
      </c>
      <c r="C593" s="176" t="str">
        <f t="shared" si="32"/>
        <v>Industry Sector Fraction of Potential Additional CCS Achieved</v>
      </c>
      <c r="D593" s="6" t="s">
        <v>1938</v>
      </c>
      <c r="E593" s="6" t="s">
        <v>1409</v>
      </c>
      <c r="F593" t="s">
        <v>1902</v>
      </c>
      <c r="G593" s="47" t="s">
        <v>1896</v>
      </c>
      <c r="H593" s="44">
        <v>921</v>
      </c>
      <c r="I593" s="198" t="s">
        <v>44</v>
      </c>
      <c r="J593" s="177" t="str">
        <f>IF(ISBLANK(INDEX('Policy Characteristics'!D:D,MATCH($C593,'Policy Characteristics'!$C:$C,0))),"",INDEX('Policy Characteristics'!D:D,MATCH($C593,'Policy Characteristics'!$C:$C,0)))</f>
        <v>Industry CCS</v>
      </c>
      <c r="K593" s="176" t="str">
        <f>IF(ISBLANK(INDEX('Policy Characteristics'!E:E,MATCH($C593,'Policy Characteristics'!$C:$C,0))),"",INDEX('Policy Characteristics'!E:E,MATCH($C593,'Policy Characteristics'!$C:$C,0)))</f>
        <v>indst CCS</v>
      </c>
      <c r="L593" s="176">
        <f>IF(ISBLANK(INDEX('Policy Characteristics'!F:F,MATCH($C593,'Policy Characteristics'!$C:$C,0))),"",INDEX('Policy Characteristics'!F:F,MATCH($C593,'Policy Characteristics'!$C:$C,0)))</f>
        <v>0</v>
      </c>
      <c r="M593" s="176">
        <f>IF(ISBLANK(INDEX('Policy Characteristics'!G:G,MATCH($C593,'Policy Characteristics'!$C:$C,0))),"",INDEX('Policy Characteristics'!G:G,MATCH($C593,'Policy Characteristics'!$C:$C,0)))</f>
        <v>1</v>
      </c>
      <c r="N593" s="176">
        <f>IF(ISBLANK(INDEX('Policy Characteristics'!H:H,MATCH($C593,'Policy Characteristics'!$C:$C,0))),"",INDEX('Policy Characteristics'!H:H,MATCH($C593,'Policy Characteristics'!$C:$C,0)))</f>
        <v>0.01</v>
      </c>
      <c r="O593" s="176" t="str">
        <f>IF(ISBLANK(INDEX('Policy Characteristics'!I:I,MATCH($C593,'Policy Characteristics'!$C:$C,0))),"",INDEX('Policy Characteristics'!I:I,MATCH($C593,'Policy Characteristics'!$C:$C,0)))</f>
        <v>% of CO2 captured</v>
      </c>
      <c r="P593" s="176" t="str">
        <f>IF(ISBLANK(INDEX('Policy Characteristics'!J:J,MATCH($C593,'Policy Characteristics'!$C:$C,0))),"",INDEX('Policy Characteristics'!J:J,MATCH($C593,'Policy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3" s="176" t="str">
        <f>IF(ISBLANK(INDEX('Policy Characteristics'!K:K,MATCH($C593,'Policy Characteristics'!$C:$C,0))),"",INDEX('Policy Characteristics'!K:K,MATCH($C593,'Policy Characteristics'!$C:$C,0)))</f>
        <v>ccs.html#ccs</v>
      </c>
      <c r="R593" s="176" t="str">
        <f>IF(ISBLANK(INDEX('Policy Characteristics'!L:L,MATCH($C593,'Policy Characteristics'!$C:$C,0))),"",INDEX('Policy Characteristics'!L:L,MATCH($C593,'Policy Characteristics'!$C:$C,0)))</f>
        <v>carbon-capture-and-sequestration.html</v>
      </c>
    </row>
    <row r="594" spans="1:18" x14ac:dyDescent="0.25">
      <c r="A594" s="176" t="str">
        <f>IF(ISBLANK(INDEX('Policy Characteristics'!A:A,MATCH($C594,'Policy Characteristics'!$C:$C,0))),"",INDEX('Policy Characteristics'!A:A,MATCH($C594,'Policy Characteristics'!$C:$C,0)))</f>
        <v>Industry</v>
      </c>
      <c r="B594" s="184" t="str">
        <f>IF(ISBLANK(INDEX('Policy Characteristics'!B:B,MATCH($C594,'Policy Characteristics'!$C:$C,0))),"",INDEX('Policy Characteristics'!B:B,MATCH($C594,'Policy Characteristics'!$C:$C,0)))</f>
        <v>Carbon Capture and Sequestration</v>
      </c>
      <c r="C594" s="176" t="str">
        <f t="shared" si="32"/>
        <v>Industry Sector Fraction of Potential Additional CCS Achieved</v>
      </c>
      <c r="D594" s="6" t="s">
        <v>1939</v>
      </c>
      <c r="E594" s="6" t="s">
        <v>1894</v>
      </c>
      <c r="F594" t="s">
        <v>1903</v>
      </c>
      <c r="G594" s="47" t="s">
        <v>1895</v>
      </c>
      <c r="H594" s="44">
        <v>922</v>
      </c>
      <c r="I594" s="197" t="s">
        <v>43</v>
      </c>
      <c r="J594" s="177" t="str">
        <f>IF(ISBLANK(INDEX('Policy Characteristics'!D:D,MATCH($C594,'Policy Characteristics'!$C:$C,0))),"",INDEX('Policy Characteristics'!D:D,MATCH($C594,'Policy Characteristics'!$C:$C,0)))</f>
        <v>Industry CCS</v>
      </c>
      <c r="K594" s="176" t="str">
        <f>IF(ISBLANK(INDEX('Policy Characteristics'!E:E,MATCH($C594,'Policy Characteristics'!$C:$C,0))),"",INDEX('Policy Characteristics'!E:E,MATCH($C594,'Policy Characteristics'!$C:$C,0)))</f>
        <v>indst CCS</v>
      </c>
      <c r="L594" s="176">
        <f>IF(ISBLANK(INDEX('Policy Characteristics'!F:F,MATCH($C594,'Policy Characteristics'!$C:$C,0))),"",INDEX('Policy Characteristics'!F:F,MATCH($C594,'Policy Characteristics'!$C:$C,0)))</f>
        <v>0</v>
      </c>
      <c r="M594" s="176">
        <f>IF(ISBLANK(INDEX('Policy Characteristics'!G:G,MATCH($C594,'Policy Characteristics'!$C:$C,0))),"",INDEX('Policy Characteristics'!G:G,MATCH($C594,'Policy Characteristics'!$C:$C,0)))</f>
        <v>1</v>
      </c>
      <c r="N594" s="176">
        <f>IF(ISBLANK(INDEX('Policy Characteristics'!H:H,MATCH($C594,'Policy Characteristics'!$C:$C,0))),"",INDEX('Policy Characteristics'!H:H,MATCH($C594,'Policy Characteristics'!$C:$C,0)))</f>
        <v>0.01</v>
      </c>
      <c r="O594" s="176" t="str">
        <f>IF(ISBLANK(INDEX('Policy Characteristics'!I:I,MATCH($C594,'Policy Characteristics'!$C:$C,0))),"",INDEX('Policy Characteristics'!I:I,MATCH($C594,'Policy Characteristics'!$C:$C,0)))</f>
        <v>% of CO2 captured</v>
      </c>
      <c r="P594" s="176" t="str">
        <f>IF(ISBLANK(INDEX('Policy Characteristics'!J:J,MATCH($C594,'Policy Characteristics'!$C:$C,0))),"",INDEX('Policy Characteristics'!J:J,MATCH($C594,'Policy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4" s="176" t="str">
        <f>IF(ISBLANK(INDEX('Policy Characteristics'!K:K,MATCH($C594,'Policy Characteristics'!$C:$C,0))),"",INDEX('Policy Characteristics'!K:K,MATCH($C594,'Policy Characteristics'!$C:$C,0)))</f>
        <v>ccs.html#ccs</v>
      </c>
      <c r="R594" s="176" t="str">
        <f>IF(ISBLANK(INDEX('Policy Characteristics'!L:L,MATCH($C594,'Policy Characteristics'!$C:$C,0))),"",INDEX('Policy Characteristics'!L:L,MATCH($C594,'Policy Characteristics'!$C:$C,0)))</f>
        <v>carbon-capture-and-sequestration.html</v>
      </c>
    </row>
    <row r="595" spans="1:18" x14ac:dyDescent="0.25">
      <c r="A595" s="176" t="str">
        <f>IF(ISBLANK(INDEX('Policy Characteristics'!A:A,MATCH($C595,'Policy Characteristics'!$C:$C,0))),"",INDEX('Policy Characteristics'!A:A,MATCH($C595,'Policy Characteristics'!$C:$C,0)))</f>
        <v>Industry</v>
      </c>
      <c r="B595" s="184" t="str">
        <f>IF(ISBLANK(INDEX('Policy Characteristics'!B:B,MATCH($C595,'Policy Characteristics'!$C:$C,0))),"",INDEX('Policy Characteristics'!B:B,MATCH($C595,'Policy Characteristics'!$C:$C,0)))</f>
        <v>Carbon Capture and Sequestration</v>
      </c>
      <c r="C595" s="176" t="str">
        <f t="shared" si="32"/>
        <v>Industry Sector Fraction of Potential Additional CCS Achieved</v>
      </c>
      <c r="D595" s="6" t="s">
        <v>1939</v>
      </c>
      <c r="E595" s="6" t="s">
        <v>1409</v>
      </c>
      <c r="F595" t="s">
        <v>1903</v>
      </c>
      <c r="G595" s="47" t="s">
        <v>1896</v>
      </c>
      <c r="H595" s="44">
        <v>923</v>
      </c>
      <c r="I595" s="198" t="s">
        <v>44</v>
      </c>
      <c r="J595" s="177" t="str">
        <f>IF(ISBLANK(INDEX('Policy Characteristics'!D:D,MATCH($C595,'Policy Characteristics'!$C:$C,0))),"",INDEX('Policy Characteristics'!D:D,MATCH($C595,'Policy Characteristics'!$C:$C,0)))</f>
        <v>Industry CCS</v>
      </c>
      <c r="K595" s="176" t="str">
        <f>IF(ISBLANK(INDEX('Policy Characteristics'!E:E,MATCH($C595,'Policy Characteristics'!$C:$C,0))),"",INDEX('Policy Characteristics'!E:E,MATCH($C595,'Policy Characteristics'!$C:$C,0)))</f>
        <v>indst CCS</v>
      </c>
      <c r="L595" s="176">
        <f>IF(ISBLANK(INDEX('Policy Characteristics'!F:F,MATCH($C595,'Policy Characteristics'!$C:$C,0))),"",INDEX('Policy Characteristics'!F:F,MATCH($C595,'Policy Characteristics'!$C:$C,0)))</f>
        <v>0</v>
      </c>
      <c r="M595" s="176">
        <f>IF(ISBLANK(INDEX('Policy Characteristics'!G:G,MATCH($C595,'Policy Characteristics'!$C:$C,0))),"",INDEX('Policy Characteristics'!G:G,MATCH($C595,'Policy Characteristics'!$C:$C,0)))</f>
        <v>1</v>
      </c>
      <c r="N595" s="176">
        <f>IF(ISBLANK(INDEX('Policy Characteristics'!H:H,MATCH($C595,'Policy Characteristics'!$C:$C,0))),"",INDEX('Policy Characteristics'!H:H,MATCH($C595,'Policy Characteristics'!$C:$C,0)))</f>
        <v>0.01</v>
      </c>
      <c r="O595" s="176" t="str">
        <f>IF(ISBLANK(INDEX('Policy Characteristics'!I:I,MATCH($C595,'Policy Characteristics'!$C:$C,0))),"",INDEX('Policy Characteristics'!I:I,MATCH($C595,'Policy Characteristics'!$C:$C,0)))</f>
        <v>% of CO2 captured</v>
      </c>
      <c r="P595" s="176" t="str">
        <f>IF(ISBLANK(INDEX('Policy Characteristics'!J:J,MATCH($C595,'Policy Characteristics'!$C:$C,0))),"",INDEX('Policy Characteristics'!J:J,MATCH($C595,'Policy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5" s="176" t="str">
        <f>IF(ISBLANK(INDEX('Policy Characteristics'!K:K,MATCH($C595,'Policy Characteristics'!$C:$C,0))),"",INDEX('Policy Characteristics'!K:K,MATCH($C595,'Policy Characteristics'!$C:$C,0)))</f>
        <v>ccs.html#ccs</v>
      </c>
      <c r="R595" s="176" t="str">
        <f>IF(ISBLANK(INDEX('Policy Characteristics'!L:L,MATCH($C595,'Policy Characteristics'!$C:$C,0))),"",INDEX('Policy Characteristics'!L:L,MATCH($C595,'Policy Characteristics'!$C:$C,0)))</f>
        <v>carbon-capture-and-sequestration.html</v>
      </c>
    </row>
    <row r="596" spans="1:18" x14ac:dyDescent="0.25">
      <c r="A596" s="176" t="str">
        <f>IF(ISBLANK(INDEX('Policy Characteristics'!A:A,MATCH($C596,'Policy Characteristics'!$C:$C,0))),"",INDEX('Policy Characteristics'!A:A,MATCH($C596,'Policy Characteristics'!$C:$C,0)))</f>
        <v>Industry</v>
      </c>
      <c r="B596" s="184" t="str">
        <f>IF(ISBLANK(INDEX('Policy Characteristics'!B:B,MATCH($C596,'Policy Characteristics'!$C:$C,0))),"",INDEX('Policy Characteristics'!B:B,MATCH($C596,'Policy Characteristics'!$C:$C,0)))</f>
        <v>Carbon Capture and Sequestration</v>
      </c>
      <c r="C596" s="176" t="str">
        <f t="shared" si="32"/>
        <v>Industry Sector Fraction of Potential Additional CCS Achieved</v>
      </c>
      <c r="D596" s="6" t="s">
        <v>1940</v>
      </c>
      <c r="E596" s="6" t="s">
        <v>1894</v>
      </c>
      <c r="F596" t="s">
        <v>1904</v>
      </c>
      <c r="G596" s="47" t="s">
        <v>1895</v>
      </c>
      <c r="H596" s="44">
        <v>924</v>
      </c>
      <c r="I596" s="197" t="s">
        <v>43</v>
      </c>
      <c r="J596" s="177" t="str">
        <f>IF(ISBLANK(INDEX('Policy Characteristics'!D:D,MATCH($C596,'Policy Characteristics'!$C:$C,0))),"",INDEX('Policy Characteristics'!D:D,MATCH($C596,'Policy Characteristics'!$C:$C,0)))</f>
        <v>Industry CCS</v>
      </c>
      <c r="K596" s="176" t="str">
        <f>IF(ISBLANK(INDEX('Policy Characteristics'!E:E,MATCH($C596,'Policy Characteristics'!$C:$C,0))),"",INDEX('Policy Characteristics'!E:E,MATCH($C596,'Policy Characteristics'!$C:$C,0)))</f>
        <v>indst CCS</v>
      </c>
      <c r="L596" s="176">
        <f>IF(ISBLANK(INDEX('Policy Characteristics'!F:F,MATCH($C596,'Policy Characteristics'!$C:$C,0))),"",INDEX('Policy Characteristics'!F:F,MATCH($C596,'Policy Characteristics'!$C:$C,0)))</f>
        <v>0</v>
      </c>
      <c r="M596" s="176">
        <f>IF(ISBLANK(INDEX('Policy Characteristics'!G:G,MATCH($C596,'Policy Characteristics'!$C:$C,0))),"",INDEX('Policy Characteristics'!G:G,MATCH($C596,'Policy Characteristics'!$C:$C,0)))</f>
        <v>1</v>
      </c>
      <c r="N596" s="176">
        <f>IF(ISBLANK(INDEX('Policy Characteristics'!H:H,MATCH($C596,'Policy Characteristics'!$C:$C,0))),"",INDEX('Policy Characteristics'!H:H,MATCH($C596,'Policy Characteristics'!$C:$C,0)))</f>
        <v>0.01</v>
      </c>
      <c r="O596" s="176" t="str">
        <f>IF(ISBLANK(INDEX('Policy Characteristics'!I:I,MATCH($C596,'Policy Characteristics'!$C:$C,0))),"",INDEX('Policy Characteristics'!I:I,MATCH($C596,'Policy Characteristics'!$C:$C,0)))</f>
        <v>% of CO2 captured</v>
      </c>
      <c r="P596" s="176" t="str">
        <f>IF(ISBLANK(INDEX('Policy Characteristics'!J:J,MATCH($C596,'Policy Characteristics'!$C:$C,0))),"",INDEX('Policy Characteristics'!J:J,MATCH($C596,'Policy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6" s="176" t="str">
        <f>IF(ISBLANK(INDEX('Policy Characteristics'!K:K,MATCH($C596,'Policy Characteristics'!$C:$C,0))),"",INDEX('Policy Characteristics'!K:K,MATCH($C596,'Policy Characteristics'!$C:$C,0)))</f>
        <v>ccs.html#ccs</v>
      </c>
      <c r="R596" s="176" t="str">
        <f>IF(ISBLANK(INDEX('Policy Characteristics'!L:L,MATCH($C596,'Policy Characteristics'!$C:$C,0))),"",INDEX('Policy Characteristics'!L:L,MATCH($C596,'Policy Characteristics'!$C:$C,0)))</f>
        <v>carbon-capture-and-sequestration.html</v>
      </c>
    </row>
    <row r="597" spans="1:18" x14ac:dyDescent="0.25">
      <c r="A597" s="176" t="str">
        <f>IF(ISBLANK(INDEX('Policy Characteristics'!A:A,MATCH($C597,'Policy Characteristics'!$C:$C,0))),"",INDEX('Policy Characteristics'!A:A,MATCH($C597,'Policy Characteristics'!$C:$C,0)))</f>
        <v>Industry</v>
      </c>
      <c r="B597" s="184" t="str">
        <f>IF(ISBLANK(INDEX('Policy Characteristics'!B:B,MATCH($C597,'Policy Characteristics'!$C:$C,0))),"",INDEX('Policy Characteristics'!B:B,MATCH($C597,'Policy Characteristics'!$C:$C,0)))</f>
        <v>Carbon Capture and Sequestration</v>
      </c>
      <c r="C597" s="176" t="str">
        <f t="shared" ref="C597:C629" si="33">C$580</f>
        <v>Industry Sector Fraction of Potential Additional CCS Achieved</v>
      </c>
      <c r="D597" s="6" t="s">
        <v>1940</v>
      </c>
      <c r="E597" s="6" t="s">
        <v>1409</v>
      </c>
      <c r="F597" t="s">
        <v>1904</v>
      </c>
      <c r="G597" s="47" t="s">
        <v>1896</v>
      </c>
      <c r="H597" s="44">
        <v>925</v>
      </c>
      <c r="I597" s="198" t="s">
        <v>43</v>
      </c>
      <c r="J597" s="177" t="str">
        <f>IF(ISBLANK(INDEX('Policy Characteristics'!D:D,MATCH($C597,'Policy Characteristics'!$C:$C,0))),"",INDEX('Policy Characteristics'!D:D,MATCH($C597,'Policy Characteristics'!$C:$C,0)))</f>
        <v>Industry CCS</v>
      </c>
      <c r="K597" s="176" t="str">
        <f>IF(ISBLANK(INDEX('Policy Characteristics'!E:E,MATCH($C597,'Policy Characteristics'!$C:$C,0))),"",INDEX('Policy Characteristics'!E:E,MATCH($C597,'Policy Characteristics'!$C:$C,0)))</f>
        <v>indst CCS</v>
      </c>
      <c r="L597" s="176">
        <f>IF(ISBLANK(INDEX('Policy Characteristics'!F:F,MATCH($C597,'Policy Characteristics'!$C:$C,0))),"",INDEX('Policy Characteristics'!F:F,MATCH($C597,'Policy Characteristics'!$C:$C,0)))</f>
        <v>0</v>
      </c>
      <c r="M597" s="176">
        <f>IF(ISBLANK(INDEX('Policy Characteristics'!G:G,MATCH($C597,'Policy Characteristics'!$C:$C,0))),"",INDEX('Policy Characteristics'!G:G,MATCH($C597,'Policy Characteristics'!$C:$C,0)))</f>
        <v>1</v>
      </c>
      <c r="N597" s="176">
        <f>IF(ISBLANK(INDEX('Policy Characteristics'!H:H,MATCH($C597,'Policy Characteristics'!$C:$C,0))),"",INDEX('Policy Characteristics'!H:H,MATCH($C597,'Policy Characteristics'!$C:$C,0)))</f>
        <v>0.01</v>
      </c>
      <c r="O597" s="176" t="str">
        <f>IF(ISBLANK(INDEX('Policy Characteristics'!I:I,MATCH($C597,'Policy Characteristics'!$C:$C,0))),"",INDEX('Policy Characteristics'!I:I,MATCH($C597,'Policy Characteristics'!$C:$C,0)))</f>
        <v>% of CO2 captured</v>
      </c>
      <c r="P597" s="176" t="str">
        <f>IF(ISBLANK(INDEX('Policy Characteristics'!J:J,MATCH($C597,'Policy Characteristics'!$C:$C,0))),"",INDEX('Policy Characteristics'!J:J,MATCH($C597,'Policy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7" s="176" t="str">
        <f>IF(ISBLANK(INDEX('Policy Characteristics'!K:K,MATCH($C597,'Policy Characteristics'!$C:$C,0))),"",INDEX('Policy Characteristics'!K:K,MATCH($C597,'Policy Characteristics'!$C:$C,0)))</f>
        <v>ccs.html#ccs</v>
      </c>
      <c r="R597" s="176" t="str">
        <f>IF(ISBLANK(INDEX('Policy Characteristics'!L:L,MATCH($C597,'Policy Characteristics'!$C:$C,0))),"",INDEX('Policy Characteristics'!L:L,MATCH($C597,'Policy Characteristics'!$C:$C,0)))</f>
        <v>carbon-capture-and-sequestration.html</v>
      </c>
    </row>
    <row r="598" spans="1:18" x14ac:dyDescent="0.25">
      <c r="A598" s="176" t="str">
        <f>IF(ISBLANK(INDEX('Policy Characteristics'!A:A,MATCH($C598,'Policy Characteristics'!$C:$C,0))),"",INDEX('Policy Characteristics'!A:A,MATCH($C598,'Policy Characteristics'!$C:$C,0)))</f>
        <v>Industry</v>
      </c>
      <c r="B598" s="184" t="str">
        <f>IF(ISBLANK(INDEX('Policy Characteristics'!B:B,MATCH($C598,'Policy Characteristics'!$C:$C,0))),"",INDEX('Policy Characteristics'!B:B,MATCH($C598,'Policy Characteristics'!$C:$C,0)))</f>
        <v>Carbon Capture and Sequestration</v>
      </c>
      <c r="C598" s="176" t="str">
        <f t="shared" si="33"/>
        <v>Industry Sector Fraction of Potential Additional CCS Achieved</v>
      </c>
      <c r="D598" s="6" t="s">
        <v>1941</v>
      </c>
      <c r="E598" s="6" t="s">
        <v>1894</v>
      </c>
      <c r="F598" t="s">
        <v>1455</v>
      </c>
      <c r="G598" s="47" t="s">
        <v>1895</v>
      </c>
      <c r="H598" s="44">
        <v>926</v>
      </c>
      <c r="I598" s="197" t="s">
        <v>43</v>
      </c>
      <c r="J598" s="177" t="str">
        <f>IF(ISBLANK(INDEX('Policy Characteristics'!D:D,MATCH($C598,'Policy Characteristics'!$C:$C,0))),"",INDEX('Policy Characteristics'!D:D,MATCH($C598,'Policy Characteristics'!$C:$C,0)))</f>
        <v>Industry CCS</v>
      </c>
      <c r="K598" s="176" t="str">
        <f>IF(ISBLANK(INDEX('Policy Characteristics'!E:E,MATCH($C598,'Policy Characteristics'!$C:$C,0))),"",INDEX('Policy Characteristics'!E:E,MATCH($C598,'Policy Characteristics'!$C:$C,0)))</f>
        <v>indst CCS</v>
      </c>
      <c r="L598" s="176">
        <f>IF(ISBLANK(INDEX('Policy Characteristics'!F:F,MATCH($C598,'Policy Characteristics'!$C:$C,0))),"",INDEX('Policy Characteristics'!F:F,MATCH($C598,'Policy Characteristics'!$C:$C,0)))</f>
        <v>0</v>
      </c>
      <c r="M598" s="176">
        <f>IF(ISBLANK(INDEX('Policy Characteristics'!G:G,MATCH($C598,'Policy Characteristics'!$C:$C,0))),"",INDEX('Policy Characteristics'!G:G,MATCH($C598,'Policy Characteristics'!$C:$C,0)))</f>
        <v>1</v>
      </c>
      <c r="N598" s="176">
        <f>IF(ISBLANK(INDEX('Policy Characteristics'!H:H,MATCH($C598,'Policy Characteristics'!$C:$C,0))),"",INDEX('Policy Characteristics'!H:H,MATCH($C598,'Policy Characteristics'!$C:$C,0)))</f>
        <v>0.01</v>
      </c>
      <c r="O598" s="176" t="str">
        <f>IF(ISBLANK(INDEX('Policy Characteristics'!I:I,MATCH($C598,'Policy Characteristics'!$C:$C,0))),"",INDEX('Policy Characteristics'!I:I,MATCH($C598,'Policy Characteristics'!$C:$C,0)))</f>
        <v>% of CO2 captured</v>
      </c>
      <c r="P598" s="176" t="str">
        <f>IF(ISBLANK(INDEX('Policy Characteristics'!J:J,MATCH($C598,'Policy Characteristics'!$C:$C,0))),"",INDEX('Policy Characteristics'!J:J,MATCH($C598,'Policy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8" s="176" t="str">
        <f>IF(ISBLANK(INDEX('Policy Characteristics'!K:K,MATCH($C598,'Policy Characteristics'!$C:$C,0))),"",INDEX('Policy Characteristics'!K:K,MATCH($C598,'Policy Characteristics'!$C:$C,0)))</f>
        <v>ccs.html#ccs</v>
      </c>
      <c r="R598" s="176" t="str">
        <f>IF(ISBLANK(INDEX('Policy Characteristics'!L:L,MATCH($C598,'Policy Characteristics'!$C:$C,0))),"",INDEX('Policy Characteristics'!L:L,MATCH($C598,'Policy Characteristics'!$C:$C,0)))</f>
        <v>carbon-capture-and-sequestration.html</v>
      </c>
    </row>
    <row r="599" spans="1:18" x14ac:dyDescent="0.25">
      <c r="A599" s="176" t="str">
        <f>IF(ISBLANK(INDEX('Policy Characteristics'!A:A,MATCH($C599,'Policy Characteristics'!$C:$C,0))),"",INDEX('Policy Characteristics'!A:A,MATCH($C599,'Policy Characteristics'!$C:$C,0)))</f>
        <v>Industry</v>
      </c>
      <c r="B599" s="184" t="str">
        <f>IF(ISBLANK(INDEX('Policy Characteristics'!B:B,MATCH($C599,'Policy Characteristics'!$C:$C,0))),"",INDEX('Policy Characteristics'!B:B,MATCH($C599,'Policy Characteristics'!$C:$C,0)))</f>
        <v>Carbon Capture and Sequestration</v>
      </c>
      <c r="C599" s="176" t="str">
        <f t="shared" si="33"/>
        <v>Industry Sector Fraction of Potential Additional CCS Achieved</v>
      </c>
      <c r="D599" s="6" t="s">
        <v>1941</v>
      </c>
      <c r="E599" s="6" t="s">
        <v>1409</v>
      </c>
      <c r="F599" t="s">
        <v>1455</v>
      </c>
      <c r="G599" s="47" t="s">
        <v>1896</v>
      </c>
      <c r="H599" s="44">
        <v>927</v>
      </c>
      <c r="I599" s="197" t="s">
        <v>43</v>
      </c>
      <c r="J599" s="177" t="str">
        <f>IF(ISBLANK(INDEX('Policy Characteristics'!D:D,MATCH($C599,'Policy Characteristics'!$C:$C,0))),"",INDEX('Policy Characteristics'!D:D,MATCH($C599,'Policy Characteristics'!$C:$C,0)))</f>
        <v>Industry CCS</v>
      </c>
      <c r="K599" s="176" t="str">
        <f>IF(ISBLANK(INDEX('Policy Characteristics'!E:E,MATCH($C599,'Policy Characteristics'!$C:$C,0))),"",INDEX('Policy Characteristics'!E:E,MATCH($C599,'Policy Characteristics'!$C:$C,0)))</f>
        <v>indst CCS</v>
      </c>
      <c r="L599" s="176">
        <f>IF(ISBLANK(INDEX('Policy Characteristics'!F:F,MATCH($C599,'Policy Characteristics'!$C:$C,0))),"",INDEX('Policy Characteristics'!F:F,MATCH($C599,'Policy Characteristics'!$C:$C,0)))</f>
        <v>0</v>
      </c>
      <c r="M599" s="176">
        <f>IF(ISBLANK(INDEX('Policy Characteristics'!G:G,MATCH($C599,'Policy Characteristics'!$C:$C,0))),"",INDEX('Policy Characteristics'!G:G,MATCH($C599,'Policy Characteristics'!$C:$C,0)))</f>
        <v>1</v>
      </c>
      <c r="N599" s="176">
        <f>IF(ISBLANK(INDEX('Policy Characteristics'!H:H,MATCH($C599,'Policy Characteristics'!$C:$C,0))),"",INDEX('Policy Characteristics'!H:H,MATCH($C599,'Policy Characteristics'!$C:$C,0)))</f>
        <v>0.01</v>
      </c>
      <c r="O599" s="176" t="str">
        <f>IF(ISBLANK(INDEX('Policy Characteristics'!I:I,MATCH($C599,'Policy Characteristics'!$C:$C,0))),"",INDEX('Policy Characteristics'!I:I,MATCH($C599,'Policy Characteristics'!$C:$C,0)))</f>
        <v>% of CO2 captured</v>
      </c>
      <c r="P599" s="176" t="str">
        <f>IF(ISBLANK(INDEX('Policy Characteristics'!J:J,MATCH($C599,'Policy Characteristics'!$C:$C,0))),"",INDEX('Policy Characteristics'!J:J,MATCH($C599,'Policy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9" s="176" t="str">
        <f>IF(ISBLANK(INDEX('Policy Characteristics'!K:K,MATCH($C599,'Policy Characteristics'!$C:$C,0))),"",INDEX('Policy Characteristics'!K:K,MATCH($C599,'Policy Characteristics'!$C:$C,0)))</f>
        <v>ccs.html#ccs</v>
      </c>
      <c r="R599" s="176" t="str">
        <f>IF(ISBLANK(INDEX('Policy Characteristics'!L:L,MATCH($C599,'Policy Characteristics'!$C:$C,0))),"",INDEX('Policy Characteristics'!L:L,MATCH($C599,'Policy Characteristics'!$C:$C,0)))</f>
        <v>carbon-capture-and-sequestration.html</v>
      </c>
    </row>
    <row r="600" spans="1:18" x14ac:dyDescent="0.25">
      <c r="A600" s="176" t="str">
        <f>IF(ISBLANK(INDEX('Policy Characteristics'!A:A,MATCH($C600,'Policy Characteristics'!$C:$C,0))),"",INDEX('Policy Characteristics'!A:A,MATCH($C600,'Policy Characteristics'!$C:$C,0)))</f>
        <v>Industry</v>
      </c>
      <c r="B600" s="184" t="str">
        <f>IF(ISBLANK(INDEX('Policy Characteristics'!B:B,MATCH($C600,'Policy Characteristics'!$C:$C,0))),"",INDEX('Policy Characteristics'!B:B,MATCH($C600,'Policy Characteristics'!$C:$C,0)))</f>
        <v>Carbon Capture and Sequestration</v>
      </c>
      <c r="C600" s="176" t="str">
        <f t="shared" si="33"/>
        <v>Industry Sector Fraction of Potential Additional CCS Achieved</v>
      </c>
      <c r="D600" s="6" t="s">
        <v>1942</v>
      </c>
      <c r="E600" s="6" t="s">
        <v>1894</v>
      </c>
      <c r="F600" t="s">
        <v>1905</v>
      </c>
      <c r="G600" s="47" t="s">
        <v>1895</v>
      </c>
      <c r="H600" s="44">
        <v>928</v>
      </c>
      <c r="I600" s="197" t="s">
        <v>44</v>
      </c>
      <c r="J600" s="177" t="str">
        <f>IF(ISBLANK(INDEX('Policy Characteristics'!D:D,MATCH($C600,'Policy Characteristics'!$C:$C,0))),"",INDEX('Policy Characteristics'!D:D,MATCH($C600,'Policy Characteristics'!$C:$C,0)))</f>
        <v>Industry CCS</v>
      </c>
      <c r="K600" s="176" t="str">
        <f>IF(ISBLANK(INDEX('Policy Characteristics'!E:E,MATCH($C600,'Policy Characteristics'!$C:$C,0))),"",INDEX('Policy Characteristics'!E:E,MATCH($C600,'Policy Characteristics'!$C:$C,0)))</f>
        <v>indst CCS</v>
      </c>
      <c r="L600" s="176">
        <f>IF(ISBLANK(INDEX('Policy Characteristics'!F:F,MATCH($C600,'Policy Characteristics'!$C:$C,0))),"",INDEX('Policy Characteristics'!F:F,MATCH($C600,'Policy Characteristics'!$C:$C,0)))</f>
        <v>0</v>
      </c>
      <c r="M600" s="176">
        <f>IF(ISBLANK(INDEX('Policy Characteristics'!G:G,MATCH($C600,'Policy Characteristics'!$C:$C,0))),"",INDEX('Policy Characteristics'!G:G,MATCH($C600,'Policy Characteristics'!$C:$C,0)))</f>
        <v>1</v>
      </c>
      <c r="N600" s="176">
        <f>IF(ISBLANK(INDEX('Policy Characteristics'!H:H,MATCH($C600,'Policy Characteristics'!$C:$C,0))),"",INDEX('Policy Characteristics'!H:H,MATCH($C600,'Policy Characteristics'!$C:$C,0)))</f>
        <v>0.01</v>
      </c>
      <c r="O600" s="176" t="str">
        <f>IF(ISBLANK(INDEX('Policy Characteristics'!I:I,MATCH($C600,'Policy Characteristics'!$C:$C,0))),"",INDEX('Policy Characteristics'!I:I,MATCH($C600,'Policy Characteristics'!$C:$C,0)))</f>
        <v>% of CO2 captured</v>
      </c>
      <c r="P600" s="176" t="str">
        <f>IF(ISBLANK(INDEX('Policy Characteristics'!J:J,MATCH($C600,'Policy Characteristics'!$C:$C,0))),"",INDEX('Policy Characteristics'!J:J,MATCH($C600,'Policy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0" s="176" t="str">
        <f>IF(ISBLANK(INDEX('Policy Characteristics'!K:K,MATCH($C600,'Policy Characteristics'!$C:$C,0))),"",INDEX('Policy Characteristics'!K:K,MATCH($C600,'Policy Characteristics'!$C:$C,0)))</f>
        <v>ccs.html#ccs</v>
      </c>
      <c r="R600" s="176" t="str">
        <f>IF(ISBLANK(INDEX('Policy Characteristics'!L:L,MATCH($C600,'Policy Characteristics'!$C:$C,0))),"",INDEX('Policy Characteristics'!L:L,MATCH($C600,'Policy Characteristics'!$C:$C,0)))</f>
        <v>carbon-capture-and-sequestration.html</v>
      </c>
    </row>
    <row r="601" spans="1:18" x14ac:dyDescent="0.25">
      <c r="A601" s="176" t="str">
        <f>IF(ISBLANK(INDEX('Policy Characteristics'!A:A,MATCH($C601,'Policy Characteristics'!$C:$C,0))),"",INDEX('Policy Characteristics'!A:A,MATCH($C601,'Policy Characteristics'!$C:$C,0)))</f>
        <v>Industry</v>
      </c>
      <c r="B601" s="184" t="str">
        <f>IF(ISBLANK(INDEX('Policy Characteristics'!B:B,MATCH($C601,'Policy Characteristics'!$C:$C,0))),"",INDEX('Policy Characteristics'!B:B,MATCH($C601,'Policy Characteristics'!$C:$C,0)))</f>
        <v>Carbon Capture and Sequestration</v>
      </c>
      <c r="C601" s="176" t="str">
        <f t="shared" si="33"/>
        <v>Industry Sector Fraction of Potential Additional CCS Achieved</v>
      </c>
      <c r="D601" s="6" t="s">
        <v>1942</v>
      </c>
      <c r="E601" s="6" t="s">
        <v>1409</v>
      </c>
      <c r="F601" t="s">
        <v>1905</v>
      </c>
      <c r="G601" s="47" t="s">
        <v>1896</v>
      </c>
      <c r="H601" s="44">
        <v>929</v>
      </c>
      <c r="I601" s="198" t="s">
        <v>44</v>
      </c>
      <c r="J601" s="177" t="str">
        <f>IF(ISBLANK(INDEX('Policy Characteristics'!D:D,MATCH($C601,'Policy Characteristics'!$C:$C,0))),"",INDEX('Policy Characteristics'!D:D,MATCH($C601,'Policy Characteristics'!$C:$C,0)))</f>
        <v>Industry CCS</v>
      </c>
      <c r="K601" s="176" t="str">
        <f>IF(ISBLANK(INDEX('Policy Characteristics'!E:E,MATCH($C601,'Policy Characteristics'!$C:$C,0))),"",INDEX('Policy Characteristics'!E:E,MATCH($C601,'Policy Characteristics'!$C:$C,0)))</f>
        <v>indst CCS</v>
      </c>
      <c r="L601" s="176">
        <f>IF(ISBLANK(INDEX('Policy Characteristics'!F:F,MATCH($C601,'Policy Characteristics'!$C:$C,0))),"",INDEX('Policy Characteristics'!F:F,MATCH($C601,'Policy Characteristics'!$C:$C,0)))</f>
        <v>0</v>
      </c>
      <c r="M601" s="176">
        <f>IF(ISBLANK(INDEX('Policy Characteristics'!G:G,MATCH($C601,'Policy Characteristics'!$C:$C,0))),"",INDEX('Policy Characteristics'!G:G,MATCH($C601,'Policy Characteristics'!$C:$C,0)))</f>
        <v>1</v>
      </c>
      <c r="N601" s="176">
        <f>IF(ISBLANK(INDEX('Policy Characteristics'!H:H,MATCH($C601,'Policy Characteristics'!$C:$C,0))),"",INDEX('Policy Characteristics'!H:H,MATCH($C601,'Policy Characteristics'!$C:$C,0)))</f>
        <v>0.01</v>
      </c>
      <c r="O601" s="176" t="str">
        <f>IF(ISBLANK(INDEX('Policy Characteristics'!I:I,MATCH($C601,'Policy Characteristics'!$C:$C,0))),"",INDEX('Policy Characteristics'!I:I,MATCH($C601,'Policy Characteristics'!$C:$C,0)))</f>
        <v>% of CO2 captured</v>
      </c>
      <c r="P601" s="176" t="str">
        <f>IF(ISBLANK(INDEX('Policy Characteristics'!J:J,MATCH($C601,'Policy Characteristics'!$C:$C,0))),"",INDEX('Policy Characteristics'!J:J,MATCH($C601,'Policy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1" s="176" t="str">
        <f>IF(ISBLANK(INDEX('Policy Characteristics'!K:K,MATCH($C601,'Policy Characteristics'!$C:$C,0))),"",INDEX('Policy Characteristics'!K:K,MATCH($C601,'Policy Characteristics'!$C:$C,0)))</f>
        <v>ccs.html#ccs</v>
      </c>
      <c r="R601" s="176" t="str">
        <f>IF(ISBLANK(INDEX('Policy Characteristics'!L:L,MATCH($C601,'Policy Characteristics'!$C:$C,0))),"",INDEX('Policy Characteristics'!L:L,MATCH($C601,'Policy Characteristics'!$C:$C,0)))</f>
        <v>carbon-capture-and-sequestration.html</v>
      </c>
    </row>
    <row r="602" spans="1:18" x14ac:dyDescent="0.25">
      <c r="A602" s="176" t="str">
        <f>IF(ISBLANK(INDEX('Policy Characteristics'!A:A,MATCH($C602,'Policy Characteristics'!$C:$C,0))),"",INDEX('Policy Characteristics'!A:A,MATCH($C602,'Policy Characteristics'!$C:$C,0)))</f>
        <v>Industry</v>
      </c>
      <c r="B602" s="184" t="str">
        <f>IF(ISBLANK(INDEX('Policy Characteristics'!B:B,MATCH($C602,'Policy Characteristics'!$C:$C,0))),"",INDEX('Policy Characteristics'!B:B,MATCH($C602,'Policy Characteristics'!$C:$C,0)))</f>
        <v>Carbon Capture and Sequestration</v>
      </c>
      <c r="C602" s="176" t="str">
        <f t="shared" si="33"/>
        <v>Industry Sector Fraction of Potential Additional CCS Achieved</v>
      </c>
      <c r="D602" s="6" t="s">
        <v>1943</v>
      </c>
      <c r="E602" s="6" t="s">
        <v>1894</v>
      </c>
      <c r="F602" t="s">
        <v>1906</v>
      </c>
      <c r="G602" s="47" t="s">
        <v>1895</v>
      </c>
      <c r="H602" s="44">
        <v>930</v>
      </c>
      <c r="I602" s="197" t="s">
        <v>43</v>
      </c>
      <c r="J602" s="177" t="str">
        <f>IF(ISBLANK(INDEX('Policy Characteristics'!D:D,MATCH($C602,'Policy Characteristics'!$C:$C,0))),"",INDEX('Policy Characteristics'!D:D,MATCH($C602,'Policy Characteristics'!$C:$C,0)))</f>
        <v>Industry CCS</v>
      </c>
      <c r="K602" s="176" t="str">
        <f>IF(ISBLANK(INDEX('Policy Characteristics'!E:E,MATCH($C602,'Policy Characteristics'!$C:$C,0))),"",INDEX('Policy Characteristics'!E:E,MATCH($C602,'Policy Characteristics'!$C:$C,0)))</f>
        <v>indst CCS</v>
      </c>
      <c r="L602" s="176">
        <f>IF(ISBLANK(INDEX('Policy Characteristics'!F:F,MATCH($C602,'Policy Characteristics'!$C:$C,0))),"",INDEX('Policy Characteristics'!F:F,MATCH($C602,'Policy Characteristics'!$C:$C,0)))</f>
        <v>0</v>
      </c>
      <c r="M602" s="176">
        <f>IF(ISBLANK(INDEX('Policy Characteristics'!G:G,MATCH($C602,'Policy Characteristics'!$C:$C,0))),"",INDEX('Policy Characteristics'!G:G,MATCH($C602,'Policy Characteristics'!$C:$C,0)))</f>
        <v>1</v>
      </c>
      <c r="N602" s="176">
        <f>IF(ISBLANK(INDEX('Policy Characteristics'!H:H,MATCH($C602,'Policy Characteristics'!$C:$C,0))),"",INDEX('Policy Characteristics'!H:H,MATCH($C602,'Policy Characteristics'!$C:$C,0)))</f>
        <v>0.01</v>
      </c>
      <c r="O602" s="176" t="str">
        <f>IF(ISBLANK(INDEX('Policy Characteristics'!I:I,MATCH($C602,'Policy Characteristics'!$C:$C,0))),"",INDEX('Policy Characteristics'!I:I,MATCH($C602,'Policy Characteristics'!$C:$C,0)))</f>
        <v>% of CO2 captured</v>
      </c>
      <c r="P602" s="176" t="str">
        <f>IF(ISBLANK(INDEX('Policy Characteristics'!J:J,MATCH($C602,'Policy Characteristics'!$C:$C,0))),"",INDEX('Policy Characteristics'!J:J,MATCH($C602,'Policy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2" s="176" t="str">
        <f>IF(ISBLANK(INDEX('Policy Characteristics'!K:K,MATCH($C602,'Policy Characteristics'!$C:$C,0))),"",INDEX('Policy Characteristics'!K:K,MATCH($C602,'Policy Characteristics'!$C:$C,0)))</f>
        <v>ccs.html#ccs</v>
      </c>
      <c r="R602" s="176" t="str">
        <f>IF(ISBLANK(INDEX('Policy Characteristics'!L:L,MATCH($C602,'Policy Characteristics'!$C:$C,0))),"",INDEX('Policy Characteristics'!L:L,MATCH($C602,'Policy Characteristics'!$C:$C,0)))</f>
        <v>carbon-capture-and-sequestration.html</v>
      </c>
    </row>
    <row r="603" spans="1:18" x14ac:dyDescent="0.25">
      <c r="A603" s="176" t="str">
        <f>IF(ISBLANK(INDEX('Policy Characteristics'!A:A,MATCH($C603,'Policy Characteristics'!$C:$C,0))),"",INDEX('Policy Characteristics'!A:A,MATCH($C603,'Policy Characteristics'!$C:$C,0)))</f>
        <v>Industry</v>
      </c>
      <c r="B603" s="184" t="str">
        <f>IF(ISBLANK(INDEX('Policy Characteristics'!B:B,MATCH($C603,'Policy Characteristics'!$C:$C,0))),"",INDEX('Policy Characteristics'!B:B,MATCH($C603,'Policy Characteristics'!$C:$C,0)))</f>
        <v>Carbon Capture and Sequestration</v>
      </c>
      <c r="C603" s="176" t="str">
        <f t="shared" si="33"/>
        <v>Industry Sector Fraction of Potential Additional CCS Achieved</v>
      </c>
      <c r="D603" s="6" t="s">
        <v>1943</v>
      </c>
      <c r="E603" s="6" t="s">
        <v>1409</v>
      </c>
      <c r="F603" t="s">
        <v>1906</v>
      </c>
      <c r="G603" s="47" t="s">
        <v>1896</v>
      </c>
      <c r="H603" s="44">
        <v>931</v>
      </c>
      <c r="I603" s="198" t="s">
        <v>44</v>
      </c>
      <c r="J603" s="177" t="str">
        <f>IF(ISBLANK(INDEX('Policy Characteristics'!D:D,MATCH($C603,'Policy Characteristics'!$C:$C,0))),"",INDEX('Policy Characteristics'!D:D,MATCH($C603,'Policy Characteristics'!$C:$C,0)))</f>
        <v>Industry CCS</v>
      </c>
      <c r="K603" s="176" t="str">
        <f>IF(ISBLANK(INDEX('Policy Characteristics'!E:E,MATCH($C603,'Policy Characteristics'!$C:$C,0))),"",INDEX('Policy Characteristics'!E:E,MATCH($C603,'Policy Characteristics'!$C:$C,0)))</f>
        <v>indst CCS</v>
      </c>
      <c r="L603" s="176">
        <f>IF(ISBLANK(INDEX('Policy Characteristics'!F:F,MATCH($C603,'Policy Characteristics'!$C:$C,0))),"",INDEX('Policy Characteristics'!F:F,MATCH($C603,'Policy Characteristics'!$C:$C,0)))</f>
        <v>0</v>
      </c>
      <c r="M603" s="176">
        <f>IF(ISBLANK(INDEX('Policy Characteristics'!G:G,MATCH($C603,'Policy Characteristics'!$C:$C,0))),"",INDEX('Policy Characteristics'!G:G,MATCH($C603,'Policy Characteristics'!$C:$C,0)))</f>
        <v>1</v>
      </c>
      <c r="N603" s="176">
        <f>IF(ISBLANK(INDEX('Policy Characteristics'!H:H,MATCH($C603,'Policy Characteristics'!$C:$C,0))),"",INDEX('Policy Characteristics'!H:H,MATCH($C603,'Policy Characteristics'!$C:$C,0)))</f>
        <v>0.01</v>
      </c>
      <c r="O603" s="176" t="str">
        <f>IF(ISBLANK(INDEX('Policy Characteristics'!I:I,MATCH($C603,'Policy Characteristics'!$C:$C,0))),"",INDEX('Policy Characteristics'!I:I,MATCH($C603,'Policy Characteristics'!$C:$C,0)))</f>
        <v>% of CO2 captured</v>
      </c>
      <c r="P603" s="176" t="str">
        <f>IF(ISBLANK(INDEX('Policy Characteristics'!J:J,MATCH($C603,'Policy Characteristics'!$C:$C,0))),"",INDEX('Policy Characteristics'!J:J,MATCH($C603,'Policy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3" s="176" t="str">
        <f>IF(ISBLANK(INDEX('Policy Characteristics'!K:K,MATCH($C603,'Policy Characteristics'!$C:$C,0))),"",INDEX('Policy Characteristics'!K:K,MATCH($C603,'Policy Characteristics'!$C:$C,0)))</f>
        <v>ccs.html#ccs</v>
      </c>
      <c r="R603" s="176" t="str">
        <f>IF(ISBLANK(INDEX('Policy Characteristics'!L:L,MATCH($C603,'Policy Characteristics'!$C:$C,0))),"",INDEX('Policy Characteristics'!L:L,MATCH($C603,'Policy Characteristics'!$C:$C,0)))</f>
        <v>carbon-capture-and-sequestration.html</v>
      </c>
    </row>
    <row r="604" spans="1:18" x14ac:dyDescent="0.25">
      <c r="A604" s="176" t="str">
        <f>IF(ISBLANK(INDEX('Policy Characteristics'!A:A,MATCH($C604,'Policy Characteristics'!$C:$C,0))),"",INDEX('Policy Characteristics'!A:A,MATCH($C604,'Policy Characteristics'!$C:$C,0)))</f>
        <v>Industry</v>
      </c>
      <c r="B604" s="184" t="str">
        <f>IF(ISBLANK(INDEX('Policy Characteristics'!B:B,MATCH($C604,'Policy Characteristics'!$C:$C,0))),"",INDEX('Policy Characteristics'!B:B,MATCH($C604,'Policy Characteristics'!$C:$C,0)))</f>
        <v>Carbon Capture and Sequestration</v>
      </c>
      <c r="C604" s="176" t="str">
        <f t="shared" si="33"/>
        <v>Industry Sector Fraction of Potential Additional CCS Achieved</v>
      </c>
      <c r="D604" s="6" t="s">
        <v>1944</v>
      </c>
      <c r="E604" s="6" t="s">
        <v>1894</v>
      </c>
      <c r="F604" t="s">
        <v>1907</v>
      </c>
      <c r="G604" s="47" t="s">
        <v>1895</v>
      </c>
      <c r="H604" s="44">
        <v>932</v>
      </c>
      <c r="I604" s="197" t="s">
        <v>43</v>
      </c>
      <c r="J604" s="177" t="str">
        <f>IF(ISBLANK(INDEX('Policy Characteristics'!D:D,MATCH($C604,'Policy Characteristics'!$C:$C,0))),"",INDEX('Policy Characteristics'!D:D,MATCH($C604,'Policy Characteristics'!$C:$C,0)))</f>
        <v>Industry CCS</v>
      </c>
      <c r="K604" s="176" t="str">
        <f>IF(ISBLANK(INDEX('Policy Characteristics'!E:E,MATCH($C604,'Policy Characteristics'!$C:$C,0))),"",INDEX('Policy Characteristics'!E:E,MATCH($C604,'Policy Characteristics'!$C:$C,0)))</f>
        <v>indst CCS</v>
      </c>
      <c r="L604" s="176">
        <f>IF(ISBLANK(INDEX('Policy Characteristics'!F:F,MATCH($C604,'Policy Characteristics'!$C:$C,0))),"",INDEX('Policy Characteristics'!F:F,MATCH($C604,'Policy Characteristics'!$C:$C,0)))</f>
        <v>0</v>
      </c>
      <c r="M604" s="176">
        <f>IF(ISBLANK(INDEX('Policy Characteristics'!G:G,MATCH($C604,'Policy Characteristics'!$C:$C,0))),"",INDEX('Policy Characteristics'!G:G,MATCH($C604,'Policy Characteristics'!$C:$C,0)))</f>
        <v>1</v>
      </c>
      <c r="N604" s="176">
        <f>IF(ISBLANK(INDEX('Policy Characteristics'!H:H,MATCH($C604,'Policy Characteristics'!$C:$C,0))),"",INDEX('Policy Characteristics'!H:H,MATCH($C604,'Policy Characteristics'!$C:$C,0)))</f>
        <v>0.01</v>
      </c>
      <c r="O604" s="176" t="str">
        <f>IF(ISBLANK(INDEX('Policy Characteristics'!I:I,MATCH($C604,'Policy Characteristics'!$C:$C,0))),"",INDEX('Policy Characteristics'!I:I,MATCH($C604,'Policy Characteristics'!$C:$C,0)))</f>
        <v>% of CO2 captured</v>
      </c>
      <c r="P604" s="176" t="str">
        <f>IF(ISBLANK(INDEX('Policy Characteristics'!J:J,MATCH($C604,'Policy Characteristics'!$C:$C,0))),"",INDEX('Policy Characteristics'!J:J,MATCH($C604,'Policy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4" s="176" t="str">
        <f>IF(ISBLANK(INDEX('Policy Characteristics'!K:K,MATCH($C604,'Policy Characteristics'!$C:$C,0))),"",INDEX('Policy Characteristics'!K:K,MATCH($C604,'Policy Characteristics'!$C:$C,0)))</f>
        <v>ccs.html#ccs</v>
      </c>
      <c r="R604" s="176" t="str">
        <f>IF(ISBLANK(INDEX('Policy Characteristics'!L:L,MATCH($C604,'Policy Characteristics'!$C:$C,0))),"",INDEX('Policy Characteristics'!L:L,MATCH($C604,'Policy Characteristics'!$C:$C,0)))</f>
        <v>carbon-capture-and-sequestration.html</v>
      </c>
    </row>
    <row r="605" spans="1:18" x14ac:dyDescent="0.25">
      <c r="A605" s="176" t="str">
        <f>IF(ISBLANK(INDEX('Policy Characteristics'!A:A,MATCH($C605,'Policy Characteristics'!$C:$C,0))),"",INDEX('Policy Characteristics'!A:A,MATCH($C605,'Policy Characteristics'!$C:$C,0)))</f>
        <v>Industry</v>
      </c>
      <c r="B605" s="184" t="str">
        <f>IF(ISBLANK(INDEX('Policy Characteristics'!B:B,MATCH($C605,'Policy Characteristics'!$C:$C,0))),"",INDEX('Policy Characteristics'!B:B,MATCH($C605,'Policy Characteristics'!$C:$C,0)))</f>
        <v>Carbon Capture and Sequestration</v>
      </c>
      <c r="C605" s="176" t="str">
        <f t="shared" si="33"/>
        <v>Industry Sector Fraction of Potential Additional CCS Achieved</v>
      </c>
      <c r="D605" s="6" t="s">
        <v>1944</v>
      </c>
      <c r="E605" s="6" t="s">
        <v>1409</v>
      </c>
      <c r="F605" t="s">
        <v>1907</v>
      </c>
      <c r="G605" s="47" t="s">
        <v>1896</v>
      </c>
      <c r="H605" s="44">
        <v>933</v>
      </c>
      <c r="I605" s="197" t="s">
        <v>43</v>
      </c>
      <c r="J605" s="177" t="str">
        <f>IF(ISBLANK(INDEX('Policy Characteristics'!D:D,MATCH($C605,'Policy Characteristics'!$C:$C,0))),"",INDEX('Policy Characteristics'!D:D,MATCH($C605,'Policy Characteristics'!$C:$C,0)))</f>
        <v>Industry CCS</v>
      </c>
      <c r="K605" s="176" t="str">
        <f>IF(ISBLANK(INDEX('Policy Characteristics'!E:E,MATCH($C605,'Policy Characteristics'!$C:$C,0))),"",INDEX('Policy Characteristics'!E:E,MATCH($C605,'Policy Characteristics'!$C:$C,0)))</f>
        <v>indst CCS</v>
      </c>
      <c r="L605" s="176">
        <f>IF(ISBLANK(INDEX('Policy Characteristics'!F:F,MATCH($C605,'Policy Characteristics'!$C:$C,0))),"",INDEX('Policy Characteristics'!F:F,MATCH($C605,'Policy Characteristics'!$C:$C,0)))</f>
        <v>0</v>
      </c>
      <c r="M605" s="176">
        <f>IF(ISBLANK(INDEX('Policy Characteristics'!G:G,MATCH($C605,'Policy Characteristics'!$C:$C,0))),"",INDEX('Policy Characteristics'!G:G,MATCH($C605,'Policy Characteristics'!$C:$C,0)))</f>
        <v>1</v>
      </c>
      <c r="N605" s="176">
        <f>IF(ISBLANK(INDEX('Policy Characteristics'!H:H,MATCH($C605,'Policy Characteristics'!$C:$C,0))),"",INDEX('Policy Characteristics'!H:H,MATCH($C605,'Policy Characteristics'!$C:$C,0)))</f>
        <v>0.01</v>
      </c>
      <c r="O605" s="176" t="str">
        <f>IF(ISBLANK(INDEX('Policy Characteristics'!I:I,MATCH($C605,'Policy Characteristics'!$C:$C,0))),"",INDEX('Policy Characteristics'!I:I,MATCH($C605,'Policy Characteristics'!$C:$C,0)))</f>
        <v>% of CO2 captured</v>
      </c>
      <c r="P605" s="176" t="str">
        <f>IF(ISBLANK(INDEX('Policy Characteristics'!J:J,MATCH($C605,'Policy Characteristics'!$C:$C,0))),"",INDEX('Policy Characteristics'!J:J,MATCH($C605,'Policy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5" s="176" t="str">
        <f>IF(ISBLANK(INDEX('Policy Characteristics'!K:K,MATCH($C605,'Policy Characteristics'!$C:$C,0))),"",INDEX('Policy Characteristics'!K:K,MATCH($C605,'Policy Characteristics'!$C:$C,0)))</f>
        <v>ccs.html#ccs</v>
      </c>
      <c r="R605" s="176" t="str">
        <f>IF(ISBLANK(INDEX('Policy Characteristics'!L:L,MATCH($C605,'Policy Characteristics'!$C:$C,0))),"",INDEX('Policy Characteristics'!L:L,MATCH($C605,'Policy Characteristics'!$C:$C,0)))</f>
        <v>carbon-capture-and-sequestration.html</v>
      </c>
    </row>
    <row r="606" spans="1:18" x14ac:dyDescent="0.25">
      <c r="A606" s="176" t="str">
        <f>IF(ISBLANK(INDEX('Policy Characteristics'!A:A,MATCH($C606,'Policy Characteristics'!$C:$C,0))),"",INDEX('Policy Characteristics'!A:A,MATCH($C606,'Policy Characteristics'!$C:$C,0)))</f>
        <v>Industry</v>
      </c>
      <c r="B606" s="184" t="str">
        <f>IF(ISBLANK(INDEX('Policy Characteristics'!B:B,MATCH($C606,'Policy Characteristics'!$C:$C,0))),"",INDEX('Policy Characteristics'!B:B,MATCH($C606,'Policy Characteristics'!$C:$C,0)))</f>
        <v>Carbon Capture and Sequestration</v>
      </c>
      <c r="C606" s="176" t="str">
        <f t="shared" si="33"/>
        <v>Industry Sector Fraction of Potential Additional CCS Achieved</v>
      </c>
      <c r="D606" s="6" t="s">
        <v>1945</v>
      </c>
      <c r="E606" s="6" t="s">
        <v>1894</v>
      </c>
      <c r="F606" t="s">
        <v>1456</v>
      </c>
      <c r="G606" s="47" t="s">
        <v>1895</v>
      </c>
      <c r="H606" s="44">
        <v>934</v>
      </c>
      <c r="I606" s="197" t="s">
        <v>43</v>
      </c>
      <c r="J606" s="177" t="str">
        <f>IF(ISBLANK(INDEX('Policy Characteristics'!D:D,MATCH($C606,'Policy Characteristics'!$C:$C,0))),"",INDEX('Policy Characteristics'!D:D,MATCH($C606,'Policy Characteristics'!$C:$C,0)))</f>
        <v>Industry CCS</v>
      </c>
      <c r="K606" s="176" t="str">
        <f>IF(ISBLANK(INDEX('Policy Characteristics'!E:E,MATCH($C606,'Policy Characteristics'!$C:$C,0))),"",INDEX('Policy Characteristics'!E:E,MATCH($C606,'Policy Characteristics'!$C:$C,0)))</f>
        <v>indst CCS</v>
      </c>
      <c r="L606" s="176">
        <f>IF(ISBLANK(INDEX('Policy Characteristics'!F:F,MATCH($C606,'Policy Characteristics'!$C:$C,0))),"",INDEX('Policy Characteristics'!F:F,MATCH($C606,'Policy Characteristics'!$C:$C,0)))</f>
        <v>0</v>
      </c>
      <c r="M606" s="176">
        <f>IF(ISBLANK(INDEX('Policy Characteristics'!G:G,MATCH($C606,'Policy Characteristics'!$C:$C,0))),"",INDEX('Policy Characteristics'!G:G,MATCH($C606,'Policy Characteristics'!$C:$C,0)))</f>
        <v>1</v>
      </c>
      <c r="N606" s="176">
        <f>IF(ISBLANK(INDEX('Policy Characteristics'!H:H,MATCH($C606,'Policy Characteristics'!$C:$C,0))),"",INDEX('Policy Characteristics'!H:H,MATCH($C606,'Policy Characteristics'!$C:$C,0)))</f>
        <v>0.01</v>
      </c>
      <c r="O606" s="176" t="str">
        <f>IF(ISBLANK(INDEX('Policy Characteristics'!I:I,MATCH($C606,'Policy Characteristics'!$C:$C,0))),"",INDEX('Policy Characteristics'!I:I,MATCH($C606,'Policy Characteristics'!$C:$C,0)))</f>
        <v>% of CO2 captured</v>
      </c>
      <c r="P606" s="176" t="str">
        <f>IF(ISBLANK(INDEX('Policy Characteristics'!J:J,MATCH($C606,'Policy Characteristics'!$C:$C,0))),"",INDEX('Policy Characteristics'!J:J,MATCH($C606,'Policy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6" s="176" t="str">
        <f>IF(ISBLANK(INDEX('Policy Characteristics'!K:K,MATCH($C606,'Policy Characteristics'!$C:$C,0))),"",INDEX('Policy Characteristics'!K:K,MATCH($C606,'Policy Characteristics'!$C:$C,0)))</f>
        <v>ccs.html#ccs</v>
      </c>
      <c r="R606" s="176" t="str">
        <f>IF(ISBLANK(INDEX('Policy Characteristics'!L:L,MATCH($C606,'Policy Characteristics'!$C:$C,0))),"",INDEX('Policy Characteristics'!L:L,MATCH($C606,'Policy Characteristics'!$C:$C,0)))</f>
        <v>carbon-capture-and-sequestration.html</v>
      </c>
    </row>
    <row r="607" spans="1:18" x14ac:dyDescent="0.25">
      <c r="A607" s="176" t="str">
        <f>IF(ISBLANK(INDEX('Policy Characteristics'!A:A,MATCH($C607,'Policy Characteristics'!$C:$C,0))),"",INDEX('Policy Characteristics'!A:A,MATCH($C607,'Policy Characteristics'!$C:$C,0)))</f>
        <v>Industry</v>
      </c>
      <c r="B607" s="184" t="str">
        <f>IF(ISBLANK(INDEX('Policy Characteristics'!B:B,MATCH($C607,'Policy Characteristics'!$C:$C,0))),"",INDEX('Policy Characteristics'!B:B,MATCH($C607,'Policy Characteristics'!$C:$C,0)))</f>
        <v>Carbon Capture and Sequestration</v>
      </c>
      <c r="C607" s="176" t="str">
        <f t="shared" si="33"/>
        <v>Industry Sector Fraction of Potential Additional CCS Achieved</v>
      </c>
      <c r="D607" s="6" t="s">
        <v>1945</v>
      </c>
      <c r="E607" s="6" t="s">
        <v>1409</v>
      </c>
      <c r="F607" t="s">
        <v>1456</v>
      </c>
      <c r="G607" s="47" t="s">
        <v>1896</v>
      </c>
      <c r="H607" s="44">
        <v>935</v>
      </c>
      <c r="I607" s="197" t="s">
        <v>43</v>
      </c>
      <c r="J607" s="177" t="str">
        <f>IF(ISBLANK(INDEX('Policy Characteristics'!D:D,MATCH($C607,'Policy Characteristics'!$C:$C,0))),"",INDEX('Policy Characteristics'!D:D,MATCH($C607,'Policy Characteristics'!$C:$C,0)))</f>
        <v>Industry CCS</v>
      </c>
      <c r="K607" s="176" t="str">
        <f>IF(ISBLANK(INDEX('Policy Characteristics'!E:E,MATCH($C607,'Policy Characteristics'!$C:$C,0))),"",INDEX('Policy Characteristics'!E:E,MATCH($C607,'Policy Characteristics'!$C:$C,0)))</f>
        <v>indst CCS</v>
      </c>
      <c r="L607" s="176">
        <f>IF(ISBLANK(INDEX('Policy Characteristics'!F:F,MATCH($C607,'Policy Characteristics'!$C:$C,0))),"",INDEX('Policy Characteristics'!F:F,MATCH($C607,'Policy Characteristics'!$C:$C,0)))</f>
        <v>0</v>
      </c>
      <c r="M607" s="176">
        <f>IF(ISBLANK(INDEX('Policy Characteristics'!G:G,MATCH($C607,'Policy Characteristics'!$C:$C,0))),"",INDEX('Policy Characteristics'!G:G,MATCH($C607,'Policy Characteristics'!$C:$C,0)))</f>
        <v>1</v>
      </c>
      <c r="N607" s="176">
        <f>IF(ISBLANK(INDEX('Policy Characteristics'!H:H,MATCH($C607,'Policy Characteristics'!$C:$C,0))),"",INDEX('Policy Characteristics'!H:H,MATCH($C607,'Policy Characteristics'!$C:$C,0)))</f>
        <v>0.01</v>
      </c>
      <c r="O607" s="176" t="str">
        <f>IF(ISBLANK(INDEX('Policy Characteristics'!I:I,MATCH($C607,'Policy Characteristics'!$C:$C,0))),"",INDEX('Policy Characteristics'!I:I,MATCH($C607,'Policy Characteristics'!$C:$C,0)))</f>
        <v>% of CO2 captured</v>
      </c>
      <c r="P607" s="176" t="str">
        <f>IF(ISBLANK(INDEX('Policy Characteristics'!J:J,MATCH($C607,'Policy Characteristics'!$C:$C,0))),"",INDEX('Policy Characteristics'!J:J,MATCH($C607,'Policy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7" s="176" t="str">
        <f>IF(ISBLANK(INDEX('Policy Characteristics'!K:K,MATCH($C607,'Policy Characteristics'!$C:$C,0))),"",INDEX('Policy Characteristics'!K:K,MATCH($C607,'Policy Characteristics'!$C:$C,0)))</f>
        <v>ccs.html#ccs</v>
      </c>
      <c r="R607" s="176" t="str">
        <f>IF(ISBLANK(INDEX('Policy Characteristics'!L:L,MATCH($C607,'Policy Characteristics'!$C:$C,0))),"",INDEX('Policy Characteristics'!L:L,MATCH($C607,'Policy Characteristics'!$C:$C,0)))</f>
        <v>carbon-capture-and-sequestration.html</v>
      </c>
    </row>
    <row r="608" spans="1:18" x14ac:dyDescent="0.25">
      <c r="A608" s="176" t="str">
        <f>IF(ISBLANK(INDEX('Policy Characteristics'!A:A,MATCH($C608,'Policy Characteristics'!$C:$C,0))),"",INDEX('Policy Characteristics'!A:A,MATCH($C608,'Policy Characteristics'!$C:$C,0)))</f>
        <v>Industry</v>
      </c>
      <c r="B608" s="184" t="str">
        <f>IF(ISBLANK(INDEX('Policy Characteristics'!B:B,MATCH($C608,'Policy Characteristics'!$C:$C,0))),"",INDEX('Policy Characteristics'!B:B,MATCH($C608,'Policy Characteristics'!$C:$C,0)))</f>
        <v>Carbon Capture and Sequestration</v>
      </c>
      <c r="C608" s="176" t="str">
        <f t="shared" si="33"/>
        <v>Industry Sector Fraction of Potential Additional CCS Achieved</v>
      </c>
      <c r="D608" s="6" t="s">
        <v>1946</v>
      </c>
      <c r="E608" s="6" t="s">
        <v>1894</v>
      </c>
      <c r="F608" t="s">
        <v>1908</v>
      </c>
      <c r="G608" s="47" t="s">
        <v>1895</v>
      </c>
      <c r="H608" s="44">
        <v>936</v>
      </c>
      <c r="I608" s="47" t="s">
        <v>44</v>
      </c>
      <c r="J608" s="177" t="str">
        <f>IF(ISBLANK(INDEX('Policy Characteristics'!D:D,MATCH($C608,'Policy Characteristics'!$C:$C,0))),"",INDEX('Policy Characteristics'!D:D,MATCH($C608,'Policy Characteristics'!$C:$C,0)))</f>
        <v>Industry CCS</v>
      </c>
      <c r="K608" s="176" t="str">
        <f>IF(ISBLANK(INDEX('Policy Characteristics'!E:E,MATCH($C608,'Policy Characteristics'!$C:$C,0))),"",INDEX('Policy Characteristics'!E:E,MATCH($C608,'Policy Characteristics'!$C:$C,0)))</f>
        <v>indst CCS</v>
      </c>
      <c r="L608" s="176">
        <f>IF(ISBLANK(INDEX('Policy Characteristics'!F:F,MATCH($C608,'Policy Characteristics'!$C:$C,0))),"",INDEX('Policy Characteristics'!F:F,MATCH($C608,'Policy Characteristics'!$C:$C,0)))</f>
        <v>0</v>
      </c>
      <c r="M608" s="176">
        <f>IF(ISBLANK(INDEX('Policy Characteristics'!G:G,MATCH($C608,'Policy Characteristics'!$C:$C,0))),"",INDEX('Policy Characteristics'!G:G,MATCH($C608,'Policy Characteristics'!$C:$C,0)))</f>
        <v>1</v>
      </c>
      <c r="N608" s="176">
        <f>IF(ISBLANK(INDEX('Policy Characteristics'!H:H,MATCH($C608,'Policy Characteristics'!$C:$C,0))),"",INDEX('Policy Characteristics'!H:H,MATCH($C608,'Policy Characteristics'!$C:$C,0)))</f>
        <v>0.01</v>
      </c>
      <c r="O608" s="176" t="str">
        <f>IF(ISBLANK(INDEX('Policy Characteristics'!I:I,MATCH($C608,'Policy Characteristics'!$C:$C,0))),"",INDEX('Policy Characteristics'!I:I,MATCH($C608,'Policy Characteristics'!$C:$C,0)))</f>
        <v>% of CO2 captured</v>
      </c>
      <c r="P608" s="176" t="str">
        <f>IF(ISBLANK(INDEX('Policy Characteristics'!J:J,MATCH($C608,'Policy Characteristics'!$C:$C,0))),"",INDEX('Policy Characteristics'!J:J,MATCH($C608,'Policy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8" s="176" t="str">
        <f>IF(ISBLANK(INDEX('Policy Characteristics'!K:K,MATCH($C608,'Policy Characteristics'!$C:$C,0))),"",INDEX('Policy Characteristics'!K:K,MATCH($C608,'Policy Characteristics'!$C:$C,0)))</f>
        <v>ccs.html#ccs</v>
      </c>
      <c r="R608" s="176" t="str">
        <f>IF(ISBLANK(INDEX('Policy Characteristics'!L:L,MATCH($C608,'Policy Characteristics'!$C:$C,0))),"",INDEX('Policy Characteristics'!L:L,MATCH($C608,'Policy Characteristics'!$C:$C,0)))</f>
        <v>carbon-capture-and-sequestration.html</v>
      </c>
    </row>
    <row r="609" spans="1:18" x14ac:dyDescent="0.25">
      <c r="A609" s="176" t="str">
        <f>IF(ISBLANK(INDEX('Policy Characteristics'!A:A,MATCH($C609,'Policy Characteristics'!$C:$C,0))),"",INDEX('Policy Characteristics'!A:A,MATCH($C609,'Policy Characteristics'!$C:$C,0)))</f>
        <v>Industry</v>
      </c>
      <c r="B609" s="184" t="str">
        <f>IF(ISBLANK(INDEX('Policy Characteristics'!B:B,MATCH($C609,'Policy Characteristics'!$C:$C,0))),"",INDEX('Policy Characteristics'!B:B,MATCH($C609,'Policy Characteristics'!$C:$C,0)))</f>
        <v>Carbon Capture and Sequestration</v>
      </c>
      <c r="C609" s="176" t="str">
        <f t="shared" si="33"/>
        <v>Industry Sector Fraction of Potential Additional CCS Achieved</v>
      </c>
      <c r="D609" s="6" t="s">
        <v>1946</v>
      </c>
      <c r="E609" s="6" t="s">
        <v>1409</v>
      </c>
      <c r="F609" t="s">
        <v>1908</v>
      </c>
      <c r="G609" s="47" t="s">
        <v>1896</v>
      </c>
      <c r="H609" s="44">
        <v>937</v>
      </c>
      <c r="I609" s="198" t="s">
        <v>44</v>
      </c>
      <c r="J609" s="177" t="str">
        <f>IF(ISBLANK(INDEX('Policy Characteristics'!D:D,MATCH($C609,'Policy Characteristics'!$C:$C,0))),"",INDEX('Policy Characteristics'!D:D,MATCH($C609,'Policy Characteristics'!$C:$C,0)))</f>
        <v>Industry CCS</v>
      </c>
      <c r="K609" s="176" t="str">
        <f>IF(ISBLANK(INDEX('Policy Characteristics'!E:E,MATCH($C609,'Policy Characteristics'!$C:$C,0))),"",INDEX('Policy Characteristics'!E:E,MATCH($C609,'Policy Characteristics'!$C:$C,0)))</f>
        <v>indst CCS</v>
      </c>
      <c r="L609" s="176">
        <f>IF(ISBLANK(INDEX('Policy Characteristics'!F:F,MATCH($C609,'Policy Characteristics'!$C:$C,0))),"",INDEX('Policy Characteristics'!F:F,MATCH($C609,'Policy Characteristics'!$C:$C,0)))</f>
        <v>0</v>
      </c>
      <c r="M609" s="176">
        <f>IF(ISBLANK(INDEX('Policy Characteristics'!G:G,MATCH($C609,'Policy Characteristics'!$C:$C,0))),"",INDEX('Policy Characteristics'!G:G,MATCH($C609,'Policy Characteristics'!$C:$C,0)))</f>
        <v>1</v>
      </c>
      <c r="N609" s="176">
        <f>IF(ISBLANK(INDEX('Policy Characteristics'!H:H,MATCH($C609,'Policy Characteristics'!$C:$C,0))),"",INDEX('Policy Characteristics'!H:H,MATCH($C609,'Policy Characteristics'!$C:$C,0)))</f>
        <v>0.01</v>
      </c>
      <c r="O609" s="176" t="str">
        <f>IF(ISBLANK(INDEX('Policy Characteristics'!I:I,MATCH($C609,'Policy Characteristics'!$C:$C,0))),"",INDEX('Policy Characteristics'!I:I,MATCH($C609,'Policy Characteristics'!$C:$C,0)))</f>
        <v>% of CO2 captured</v>
      </c>
      <c r="P609" s="176" t="str">
        <f>IF(ISBLANK(INDEX('Policy Characteristics'!J:J,MATCH($C609,'Policy Characteristics'!$C:$C,0))),"",INDEX('Policy Characteristics'!J:J,MATCH($C609,'Policy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9" s="176" t="str">
        <f>IF(ISBLANK(INDEX('Policy Characteristics'!K:K,MATCH($C609,'Policy Characteristics'!$C:$C,0))),"",INDEX('Policy Characteristics'!K:K,MATCH($C609,'Policy Characteristics'!$C:$C,0)))</f>
        <v>ccs.html#ccs</v>
      </c>
      <c r="R609" s="176" t="str">
        <f>IF(ISBLANK(INDEX('Policy Characteristics'!L:L,MATCH($C609,'Policy Characteristics'!$C:$C,0))),"",INDEX('Policy Characteristics'!L:L,MATCH($C609,'Policy Characteristics'!$C:$C,0)))</f>
        <v>carbon-capture-and-sequestration.html</v>
      </c>
    </row>
    <row r="610" spans="1:18" x14ac:dyDescent="0.25">
      <c r="A610" s="176" t="str">
        <f>IF(ISBLANK(INDEX('Policy Characteristics'!A:A,MATCH($C610,'Policy Characteristics'!$C:$C,0))),"",INDEX('Policy Characteristics'!A:A,MATCH($C610,'Policy Characteristics'!$C:$C,0)))</f>
        <v>Industry</v>
      </c>
      <c r="B610" s="184" t="str">
        <f>IF(ISBLANK(INDEX('Policy Characteristics'!B:B,MATCH($C610,'Policy Characteristics'!$C:$C,0))),"",INDEX('Policy Characteristics'!B:B,MATCH($C610,'Policy Characteristics'!$C:$C,0)))</f>
        <v>Carbon Capture and Sequestration</v>
      </c>
      <c r="C610" s="176" t="str">
        <f t="shared" si="33"/>
        <v>Industry Sector Fraction of Potential Additional CCS Achieved</v>
      </c>
      <c r="D610" s="6" t="s">
        <v>1947</v>
      </c>
      <c r="E610" s="6" t="s">
        <v>1894</v>
      </c>
      <c r="F610" t="s">
        <v>1909</v>
      </c>
      <c r="G610" s="47" t="s">
        <v>1895</v>
      </c>
      <c r="H610" s="44">
        <v>938</v>
      </c>
      <c r="I610" s="198" t="s">
        <v>44</v>
      </c>
      <c r="J610" s="177" t="str">
        <f>IF(ISBLANK(INDEX('Policy Characteristics'!D:D,MATCH($C610,'Policy Characteristics'!$C:$C,0))),"",INDEX('Policy Characteristics'!D:D,MATCH($C610,'Policy Characteristics'!$C:$C,0)))</f>
        <v>Industry CCS</v>
      </c>
      <c r="K610" s="176" t="str">
        <f>IF(ISBLANK(INDEX('Policy Characteristics'!E:E,MATCH($C610,'Policy Characteristics'!$C:$C,0))),"",INDEX('Policy Characteristics'!E:E,MATCH($C610,'Policy Characteristics'!$C:$C,0)))</f>
        <v>indst CCS</v>
      </c>
      <c r="L610" s="176">
        <f>IF(ISBLANK(INDEX('Policy Characteristics'!F:F,MATCH($C610,'Policy Characteristics'!$C:$C,0))),"",INDEX('Policy Characteristics'!F:F,MATCH($C610,'Policy Characteristics'!$C:$C,0)))</f>
        <v>0</v>
      </c>
      <c r="M610" s="176">
        <f>IF(ISBLANK(INDEX('Policy Characteristics'!G:G,MATCH($C610,'Policy Characteristics'!$C:$C,0))),"",INDEX('Policy Characteristics'!G:G,MATCH($C610,'Policy Characteristics'!$C:$C,0)))</f>
        <v>1</v>
      </c>
      <c r="N610" s="176">
        <f>IF(ISBLANK(INDEX('Policy Characteristics'!H:H,MATCH($C610,'Policy Characteristics'!$C:$C,0))),"",INDEX('Policy Characteristics'!H:H,MATCH($C610,'Policy Characteristics'!$C:$C,0)))</f>
        <v>0.01</v>
      </c>
      <c r="O610" s="176" t="str">
        <f>IF(ISBLANK(INDEX('Policy Characteristics'!I:I,MATCH($C610,'Policy Characteristics'!$C:$C,0))),"",INDEX('Policy Characteristics'!I:I,MATCH($C610,'Policy Characteristics'!$C:$C,0)))</f>
        <v>% of CO2 captured</v>
      </c>
      <c r="P610" s="176" t="str">
        <f>IF(ISBLANK(INDEX('Policy Characteristics'!J:J,MATCH($C610,'Policy Characteristics'!$C:$C,0))),"",INDEX('Policy Characteristics'!J:J,MATCH($C610,'Policy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0" s="176" t="str">
        <f>IF(ISBLANK(INDEX('Policy Characteristics'!K:K,MATCH($C610,'Policy Characteristics'!$C:$C,0))),"",INDEX('Policy Characteristics'!K:K,MATCH($C610,'Policy Characteristics'!$C:$C,0)))</f>
        <v>ccs.html#ccs</v>
      </c>
      <c r="R610" s="176" t="str">
        <f>IF(ISBLANK(INDEX('Policy Characteristics'!L:L,MATCH($C610,'Policy Characteristics'!$C:$C,0))),"",INDEX('Policy Characteristics'!L:L,MATCH($C610,'Policy Characteristics'!$C:$C,0)))</f>
        <v>carbon-capture-and-sequestration.html</v>
      </c>
    </row>
    <row r="611" spans="1:18" x14ac:dyDescent="0.25">
      <c r="A611" s="176" t="str">
        <f>IF(ISBLANK(INDEX('Policy Characteristics'!A:A,MATCH($C611,'Policy Characteristics'!$C:$C,0))),"",INDEX('Policy Characteristics'!A:A,MATCH($C611,'Policy Characteristics'!$C:$C,0)))</f>
        <v>Industry</v>
      </c>
      <c r="B611" s="184" t="str">
        <f>IF(ISBLANK(INDEX('Policy Characteristics'!B:B,MATCH($C611,'Policy Characteristics'!$C:$C,0))),"",INDEX('Policy Characteristics'!B:B,MATCH($C611,'Policy Characteristics'!$C:$C,0)))</f>
        <v>Carbon Capture and Sequestration</v>
      </c>
      <c r="C611" s="176" t="str">
        <f t="shared" si="33"/>
        <v>Industry Sector Fraction of Potential Additional CCS Achieved</v>
      </c>
      <c r="D611" s="6" t="s">
        <v>1947</v>
      </c>
      <c r="E611" s="6" t="s">
        <v>1409</v>
      </c>
      <c r="F611" t="s">
        <v>1909</v>
      </c>
      <c r="G611" s="47" t="s">
        <v>1896</v>
      </c>
      <c r="H611" s="44">
        <v>939</v>
      </c>
      <c r="I611" s="198" t="s">
        <v>44</v>
      </c>
      <c r="J611" s="177" t="str">
        <f>IF(ISBLANK(INDEX('Policy Characteristics'!D:D,MATCH($C611,'Policy Characteristics'!$C:$C,0))),"",INDEX('Policy Characteristics'!D:D,MATCH($C611,'Policy Characteristics'!$C:$C,0)))</f>
        <v>Industry CCS</v>
      </c>
      <c r="K611" s="176" t="str">
        <f>IF(ISBLANK(INDEX('Policy Characteristics'!E:E,MATCH($C611,'Policy Characteristics'!$C:$C,0))),"",INDEX('Policy Characteristics'!E:E,MATCH($C611,'Policy Characteristics'!$C:$C,0)))</f>
        <v>indst CCS</v>
      </c>
      <c r="L611" s="176">
        <f>IF(ISBLANK(INDEX('Policy Characteristics'!F:F,MATCH($C611,'Policy Characteristics'!$C:$C,0))),"",INDEX('Policy Characteristics'!F:F,MATCH($C611,'Policy Characteristics'!$C:$C,0)))</f>
        <v>0</v>
      </c>
      <c r="M611" s="176">
        <f>IF(ISBLANK(INDEX('Policy Characteristics'!G:G,MATCH($C611,'Policy Characteristics'!$C:$C,0))),"",INDEX('Policy Characteristics'!G:G,MATCH($C611,'Policy Characteristics'!$C:$C,0)))</f>
        <v>1</v>
      </c>
      <c r="N611" s="176">
        <f>IF(ISBLANK(INDEX('Policy Characteristics'!H:H,MATCH($C611,'Policy Characteristics'!$C:$C,0))),"",INDEX('Policy Characteristics'!H:H,MATCH($C611,'Policy Characteristics'!$C:$C,0)))</f>
        <v>0.01</v>
      </c>
      <c r="O611" s="176" t="str">
        <f>IF(ISBLANK(INDEX('Policy Characteristics'!I:I,MATCH($C611,'Policy Characteristics'!$C:$C,0))),"",INDEX('Policy Characteristics'!I:I,MATCH($C611,'Policy Characteristics'!$C:$C,0)))</f>
        <v>% of CO2 captured</v>
      </c>
      <c r="P611" s="176" t="str">
        <f>IF(ISBLANK(INDEX('Policy Characteristics'!J:J,MATCH($C611,'Policy Characteristics'!$C:$C,0))),"",INDEX('Policy Characteristics'!J:J,MATCH($C611,'Policy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1" s="176" t="str">
        <f>IF(ISBLANK(INDEX('Policy Characteristics'!K:K,MATCH($C611,'Policy Characteristics'!$C:$C,0))),"",INDEX('Policy Characteristics'!K:K,MATCH($C611,'Policy Characteristics'!$C:$C,0)))</f>
        <v>ccs.html#ccs</v>
      </c>
      <c r="R611" s="176" t="str">
        <f>IF(ISBLANK(INDEX('Policy Characteristics'!L:L,MATCH($C611,'Policy Characteristics'!$C:$C,0))),"",INDEX('Policy Characteristics'!L:L,MATCH($C611,'Policy Characteristics'!$C:$C,0)))</f>
        <v>carbon-capture-and-sequestration.html</v>
      </c>
    </row>
    <row r="612" spans="1:18" x14ac:dyDescent="0.25">
      <c r="A612" s="176" t="str">
        <f>IF(ISBLANK(INDEX('Policy Characteristics'!A:A,MATCH($C612,'Policy Characteristics'!$C:$C,0))),"",INDEX('Policy Characteristics'!A:A,MATCH($C612,'Policy Characteristics'!$C:$C,0)))</f>
        <v>Industry</v>
      </c>
      <c r="B612" s="184" t="str">
        <f>IF(ISBLANK(INDEX('Policy Characteristics'!B:B,MATCH($C612,'Policy Characteristics'!$C:$C,0))),"",INDEX('Policy Characteristics'!B:B,MATCH($C612,'Policy Characteristics'!$C:$C,0)))</f>
        <v>Carbon Capture and Sequestration</v>
      </c>
      <c r="C612" s="176" t="str">
        <f t="shared" si="33"/>
        <v>Industry Sector Fraction of Potential Additional CCS Achieved</v>
      </c>
      <c r="D612" s="6" t="s">
        <v>1948</v>
      </c>
      <c r="E612" s="6" t="s">
        <v>1894</v>
      </c>
      <c r="F612" t="s">
        <v>1910</v>
      </c>
      <c r="G612" s="47" t="s">
        <v>1895</v>
      </c>
      <c r="H612" s="44">
        <v>940</v>
      </c>
      <c r="I612" s="198" t="s">
        <v>44</v>
      </c>
      <c r="J612" s="177" t="str">
        <f>IF(ISBLANK(INDEX('Policy Characteristics'!D:D,MATCH($C612,'Policy Characteristics'!$C:$C,0))),"",INDEX('Policy Characteristics'!D:D,MATCH($C612,'Policy Characteristics'!$C:$C,0)))</f>
        <v>Industry CCS</v>
      </c>
      <c r="K612" s="176" t="str">
        <f>IF(ISBLANK(INDEX('Policy Characteristics'!E:E,MATCH($C612,'Policy Characteristics'!$C:$C,0))),"",INDEX('Policy Characteristics'!E:E,MATCH($C612,'Policy Characteristics'!$C:$C,0)))</f>
        <v>indst CCS</v>
      </c>
      <c r="L612" s="176">
        <f>IF(ISBLANK(INDEX('Policy Characteristics'!F:F,MATCH($C612,'Policy Characteristics'!$C:$C,0))),"",INDEX('Policy Characteristics'!F:F,MATCH($C612,'Policy Characteristics'!$C:$C,0)))</f>
        <v>0</v>
      </c>
      <c r="M612" s="176">
        <f>IF(ISBLANK(INDEX('Policy Characteristics'!G:G,MATCH($C612,'Policy Characteristics'!$C:$C,0))),"",INDEX('Policy Characteristics'!G:G,MATCH($C612,'Policy Characteristics'!$C:$C,0)))</f>
        <v>1</v>
      </c>
      <c r="N612" s="176">
        <f>IF(ISBLANK(INDEX('Policy Characteristics'!H:H,MATCH($C612,'Policy Characteristics'!$C:$C,0))),"",INDEX('Policy Characteristics'!H:H,MATCH($C612,'Policy Characteristics'!$C:$C,0)))</f>
        <v>0.01</v>
      </c>
      <c r="O612" s="176" t="str">
        <f>IF(ISBLANK(INDEX('Policy Characteristics'!I:I,MATCH($C612,'Policy Characteristics'!$C:$C,0))),"",INDEX('Policy Characteristics'!I:I,MATCH($C612,'Policy Characteristics'!$C:$C,0)))</f>
        <v>% of CO2 captured</v>
      </c>
      <c r="P612" s="176" t="str">
        <f>IF(ISBLANK(INDEX('Policy Characteristics'!J:J,MATCH($C612,'Policy Characteristics'!$C:$C,0))),"",INDEX('Policy Characteristics'!J:J,MATCH($C612,'Policy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2" s="176" t="str">
        <f>IF(ISBLANK(INDEX('Policy Characteristics'!K:K,MATCH($C612,'Policy Characteristics'!$C:$C,0))),"",INDEX('Policy Characteristics'!K:K,MATCH($C612,'Policy Characteristics'!$C:$C,0)))</f>
        <v>ccs.html#ccs</v>
      </c>
      <c r="R612" s="176" t="str">
        <f>IF(ISBLANK(INDEX('Policy Characteristics'!L:L,MATCH($C612,'Policy Characteristics'!$C:$C,0))),"",INDEX('Policy Characteristics'!L:L,MATCH($C612,'Policy Characteristics'!$C:$C,0)))</f>
        <v>carbon-capture-and-sequestration.html</v>
      </c>
    </row>
    <row r="613" spans="1:18" x14ac:dyDescent="0.25">
      <c r="A613" s="176" t="str">
        <f>IF(ISBLANK(INDEX('Policy Characteristics'!A:A,MATCH($C613,'Policy Characteristics'!$C:$C,0))),"",INDEX('Policy Characteristics'!A:A,MATCH($C613,'Policy Characteristics'!$C:$C,0)))</f>
        <v>Industry</v>
      </c>
      <c r="B613" s="184" t="str">
        <f>IF(ISBLANK(INDEX('Policy Characteristics'!B:B,MATCH($C613,'Policy Characteristics'!$C:$C,0))),"",INDEX('Policy Characteristics'!B:B,MATCH($C613,'Policy Characteristics'!$C:$C,0)))</f>
        <v>Carbon Capture and Sequestration</v>
      </c>
      <c r="C613" s="176" t="str">
        <f t="shared" si="33"/>
        <v>Industry Sector Fraction of Potential Additional CCS Achieved</v>
      </c>
      <c r="D613" s="6" t="s">
        <v>1948</v>
      </c>
      <c r="E613" s="6" t="s">
        <v>1409</v>
      </c>
      <c r="F613" t="s">
        <v>1910</v>
      </c>
      <c r="G613" s="47" t="s">
        <v>1896</v>
      </c>
      <c r="H613" s="44">
        <v>941</v>
      </c>
      <c r="I613" s="198" t="s">
        <v>44</v>
      </c>
      <c r="J613" s="177" t="str">
        <f>IF(ISBLANK(INDEX('Policy Characteristics'!D:D,MATCH($C613,'Policy Characteristics'!$C:$C,0))),"",INDEX('Policy Characteristics'!D:D,MATCH($C613,'Policy Characteristics'!$C:$C,0)))</f>
        <v>Industry CCS</v>
      </c>
      <c r="K613" s="176" t="str">
        <f>IF(ISBLANK(INDEX('Policy Characteristics'!E:E,MATCH($C613,'Policy Characteristics'!$C:$C,0))),"",INDEX('Policy Characteristics'!E:E,MATCH($C613,'Policy Characteristics'!$C:$C,0)))</f>
        <v>indst CCS</v>
      </c>
      <c r="L613" s="176">
        <f>IF(ISBLANK(INDEX('Policy Characteristics'!F:F,MATCH($C613,'Policy Characteristics'!$C:$C,0))),"",INDEX('Policy Characteristics'!F:F,MATCH($C613,'Policy Characteristics'!$C:$C,0)))</f>
        <v>0</v>
      </c>
      <c r="M613" s="176">
        <f>IF(ISBLANK(INDEX('Policy Characteristics'!G:G,MATCH($C613,'Policy Characteristics'!$C:$C,0))),"",INDEX('Policy Characteristics'!G:G,MATCH($C613,'Policy Characteristics'!$C:$C,0)))</f>
        <v>1</v>
      </c>
      <c r="N613" s="176">
        <f>IF(ISBLANK(INDEX('Policy Characteristics'!H:H,MATCH($C613,'Policy Characteristics'!$C:$C,0))),"",INDEX('Policy Characteristics'!H:H,MATCH($C613,'Policy Characteristics'!$C:$C,0)))</f>
        <v>0.01</v>
      </c>
      <c r="O613" s="176" t="str">
        <f>IF(ISBLANK(INDEX('Policy Characteristics'!I:I,MATCH($C613,'Policy Characteristics'!$C:$C,0))),"",INDEX('Policy Characteristics'!I:I,MATCH($C613,'Policy Characteristics'!$C:$C,0)))</f>
        <v>% of CO2 captured</v>
      </c>
      <c r="P613" s="176" t="str">
        <f>IF(ISBLANK(INDEX('Policy Characteristics'!J:J,MATCH($C613,'Policy Characteristics'!$C:$C,0))),"",INDEX('Policy Characteristics'!J:J,MATCH($C613,'Policy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3" s="176" t="str">
        <f>IF(ISBLANK(INDEX('Policy Characteristics'!K:K,MATCH($C613,'Policy Characteristics'!$C:$C,0))),"",INDEX('Policy Characteristics'!K:K,MATCH($C613,'Policy Characteristics'!$C:$C,0)))</f>
        <v>ccs.html#ccs</v>
      </c>
      <c r="R613" s="176" t="str">
        <f>IF(ISBLANK(INDEX('Policy Characteristics'!L:L,MATCH($C613,'Policy Characteristics'!$C:$C,0))),"",INDEX('Policy Characteristics'!L:L,MATCH($C613,'Policy Characteristics'!$C:$C,0)))</f>
        <v>carbon-capture-and-sequestration.html</v>
      </c>
    </row>
    <row r="614" spans="1:18" x14ac:dyDescent="0.25">
      <c r="A614" s="176" t="str">
        <f>IF(ISBLANK(INDEX('Policy Characteristics'!A:A,MATCH($C614,'Policy Characteristics'!$C:$C,0))),"",INDEX('Policy Characteristics'!A:A,MATCH($C614,'Policy Characteristics'!$C:$C,0)))</f>
        <v>Industry</v>
      </c>
      <c r="B614" s="184" t="str">
        <f>IF(ISBLANK(INDEX('Policy Characteristics'!B:B,MATCH($C614,'Policy Characteristics'!$C:$C,0))),"",INDEX('Policy Characteristics'!B:B,MATCH($C614,'Policy Characteristics'!$C:$C,0)))</f>
        <v>Carbon Capture and Sequestration</v>
      </c>
      <c r="C614" s="176" t="str">
        <f t="shared" si="33"/>
        <v>Industry Sector Fraction of Potential Additional CCS Achieved</v>
      </c>
      <c r="D614" s="6" t="s">
        <v>1949</v>
      </c>
      <c r="E614" s="6" t="s">
        <v>1894</v>
      </c>
      <c r="F614" t="s">
        <v>1911</v>
      </c>
      <c r="G614" s="47" t="s">
        <v>1895</v>
      </c>
      <c r="H614" s="44">
        <v>942</v>
      </c>
      <c r="I614" s="198" t="s">
        <v>44</v>
      </c>
      <c r="J614" s="177" t="str">
        <f>IF(ISBLANK(INDEX('Policy Characteristics'!D:D,MATCH($C614,'Policy Characteristics'!$C:$C,0))),"",INDEX('Policy Characteristics'!D:D,MATCH($C614,'Policy Characteristics'!$C:$C,0)))</f>
        <v>Industry CCS</v>
      </c>
      <c r="K614" s="176" t="str">
        <f>IF(ISBLANK(INDEX('Policy Characteristics'!E:E,MATCH($C614,'Policy Characteristics'!$C:$C,0))),"",INDEX('Policy Characteristics'!E:E,MATCH($C614,'Policy Characteristics'!$C:$C,0)))</f>
        <v>indst CCS</v>
      </c>
      <c r="L614" s="176">
        <f>IF(ISBLANK(INDEX('Policy Characteristics'!F:F,MATCH($C614,'Policy Characteristics'!$C:$C,0))),"",INDEX('Policy Characteristics'!F:F,MATCH($C614,'Policy Characteristics'!$C:$C,0)))</f>
        <v>0</v>
      </c>
      <c r="M614" s="176">
        <f>IF(ISBLANK(INDEX('Policy Characteristics'!G:G,MATCH($C614,'Policy Characteristics'!$C:$C,0))),"",INDEX('Policy Characteristics'!G:G,MATCH($C614,'Policy Characteristics'!$C:$C,0)))</f>
        <v>1</v>
      </c>
      <c r="N614" s="176">
        <f>IF(ISBLANK(INDEX('Policy Characteristics'!H:H,MATCH($C614,'Policy Characteristics'!$C:$C,0))),"",INDEX('Policy Characteristics'!H:H,MATCH($C614,'Policy Characteristics'!$C:$C,0)))</f>
        <v>0.01</v>
      </c>
      <c r="O614" s="176" t="str">
        <f>IF(ISBLANK(INDEX('Policy Characteristics'!I:I,MATCH($C614,'Policy Characteristics'!$C:$C,0))),"",INDEX('Policy Characteristics'!I:I,MATCH($C614,'Policy Characteristics'!$C:$C,0)))</f>
        <v>% of CO2 captured</v>
      </c>
      <c r="P614" s="176" t="str">
        <f>IF(ISBLANK(INDEX('Policy Characteristics'!J:J,MATCH($C614,'Policy Characteristics'!$C:$C,0))),"",INDEX('Policy Characteristics'!J:J,MATCH($C614,'Policy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4" s="176" t="str">
        <f>IF(ISBLANK(INDEX('Policy Characteristics'!K:K,MATCH($C614,'Policy Characteristics'!$C:$C,0))),"",INDEX('Policy Characteristics'!K:K,MATCH($C614,'Policy Characteristics'!$C:$C,0)))</f>
        <v>ccs.html#ccs</v>
      </c>
      <c r="R614" s="176" t="str">
        <f>IF(ISBLANK(INDEX('Policy Characteristics'!L:L,MATCH($C614,'Policy Characteristics'!$C:$C,0))),"",INDEX('Policy Characteristics'!L:L,MATCH($C614,'Policy Characteristics'!$C:$C,0)))</f>
        <v>carbon-capture-and-sequestration.html</v>
      </c>
    </row>
    <row r="615" spans="1:18" x14ac:dyDescent="0.25">
      <c r="A615" s="176" t="str">
        <f>IF(ISBLANK(INDEX('Policy Characteristics'!A:A,MATCH($C615,'Policy Characteristics'!$C:$C,0))),"",INDEX('Policy Characteristics'!A:A,MATCH($C615,'Policy Characteristics'!$C:$C,0)))</f>
        <v>Industry</v>
      </c>
      <c r="B615" s="184" t="str">
        <f>IF(ISBLANK(INDEX('Policy Characteristics'!B:B,MATCH($C615,'Policy Characteristics'!$C:$C,0))),"",INDEX('Policy Characteristics'!B:B,MATCH($C615,'Policy Characteristics'!$C:$C,0)))</f>
        <v>Carbon Capture and Sequestration</v>
      </c>
      <c r="C615" s="176" t="str">
        <f t="shared" si="33"/>
        <v>Industry Sector Fraction of Potential Additional CCS Achieved</v>
      </c>
      <c r="D615" s="6" t="s">
        <v>1949</v>
      </c>
      <c r="E615" s="6" t="s">
        <v>1409</v>
      </c>
      <c r="F615" t="s">
        <v>1911</v>
      </c>
      <c r="G615" s="47" t="s">
        <v>1896</v>
      </c>
      <c r="H615" s="44">
        <v>943</v>
      </c>
      <c r="I615" s="198" t="s">
        <v>44</v>
      </c>
      <c r="J615" s="177" t="str">
        <f>IF(ISBLANK(INDEX('Policy Characteristics'!D:D,MATCH($C615,'Policy Characteristics'!$C:$C,0))),"",INDEX('Policy Characteristics'!D:D,MATCH($C615,'Policy Characteristics'!$C:$C,0)))</f>
        <v>Industry CCS</v>
      </c>
      <c r="K615" s="176" t="str">
        <f>IF(ISBLANK(INDEX('Policy Characteristics'!E:E,MATCH($C615,'Policy Characteristics'!$C:$C,0))),"",INDEX('Policy Characteristics'!E:E,MATCH($C615,'Policy Characteristics'!$C:$C,0)))</f>
        <v>indst CCS</v>
      </c>
      <c r="L615" s="176">
        <f>IF(ISBLANK(INDEX('Policy Characteristics'!F:F,MATCH($C615,'Policy Characteristics'!$C:$C,0))),"",INDEX('Policy Characteristics'!F:F,MATCH($C615,'Policy Characteristics'!$C:$C,0)))</f>
        <v>0</v>
      </c>
      <c r="M615" s="176">
        <f>IF(ISBLANK(INDEX('Policy Characteristics'!G:G,MATCH($C615,'Policy Characteristics'!$C:$C,0))),"",INDEX('Policy Characteristics'!G:G,MATCH($C615,'Policy Characteristics'!$C:$C,0)))</f>
        <v>1</v>
      </c>
      <c r="N615" s="176">
        <f>IF(ISBLANK(INDEX('Policy Characteristics'!H:H,MATCH($C615,'Policy Characteristics'!$C:$C,0))),"",INDEX('Policy Characteristics'!H:H,MATCH($C615,'Policy Characteristics'!$C:$C,0)))</f>
        <v>0.01</v>
      </c>
      <c r="O615" s="176" t="str">
        <f>IF(ISBLANK(INDEX('Policy Characteristics'!I:I,MATCH($C615,'Policy Characteristics'!$C:$C,0))),"",INDEX('Policy Characteristics'!I:I,MATCH($C615,'Policy Characteristics'!$C:$C,0)))</f>
        <v>% of CO2 captured</v>
      </c>
      <c r="P615" s="176" t="str">
        <f>IF(ISBLANK(INDEX('Policy Characteristics'!J:J,MATCH($C615,'Policy Characteristics'!$C:$C,0))),"",INDEX('Policy Characteristics'!J:J,MATCH($C615,'Policy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5" s="176" t="str">
        <f>IF(ISBLANK(INDEX('Policy Characteristics'!K:K,MATCH($C615,'Policy Characteristics'!$C:$C,0))),"",INDEX('Policy Characteristics'!K:K,MATCH($C615,'Policy Characteristics'!$C:$C,0)))</f>
        <v>ccs.html#ccs</v>
      </c>
      <c r="R615" s="176" t="str">
        <f>IF(ISBLANK(INDEX('Policy Characteristics'!L:L,MATCH($C615,'Policy Characteristics'!$C:$C,0))),"",INDEX('Policy Characteristics'!L:L,MATCH($C615,'Policy Characteristics'!$C:$C,0)))</f>
        <v>carbon-capture-and-sequestration.html</v>
      </c>
    </row>
    <row r="616" spans="1:18" x14ac:dyDescent="0.25">
      <c r="A616" s="176" t="str">
        <f>IF(ISBLANK(INDEX('Policy Characteristics'!A:A,MATCH($C616,'Policy Characteristics'!$C:$C,0))),"",INDEX('Policy Characteristics'!A:A,MATCH($C616,'Policy Characteristics'!$C:$C,0)))</f>
        <v>Industry</v>
      </c>
      <c r="B616" s="184" t="str">
        <f>IF(ISBLANK(INDEX('Policy Characteristics'!B:B,MATCH($C616,'Policy Characteristics'!$C:$C,0))),"",INDEX('Policy Characteristics'!B:B,MATCH($C616,'Policy Characteristics'!$C:$C,0)))</f>
        <v>Carbon Capture and Sequestration</v>
      </c>
      <c r="C616" s="176" t="str">
        <f t="shared" si="33"/>
        <v>Industry Sector Fraction of Potential Additional CCS Achieved</v>
      </c>
      <c r="D616" s="6" t="s">
        <v>1950</v>
      </c>
      <c r="E616" s="6" t="s">
        <v>1894</v>
      </c>
      <c r="F616" t="s">
        <v>1912</v>
      </c>
      <c r="G616" s="47" t="s">
        <v>1895</v>
      </c>
      <c r="H616" s="44">
        <v>944</v>
      </c>
      <c r="I616" s="47" t="s">
        <v>44</v>
      </c>
      <c r="J616" s="177" t="str">
        <f>IF(ISBLANK(INDEX('Policy Characteristics'!D:D,MATCH($C616,'Policy Characteristics'!$C:$C,0))),"",INDEX('Policy Characteristics'!D:D,MATCH($C616,'Policy Characteristics'!$C:$C,0)))</f>
        <v>Industry CCS</v>
      </c>
      <c r="K616" s="176" t="str">
        <f>IF(ISBLANK(INDEX('Policy Characteristics'!E:E,MATCH($C616,'Policy Characteristics'!$C:$C,0))),"",INDEX('Policy Characteristics'!E:E,MATCH($C616,'Policy Characteristics'!$C:$C,0)))</f>
        <v>indst CCS</v>
      </c>
      <c r="L616" s="176">
        <f>IF(ISBLANK(INDEX('Policy Characteristics'!F:F,MATCH($C616,'Policy Characteristics'!$C:$C,0))),"",INDEX('Policy Characteristics'!F:F,MATCH($C616,'Policy Characteristics'!$C:$C,0)))</f>
        <v>0</v>
      </c>
      <c r="M616" s="176">
        <f>IF(ISBLANK(INDEX('Policy Characteristics'!G:G,MATCH($C616,'Policy Characteristics'!$C:$C,0))),"",INDEX('Policy Characteristics'!G:G,MATCH($C616,'Policy Characteristics'!$C:$C,0)))</f>
        <v>1</v>
      </c>
      <c r="N616" s="176">
        <f>IF(ISBLANK(INDEX('Policy Characteristics'!H:H,MATCH($C616,'Policy Characteristics'!$C:$C,0))),"",INDEX('Policy Characteristics'!H:H,MATCH($C616,'Policy Characteristics'!$C:$C,0)))</f>
        <v>0.01</v>
      </c>
      <c r="O616" s="176" t="str">
        <f>IF(ISBLANK(INDEX('Policy Characteristics'!I:I,MATCH($C616,'Policy Characteristics'!$C:$C,0))),"",INDEX('Policy Characteristics'!I:I,MATCH($C616,'Policy Characteristics'!$C:$C,0)))</f>
        <v>% of CO2 captured</v>
      </c>
      <c r="P616" s="176" t="str">
        <f>IF(ISBLANK(INDEX('Policy Characteristics'!J:J,MATCH($C616,'Policy Characteristics'!$C:$C,0))),"",INDEX('Policy Characteristics'!J:J,MATCH($C616,'Policy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6" s="176" t="str">
        <f>IF(ISBLANK(INDEX('Policy Characteristics'!K:K,MATCH($C616,'Policy Characteristics'!$C:$C,0))),"",INDEX('Policy Characteristics'!K:K,MATCH($C616,'Policy Characteristics'!$C:$C,0)))</f>
        <v>ccs.html#ccs</v>
      </c>
      <c r="R616" s="176" t="str">
        <f>IF(ISBLANK(INDEX('Policy Characteristics'!L:L,MATCH($C616,'Policy Characteristics'!$C:$C,0))),"",INDEX('Policy Characteristics'!L:L,MATCH($C616,'Policy Characteristics'!$C:$C,0)))</f>
        <v>carbon-capture-and-sequestration.html</v>
      </c>
    </row>
    <row r="617" spans="1:18" x14ac:dyDescent="0.25">
      <c r="A617" s="176" t="str">
        <f>IF(ISBLANK(INDEX('Policy Characteristics'!A:A,MATCH($C617,'Policy Characteristics'!$C:$C,0))),"",INDEX('Policy Characteristics'!A:A,MATCH($C617,'Policy Characteristics'!$C:$C,0)))</f>
        <v>Industry</v>
      </c>
      <c r="B617" s="184" t="str">
        <f>IF(ISBLANK(INDEX('Policy Characteristics'!B:B,MATCH($C617,'Policy Characteristics'!$C:$C,0))),"",INDEX('Policy Characteristics'!B:B,MATCH($C617,'Policy Characteristics'!$C:$C,0)))</f>
        <v>Carbon Capture and Sequestration</v>
      </c>
      <c r="C617" s="176" t="str">
        <f t="shared" si="33"/>
        <v>Industry Sector Fraction of Potential Additional CCS Achieved</v>
      </c>
      <c r="D617" s="6" t="s">
        <v>1950</v>
      </c>
      <c r="E617" s="6" t="s">
        <v>1409</v>
      </c>
      <c r="F617" t="s">
        <v>1912</v>
      </c>
      <c r="G617" s="47" t="s">
        <v>1896</v>
      </c>
      <c r="H617" s="44">
        <v>945</v>
      </c>
      <c r="I617" s="198" t="s">
        <v>44</v>
      </c>
      <c r="J617" s="177" t="str">
        <f>IF(ISBLANK(INDEX('Policy Characteristics'!D:D,MATCH($C617,'Policy Characteristics'!$C:$C,0))),"",INDEX('Policy Characteristics'!D:D,MATCH($C617,'Policy Characteristics'!$C:$C,0)))</f>
        <v>Industry CCS</v>
      </c>
      <c r="K617" s="176" t="str">
        <f>IF(ISBLANK(INDEX('Policy Characteristics'!E:E,MATCH($C617,'Policy Characteristics'!$C:$C,0))),"",INDEX('Policy Characteristics'!E:E,MATCH($C617,'Policy Characteristics'!$C:$C,0)))</f>
        <v>indst CCS</v>
      </c>
      <c r="L617" s="176">
        <f>IF(ISBLANK(INDEX('Policy Characteristics'!F:F,MATCH($C617,'Policy Characteristics'!$C:$C,0))),"",INDEX('Policy Characteristics'!F:F,MATCH($C617,'Policy Characteristics'!$C:$C,0)))</f>
        <v>0</v>
      </c>
      <c r="M617" s="176">
        <f>IF(ISBLANK(INDEX('Policy Characteristics'!G:G,MATCH($C617,'Policy Characteristics'!$C:$C,0))),"",INDEX('Policy Characteristics'!G:G,MATCH($C617,'Policy Characteristics'!$C:$C,0)))</f>
        <v>1</v>
      </c>
      <c r="N617" s="176">
        <f>IF(ISBLANK(INDEX('Policy Characteristics'!H:H,MATCH($C617,'Policy Characteristics'!$C:$C,0))),"",INDEX('Policy Characteristics'!H:H,MATCH($C617,'Policy Characteristics'!$C:$C,0)))</f>
        <v>0.01</v>
      </c>
      <c r="O617" s="176" t="str">
        <f>IF(ISBLANK(INDEX('Policy Characteristics'!I:I,MATCH($C617,'Policy Characteristics'!$C:$C,0))),"",INDEX('Policy Characteristics'!I:I,MATCH($C617,'Policy Characteristics'!$C:$C,0)))</f>
        <v>% of CO2 captured</v>
      </c>
      <c r="P617" s="176" t="str">
        <f>IF(ISBLANK(INDEX('Policy Characteristics'!J:J,MATCH($C617,'Policy Characteristics'!$C:$C,0))),"",INDEX('Policy Characteristics'!J:J,MATCH($C617,'Policy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7" s="176" t="str">
        <f>IF(ISBLANK(INDEX('Policy Characteristics'!K:K,MATCH($C617,'Policy Characteristics'!$C:$C,0))),"",INDEX('Policy Characteristics'!K:K,MATCH($C617,'Policy Characteristics'!$C:$C,0)))</f>
        <v>ccs.html#ccs</v>
      </c>
      <c r="R617" s="176" t="str">
        <f>IF(ISBLANK(INDEX('Policy Characteristics'!L:L,MATCH($C617,'Policy Characteristics'!$C:$C,0))),"",INDEX('Policy Characteristics'!L:L,MATCH($C617,'Policy Characteristics'!$C:$C,0)))</f>
        <v>carbon-capture-and-sequestration.html</v>
      </c>
    </row>
    <row r="618" spans="1:18" x14ac:dyDescent="0.25">
      <c r="A618" s="176" t="str">
        <f>IF(ISBLANK(INDEX('Policy Characteristics'!A:A,MATCH($C618,'Policy Characteristics'!$C:$C,0))),"",INDEX('Policy Characteristics'!A:A,MATCH($C618,'Policy Characteristics'!$C:$C,0)))</f>
        <v>Industry</v>
      </c>
      <c r="B618" s="184" t="str">
        <f>IF(ISBLANK(INDEX('Policy Characteristics'!B:B,MATCH($C618,'Policy Characteristics'!$C:$C,0))),"",INDEX('Policy Characteristics'!B:B,MATCH($C618,'Policy Characteristics'!$C:$C,0)))</f>
        <v>Carbon Capture and Sequestration</v>
      </c>
      <c r="C618" s="176" t="str">
        <f t="shared" si="33"/>
        <v>Industry Sector Fraction of Potential Additional CCS Achieved</v>
      </c>
      <c r="D618" s="6" t="s">
        <v>1951</v>
      </c>
      <c r="E618" s="6" t="s">
        <v>1894</v>
      </c>
      <c r="F618" t="s">
        <v>1913</v>
      </c>
      <c r="G618" s="47" t="s">
        <v>1895</v>
      </c>
      <c r="H618" s="44">
        <v>946</v>
      </c>
      <c r="I618" s="47" t="s">
        <v>44</v>
      </c>
      <c r="J618" s="177" t="str">
        <f>IF(ISBLANK(INDEX('Policy Characteristics'!D:D,MATCH($C618,'Policy Characteristics'!$C:$C,0))),"",INDEX('Policy Characteristics'!D:D,MATCH($C618,'Policy Characteristics'!$C:$C,0)))</f>
        <v>Industry CCS</v>
      </c>
      <c r="K618" s="176" t="str">
        <f>IF(ISBLANK(INDEX('Policy Characteristics'!E:E,MATCH($C618,'Policy Characteristics'!$C:$C,0))),"",INDEX('Policy Characteristics'!E:E,MATCH($C618,'Policy Characteristics'!$C:$C,0)))</f>
        <v>indst CCS</v>
      </c>
      <c r="L618" s="176">
        <f>IF(ISBLANK(INDEX('Policy Characteristics'!F:F,MATCH($C618,'Policy Characteristics'!$C:$C,0))),"",INDEX('Policy Characteristics'!F:F,MATCH($C618,'Policy Characteristics'!$C:$C,0)))</f>
        <v>0</v>
      </c>
      <c r="M618" s="176">
        <f>IF(ISBLANK(INDEX('Policy Characteristics'!G:G,MATCH($C618,'Policy Characteristics'!$C:$C,0))),"",INDEX('Policy Characteristics'!G:G,MATCH($C618,'Policy Characteristics'!$C:$C,0)))</f>
        <v>1</v>
      </c>
      <c r="N618" s="176">
        <f>IF(ISBLANK(INDEX('Policy Characteristics'!H:H,MATCH($C618,'Policy Characteristics'!$C:$C,0))),"",INDEX('Policy Characteristics'!H:H,MATCH($C618,'Policy Characteristics'!$C:$C,0)))</f>
        <v>0.01</v>
      </c>
      <c r="O618" s="176" t="str">
        <f>IF(ISBLANK(INDEX('Policy Characteristics'!I:I,MATCH($C618,'Policy Characteristics'!$C:$C,0))),"",INDEX('Policy Characteristics'!I:I,MATCH($C618,'Policy Characteristics'!$C:$C,0)))</f>
        <v>% of CO2 captured</v>
      </c>
      <c r="P618" s="176" t="str">
        <f>IF(ISBLANK(INDEX('Policy Characteristics'!J:J,MATCH($C618,'Policy Characteristics'!$C:$C,0))),"",INDEX('Policy Characteristics'!J:J,MATCH($C618,'Policy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8" s="176" t="str">
        <f>IF(ISBLANK(INDEX('Policy Characteristics'!K:K,MATCH($C618,'Policy Characteristics'!$C:$C,0))),"",INDEX('Policy Characteristics'!K:K,MATCH($C618,'Policy Characteristics'!$C:$C,0)))</f>
        <v>ccs.html#ccs</v>
      </c>
      <c r="R618" s="176" t="str">
        <f>IF(ISBLANK(INDEX('Policy Characteristics'!L:L,MATCH($C618,'Policy Characteristics'!$C:$C,0))),"",INDEX('Policy Characteristics'!L:L,MATCH($C618,'Policy Characteristics'!$C:$C,0)))</f>
        <v>carbon-capture-and-sequestration.html</v>
      </c>
    </row>
    <row r="619" spans="1:18" x14ac:dyDescent="0.25">
      <c r="A619" s="176" t="str">
        <f>IF(ISBLANK(INDEX('Policy Characteristics'!A:A,MATCH($C619,'Policy Characteristics'!$C:$C,0))),"",INDEX('Policy Characteristics'!A:A,MATCH($C619,'Policy Characteristics'!$C:$C,0)))</f>
        <v>Industry</v>
      </c>
      <c r="B619" s="184" t="str">
        <f>IF(ISBLANK(INDEX('Policy Characteristics'!B:B,MATCH($C619,'Policy Characteristics'!$C:$C,0))),"",INDEX('Policy Characteristics'!B:B,MATCH($C619,'Policy Characteristics'!$C:$C,0)))</f>
        <v>Carbon Capture and Sequestration</v>
      </c>
      <c r="C619" s="176" t="str">
        <f t="shared" si="33"/>
        <v>Industry Sector Fraction of Potential Additional CCS Achieved</v>
      </c>
      <c r="D619" s="6" t="s">
        <v>1951</v>
      </c>
      <c r="E619" s="6" t="s">
        <v>1409</v>
      </c>
      <c r="F619" t="s">
        <v>1913</v>
      </c>
      <c r="G619" s="47" t="s">
        <v>1896</v>
      </c>
      <c r="H619" s="44">
        <v>947</v>
      </c>
      <c r="I619" s="198" t="s">
        <v>44</v>
      </c>
      <c r="J619" s="177" t="str">
        <f>IF(ISBLANK(INDEX('Policy Characteristics'!D:D,MATCH($C619,'Policy Characteristics'!$C:$C,0))),"",INDEX('Policy Characteristics'!D:D,MATCH($C619,'Policy Characteristics'!$C:$C,0)))</f>
        <v>Industry CCS</v>
      </c>
      <c r="K619" s="176" t="str">
        <f>IF(ISBLANK(INDEX('Policy Characteristics'!E:E,MATCH($C619,'Policy Characteristics'!$C:$C,0))),"",INDEX('Policy Characteristics'!E:E,MATCH($C619,'Policy Characteristics'!$C:$C,0)))</f>
        <v>indst CCS</v>
      </c>
      <c r="L619" s="176">
        <f>IF(ISBLANK(INDEX('Policy Characteristics'!F:F,MATCH($C619,'Policy Characteristics'!$C:$C,0))),"",INDEX('Policy Characteristics'!F:F,MATCH($C619,'Policy Characteristics'!$C:$C,0)))</f>
        <v>0</v>
      </c>
      <c r="M619" s="176">
        <f>IF(ISBLANK(INDEX('Policy Characteristics'!G:G,MATCH($C619,'Policy Characteristics'!$C:$C,0))),"",INDEX('Policy Characteristics'!G:G,MATCH($C619,'Policy Characteristics'!$C:$C,0)))</f>
        <v>1</v>
      </c>
      <c r="N619" s="176">
        <f>IF(ISBLANK(INDEX('Policy Characteristics'!H:H,MATCH($C619,'Policy Characteristics'!$C:$C,0))),"",INDEX('Policy Characteristics'!H:H,MATCH($C619,'Policy Characteristics'!$C:$C,0)))</f>
        <v>0.01</v>
      </c>
      <c r="O619" s="176" t="str">
        <f>IF(ISBLANK(INDEX('Policy Characteristics'!I:I,MATCH($C619,'Policy Characteristics'!$C:$C,0))),"",INDEX('Policy Characteristics'!I:I,MATCH($C619,'Policy Characteristics'!$C:$C,0)))</f>
        <v>% of CO2 captured</v>
      </c>
      <c r="P619" s="176" t="str">
        <f>IF(ISBLANK(INDEX('Policy Characteristics'!J:J,MATCH($C619,'Policy Characteristics'!$C:$C,0))),"",INDEX('Policy Characteristics'!J:J,MATCH($C619,'Policy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9" s="176" t="str">
        <f>IF(ISBLANK(INDEX('Policy Characteristics'!K:K,MATCH($C619,'Policy Characteristics'!$C:$C,0))),"",INDEX('Policy Characteristics'!K:K,MATCH($C619,'Policy Characteristics'!$C:$C,0)))</f>
        <v>ccs.html#ccs</v>
      </c>
      <c r="R619" s="176" t="str">
        <f>IF(ISBLANK(INDEX('Policy Characteristics'!L:L,MATCH($C619,'Policy Characteristics'!$C:$C,0))),"",INDEX('Policy Characteristics'!L:L,MATCH($C619,'Policy Characteristics'!$C:$C,0)))</f>
        <v>carbon-capture-and-sequestration.html</v>
      </c>
    </row>
    <row r="620" spans="1:18" x14ac:dyDescent="0.25">
      <c r="A620" s="176" t="str">
        <f>IF(ISBLANK(INDEX('Policy Characteristics'!A:A,MATCH($C620,'Policy Characteristics'!$C:$C,0))),"",INDEX('Policy Characteristics'!A:A,MATCH($C620,'Policy Characteristics'!$C:$C,0)))</f>
        <v>Industry</v>
      </c>
      <c r="B620" s="184" t="str">
        <f>IF(ISBLANK(INDEX('Policy Characteristics'!B:B,MATCH($C620,'Policy Characteristics'!$C:$C,0))),"",INDEX('Policy Characteristics'!B:B,MATCH($C620,'Policy Characteristics'!$C:$C,0)))</f>
        <v>Carbon Capture and Sequestration</v>
      </c>
      <c r="C620" s="176" t="str">
        <f t="shared" si="33"/>
        <v>Industry Sector Fraction of Potential Additional CCS Achieved</v>
      </c>
      <c r="D620" s="6" t="s">
        <v>1952</v>
      </c>
      <c r="E620" s="6" t="s">
        <v>1894</v>
      </c>
      <c r="F620" t="s">
        <v>1914</v>
      </c>
      <c r="G620" s="47" t="s">
        <v>1895</v>
      </c>
      <c r="H620" s="44">
        <v>948</v>
      </c>
      <c r="I620" s="198" t="s">
        <v>44</v>
      </c>
      <c r="J620" s="177" t="str">
        <f>IF(ISBLANK(INDEX('Policy Characteristics'!D:D,MATCH($C620,'Policy Characteristics'!$C:$C,0))),"",INDEX('Policy Characteristics'!D:D,MATCH($C620,'Policy Characteristics'!$C:$C,0)))</f>
        <v>Industry CCS</v>
      </c>
      <c r="K620" s="176" t="str">
        <f>IF(ISBLANK(INDEX('Policy Characteristics'!E:E,MATCH($C620,'Policy Characteristics'!$C:$C,0))),"",INDEX('Policy Characteristics'!E:E,MATCH($C620,'Policy Characteristics'!$C:$C,0)))</f>
        <v>indst CCS</v>
      </c>
      <c r="L620" s="176">
        <f>IF(ISBLANK(INDEX('Policy Characteristics'!F:F,MATCH($C620,'Policy Characteristics'!$C:$C,0))),"",INDEX('Policy Characteristics'!F:F,MATCH($C620,'Policy Characteristics'!$C:$C,0)))</f>
        <v>0</v>
      </c>
      <c r="M620" s="176">
        <f>IF(ISBLANK(INDEX('Policy Characteristics'!G:G,MATCH($C620,'Policy Characteristics'!$C:$C,0))),"",INDEX('Policy Characteristics'!G:G,MATCH($C620,'Policy Characteristics'!$C:$C,0)))</f>
        <v>1</v>
      </c>
      <c r="N620" s="176">
        <f>IF(ISBLANK(INDEX('Policy Characteristics'!H:H,MATCH($C620,'Policy Characteristics'!$C:$C,0))),"",INDEX('Policy Characteristics'!H:H,MATCH($C620,'Policy Characteristics'!$C:$C,0)))</f>
        <v>0.01</v>
      </c>
      <c r="O620" s="176" t="str">
        <f>IF(ISBLANK(INDEX('Policy Characteristics'!I:I,MATCH($C620,'Policy Characteristics'!$C:$C,0))),"",INDEX('Policy Characteristics'!I:I,MATCH($C620,'Policy Characteristics'!$C:$C,0)))</f>
        <v>% of CO2 captured</v>
      </c>
      <c r="P620" s="176" t="str">
        <f>IF(ISBLANK(INDEX('Policy Characteristics'!J:J,MATCH($C620,'Policy Characteristics'!$C:$C,0))),"",INDEX('Policy Characteristics'!J:J,MATCH($C620,'Policy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0" s="176" t="str">
        <f>IF(ISBLANK(INDEX('Policy Characteristics'!K:K,MATCH($C620,'Policy Characteristics'!$C:$C,0))),"",INDEX('Policy Characteristics'!K:K,MATCH($C620,'Policy Characteristics'!$C:$C,0)))</f>
        <v>ccs.html#ccs</v>
      </c>
      <c r="R620" s="176" t="str">
        <f>IF(ISBLANK(INDEX('Policy Characteristics'!L:L,MATCH($C620,'Policy Characteristics'!$C:$C,0))),"",INDEX('Policy Characteristics'!L:L,MATCH($C620,'Policy Characteristics'!$C:$C,0)))</f>
        <v>carbon-capture-and-sequestration.html</v>
      </c>
    </row>
    <row r="621" spans="1:18" x14ac:dyDescent="0.25">
      <c r="A621" s="176" t="str">
        <f>IF(ISBLANK(INDEX('Policy Characteristics'!A:A,MATCH($C621,'Policy Characteristics'!$C:$C,0))),"",INDEX('Policy Characteristics'!A:A,MATCH($C621,'Policy Characteristics'!$C:$C,0)))</f>
        <v>Industry</v>
      </c>
      <c r="B621" s="184" t="str">
        <f>IF(ISBLANK(INDEX('Policy Characteristics'!B:B,MATCH($C621,'Policy Characteristics'!$C:$C,0))),"",INDEX('Policy Characteristics'!B:B,MATCH($C621,'Policy Characteristics'!$C:$C,0)))</f>
        <v>Carbon Capture and Sequestration</v>
      </c>
      <c r="C621" s="176" t="str">
        <f t="shared" si="33"/>
        <v>Industry Sector Fraction of Potential Additional CCS Achieved</v>
      </c>
      <c r="D621" s="6" t="s">
        <v>1952</v>
      </c>
      <c r="E621" s="6" t="s">
        <v>1409</v>
      </c>
      <c r="F621" t="s">
        <v>1914</v>
      </c>
      <c r="G621" s="47" t="s">
        <v>1896</v>
      </c>
      <c r="H621" s="44">
        <v>949</v>
      </c>
      <c r="I621" s="198" t="s">
        <v>44</v>
      </c>
      <c r="J621" s="177" t="str">
        <f>IF(ISBLANK(INDEX('Policy Characteristics'!D:D,MATCH($C621,'Policy Characteristics'!$C:$C,0))),"",INDEX('Policy Characteristics'!D:D,MATCH($C621,'Policy Characteristics'!$C:$C,0)))</f>
        <v>Industry CCS</v>
      </c>
      <c r="K621" s="176" t="str">
        <f>IF(ISBLANK(INDEX('Policy Characteristics'!E:E,MATCH($C621,'Policy Characteristics'!$C:$C,0))),"",INDEX('Policy Characteristics'!E:E,MATCH($C621,'Policy Characteristics'!$C:$C,0)))</f>
        <v>indst CCS</v>
      </c>
      <c r="L621" s="176">
        <f>IF(ISBLANK(INDEX('Policy Characteristics'!F:F,MATCH($C621,'Policy Characteristics'!$C:$C,0))),"",INDEX('Policy Characteristics'!F:F,MATCH($C621,'Policy Characteristics'!$C:$C,0)))</f>
        <v>0</v>
      </c>
      <c r="M621" s="176">
        <f>IF(ISBLANK(INDEX('Policy Characteristics'!G:G,MATCH($C621,'Policy Characteristics'!$C:$C,0))),"",INDEX('Policy Characteristics'!G:G,MATCH($C621,'Policy Characteristics'!$C:$C,0)))</f>
        <v>1</v>
      </c>
      <c r="N621" s="176">
        <f>IF(ISBLANK(INDEX('Policy Characteristics'!H:H,MATCH($C621,'Policy Characteristics'!$C:$C,0))),"",INDEX('Policy Characteristics'!H:H,MATCH($C621,'Policy Characteristics'!$C:$C,0)))</f>
        <v>0.01</v>
      </c>
      <c r="O621" s="176" t="str">
        <f>IF(ISBLANK(INDEX('Policy Characteristics'!I:I,MATCH($C621,'Policy Characteristics'!$C:$C,0))),"",INDEX('Policy Characteristics'!I:I,MATCH($C621,'Policy Characteristics'!$C:$C,0)))</f>
        <v>% of CO2 captured</v>
      </c>
      <c r="P621" s="176" t="str">
        <f>IF(ISBLANK(INDEX('Policy Characteristics'!J:J,MATCH($C621,'Policy Characteristics'!$C:$C,0))),"",INDEX('Policy Characteristics'!J:J,MATCH($C621,'Policy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1" s="176" t="str">
        <f>IF(ISBLANK(INDEX('Policy Characteristics'!K:K,MATCH($C621,'Policy Characteristics'!$C:$C,0))),"",INDEX('Policy Characteristics'!K:K,MATCH($C621,'Policy Characteristics'!$C:$C,0)))</f>
        <v>ccs.html#ccs</v>
      </c>
      <c r="R621" s="176" t="str">
        <f>IF(ISBLANK(INDEX('Policy Characteristics'!L:L,MATCH($C621,'Policy Characteristics'!$C:$C,0))),"",INDEX('Policy Characteristics'!L:L,MATCH($C621,'Policy Characteristics'!$C:$C,0)))</f>
        <v>carbon-capture-and-sequestration.html</v>
      </c>
    </row>
    <row r="622" spans="1:18" x14ac:dyDescent="0.25">
      <c r="A622" s="176" t="str">
        <f>IF(ISBLANK(INDEX('Policy Characteristics'!A:A,MATCH($C622,'Policy Characteristics'!$C:$C,0))),"",INDEX('Policy Characteristics'!A:A,MATCH($C622,'Policy Characteristics'!$C:$C,0)))</f>
        <v>Industry</v>
      </c>
      <c r="B622" s="184" t="str">
        <f>IF(ISBLANK(INDEX('Policy Characteristics'!B:B,MATCH($C622,'Policy Characteristics'!$C:$C,0))),"",INDEX('Policy Characteristics'!B:B,MATCH($C622,'Policy Characteristics'!$C:$C,0)))</f>
        <v>Carbon Capture and Sequestration</v>
      </c>
      <c r="C622" s="176" t="str">
        <f t="shared" si="33"/>
        <v>Industry Sector Fraction of Potential Additional CCS Achieved</v>
      </c>
      <c r="D622" s="6" t="s">
        <v>1953</v>
      </c>
      <c r="E622" s="6" t="s">
        <v>1894</v>
      </c>
      <c r="F622" t="s">
        <v>1915</v>
      </c>
      <c r="G622" s="47" t="s">
        <v>1895</v>
      </c>
      <c r="H622" s="44">
        <v>950</v>
      </c>
      <c r="I622" s="47" t="s">
        <v>44</v>
      </c>
      <c r="J622" s="177" t="str">
        <f>IF(ISBLANK(INDEX('Policy Characteristics'!D:D,MATCH($C622,'Policy Characteristics'!$C:$C,0))),"",INDEX('Policy Characteristics'!D:D,MATCH($C622,'Policy Characteristics'!$C:$C,0)))</f>
        <v>Industry CCS</v>
      </c>
      <c r="K622" s="176" t="str">
        <f>IF(ISBLANK(INDEX('Policy Characteristics'!E:E,MATCH($C622,'Policy Characteristics'!$C:$C,0))),"",INDEX('Policy Characteristics'!E:E,MATCH($C622,'Policy Characteristics'!$C:$C,0)))</f>
        <v>indst CCS</v>
      </c>
      <c r="L622" s="176">
        <f>IF(ISBLANK(INDEX('Policy Characteristics'!F:F,MATCH($C622,'Policy Characteristics'!$C:$C,0))),"",INDEX('Policy Characteristics'!F:F,MATCH($C622,'Policy Characteristics'!$C:$C,0)))</f>
        <v>0</v>
      </c>
      <c r="M622" s="176">
        <f>IF(ISBLANK(INDEX('Policy Characteristics'!G:G,MATCH($C622,'Policy Characteristics'!$C:$C,0))),"",INDEX('Policy Characteristics'!G:G,MATCH($C622,'Policy Characteristics'!$C:$C,0)))</f>
        <v>1</v>
      </c>
      <c r="N622" s="176">
        <f>IF(ISBLANK(INDEX('Policy Characteristics'!H:H,MATCH($C622,'Policy Characteristics'!$C:$C,0))),"",INDEX('Policy Characteristics'!H:H,MATCH($C622,'Policy Characteristics'!$C:$C,0)))</f>
        <v>0.01</v>
      </c>
      <c r="O622" s="176" t="str">
        <f>IF(ISBLANK(INDEX('Policy Characteristics'!I:I,MATCH($C622,'Policy Characteristics'!$C:$C,0))),"",INDEX('Policy Characteristics'!I:I,MATCH($C622,'Policy Characteristics'!$C:$C,0)))</f>
        <v>% of CO2 captured</v>
      </c>
      <c r="P622" s="176" t="str">
        <f>IF(ISBLANK(INDEX('Policy Characteristics'!J:J,MATCH($C622,'Policy Characteristics'!$C:$C,0))),"",INDEX('Policy Characteristics'!J:J,MATCH($C622,'Policy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2" s="176" t="str">
        <f>IF(ISBLANK(INDEX('Policy Characteristics'!K:K,MATCH($C622,'Policy Characteristics'!$C:$C,0))),"",INDEX('Policy Characteristics'!K:K,MATCH($C622,'Policy Characteristics'!$C:$C,0)))</f>
        <v>ccs.html#ccs</v>
      </c>
      <c r="R622" s="176" t="str">
        <f>IF(ISBLANK(INDEX('Policy Characteristics'!L:L,MATCH($C622,'Policy Characteristics'!$C:$C,0))),"",INDEX('Policy Characteristics'!L:L,MATCH($C622,'Policy Characteristics'!$C:$C,0)))</f>
        <v>carbon-capture-and-sequestration.html</v>
      </c>
    </row>
    <row r="623" spans="1:18" x14ac:dyDescent="0.25">
      <c r="A623" s="176" t="str">
        <f>IF(ISBLANK(INDEX('Policy Characteristics'!A:A,MATCH($C623,'Policy Characteristics'!$C:$C,0))),"",INDEX('Policy Characteristics'!A:A,MATCH($C623,'Policy Characteristics'!$C:$C,0)))</f>
        <v>Industry</v>
      </c>
      <c r="B623" s="184" t="str">
        <f>IF(ISBLANK(INDEX('Policy Characteristics'!B:B,MATCH($C623,'Policy Characteristics'!$C:$C,0))),"",INDEX('Policy Characteristics'!B:B,MATCH($C623,'Policy Characteristics'!$C:$C,0)))</f>
        <v>Carbon Capture and Sequestration</v>
      </c>
      <c r="C623" s="176" t="str">
        <f t="shared" si="33"/>
        <v>Industry Sector Fraction of Potential Additional CCS Achieved</v>
      </c>
      <c r="D623" s="6" t="s">
        <v>1953</v>
      </c>
      <c r="E623" s="6" t="s">
        <v>1409</v>
      </c>
      <c r="F623" t="s">
        <v>1915</v>
      </c>
      <c r="G623" s="47" t="s">
        <v>1896</v>
      </c>
      <c r="H623" s="44">
        <v>951</v>
      </c>
      <c r="I623" s="198" t="s">
        <v>44</v>
      </c>
      <c r="J623" s="177" t="str">
        <f>IF(ISBLANK(INDEX('Policy Characteristics'!D:D,MATCH($C623,'Policy Characteristics'!$C:$C,0))),"",INDEX('Policy Characteristics'!D:D,MATCH($C623,'Policy Characteristics'!$C:$C,0)))</f>
        <v>Industry CCS</v>
      </c>
      <c r="K623" s="176" t="str">
        <f>IF(ISBLANK(INDEX('Policy Characteristics'!E:E,MATCH($C623,'Policy Characteristics'!$C:$C,0))),"",INDEX('Policy Characteristics'!E:E,MATCH($C623,'Policy Characteristics'!$C:$C,0)))</f>
        <v>indst CCS</v>
      </c>
      <c r="L623" s="176">
        <f>IF(ISBLANK(INDEX('Policy Characteristics'!F:F,MATCH($C623,'Policy Characteristics'!$C:$C,0))),"",INDEX('Policy Characteristics'!F:F,MATCH($C623,'Policy Characteristics'!$C:$C,0)))</f>
        <v>0</v>
      </c>
      <c r="M623" s="176">
        <f>IF(ISBLANK(INDEX('Policy Characteristics'!G:G,MATCH($C623,'Policy Characteristics'!$C:$C,0))),"",INDEX('Policy Characteristics'!G:G,MATCH($C623,'Policy Characteristics'!$C:$C,0)))</f>
        <v>1</v>
      </c>
      <c r="N623" s="176">
        <f>IF(ISBLANK(INDEX('Policy Characteristics'!H:H,MATCH($C623,'Policy Characteristics'!$C:$C,0))),"",INDEX('Policy Characteristics'!H:H,MATCH($C623,'Policy Characteristics'!$C:$C,0)))</f>
        <v>0.01</v>
      </c>
      <c r="O623" s="176" t="str">
        <f>IF(ISBLANK(INDEX('Policy Characteristics'!I:I,MATCH($C623,'Policy Characteristics'!$C:$C,0))),"",INDEX('Policy Characteristics'!I:I,MATCH($C623,'Policy Characteristics'!$C:$C,0)))</f>
        <v>% of CO2 captured</v>
      </c>
      <c r="P623" s="176" t="str">
        <f>IF(ISBLANK(INDEX('Policy Characteristics'!J:J,MATCH($C623,'Policy Characteristics'!$C:$C,0))),"",INDEX('Policy Characteristics'!J:J,MATCH($C623,'Policy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3" s="176" t="str">
        <f>IF(ISBLANK(INDEX('Policy Characteristics'!K:K,MATCH($C623,'Policy Characteristics'!$C:$C,0))),"",INDEX('Policy Characteristics'!K:K,MATCH($C623,'Policy Characteristics'!$C:$C,0)))</f>
        <v>ccs.html#ccs</v>
      </c>
      <c r="R623" s="176" t="str">
        <f>IF(ISBLANK(INDEX('Policy Characteristics'!L:L,MATCH($C623,'Policy Characteristics'!$C:$C,0))),"",INDEX('Policy Characteristics'!L:L,MATCH($C623,'Policy Characteristics'!$C:$C,0)))</f>
        <v>carbon-capture-and-sequestration.html</v>
      </c>
    </row>
    <row r="624" spans="1:18" x14ac:dyDescent="0.25">
      <c r="A624" s="176" t="str">
        <f>IF(ISBLANK(INDEX('Policy Characteristics'!A:A,MATCH($C624,'Policy Characteristics'!$C:$C,0))),"",INDEX('Policy Characteristics'!A:A,MATCH($C624,'Policy Characteristics'!$C:$C,0)))</f>
        <v>Industry</v>
      </c>
      <c r="B624" s="184" t="str">
        <f>IF(ISBLANK(INDEX('Policy Characteristics'!B:B,MATCH($C624,'Policy Characteristics'!$C:$C,0))),"",INDEX('Policy Characteristics'!B:B,MATCH($C624,'Policy Characteristics'!$C:$C,0)))</f>
        <v>Carbon Capture and Sequestration</v>
      </c>
      <c r="C624" s="176" t="str">
        <f t="shared" si="33"/>
        <v>Industry Sector Fraction of Potential Additional CCS Achieved</v>
      </c>
      <c r="D624" s="6" t="s">
        <v>1954</v>
      </c>
      <c r="E624" s="6" t="s">
        <v>1894</v>
      </c>
      <c r="F624" t="s">
        <v>1916</v>
      </c>
      <c r="G624" s="47" t="s">
        <v>1895</v>
      </c>
      <c r="H624" s="44">
        <v>952</v>
      </c>
      <c r="I624" s="197" t="s">
        <v>43</v>
      </c>
      <c r="J624" s="177" t="str">
        <f>IF(ISBLANK(INDEX('Policy Characteristics'!D:D,MATCH($C624,'Policy Characteristics'!$C:$C,0))),"",INDEX('Policy Characteristics'!D:D,MATCH($C624,'Policy Characteristics'!$C:$C,0)))</f>
        <v>Industry CCS</v>
      </c>
      <c r="K624" s="176" t="str">
        <f>IF(ISBLANK(INDEX('Policy Characteristics'!E:E,MATCH($C624,'Policy Characteristics'!$C:$C,0))),"",INDEX('Policy Characteristics'!E:E,MATCH($C624,'Policy Characteristics'!$C:$C,0)))</f>
        <v>indst CCS</v>
      </c>
      <c r="L624" s="176">
        <f>IF(ISBLANK(INDEX('Policy Characteristics'!F:F,MATCH($C624,'Policy Characteristics'!$C:$C,0))),"",INDEX('Policy Characteristics'!F:F,MATCH($C624,'Policy Characteristics'!$C:$C,0)))</f>
        <v>0</v>
      </c>
      <c r="M624" s="176">
        <f>IF(ISBLANK(INDEX('Policy Characteristics'!G:G,MATCH($C624,'Policy Characteristics'!$C:$C,0))),"",INDEX('Policy Characteristics'!G:G,MATCH($C624,'Policy Characteristics'!$C:$C,0)))</f>
        <v>1</v>
      </c>
      <c r="N624" s="176">
        <f>IF(ISBLANK(INDEX('Policy Characteristics'!H:H,MATCH($C624,'Policy Characteristics'!$C:$C,0))),"",INDEX('Policy Characteristics'!H:H,MATCH($C624,'Policy Characteristics'!$C:$C,0)))</f>
        <v>0.01</v>
      </c>
      <c r="O624" s="176" t="str">
        <f>IF(ISBLANK(INDEX('Policy Characteristics'!I:I,MATCH($C624,'Policy Characteristics'!$C:$C,0))),"",INDEX('Policy Characteristics'!I:I,MATCH($C624,'Policy Characteristics'!$C:$C,0)))</f>
        <v>% of CO2 captured</v>
      </c>
      <c r="P624" s="176" t="str">
        <f>IF(ISBLANK(INDEX('Policy Characteristics'!J:J,MATCH($C624,'Policy Characteristics'!$C:$C,0))),"",INDEX('Policy Characteristics'!J:J,MATCH($C624,'Policy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4" s="176" t="str">
        <f>IF(ISBLANK(INDEX('Policy Characteristics'!K:K,MATCH($C624,'Policy Characteristics'!$C:$C,0))),"",INDEX('Policy Characteristics'!K:K,MATCH($C624,'Policy Characteristics'!$C:$C,0)))</f>
        <v>ccs.html#ccs</v>
      </c>
      <c r="R624" s="176" t="str">
        <f>IF(ISBLANK(INDEX('Policy Characteristics'!L:L,MATCH($C624,'Policy Characteristics'!$C:$C,0))),"",INDEX('Policy Characteristics'!L:L,MATCH($C624,'Policy Characteristics'!$C:$C,0)))</f>
        <v>carbon-capture-and-sequestration.html</v>
      </c>
    </row>
    <row r="625" spans="1:18" x14ac:dyDescent="0.25">
      <c r="A625" s="176" t="str">
        <f>IF(ISBLANK(INDEX('Policy Characteristics'!A:A,MATCH($C625,'Policy Characteristics'!$C:$C,0))),"",INDEX('Policy Characteristics'!A:A,MATCH($C625,'Policy Characteristics'!$C:$C,0)))</f>
        <v>Industry</v>
      </c>
      <c r="B625" s="184" t="str">
        <f>IF(ISBLANK(INDEX('Policy Characteristics'!B:B,MATCH($C625,'Policy Characteristics'!$C:$C,0))),"",INDEX('Policy Characteristics'!B:B,MATCH($C625,'Policy Characteristics'!$C:$C,0)))</f>
        <v>Carbon Capture and Sequestration</v>
      </c>
      <c r="C625" s="176" t="str">
        <f t="shared" si="33"/>
        <v>Industry Sector Fraction of Potential Additional CCS Achieved</v>
      </c>
      <c r="D625" s="6" t="s">
        <v>1954</v>
      </c>
      <c r="E625" s="6" t="s">
        <v>1409</v>
      </c>
      <c r="F625" t="s">
        <v>1916</v>
      </c>
      <c r="G625" s="47" t="s">
        <v>1896</v>
      </c>
      <c r="H625" s="44">
        <v>953</v>
      </c>
      <c r="I625" s="198" t="s">
        <v>43</v>
      </c>
      <c r="J625" s="177" t="str">
        <f>IF(ISBLANK(INDEX('Policy Characteristics'!D:D,MATCH($C625,'Policy Characteristics'!$C:$C,0))),"",INDEX('Policy Characteristics'!D:D,MATCH($C625,'Policy Characteristics'!$C:$C,0)))</f>
        <v>Industry CCS</v>
      </c>
      <c r="K625" s="176" t="str">
        <f>IF(ISBLANK(INDEX('Policy Characteristics'!E:E,MATCH($C625,'Policy Characteristics'!$C:$C,0))),"",INDEX('Policy Characteristics'!E:E,MATCH($C625,'Policy Characteristics'!$C:$C,0)))</f>
        <v>indst CCS</v>
      </c>
      <c r="L625" s="176">
        <f>IF(ISBLANK(INDEX('Policy Characteristics'!F:F,MATCH($C625,'Policy Characteristics'!$C:$C,0))),"",INDEX('Policy Characteristics'!F:F,MATCH($C625,'Policy Characteristics'!$C:$C,0)))</f>
        <v>0</v>
      </c>
      <c r="M625" s="176">
        <f>IF(ISBLANK(INDEX('Policy Characteristics'!G:G,MATCH($C625,'Policy Characteristics'!$C:$C,0))),"",INDEX('Policy Characteristics'!G:G,MATCH($C625,'Policy Characteristics'!$C:$C,0)))</f>
        <v>1</v>
      </c>
      <c r="N625" s="176">
        <f>IF(ISBLANK(INDEX('Policy Characteristics'!H:H,MATCH($C625,'Policy Characteristics'!$C:$C,0))),"",INDEX('Policy Characteristics'!H:H,MATCH($C625,'Policy Characteristics'!$C:$C,0)))</f>
        <v>0.01</v>
      </c>
      <c r="O625" s="176" t="str">
        <f>IF(ISBLANK(INDEX('Policy Characteristics'!I:I,MATCH($C625,'Policy Characteristics'!$C:$C,0))),"",INDEX('Policy Characteristics'!I:I,MATCH($C625,'Policy Characteristics'!$C:$C,0)))</f>
        <v>% of CO2 captured</v>
      </c>
      <c r="P625" s="176" t="str">
        <f>IF(ISBLANK(INDEX('Policy Characteristics'!J:J,MATCH($C625,'Policy Characteristics'!$C:$C,0))),"",INDEX('Policy Characteristics'!J:J,MATCH($C625,'Policy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5" s="176" t="str">
        <f>IF(ISBLANK(INDEX('Policy Characteristics'!K:K,MATCH($C625,'Policy Characteristics'!$C:$C,0))),"",INDEX('Policy Characteristics'!K:K,MATCH($C625,'Policy Characteristics'!$C:$C,0)))</f>
        <v>ccs.html#ccs</v>
      </c>
      <c r="R625" s="176" t="str">
        <f>IF(ISBLANK(INDEX('Policy Characteristics'!L:L,MATCH($C625,'Policy Characteristics'!$C:$C,0))),"",INDEX('Policy Characteristics'!L:L,MATCH($C625,'Policy Characteristics'!$C:$C,0)))</f>
        <v>carbon-capture-and-sequestration.html</v>
      </c>
    </row>
    <row r="626" spans="1:18" x14ac:dyDescent="0.25">
      <c r="A626" s="176" t="str">
        <f>IF(ISBLANK(INDEX('Policy Characteristics'!A:A,MATCH($C626,'Policy Characteristics'!$C:$C,0))),"",INDEX('Policy Characteristics'!A:A,MATCH($C626,'Policy Characteristics'!$C:$C,0)))</f>
        <v>Industry</v>
      </c>
      <c r="B626" s="184" t="str">
        <f>IF(ISBLANK(INDEX('Policy Characteristics'!B:B,MATCH($C626,'Policy Characteristics'!$C:$C,0))),"",INDEX('Policy Characteristics'!B:B,MATCH($C626,'Policy Characteristics'!$C:$C,0)))</f>
        <v>Carbon Capture and Sequestration</v>
      </c>
      <c r="C626" s="176" t="str">
        <f t="shared" si="33"/>
        <v>Industry Sector Fraction of Potential Additional CCS Achieved</v>
      </c>
      <c r="D626" s="6" t="s">
        <v>1955</v>
      </c>
      <c r="E626" s="6" t="s">
        <v>1894</v>
      </c>
      <c r="F626" t="s">
        <v>1958</v>
      </c>
      <c r="G626" s="47" t="s">
        <v>1895</v>
      </c>
      <c r="H626" s="44">
        <v>954</v>
      </c>
      <c r="I626" s="198" t="s">
        <v>44</v>
      </c>
      <c r="J626" s="177" t="str">
        <f>IF(ISBLANK(INDEX('Policy Characteristics'!D:D,MATCH($C626,'Policy Characteristics'!$C:$C,0))),"",INDEX('Policy Characteristics'!D:D,MATCH($C626,'Policy Characteristics'!$C:$C,0)))</f>
        <v>Industry CCS</v>
      </c>
      <c r="K626" s="176" t="str">
        <f>IF(ISBLANK(INDEX('Policy Characteristics'!E:E,MATCH($C626,'Policy Characteristics'!$C:$C,0))),"",INDEX('Policy Characteristics'!E:E,MATCH($C626,'Policy Characteristics'!$C:$C,0)))</f>
        <v>indst CCS</v>
      </c>
      <c r="L626" s="176">
        <f>IF(ISBLANK(INDEX('Policy Characteristics'!F:F,MATCH($C626,'Policy Characteristics'!$C:$C,0))),"",INDEX('Policy Characteristics'!F:F,MATCH($C626,'Policy Characteristics'!$C:$C,0)))</f>
        <v>0</v>
      </c>
      <c r="M626" s="176">
        <f>IF(ISBLANK(INDEX('Policy Characteristics'!G:G,MATCH($C626,'Policy Characteristics'!$C:$C,0))),"",INDEX('Policy Characteristics'!G:G,MATCH($C626,'Policy Characteristics'!$C:$C,0)))</f>
        <v>1</v>
      </c>
      <c r="N626" s="176">
        <f>IF(ISBLANK(INDEX('Policy Characteristics'!H:H,MATCH($C626,'Policy Characteristics'!$C:$C,0))),"",INDEX('Policy Characteristics'!H:H,MATCH($C626,'Policy Characteristics'!$C:$C,0)))</f>
        <v>0.01</v>
      </c>
      <c r="O626" s="176" t="str">
        <f>IF(ISBLANK(INDEX('Policy Characteristics'!I:I,MATCH($C626,'Policy Characteristics'!$C:$C,0))),"",INDEX('Policy Characteristics'!I:I,MATCH($C626,'Policy Characteristics'!$C:$C,0)))</f>
        <v>% of CO2 captured</v>
      </c>
      <c r="P626" s="176" t="str">
        <f>IF(ISBLANK(INDEX('Policy Characteristics'!J:J,MATCH($C626,'Policy Characteristics'!$C:$C,0))),"",INDEX('Policy Characteristics'!J:J,MATCH($C626,'Policy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6" s="176" t="str">
        <f>IF(ISBLANK(INDEX('Policy Characteristics'!K:K,MATCH($C626,'Policy Characteristics'!$C:$C,0))),"",INDEX('Policy Characteristics'!K:K,MATCH($C626,'Policy Characteristics'!$C:$C,0)))</f>
        <v>ccs.html#ccs</v>
      </c>
      <c r="R626" s="176" t="str">
        <f>IF(ISBLANK(INDEX('Policy Characteristics'!L:L,MATCH($C626,'Policy Characteristics'!$C:$C,0))),"",INDEX('Policy Characteristics'!L:L,MATCH($C626,'Policy Characteristics'!$C:$C,0)))</f>
        <v>carbon-capture-and-sequestration.html</v>
      </c>
    </row>
    <row r="627" spans="1:18" x14ac:dyDescent="0.25">
      <c r="A627" s="176" t="str">
        <f>IF(ISBLANK(INDEX('Policy Characteristics'!A:A,MATCH($C627,'Policy Characteristics'!$C:$C,0))),"",INDEX('Policy Characteristics'!A:A,MATCH($C627,'Policy Characteristics'!$C:$C,0)))</f>
        <v>Industry</v>
      </c>
      <c r="B627" s="184" t="str">
        <f>IF(ISBLANK(INDEX('Policy Characteristics'!B:B,MATCH($C627,'Policy Characteristics'!$C:$C,0))),"",INDEX('Policy Characteristics'!B:B,MATCH($C627,'Policy Characteristics'!$C:$C,0)))</f>
        <v>Carbon Capture and Sequestration</v>
      </c>
      <c r="C627" s="176" t="str">
        <f t="shared" si="33"/>
        <v>Industry Sector Fraction of Potential Additional CCS Achieved</v>
      </c>
      <c r="D627" s="6" t="s">
        <v>1955</v>
      </c>
      <c r="E627" s="6" t="s">
        <v>1409</v>
      </c>
      <c r="F627" t="s">
        <v>1958</v>
      </c>
      <c r="G627" s="47" t="s">
        <v>1896</v>
      </c>
      <c r="H627" s="44">
        <v>955</v>
      </c>
      <c r="I627" s="198" t="s">
        <v>44</v>
      </c>
      <c r="J627" s="177" t="str">
        <f>IF(ISBLANK(INDEX('Policy Characteristics'!D:D,MATCH($C627,'Policy Characteristics'!$C:$C,0))),"",INDEX('Policy Characteristics'!D:D,MATCH($C627,'Policy Characteristics'!$C:$C,0)))</f>
        <v>Industry CCS</v>
      </c>
      <c r="K627" s="176" t="str">
        <f>IF(ISBLANK(INDEX('Policy Characteristics'!E:E,MATCH($C627,'Policy Characteristics'!$C:$C,0))),"",INDEX('Policy Characteristics'!E:E,MATCH($C627,'Policy Characteristics'!$C:$C,0)))</f>
        <v>indst CCS</v>
      </c>
      <c r="L627" s="176">
        <f>IF(ISBLANK(INDEX('Policy Characteristics'!F:F,MATCH($C627,'Policy Characteristics'!$C:$C,0))),"",INDEX('Policy Characteristics'!F:F,MATCH($C627,'Policy Characteristics'!$C:$C,0)))</f>
        <v>0</v>
      </c>
      <c r="M627" s="176">
        <f>IF(ISBLANK(INDEX('Policy Characteristics'!G:G,MATCH($C627,'Policy Characteristics'!$C:$C,0))),"",INDEX('Policy Characteristics'!G:G,MATCH($C627,'Policy Characteristics'!$C:$C,0)))</f>
        <v>1</v>
      </c>
      <c r="N627" s="176">
        <f>IF(ISBLANK(INDEX('Policy Characteristics'!H:H,MATCH($C627,'Policy Characteristics'!$C:$C,0))),"",INDEX('Policy Characteristics'!H:H,MATCH($C627,'Policy Characteristics'!$C:$C,0)))</f>
        <v>0.01</v>
      </c>
      <c r="O627" s="176" t="str">
        <f>IF(ISBLANK(INDEX('Policy Characteristics'!I:I,MATCH($C627,'Policy Characteristics'!$C:$C,0))),"",INDEX('Policy Characteristics'!I:I,MATCH($C627,'Policy Characteristics'!$C:$C,0)))</f>
        <v>% of CO2 captured</v>
      </c>
      <c r="P627" s="176" t="str">
        <f>IF(ISBLANK(INDEX('Policy Characteristics'!J:J,MATCH($C627,'Policy Characteristics'!$C:$C,0))),"",INDEX('Policy Characteristics'!J:J,MATCH($C627,'Policy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7" s="176" t="str">
        <f>IF(ISBLANK(INDEX('Policy Characteristics'!K:K,MATCH($C627,'Policy Characteristics'!$C:$C,0))),"",INDEX('Policy Characteristics'!K:K,MATCH($C627,'Policy Characteristics'!$C:$C,0)))</f>
        <v>ccs.html#ccs</v>
      </c>
      <c r="R627" s="176" t="str">
        <f>IF(ISBLANK(INDEX('Policy Characteristics'!L:L,MATCH($C627,'Policy Characteristics'!$C:$C,0))),"",INDEX('Policy Characteristics'!L:L,MATCH($C627,'Policy Characteristics'!$C:$C,0)))</f>
        <v>carbon-capture-and-sequestration.html</v>
      </c>
    </row>
    <row r="628" spans="1:18" x14ac:dyDescent="0.25">
      <c r="A628" s="176" t="str">
        <f>IF(ISBLANK(INDEX('Policy Characteristics'!A:A,MATCH($C628,'Policy Characteristics'!$C:$C,0))),"",INDEX('Policy Characteristics'!A:A,MATCH($C628,'Policy Characteristics'!$C:$C,0)))</f>
        <v>Industry</v>
      </c>
      <c r="B628" s="184" t="str">
        <f>IF(ISBLANK(INDEX('Policy Characteristics'!B:B,MATCH($C628,'Policy Characteristics'!$C:$C,0))),"",INDEX('Policy Characteristics'!B:B,MATCH($C628,'Policy Characteristics'!$C:$C,0)))</f>
        <v>Carbon Capture and Sequestration</v>
      </c>
      <c r="C628" s="176" t="str">
        <f t="shared" si="33"/>
        <v>Industry Sector Fraction of Potential Additional CCS Achieved</v>
      </c>
      <c r="D628" s="6" t="s">
        <v>1956</v>
      </c>
      <c r="E628" s="6" t="s">
        <v>1894</v>
      </c>
      <c r="F628" t="s">
        <v>1917</v>
      </c>
      <c r="G628" s="47" t="s">
        <v>1895</v>
      </c>
      <c r="H628" s="44">
        <v>956</v>
      </c>
      <c r="I628" s="198" t="s">
        <v>44</v>
      </c>
      <c r="J628" s="177" t="str">
        <f>IF(ISBLANK(INDEX('Policy Characteristics'!D:D,MATCH($C628,'Policy Characteristics'!$C:$C,0))),"",INDEX('Policy Characteristics'!D:D,MATCH($C628,'Policy Characteristics'!$C:$C,0)))</f>
        <v>Industry CCS</v>
      </c>
      <c r="K628" s="176" t="str">
        <f>IF(ISBLANK(INDEX('Policy Characteristics'!E:E,MATCH($C628,'Policy Characteristics'!$C:$C,0))),"",INDEX('Policy Characteristics'!E:E,MATCH($C628,'Policy Characteristics'!$C:$C,0)))</f>
        <v>indst CCS</v>
      </c>
      <c r="L628" s="176">
        <f>IF(ISBLANK(INDEX('Policy Characteristics'!F:F,MATCH($C628,'Policy Characteristics'!$C:$C,0))),"",INDEX('Policy Characteristics'!F:F,MATCH($C628,'Policy Characteristics'!$C:$C,0)))</f>
        <v>0</v>
      </c>
      <c r="M628" s="176">
        <f>IF(ISBLANK(INDEX('Policy Characteristics'!G:G,MATCH($C628,'Policy Characteristics'!$C:$C,0))),"",INDEX('Policy Characteristics'!G:G,MATCH($C628,'Policy Characteristics'!$C:$C,0)))</f>
        <v>1</v>
      </c>
      <c r="N628" s="176">
        <f>IF(ISBLANK(INDEX('Policy Characteristics'!H:H,MATCH($C628,'Policy Characteristics'!$C:$C,0))),"",INDEX('Policy Characteristics'!H:H,MATCH($C628,'Policy Characteristics'!$C:$C,0)))</f>
        <v>0.01</v>
      </c>
      <c r="O628" s="176" t="str">
        <f>IF(ISBLANK(INDEX('Policy Characteristics'!I:I,MATCH($C628,'Policy Characteristics'!$C:$C,0))),"",INDEX('Policy Characteristics'!I:I,MATCH($C628,'Policy Characteristics'!$C:$C,0)))</f>
        <v>% of CO2 captured</v>
      </c>
      <c r="P628" s="176" t="str">
        <f>IF(ISBLANK(INDEX('Policy Characteristics'!J:J,MATCH($C628,'Policy Characteristics'!$C:$C,0))),"",INDEX('Policy Characteristics'!J:J,MATCH($C628,'Policy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8" s="176" t="str">
        <f>IF(ISBLANK(INDEX('Policy Characteristics'!K:K,MATCH($C628,'Policy Characteristics'!$C:$C,0))),"",INDEX('Policy Characteristics'!K:K,MATCH($C628,'Policy Characteristics'!$C:$C,0)))</f>
        <v>ccs.html#ccs</v>
      </c>
      <c r="R628" s="176" t="str">
        <f>IF(ISBLANK(INDEX('Policy Characteristics'!L:L,MATCH($C628,'Policy Characteristics'!$C:$C,0))),"",INDEX('Policy Characteristics'!L:L,MATCH($C628,'Policy Characteristics'!$C:$C,0)))</f>
        <v>carbon-capture-and-sequestration.html</v>
      </c>
    </row>
    <row r="629" spans="1:18" x14ac:dyDescent="0.25">
      <c r="A629" s="176" t="str">
        <f>IF(ISBLANK(INDEX('Policy Characteristics'!A:A,MATCH($C629,'Policy Characteristics'!$C:$C,0))),"",INDEX('Policy Characteristics'!A:A,MATCH($C629,'Policy Characteristics'!$C:$C,0)))</f>
        <v>Industry</v>
      </c>
      <c r="B629" s="184" t="str">
        <f>IF(ISBLANK(INDEX('Policy Characteristics'!B:B,MATCH($C629,'Policy Characteristics'!$C:$C,0))),"",INDEX('Policy Characteristics'!B:B,MATCH($C629,'Policy Characteristics'!$C:$C,0)))</f>
        <v>Carbon Capture and Sequestration</v>
      </c>
      <c r="C629" s="176" t="str">
        <f t="shared" si="33"/>
        <v>Industry Sector Fraction of Potential Additional CCS Achieved</v>
      </c>
      <c r="D629" s="6" t="s">
        <v>1956</v>
      </c>
      <c r="E629" s="6" t="s">
        <v>1409</v>
      </c>
      <c r="F629" t="s">
        <v>1917</v>
      </c>
      <c r="G629" s="47" t="s">
        <v>1896</v>
      </c>
      <c r="H629" s="44">
        <v>957</v>
      </c>
      <c r="I629" s="198" t="s">
        <v>44</v>
      </c>
      <c r="J629" s="177" t="str">
        <f>IF(ISBLANK(INDEX('Policy Characteristics'!D:D,MATCH($C629,'Policy Characteristics'!$C:$C,0))),"",INDEX('Policy Characteristics'!D:D,MATCH($C629,'Policy Characteristics'!$C:$C,0)))</f>
        <v>Industry CCS</v>
      </c>
      <c r="K629" s="176" t="str">
        <f>IF(ISBLANK(INDEX('Policy Characteristics'!E:E,MATCH($C629,'Policy Characteristics'!$C:$C,0))),"",INDEX('Policy Characteristics'!E:E,MATCH($C629,'Policy Characteristics'!$C:$C,0)))</f>
        <v>indst CCS</v>
      </c>
      <c r="L629" s="176">
        <f>IF(ISBLANK(INDEX('Policy Characteristics'!F:F,MATCH($C629,'Policy Characteristics'!$C:$C,0))),"",INDEX('Policy Characteristics'!F:F,MATCH($C629,'Policy Characteristics'!$C:$C,0)))</f>
        <v>0</v>
      </c>
      <c r="M629" s="176">
        <f>IF(ISBLANK(INDEX('Policy Characteristics'!G:G,MATCH($C629,'Policy Characteristics'!$C:$C,0))),"",INDEX('Policy Characteristics'!G:G,MATCH($C629,'Policy Characteristics'!$C:$C,0)))</f>
        <v>1</v>
      </c>
      <c r="N629" s="176">
        <f>IF(ISBLANK(INDEX('Policy Characteristics'!H:H,MATCH($C629,'Policy Characteristics'!$C:$C,0))),"",INDEX('Policy Characteristics'!H:H,MATCH($C629,'Policy Characteristics'!$C:$C,0)))</f>
        <v>0.01</v>
      </c>
      <c r="O629" s="176" t="str">
        <f>IF(ISBLANK(INDEX('Policy Characteristics'!I:I,MATCH($C629,'Policy Characteristics'!$C:$C,0))),"",INDEX('Policy Characteristics'!I:I,MATCH($C629,'Policy Characteristics'!$C:$C,0)))</f>
        <v>% of CO2 captured</v>
      </c>
      <c r="P629" s="176" t="str">
        <f>IF(ISBLANK(INDEX('Policy Characteristics'!J:J,MATCH($C629,'Policy Characteristics'!$C:$C,0))),"",INDEX('Policy Characteristics'!J:J,MATCH($C629,'Policy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9" s="176" t="str">
        <f>IF(ISBLANK(INDEX('Policy Characteristics'!K:K,MATCH($C629,'Policy Characteristics'!$C:$C,0))),"",INDEX('Policy Characteristics'!K:K,MATCH($C629,'Policy Characteristics'!$C:$C,0)))</f>
        <v>ccs.html#ccs</v>
      </c>
      <c r="R629" s="176" t="str">
        <f>IF(ISBLANK(INDEX('Policy Characteristics'!L:L,MATCH($C629,'Policy Characteristics'!$C:$C,0))),"",INDEX('Policy Characteristics'!L:L,MATCH($C629,'Policy Characteristics'!$C:$C,0)))</f>
        <v>carbon-capture-and-sequestration.html</v>
      </c>
    </row>
    <row r="630" spans="1:18" x14ac:dyDescent="0.25">
      <c r="A630" s="176" t="str">
        <f>IF(ISBLANK(INDEX('Policy Characteristics'!A:A,MATCH($C630,'Policy Characteristics'!$C:$C,0))),"",INDEX('Policy Characteristics'!A:A,MATCH($C630,'Policy Characteristics'!$C:$C,0)))</f>
        <v>Industry</v>
      </c>
      <c r="B630" s="184" t="str">
        <f>IF(ISBLANK(INDEX('Policy Characteristics'!B:B,MATCH($C630,'Policy Characteristics'!$C:$C,0))),"",INDEX('Policy Characteristics'!B:B,MATCH($C630,'Policy Characteristics'!$C:$C,0)))</f>
        <v>Cement Clinker Substitution</v>
      </c>
      <c r="C630" t="s">
        <v>1642</v>
      </c>
      <c r="D630" s="47"/>
      <c r="E630" s="47"/>
      <c r="F630" s="47"/>
      <c r="G630" s="47"/>
      <c r="H630" s="44">
        <v>43</v>
      </c>
      <c r="I630" s="197" t="s">
        <v>43</v>
      </c>
      <c r="J630" s="177" t="str">
        <f>IF(ISBLANK(INDEX('Policy Characteristics'!D:D,MATCH($C630,'Policy Characteristics'!$C:$C,0))),"",INDEX('Policy Characteristics'!D:D,MATCH($C630,'Policy Characteristics'!$C:$C,0)))</f>
        <v>Cement Clinker Substitution</v>
      </c>
      <c r="K630" s="176" t="str">
        <f>IF(ISBLANK(INDEX('Policy Characteristics'!E:E,MATCH($C630,'Policy Characteristics'!$C:$C,0))),"",INDEX('Policy Characteristics'!E:E,MATCH($C630,'Policy Characteristics'!$C:$C,0)))</f>
        <v>indst cement measures</v>
      </c>
      <c r="L630" s="176">
        <f>IF(ISBLANK(INDEX('Policy Characteristics'!F:F,MATCH($C630,'Policy Characteristics'!$C:$C,0))),"",INDEX('Policy Characteristics'!F:F,MATCH($C630,'Policy Characteristics'!$C:$C,0)))</f>
        <v>0</v>
      </c>
      <c r="M630" s="176">
        <f>IF(ISBLANK(INDEX('Policy Characteristics'!G:G,MATCH($C630,'Policy Characteristics'!$C:$C,0))),"",INDEX('Policy Characteristics'!G:G,MATCH($C630,'Policy Characteristics'!$C:$C,0)))</f>
        <v>1</v>
      </c>
      <c r="N630" s="176">
        <f>IF(ISBLANK(INDEX('Policy Characteristics'!H:H,MATCH($C630,'Policy Characteristics'!$C:$C,0))),"",INDEX('Policy Characteristics'!H:H,MATCH($C630,'Policy Characteristics'!$C:$C,0)))</f>
        <v>0.01</v>
      </c>
      <c r="O630" s="176" t="str">
        <f>IF(ISBLANK(INDEX('Policy Characteristics'!I:I,MATCH($C630,'Policy Characteristics'!$C:$C,0))),"",INDEX('Policy Characteristics'!I:I,MATCH($C630,'Policy Characteristics'!$C:$C,0)))</f>
        <v>% of potential achieved</v>
      </c>
      <c r="P630" s="176" t="str">
        <f>IF(ISBLANK(INDEX('Policy Characteristics'!J:J,MATCH($C630,'Policy Characteristics'!$C:$C,0))),"",INDEX('Policy Characteristics'!J:J,MATCH($C630,'Policy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40% compared to the BAU case.</v>
      </c>
      <c r="Q630" s="176" t="str">
        <f>IF(ISBLANK(INDEX('Policy Characteristics'!K:K,MATCH($C630,'Policy Characteristics'!$C:$C,0))),"",INDEX('Policy Characteristics'!K:K,MATCH($C630,'Policy Characteristics'!$C:$C,0)))</f>
        <v>industry-ag-main.html#clinker</v>
      </c>
      <c r="R630" s="176" t="str">
        <f>IF(ISBLANK(INDEX('Policy Characteristics'!L:L,MATCH($C630,'Policy Characteristics'!$C:$C,0))),"",INDEX('Policy Characteristics'!L:L,MATCH($C630,'Policy Characteristics'!$C:$C,0)))</f>
        <v>cement-clinker-substitution.html</v>
      </c>
    </row>
    <row r="631" spans="1:18" s="4" customFormat="1" x14ac:dyDescent="0.25">
      <c r="A631" s="176" t="str">
        <f>IF(ISBLANK(INDEX('Policy Characteristics'!A:A,MATCH($C631,'Policy Characteristics'!$C:$C,0))),"",INDEX('Policy Characteristics'!A:A,MATCH($C631,'Policy Characteristics'!$C:$C,0)))</f>
        <v>Industry</v>
      </c>
      <c r="B631" s="184" t="str">
        <f>IF(ISBLANK(INDEX('Policy Characteristics'!B:B,MATCH($C631,'Policy Characteristics'!$C:$C,0))),"",INDEX('Policy Characteristics'!B:B,MATCH($C631,'Policy Characteristics'!$C:$C,0)))</f>
        <v>Cogeneration and Waste Heat Recovery</v>
      </c>
      <c r="C631" t="s">
        <v>276</v>
      </c>
      <c r="D631" s="47"/>
      <c r="E631" s="47"/>
      <c r="F631" s="47"/>
      <c r="G631" s="47"/>
      <c r="H631" s="44">
        <v>44</v>
      </c>
      <c r="I631" s="197" t="s">
        <v>43</v>
      </c>
      <c r="J631" s="177" t="str">
        <f>IF(ISBLANK(INDEX('Policy Characteristics'!D:D,MATCH($C631,'Policy Characteristics'!$C:$C,0))),"",INDEX('Policy Characteristics'!D:D,MATCH($C631,'Policy Characteristics'!$C:$C,0)))</f>
        <v>Cogeneration and Waste Heat Recovery</v>
      </c>
      <c r="K631" s="176" t="str">
        <f>IF(ISBLANK(INDEX('Policy Characteristics'!E:E,MATCH($C631,'Policy Characteristics'!$C:$C,0))),"",INDEX('Policy Characteristics'!E:E,MATCH($C631,'Policy Characteristics'!$C:$C,0)))</f>
        <v>indst CHP</v>
      </c>
      <c r="L631" s="176">
        <f>IF(ISBLANK(INDEX('Policy Characteristics'!F:F,MATCH($C631,'Policy Characteristics'!$C:$C,0))),"",INDEX('Policy Characteristics'!F:F,MATCH($C631,'Policy Characteristics'!$C:$C,0)))</f>
        <v>0</v>
      </c>
      <c r="M631" s="176">
        <f>IF(ISBLANK(INDEX('Policy Characteristics'!G:G,MATCH($C631,'Policy Characteristics'!$C:$C,0))),"",INDEX('Policy Characteristics'!G:G,MATCH($C631,'Policy Characteristics'!$C:$C,0)))</f>
        <v>1</v>
      </c>
      <c r="N631" s="176">
        <f>IF(ISBLANK(INDEX('Policy Characteristics'!H:H,MATCH($C631,'Policy Characteristics'!$C:$C,0))),"",INDEX('Policy Characteristics'!H:H,MATCH($C631,'Policy Characteristics'!$C:$C,0)))</f>
        <v>0.01</v>
      </c>
      <c r="O631" s="176" t="str">
        <f>IF(ISBLANK(INDEX('Policy Characteristics'!I:I,MATCH($C631,'Policy Characteristics'!$C:$C,0))),"",INDEX('Policy Characteristics'!I:I,MATCH($C631,'Policy Characteristics'!$C:$C,0)))</f>
        <v>% of potential achieved</v>
      </c>
      <c r="P631" s="176" t="str">
        <f>IF(ISBLANK(INDEX('Policy Characteristics'!J:J,MATCH($C631,'Policy Characteristics'!$C:$C,0))),"",INDEX('Policy Characteristics'!J:J,MATCH($C631,'Policy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631" s="176" t="str">
        <f>IF(ISBLANK(INDEX('Policy Characteristics'!K:K,MATCH($C631,'Policy Characteristics'!$C:$C,0))),"",INDEX('Policy Characteristics'!K:K,MATCH($C631,'Policy Characteristics'!$C:$C,0)))</f>
        <v>industry-ag-main.html#cogen</v>
      </c>
      <c r="R631" s="176" t="str">
        <f>IF(ISBLANK(INDEX('Policy Characteristics'!L:L,MATCH($C631,'Policy Characteristics'!$C:$C,0))),"",INDEX('Policy Characteristics'!L:L,MATCH($C631,'Policy Characteristics'!$C:$C,0)))</f>
        <v>cogeneration-and-waste-heat-recovery.html</v>
      </c>
    </row>
    <row r="632" spans="1:18" s="4" customFormat="1" x14ac:dyDescent="0.25">
      <c r="A632" s="176" t="str">
        <f>IF(ISBLANK(INDEX('Policy Characteristics'!A:A,MATCH($C632,'Policy Characteristics'!$C:$C,0))),"",INDEX('Policy Characteristics'!A:A,MATCH($C632,'Policy Characteristics'!$C:$C,0)))</f>
        <v>Industry</v>
      </c>
      <c r="B632" s="184" t="str">
        <f>IF(ISBLANK(INDEX('Policy Characteristics'!B:B,MATCH($C632,'Policy Characteristics'!$C:$C,0))),"",INDEX('Policy Characteristics'!B:B,MATCH($C632,'Policy Characteristics'!$C:$C,0)))</f>
        <v>Early Retirement of Industrial Facilities</v>
      </c>
      <c r="C632" t="s">
        <v>58</v>
      </c>
      <c r="D632" s="47"/>
      <c r="E632" s="47"/>
      <c r="F632" s="47"/>
      <c r="G632" s="47"/>
      <c r="H632" s="44">
        <v>45</v>
      </c>
      <c r="I632" s="197" t="s">
        <v>43</v>
      </c>
      <c r="J632" s="177" t="str">
        <f>IF(ISBLANK(INDEX('Policy Characteristics'!D:D,MATCH($C632,'Policy Characteristics'!$C:$C,0))),"",INDEX('Policy Characteristics'!D:D,MATCH($C632,'Policy Characteristics'!$C:$C,0)))</f>
        <v>Early Retirement of Industrial Facilities</v>
      </c>
      <c r="K632" s="176" t="str">
        <f>IF(ISBLANK(INDEX('Policy Characteristics'!E:E,MATCH($C632,'Policy Characteristics'!$C:$C,0))),"",INDEX('Policy Characteristics'!E:E,MATCH($C632,'Policy Characteristics'!$C:$C,0)))</f>
        <v>indst early retirement</v>
      </c>
      <c r="L632" s="176">
        <f>IF(ISBLANK(INDEX('Policy Characteristics'!F:F,MATCH($C632,'Policy Characteristics'!$C:$C,0))),"",INDEX('Policy Characteristics'!F:F,MATCH($C632,'Policy Characteristics'!$C:$C,0)))</f>
        <v>0</v>
      </c>
      <c r="M632" s="176">
        <f>IF(ISBLANK(INDEX('Policy Characteristics'!G:G,MATCH($C632,'Policy Characteristics'!$C:$C,0))),"",INDEX('Policy Characteristics'!G:G,MATCH($C632,'Policy Characteristics'!$C:$C,0)))</f>
        <v>1</v>
      </c>
      <c r="N632" s="176">
        <f>IF(ISBLANK(INDEX('Policy Characteristics'!H:H,MATCH($C632,'Policy Characteristics'!$C:$C,0))),"",INDEX('Policy Characteristics'!H:H,MATCH($C632,'Policy Characteristics'!$C:$C,0)))</f>
        <v>0.01</v>
      </c>
      <c r="O632" s="176" t="str">
        <f>IF(ISBLANK(INDEX('Policy Characteristics'!I:I,MATCH($C632,'Policy Characteristics'!$C:$C,0))),"",INDEX('Policy Characteristics'!I:I,MATCH($C632,'Policy Characteristics'!$C:$C,0)))</f>
        <v>% of potential achieved</v>
      </c>
      <c r="P632" s="176" t="str">
        <f>IF(ISBLANK(INDEX('Policy Characteristics'!J:J,MATCH($C632,'Policy Characteristics'!$C:$C,0))),"",INDEX('Policy Characteristics'!J:J,MATCH($C632,'Policy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632" s="176" t="str">
        <f>IF(ISBLANK(INDEX('Policy Characteristics'!K:K,MATCH($C632,'Policy Characteristics'!$C:$C,0))),"",INDEX('Policy Characteristics'!K:K,MATCH($C632,'Policy Characteristics'!$C:$C,0)))</f>
        <v>industry-ag-main.html#early-ret</v>
      </c>
      <c r="R632" s="176" t="str">
        <f>IF(ISBLANK(INDEX('Policy Characteristics'!L:L,MATCH($C632,'Policy Characteristics'!$C:$C,0))),"",INDEX('Policy Characteristics'!L:L,MATCH($C632,'Policy Characteristics'!$C:$C,0)))</f>
        <v>early-retirement-of-industrial-facilities.html</v>
      </c>
    </row>
    <row r="633" spans="1:18" x14ac:dyDescent="0.25">
      <c r="A633" s="176" t="str">
        <f>IF(ISBLANK(INDEX('Policy Characteristics'!A:A,MATCH($C633,'Policy Characteristics'!$C:$C,0))),"",INDEX('Policy Characteristics'!A:A,MATCH($C633,'Policy Characteristics'!$C:$C,0)))</f>
        <v>Industry</v>
      </c>
      <c r="B633" s="184" t="str">
        <f>IF(ISBLANK(INDEX('Policy Characteristics'!B:B,MATCH($C633,'Policy Characteristics'!$C:$C,0))),"",INDEX('Policy Characteristics'!B:B,MATCH($C633,'Policy Characteristics'!$C:$C,0)))</f>
        <v>Electrification</v>
      </c>
      <c r="C633" t="s">
        <v>2321</v>
      </c>
      <c r="D633" s="47" t="s">
        <v>1932</v>
      </c>
      <c r="E633" s="1" t="s">
        <v>2298</v>
      </c>
      <c r="F633" t="s">
        <v>1957</v>
      </c>
      <c r="G633" s="47" t="s">
        <v>2305</v>
      </c>
      <c r="H633" s="44">
        <v>1834</v>
      </c>
      <c r="I633" s="197" t="s">
        <v>43</v>
      </c>
      <c r="J633" s="177" t="str">
        <f>IF(ISBLANK(INDEX('Policy Characteristics'!D:D,MATCH($C633,'Policy Characteristics'!$C:$C,0))),"",INDEX('Policy Characteristics'!D:D,MATCH($C633,'Policy Characteristics'!$C:$C,0)))</f>
        <v>Electrification</v>
      </c>
      <c r="K633" s="176" t="str">
        <f>IF(ISBLANK(INDEX('Policy Characteristics'!E:E,MATCH($C633,'Policy Characteristics'!$C:$C,0))),"",INDEX('Policy Characteristics'!E:E,MATCH($C633,'Policy Characteristics'!$C:$C,0)))</f>
        <v>indst shift to electricity</v>
      </c>
      <c r="L633" s="176">
        <f>IF(ISBLANK(INDEX('Policy Characteristics'!F:F,MATCH($C633,'Policy Characteristics'!$C:$C,0))),"",INDEX('Policy Characteristics'!F:F,MATCH($C633,'Policy Characteristics'!$C:$C,0)))</f>
        <v>0</v>
      </c>
      <c r="M633" s="176">
        <f>IF(ISBLANK(INDEX('Policy Characteristics'!G:G,MATCH($C633,'Policy Characteristics'!$C:$C,0))),"",INDEX('Policy Characteristics'!G:G,MATCH($C633,'Policy Characteristics'!$C:$C,0)))</f>
        <v>1</v>
      </c>
      <c r="N633" s="176">
        <f>IF(ISBLANK(INDEX('Policy Characteristics'!H:H,MATCH($C633,'Policy Characteristics'!$C:$C,0))),"",INDEX('Policy Characteristics'!H:H,MATCH($C633,'Policy Characteristics'!$C:$C,0)))</f>
        <v>0.01</v>
      </c>
      <c r="O633" s="176" t="str">
        <f>IF(ISBLANK(INDEX('Policy Characteristics'!I:I,MATCH($C633,'Policy Characteristics'!$C:$C,0))),"",INDEX('Policy Characteristics'!I:I,MATCH($C633,'Policy Characteristics'!$C:$C,0)))</f>
        <v>% of fuel shifted</v>
      </c>
      <c r="P633" s="176"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3" s="176" t="str">
        <f>IF(ISBLANK(INDEX('Policy Characteristics'!K:K,MATCH($C633,'Policy Characteristics'!$C:$C,0))),"",INDEX('Policy Characteristics'!K:K,MATCH($C633,'Policy Characteristics'!$C:$C,0)))</f>
        <v>industry-ag-main.html#fuel-switching</v>
      </c>
      <c r="R633" s="176" t="str">
        <f>IF(ISBLANK(INDEX('Policy Characteristics'!L:L,MATCH($C633,'Policy Characteristics'!$C:$C,0))),"",INDEX('Policy Characteristics'!L:L,MATCH($C633,'Policy Characteristics'!$C:$C,0)))</f>
        <v>industry-elec-and-hydrogen.html</v>
      </c>
    </row>
    <row r="634" spans="1:18" x14ac:dyDescent="0.25">
      <c r="A634" s="176" t="str">
        <f>IF(ISBLANK(INDEX('Policy Characteristics'!A:A,MATCH($C634,'Policy Characteristics'!$C:$C,0))),"",INDEX('Policy Characteristics'!A:A,MATCH($C634,'Policy Characteristics'!$C:$C,0)))</f>
        <v>Industry</v>
      </c>
      <c r="B634" s="184" t="str">
        <f>IF(ISBLANK(INDEX('Policy Characteristics'!B:B,MATCH($C634,'Policy Characteristics'!$C:$C,0))),"",INDEX('Policy Characteristics'!B:B,MATCH($C634,'Policy Characteristics'!$C:$C,0)))</f>
        <v>Electrification</v>
      </c>
      <c r="C634" s="176" t="str">
        <f t="shared" ref="C634:C659" si="34">C$633</f>
        <v>Fraction of Eligible Industrial Energy Use Shifted to Electricity</v>
      </c>
      <c r="D634" s="47" t="s">
        <v>1932</v>
      </c>
      <c r="E634" s="1" t="s">
        <v>2299</v>
      </c>
      <c r="F634" t="s">
        <v>1957</v>
      </c>
      <c r="G634" s="47" t="s">
        <v>2306</v>
      </c>
      <c r="H634" s="44">
        <v>1835</v>
      </c>
      <c r="I634" s="197" t="s">
        <v>43</v>
      </c>
      <c r="J634" s="177" t="str">
        <f>IF(ISBLANK(INDEX('Policy Characteristics'!D:D,MATCH($C634,'Policy Characteristics'!$C:$C,0))),"",INDEX('Policy Characteristics'!D:D,MATCH($C634,'Policy Characteristics'!$C:$C,0)))</f>
        <v>Electrification</v>
      </c>
      <c r="K634" s="176" t="str">
        <f>IF(ISBLANK(INDEX('Policy Characteristics'!E:E,MATCH($C634,'Policy Characteristics'!$C:$C,0))),"",INDEX('Policy Characteristics'!E:E,MATCH($C634,'Policy Characteristics'!$C:$C,0)))</f>
        <v>indst shift to electricity</v>
      </c>
      <c r="L634" s="176">
        <f>IF(ISBLANK(INDEX('Policy Characteristics'!F:F,MATCH($C634,'Policy Characteristics'!$C:$C,0))),"",INDEX('Policy Characteristics'!F:F,MATCH($C634,'Policy Characteristics'!$C:$C,0)))</f>
        <v>0</v>
      </c>
      <c r="M634" s="176">
        <f>IF(ISBLANK(INDEX('Policy Characteristics'!G:G,MATCH($C634,'Policy Characteristics'!$C:$C,0))),"",INDEX('Policy Characteristics'!G:G,MATCH($C634,'Policy Characteristics'!$C:$C,0)))</f>
        <v>1</v>
      </c>
      <c r="N634" s="176">
        <f>IF(ISBLANK(INDEX('Policy Characteristics'!H:H,MATCH($C634,'Policy Characteristics'!$C:$C,0))),"",INDEX('Policy Characteristics'!H:H,MATCH($C634,'Policy Characteristics'!$C:$C,0)))</f>
        <v>0.01</v>
      </c>
      <c r="O634" s="176" t="str">
        <f>IF(ISBLANK(INDEX('Policy Characteristics'!I:I,MATCH($C634,'Policy Characteristics'!$C:$C,0))),"",INDEX('Policy Characteristics'!I:I,MATCH($C634,'Policy Characteristics'!$C:$C,0)))</f>
        <v>% of fuel shifted</v>
      </c>
      <c r="P634" s="176"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4" s="176" t="str">
        <f>IF(ISBLANK(INDEX('Policy Characteristics'!K:K,MATCH($C634,'Policy Characteristics'!$C:$C,0))),"",INDEX('Policy Characteristics'!K:K,MATCH($C634,'Policy Characteristics'!$C:$C,0)))</f>
        <v>industry-ag-main.html#fuel-switching</v>
      </c>
      <c r="R634" s="176" t="str">
        <f>IF(ISBLANK(INDEX('Policy Characteristics'!L:L,MATCH($C634,'Policy Characteristics'!$C:$C,0))),"",INDEX('Policy Characteristics'!L:L,MATCH($C634,'Policy Characteristics'!$C:$C,0)))</f>
        <v>industry-elec-and-hydrogen.html</v>
      </c>
    </row>
    <row r="635" spans="1:18" x14ac:dyDescent="0.25">
      <c r="A635" s="176" t="str">
        <f>IF(ISBLANK(INDEX('Policy Characteristics'!A:A,MATCH($C635,'Policy Characteristics'!$C:$C,0))),"",INDEX('Policy Characteristics'!A:A,MATCH($C635,'Policy Characteristics'!$C:$C,0)))</f>
        <v>Industry</v>
      </c>
      <c r="B635" s="184" t="str">
        <f>IF(ISBLANK(INDEX('Policy Characteristics'!B:B,MATCH($C635,'Policy Characteristics'!$C:$C,0))),"",INDEX('Policy Characteristics'!B:B,MATCH($C635,'Policy Characteristics'!$C:$C,0)))</f>
        <v>Electrification</v>
      </c>
      <c r="C635" s="176" t="str">
        <f t="shared" si="34"/>
        <v>Fraction of Eligible Industrial Energy Use Shifted to Electricity</v>
      </c>
      <c r="D635" s="47" t="s">
        <v>1932</v>
      </c>
      <c r="E635" s="1" t="s">
        <v>2300</v>
      </c>
      <c r="F635" t="s">
        <v>1957</v>
      </c>
      <c r="G635" s="47" t="s">
        <v>2307</v>
      </c>
      <c r="H635" s="44">
        <v>1836</v>
      </c>
      <c r="I635" s="197" t="s">
        <v>43</v>
      </c>
      <c r="J635" s="177" t="str">
        <f>IF(ISBLANK(INDEX('Policy Characteristics'!D:D,MATCH($C635,'Policy Characteristics'!$C:$C,0))),"",INDEX('Policy Characteristics'!D:D,MATCH($C635,'Policy Characteristics'!$C:$C,0)))</f>
        <v>Electrification</v>
      </c>
      <c r="K635" s="176" t="str">
        <f>IF(ISBLANK(INDEX('Policy Characteristics'!E:E,MATCH($C635,'Policy Characteristics'!$C:$C,0))),"",INDEX('Policy Characteristics'!E:E,MATCH($C635,'Policy Characteristics'!$C:$C,0)))</f>
        <v>indst shift to electricity</v>
      </c>
      <c r="L635" s="176">
        <f>IF(ISBLANK(INDEX('Policy Characteristics'!F:F,MATCH($C635,'Policy Characteristics'!$C:$C,0))),"",INDEX('Policy Characteristics'!F:F,MATCH($C635,'Policy Characteristics'!$C:$C,0)))</f>
        <v>0</v>
      </c>
      <c r="M635" s="176">
        <f>IF(ISBLANK(INDEX('Policy Characteristics'!G:G,MATCH($C635,'Policy Characteristics'!$C:$C,0))),"",INDEX('Policy Characteristics'!G:G,MATCH($C635,'Policy Characteristics'!$C:$C,0)))</f>
        <v>1</v>
      </c>
      <c r="N635" s="176">
        <f>IF(ISBLANK(INDEX('Policy Characteristics'!H:H,MATCH($C635,'Policy Characteristics'!$C:$C,0))),"",INDEX('Policy Characteristics'!H:H,MATCH($C635,'Policy Characteristics'!$C:$C,0)))</f>
        <v>0.01</v>
      </c>
      <c r="O635" s="176" t="str">
        <f>IF(ISBLANK(INDEX('Policy Characteristics'!I:I,MATCH($C635,'Policy Characteristics'!$C:$C,0))),"",INDEX('Policy Characteristics'!I:I,MATCH($C635,'Policy Characteristics'!$C:$C,0)))</f>
        <v>% of fuel shifted</v>
      </c>
      <c r="P635" s="176"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5" s="176" t="str">
        <f>IF(ISBLANK(INDEX('Policy Characteristics'!K:K,MATCH($C635,'Policy Characteristics'!$C:$C,0))),"",INDEX('Policy Characteristics'!K:K,MATCH($C635,'Policy Characteristics'!$C:$C,0)))</f>
        <v>industry-ag-main.html#fuel-switching</v>
      </c>
      <c r="R635" s="176" t="str">
        <f>IF(ISBLANK(INDEX('Policy Characteristics'!L:L,MATCH($C635,'Policy Characteristics'!$C:$C,0))),"",INDEX('Policy Characteristics'!L:L,MATCH($C635,'Policy Characteristics'!$C:$C,0)))</f>
        <v>industry-elec-and-hydrogen.html</v>
      </c>
    </row>
    <row r="636" spans="1:18" x14ac:dyDescent="0.25">
      <c r="A636" s="176" t="str">
        <f>IF(ISBLANK(INDEX('Policy Characteristics'!A:A,MATCH($C636,'Policy Characteristics'!$C:$C,0))),"",INDEX('Policy Characteristics'!A:A,MATCH($C636,'Policy Characteristics'!$C:$C,0)))</f>
        <v>Industry</v>
      </c>
      <c r="B636" s="184" t="str">
        <f>IF(ISBLANK(INDEX('Policy Characteristics'!B:B,MATCH($C636,'Policy Characteristics'!$C:$C,0))),"",INDEX('Policy Characteristics'!B:B,MATCH($C636,'Policy Characteristics'!$C:$C,0)))</f>
        <v>Electrification</v>
      </c>
      <c r="C636" s="176" t="str">
        <f t="shared" si="34"/>
        <v>Fraction of Eligible Industrial Energy Use Shifted to Electricity</v>
      </c>
      <c r="D636" s="47" t="s">
        <v>1932</v>
      </c>
      <c r="E636" s="1" t="s">
        <v>2301</v>
      </c>
      <c r="F636" t="s">
        <v>1957</v>
      </c>
      <c r="G636" s="47" t="s">
        <v>2308</v>
      </c>
      <c r="H636" s="44">
        <v>1837</v>
      </c>
      <c r="I636" s="197" t="s">
        <v>43</v>
      </c>
      <c r="J636" s="177" t="str">
        <f>IF(ISBLANK(INDEX('Policy Characteristics'!D:D,MATCH($C636,'Policy Characteristics'!$C:$C,0))),"",INDEX('Policy Characteristics'!D:D,MATCH($C636,'Policy Characteristics'!$C:$C,0)))</f>
        <v>Electrification</v>
      </c>
      <c r="K636" s="176" t="str">
        <f>IF(ISBLANK(INDEX('Policy Characteristics'!E:E,MATCH($C636,'Policy Characteristics'!$C:$C,0))),"",INDEX('Policy Characteristics'!E:E,MATCH($C636,'Policy Characteristics'!$C:$C,0)))</f>
        <v>indst shift to electricity</v>
      </c>
      <c r="L636" s="176">
        <f>IF(ISBLANK(INDEX('Policy Characteristics'!F:F,MATCH($C636,'Policy Characteristics'!$C:$C,0))),"",INDEX('Policy Characteristics'!F:F,MATCH($C636,'Policy Characteristics'!$C:$C,0)))</f>
        <v>0</v>
      </c>
      <c r="M636" s="176">
        <f>IF(ISBLANK(INDEX('Policy Characteristics'!G:G,MATCH($C636,'Policy Characteristics'!$C:$C,0))),"",INDEX('Policy Characteristics'!G:G,MATCH($C636,'Policy Characteristics'!$C:$C,0)))</f>
        <v>1</v>
      </c>
      <c r="N636" s="176">
        <f>IF(ISBLANK(INDEX('Policy Characteristics'!H:H,MATCH($C636,'Policy Characteristics'!$C:$C,0))),"",INDEX('Policy Characteristics'!H:H,MATCH($C636,'Policy Characteristics'!$C:$C,0)))</f>
        <v>0.01</v>
      </c>
      <c r="O636" s="176" t="str">
        <f>IF(ISBLANK(INDEX('Policy Characteristics'!I:I,MATCH($C636,'Policy Characteristics'!$C:$C,0))),"",INDEX('Policy Characteristics'!I:I,MATCH($C636,'Policy Characteristics'!$C:$C,0)))</f>
        <v>% of fuel shifted</v>
      </c>
      <c r="P636" s="176"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6" s="176" t="str">
        <f>IF(ISBLANK(INDEX('Policy Characteristics'!K:K,MATCH($C636,'Policy Characteristics'!$C:$C,0))),"",INDEX('Policy Characteristics'!K:K,MATCH($C636,'Policy Characteristics'!$C:$C,0)))</f>
        <v>industry-ag-main.html#fuel-switching</v>
      </c>
      <c r="R636" s="176" t="str">
        <f>IF(ISBLANK(INDEX('Policy Characteristics'!L:L,MATCH($C636,'Policy Characteristics'!$C:$C,0))),"",INDEX('Policy Characteristics'!L:L,MATCH($C636,'Policy Characteristics'!$C:$C,0)))</f>
        <v>industry-elec-and-hydrogen.html</v>
      </c>
    </row>
    <row r="637" spans="1:18" x14ac:dyDescent="0.25">
      <c r="A637" s="176" t="str">
        <f>IF(ISBLANK(INDEX('Policy Characteristics'!A:A,MATCH($C637,'Policy Characteristics'!$C:$C,0))),"",INDEX('Policy Characteristics'!A:A,MATCH($C637,'Policy Characteristics'!$C:$C,0)))</f>
        <v>Industry</v>
      </c>
      <c r="B637" s="184" t="str">
        <f>IF(ISBLANK(INDEX('Policy Characteristics'!B:B,MATCH($C637,'Policy Characteristics'!$C:$C,0))),"",INDEX('Policy Characteristics'!B:B,MATCH($C637,'Policy Characteristics'!$C:$C,0)))</f>
        <v>Electrification</v>
      </c>
      <c r="C637" s="176" t="str">
        <f t="shared" si="34"/>
        <v>Fraction of Eligible Industrial Energy Use Shifted to Electricity</v>
      </c>
      <c r="D637" s="47" t="s">
        <v>1932</v>
      </c>
      <c r="E637" s="1" t="s">
        <v>2302</v>
      </c>
      <c r="F637" t="s">
        <v>1957</v>
      </c>
      <c r="G637" s="47" t="s">
        <v>2309</v>
      </c>
      <c r="H637" s="44">
        <v>1838</v>
      </c>
      <c r="I637" s="197" t="s">
        <v>43</v>
      </c>
      <c r="J637" s="177" t="str">
        <f>IF(ISBLANK(INDEX('Policy Characteristics'!D:D,MATCH($C637,'Policy Characteristics'!$C:$C,0))),"",INDEX('Policy Characteristics'!D:D,MATCH($C637,'Policy Characteristics'!$C:$C,0)))</f>
        <v>Electrification</v>
      </c>
      <c r="K637" s="176" t="str">
        <f>IF(ISBLANK(INDEX('Policy Characteristics'!E:E,MATCH($C637,'Policy Characteristics'!$C:$C,0))),"",INDEX('Policy Characteristics'!E:E,MATCH($C637,'Policy Characteristics'!$C:$C,0)))</f>
        <v>indst shift to electricity</v>
      </c>
      <c r="L637" s="176">
        <f>IF(ISBLANK(INDEX('Policy Characteristics'!F:F,MATCH($C637,'Policy Characteristics'!$C:$C,0))),"",INDEX('Policy Characteristics'!F:F,MATCH($C637,'Policy Characteristics'!$C:$C,0)))</f>
        <v>0</v>
      </c>
      <c r="M637" s="176">
        <f>IF(ISBLANK(INDEX('Policy Characteristics'!G:G,MATCH($C637,'Policy Characteristics'!$C:$C,0))),"",INDEX('Policy Characteristics'!G:G,MATCH($C637,'Policy Characteristics'!$C:$C,0)))</f>
        <v>1</v>
      </c>
      <c r="N637" s="176">
        <f>IF(ISBLANK(INDEX('Policy Characteristics'!H:H,MATCH($C637,'Policy Characteristics'!$C:$C,0))),"",INDEX('Policy Characteristics'!H:H,MATCH($C637,'Policy Characteristics'!$C:$C,0)))</f>
        <v>0.01</v>
      </c>
      <c r="O637" s="176" t="str">
        <f>IF(ISBLANK(INDEX('Policy Characteristics'!I:I,MATCH($C637,'Policy Characteristics'!$C:$C,0))),"",INDEX('Policy Characteristics'!I:I,MATCH($C637,'Policy Characteristics'!$C:$C,0)))</f>
        <v>% of fuel shifted</v>
      </c>
      <c r="P637" s="176"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7" s="176" t="str">
        <f>IF(ISBLANK(INDEX('Policy Characteristics'!K:K,MATCH($C637,'Policy Characteristics'!$C:$C,0))),"",INDEX('Policy Characteristics'!K:K,MATCH($C637,'Policy Characteristics'!$C:$C,0)))</f>
        <v>industry-ag-main.html#fuel-switching</v>
      </c>
      <c r="R637" s="176" t="str">
        <f>IF(ISBLANK(INDEX('Policy Characteristics'!L:L,MATCH($C637,'Policy Characteristics'!$C:$C,0))),"",INDEX('Policy Characteristics'!L:L,MATCH($C637,'Policy Characteristics'!$C:$C,0)))</f>
        <v>industry-elec-and-hydrogen.html</v>
      </c>
    </row>
    <row r="638" spans="1:18" x14ac:dyDescent="0.25">
      <c r="A638" s="176" t="str">
        <f>IF(ISBLANK(INDEX('Policy Characteristics'!A:A,MATCH($C638,'Policy Characteristics'!$C:$C,0))),"",INDEX('Policy Characteristics'!A:A,MATCH($C638,'Policy Characteristics'!$C:$C,0)))</f>
        <v>Industry</v>
      </c>
      <c r="B638" s="184" t="str">
        <f>IF(ISBLANK(INDEX('Policy Characteristics'!B:B,MATCH($C638,'Policy Characteristics'!$C:$C,0))),"",INDEX('Policy Characteristics'!B:B,MATCH($C638,'Policy Characteristics'!$C:$C,0)))</f>
        <v>Electrification</v>
      </c>
      <c r="C638" s="176" t="str">
        <f t="shared" si="34"/>
        <v>Fraction of Eligible Industrial Energy Use Shifted to Electricity</v>
      </c>
      <c r="D638" s="47" t="s">
        <v>1932</v>
      </c>
      <c r="E638" s="1" t="s">
        <v>2303</v>
      </c>
      <c r="F638" t="s">
        <v>1957</v>
      </c>
      <c r="G638" s="47" t="s">
        <v>2310</v>
      </c>
      <c r="H638" s="44">
        <v>1839</v>
      </c>
      <c r="I638" s="197" t="s">
        <v>43</v>
      </c>
      <c r="J638" s="177" t="str">
        <f>IF(ISBLANK(INDEX('Policy Characteristics'!D:D,MATCH($C638,'Policy Characteristics'!$C:$C,0))),"",INDEX('Policy Characteristics'!D:D,MATCH($C638,'Policy Characteristics'!$C:$C,0)))</f>
        <v>Electrification</v>
      </c>
      <c r="K638" s="176" t="str">
        <f>IF(ISBLANK(INDEX('Policy Characteristics'!E:E,MATCH($C638,'Policy Characteristics'!$C:$C,0))),"",INDEX('Policy Characteristics'!E:E,MATCH($C638,'Policy Characteristics'!$C:$C,0)))</f>
        <v>indst shift to electricity</v>
      </c>
      <c r="L638" s="176">
        <f>IF(ISBLANK(INDEX('Policy Characteristics'!F:F,MATCH($C638,'Policy Characteristics'!$C:$C,0))),"",INDEX('Policy Characteristics'!F:F,MATCH($C638,'Policy Characteristics'!$C:$C,0)))</f>
        <v>0</v>
      </c>
      <c r="M638" s="176">
        <f>IF(ISBLANK(INDEX('Policy Characteristics'!G:G,MATCH($C638,'Policy Characteristics'!$C:$C,0))),"",INDEX('Policy Characteristics'!G:G,MATCH($C638,'Policy Characteristics'!$C:$C,0)))</f>
        <v>1</v>
      </c>
      <c r="N638" s="176">
        <f>IF(ISBLANK(INDEX('Policy Characteristics'!H:H,MATCH($C638,'Policy Characteristics'!$C:$C,0))),"",INDEX('Policy Characteristics'!H:H,MATCH($C638,'Policy Characteristics'!$C:$C,0)))</f>
        <v>0.01</v>
      </c>
      <c r="O638" s="176" t="str">
        <f>IF(ISBLANK(INDEX('Policy Characteristics'!I:I,MATCH($C638,'Policy Characteristics'!$C:$C,0))),"",INDEX('Policy Characteristics'!I:I,MATCH($C638,'Policy Characteristics'!$C:$C,0)))</f>
        <v>% of fuel shifted</v>
      </c>
      <c r="P638" s="176"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8" s="176" t="str">
        <f>IF(ISBLANK(INDEX('Policy Characteristics'!K:K,MATCH($C638,'Policy Characteristics'!$C:$C,0))),"",INDEX('Policy Characteristics'!K:K,MATCH($C638,'Policy Characteristics'!$C:$C,0)))</f>
        <v>industry-ag-main.html#fuel-switching</v>
      </c>
      <c r="R638" s="176" t="str">
        <f>IF(ISBLANK(INDEX('Policy Characteristics'!L:L,MATCH($C638,'Policy Characteristics'!$C:$C,0))),"",INDEX('Policy Characteristics'!L:L,MATCH($C638,'Policy Characteristics'!$C:$C,0)))</f>
        <v>industry-elec-and-hydrogen.html</v>
      </c>
    </row>
    <row r="639" spans="1:18" x14ac:dyDescent="0.25">
      <c r="A639" s="176" t="str">
        <f>IF(ISBLANK(INDEX('Policy Characteristics'!A:A,MATCH($C639,'Policy Characteristics'!$C:$C,0))),"",INDEX('Policy Characteristics'!A:A,MATCH($C639,'Policy Characteristics'!$C:$C,0)))</f>
        <v>Industry</v>
      </c>
      <c r="B639" s="184" t="str">
        <f>IF(ISBLANK(INDEX('Policy Characteristics'!B:B,MATCH($C639,'Policy Characteristics'!$C:$C,0))),"",INDEX('Policy Characteristics'!B:B,MATCH($C639,'Policy Characteristics'!$C:$C,0)))</f>
        <v>Electrification</v>
      </c>
      <c r="C639" s="176" t="str">
        <f t="shared" si="34"/>
        <v>Fraction of Eligible Industrial Energy Use Shifted to Electricity</v>
      </c>
      <c r="D639" s="47" t="s">
        <v>1932</v>
      </c>
      <c r="E639" s="1" t="s">
        <v>2304</v>
      </c>
      <c r="F639" t="s">
        <v>1957</v>
      </c>
      <c r="G639" s="47" t="s">
        <v>2311</v>
      </c>
      <c r="H639" s="44">
        <v>1840</v>
      </c>
      <c r="I639" s="47" t="s">
        <v>43</v>
      </c>
      <c r="J639" s="177" t="str">
        <f>IF(ISBLANK(INDEX('Policy Characteristics'!D:D,MATCH($C639,'Policy Characteristics'!$C:$C,0))),"",INDEX('Policy Characteristics'!D:D,MATCH($C639,'Policy Characteristics'!$C:$C,0)))</f>
        <v>Electrification</v>
      </c>
      <c r="K639" s="176" t="str">
        <f>IF(ISBLANK(INDEX('Policy Characteristics'!E:E,MATCH($C639,'Policy Characteristics'!$C:$C,0))),"",INDEX('Policy Characteristics'!E:E,MATCH($C639,'Policy Characteristics'!$C:$C,0)))</f>
        <v>indst shift to electricity</v>
      </c>
      <c r="L639" s="176">
        <f>IF(ISBLANK(INDEX('Policy Characteristics'!F:F,MATCH($C639,'Policy Characteristics'!$C:$C,0))),"",INDEX('Policy Characteristics'!F:F,MATCH($C639,'Policy Characteristics'!$C:$C,0)))</f>
        <v>0</v>
      </c>
      <c r="M639" s="176">
        <f>IF(ISBLANK(INDEX('Policy Characteristics'!G:G,MATCH($C639,'Policy Characteristics'!$C:$C,0))),"",INDEX('Policy Characteristics'!G:G,MATCH($C639,'Policy Characteristics'!$C:$C,0)))</f>
        <v>1</v>
      </c>
      <c r="N639" s="176">
        <f>IF(ISBLANK(INDEX('Policy Characteristics'!H:H,MATCH($C639,'Policy Characteristics'!$C:$C,0))),"",INDEX('Policy Characteristics'!H:H,MATCH($C639,'Policy Characteristics'!$C:$C,0)))</f>
        <v>0.01</v>
      </c>
      <c r="O639" s="176" t="str">
        <f>IF(ISBLANK(INDEX('Policy Characteristics'!I:I,MATCH($C639,'Policy Characteristics'!$C:$C,0))),"",INDEX('Policy Characteristics'!I:I,MATCH($C639,'Policy Characteristics'!$C:$C,0)))</f>
        <v>% of fuel shifted</v>
      </c>
      <c r="P639" s="176"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9" s="176" t="str">
        <f>IF(ISBLANK(INDEX('Policy Characteristics'!K:K,MATCH($C639,'Policy Characteristics'!$C:$C,0))),"",INDEX('Policy Characteristics'!K:K,MATCH($C639,'Policy Characteristics'!$C:$C,0)))</f>
        <v>industry-ag-main.html#fuel-switching</v>
      </c>
      <c r="R639" s="176" t="str">
        <f>IF(ISBLANK(INDEX('Policy Characteristics'!L:L,MATCH($C639,'Policy Characteristics'!$C:$C,0))),"",INDEX('Policy Characteristics'!L:L,MATCH($C639,'Policy Characteristics'!$C:$C,0)))</f>
        <v>industry-elec-and-hydrogen.html</v>
      </c>
    </row>
    <row r="640" spans="1:18" x14ac:dyDescent="0.25">
      <c r="A640" s="176" t="str">
        <f>IF(ISBLANK(INDEX('Policy Characteristics'!A:A,MATCH($C640,'Policy Characteristics'!$C:$C,0))),"",INDEX('Policy Characteristics'!A:A,MATCH($C640,'Policy Characteristics'!$C:$C,0)))</f>
        <v>Industry</v>
      </c>
      <c r="B640" s="184" t="str">
        <f>IF(ISBLANK(INDEX('Policy Characteristics'!B:B,MATCH($C640,'Policy Characteristics'!$C:$C,0))),"",INDEX('Policy Characteristics'!B:B,MATCH($C640,'Policy Characteristics'!$C:$C,0)))</f>
        <v>Electrification</v>
      </c>
      <c r="C640" s="176" t="str">
        <f t="shared" si="34"/>
        <v>Fraction of Eligible Industrial Energy Use Shifted to Electricity</v>
      </c>
      <c r="D640" s="47" t="s">
        <v>1932</v>
      </c>
      <c r="E640" s="1" t="s">
        <v>2444</v>
      </c>
      <c r="F640" t="s">
        <v>1957</v>
      </c>
      <c r="G640" s="47" t="s">
        <v>2444</v>
      </c>
      <c r="H640" s="44">
        <v>1841</v>
      </c>
      <c r="I640" s="47" t="s">
        <v>43</v>
      </c>
      <c r="J640" s="177" t="str">
        <f>IF(ISBLANK(INDEX('Policy Characteristics'!D:D,MATCH($C640,'Policy Characteristics'!$C:$C,0))),"",INDEX('Policy Characteristics'!D:D,MATCH($C640,'Policy Characteristics'!$C:$C,0)))</f>
        <v>Electrification</v>
      </c>
      <c r="K640" s="176" t="str">
        <f>IF(ISBLANK(INDEX('Policy Characteristics'!E:E,MATCH($C640,'Policy Characteristics'!$C:$C,0))),"",INDEX('Policy Characteristics'!E:E,MATCH($C640,'Policy Characteristics'!$C:$C,0)))</f>
        <v>indst shift to electricity</v>
      </c>
      <c r="L640" s="176">
        <f>IF(ISBLANK(INDEX('Policy Characteristics'!F:F,MATCH($C640,'Policy Characteristics'!$C:$C,0))),"",INDEX('Policy Characteristics'!F:F,MATCH($C640,'Policy Characteristics'!$C:$C,0)))</f>
        <v>0</v>
      </c>
      <c r="M640" s="176">
        <f>IF(ISBLANK(INDEX('Policy Characteristics'!G:G,MATCH($C640,'Policy Characteristics'!$C:$C,0))),"",INDEX('Policy Characteristics'!G:G,MATCH($C640,'Policy Characteristics'!$C:$C,0)))</f>
        <v>1</v>
      </c>
      <c r="N640" s="176">
        <f>IF(ISBLANK(INDEX('Policy Characteristics'!H:H,MATCH($C640,'Policy Characteristics'!$C:$C,0))),"",INDEX('Policy Characteristics'!H:H,MATCH($C640,'Policy Characteristics'!$C:$C,0)))</f>
        <v>0.01</v>
      </c>
      <c r="O640" s="176" t="str">
        <f>IF(ISBLANK(INDEX('Policy Characteristics'!I:I,MATCH($C640,'Policy Characteristics'!$C:$C,0))),"",INDEX('Policy Characteristics'!I:I,MATCH($C640,'Policy Characteristics'!$C:$C,0)))</f>
        <v>% of fuel shifted</v>
      </c>
      <c r="P640" s="176"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0" s="176" t="str">
        <f>IF(ISBLANK(INDEX('Policy Characteristics'!K:K,MATCH($C640,'Policy Characteristics'!$C:$C,0))),"",INDEX('Policy Characteristics'!K:K,MATCH($C640,'Policy Characteristics'!$C:$C,0)))</f>
        <v>industry-ag-main.html#fuel-switching</v>
      </c>
      <c r="R640" s="176" t="str">
        <f>IF(ISBLANK(INDEX('Policy Characteristics'!L:L,MATCH($C640,'Policy Characteristics'!$C:$C,0))),"",INDEX('Policy Characteristics'!L:L,MATCH($C640,'Policy Characteristics'!$C:$C,0)))</f>
        <v>industry-elec-and-hydrogen.html</v>
      </c>
    </row>
    <row r="641" spans="1:18" x14ac:dyDescent="0.25">
      <c r="A641" s="176" t="str">
        <f>IF(ISBLANK(INDEX('Policy Characteristics'!A:A,MATCH($C641,'Policy Characteristics'!$C:$C,0))),"",INDEX('Policy Characteristics'!A:A,MATCH($C641,'Policy Characteristics'!$C:$C,0)))</f>
        <v>Industry</v>
      </c>
      <c r="B641" s="184" t="str">
        <f>IF(ISBLANK(INDEX('Policy Characteristics'!B:B,MATCH($C641,'Policy Characteristics'!$C:$C,0))),"",INDEX('Policy Characteristics'!B:B,MATCH($C641,'Policy Characteristics'!$C:$C,0)))</f>
        <v>Electrification</v>
      </c>
      <c r="C641" s="176" t="str">
        <f t="shared" si="34"/>
        <v>Fraction of Eligible Industrial Energy Use Shifted to Electricity</v>
      </c>
      <c r="D641" s="6" t="s">
        <v>1933</v>
      </c>
      <c r="E641" s="1" t="s">
        <v>2298</v>
      </c>
      <c r="F641" t="s">
        <v>1633</v>
      </c>
      <c r="G641" s="47" t="s">
        <v>2305</v>
      </c>
      <c r="H641" s="44">
        <v>1842</v>
      </c>
      <c r="I641" s="47" t="s">
        <v>43</v>
      </c>
      <c r="J641" s="177" t="str">
        <f>IF(ISBLANK(INDEX('Policy Characteristics'!D:D,MATCH($C641,'Policy Characteristics'!$C:$C,0))),"",INDEX('Policy Characteristics'!D:D,MATCH($C641,'Policy Characteristics'!$C:$C,0)))</f>
        <v>Electrification</v>
      </c>
      <c r="K641" s="176" t="str">
        <f>IF(ISBLANK(INDEX('Policy Characteristics'!E:E,MATCH($C641,'Policy Characteristics'!$C:$C,0))),"",INDEX('Policy Characteristics'!E:E,MATCH($C641,'Policy Characteristics'!$C:$C,0)))</f>
        <v>indst shift to electricity</v>
      </c>
      <c r="L641" s="176">
        <f>IF(ISBLANK(INDEX('Policy Characteristics'!F:F,MATCH($C641,'Policy Characteristics'!$C:$C,0))),"",INDEX('Policy Characteristics'!F:F,MATCH($C641,'Policy Characteristics'!$C:$C,0)))</f>
        <v>0</v>
      </c>
      <c r="M641" s="176">
        <f>IF(ISBLANK(INDEX('Policy Characteristics'!G:G,MATCH($C641,'Policy Characteristics'!$C:$C,0))),"",INDEX('Policy Characteristics'!G:G,MATCH($C641,'Policy Characteristics'!$C:$C,0)))</f>
        <v>1</v>
      </c>
      <c r="N641" s="176">
        <f>IF(ISBLANK(INDEX('Policy Characteristics'!H:H,MATCH($C641,'Policy Characteristics'!$C:$C,0))),"",INDEX('Policy Characteristics'!H:H,MATCH($C641,'Policy Characteristics'!$C:$C,0)))</f>
        <v>0.01</v>
      </c>
      <c r="O641" s="176" t="str">
        <f>IF(ISBLANK(INDEX('Policy Characteristics'!I:I,MATCH($C641,'Policy Characteristics'!$C:$C,0))),"",INDEX('Policy Characteristics'!I:I,MATCH($C641,'Policy Characteristics'!$C:$C,0)))</f>
        <v>% of fuel shifted</v>
      </c>
      <c r="P641" s="176"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1" s="176" t="str">
        <f>IF(ISBLANK(INDEX('Policy Characteristics'!K:K,MATCH($C641,'Policy Characteristics'!$C:$C,0))),"",INDEX('Policy Characteristics'!K:K,MATCH($C641,'Policy Characteristics'!$C:$C,0)))</f>
        <v>industry-ag-main.html#fuel-switching</v>
      </c>
      <c r="R641" s="176" t="str">
        <f>IF(ISBLANK(INDEX('Policy Characteristics'!L:L,MATCH($C641,'Policy Characteristics'!$C:$C,0))),"",INDEX('Policy Characteristics'!L:L,MATCH($C641,'Policy Characteristics'!$C:$C,0)))</f>
        <v>industry-elec-and-hydrogen.html</v>
      </c>
    </row>
    <row r="642" spans="1:18" x14ac:dyDescent="0.25">
      <c r="A642" s="176" t="str">
        <f>IF(ISBLANK(INDEX('Policy Characteristics'!A:A,MATCH($C642,'Policy Characteristics'!$C:$C,0))),"",INDEX('Policy Characteristics'!A:A,MATCH($C642,'Policy Characteristics'!$C:$C,0)))</f>
        <v>Industry</v>
      </c>
      <c r="B642" s="184" t="str">
        <f>IF(ISBLANK(INDEX('Policy Characteristics'!B:B,MATCH($C642,'Policy Characteristics'!$C:$C,0))),"",INDEX('Policy Characteristics'!B:B,MATCH($C642,'Policy Characteristics'!$C:$C,0)))</f>
        <v>Electrification</v>
      </c>
      <c r="C642" s="176" t="str">
        <f t="shared" si="34"/>
        <v>Fraction of Eligible Industrial Energy Use Shifted to Electricity</v>
      </c>
      <c r="D642" s="6" t="s">
        <v>1933</v>
      </c>
      <c r="E642" s="1" t="s">
        <v>2299</v>
      </c>
      <c r="F642" t="s">
        <v>1633</v>
      </c>
      <c r="G642" s="47" t="s">
        <v>2306</v>
      </c>
      <c r="H642" s="44">
        <v>1843</v>
      </c>
      <c r="I642" s="197" t="s">
        <v>43</v>
      </c>
      <c r="J642" s="177" t="str">
        <f>IF(ISBLANK(INDEX('Policy Characteristics'!D:D,MATCH($C642,'Policy Characteristics'!$C:$C,0))),"",INDEX('Policy Characteristics'!D:D,MATCH($C642,'Policy Characteristics'!$C:$C,0)))</f>
        <v>Electrification</v>
      </c>
      <c r="K642" s="176" t="str">
        <f>IF(ISBLANK(INDEX('Policy Characteristics'!E:E,MATCH($C642,'Policy Characteristics'!$C:$C,0))),"",INDEX('Policy Characteristics'!E:E,MATCH($C642,'Policy Characteristics'!$C:$C,0)))</f>
        <v>indst shift to electricity</v>
      </c>
      <c r="L642" s="176">
        <f>IF(ISBLANK(INDEX('Policy Characteristics'!F:F,MATCH($C642,'Policy Characteristics'!$C:$C,0))),"",INDEX('Policy Characteristics'!F:F,MATCH($C642,'Policy Characteristics'!$C:$C,0)))</f>
        <v>0</v>
      </c>
      <c r="M642" s="176">
        <f>IF(ISBLANK(INDEX('Policy Characteristics'!G:G,MATCH($C642,'Policy Characteristics'!$C:$C,0))),"",INDEX('Policy Characteristics'!G:G,MATCH($C642,'Policy Characteristics'!$C:$C,0)))</f>
        <v>1</v>
      </c>
      <c r="N642" s="176">
        <f>IF(ISBLANK(INDEX('Policy Characteristics'!H:H,MATCH($C642,'Policy Characteristics'!$C:$C,0))),"",INDEX('Policy Characteristics'!H:H,MATCH($C642,'Policy Characteristics'!$C:$C,0)))</f>
        <v>0.01</v>
      </c>
      <c r="O642" s="176" t="str">
        <f>IF(ISBLANK(INDEX('Policy Characteristics'!I:I,MATCH($C642,'Policy Characteristics'!$C:$C,0))),"",INDEX('Policy Characteristics'!I:I,MATCH($C642,'Policy Characteristics'!$C:$C,0)))</f>
        <v>% of fuel shifted</v>
      </c>
      <c r="P642" s="176"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2" s="176" t="str">
        <f>IF(ISBLANK(INDEX('Policy Characteristics'!K:K,MATCH($C642,'Policy Characteristics'!$C:$C,0))),"",INDEX('Policy Characteristics'!K:K,MATCH($C642,'Policy Characteristics'!$C:$C,0)))</f>
        <v>industry-ag-main.html#fuel-switching</v>
      </c>
      <c r="R642" s="176" t="str">
        <f>IF(ISBLANK(INDEX('Policy Characteristics'!L:L,MATCH($C642,'Policy Characteristics'!$C:$C,0))),"",INDEX('Policy Characteristics'!L:L,MATCH($C642,'Policy Characteristics'!$C:$C,0)))</f>
        <v>industry-elec-and-hydrogen.html</v>
      </c>
    </row>
    <row r="643" spans="1:18" x14ac:dyDescent="0.25">
      <c r="A643" s="176" t="str">
        <f>IF(ISBLANK(INDEX('Policy Characteristics'!A:A,MATCH($C643,'Policy Characteristics'!$C:$C,0))),"",INDEX('Policy Characteristics'!A:A,MATCH($C643,'Policy Characteristics'!$C:$C,0)))</f>
        <v>Industry</v>
      </c>
      <c r="B643" s="184" t="str">
        <f>IF(ISBLANK(INDEX('Policy Characteristics'!B:B,MATCH($C643,'Policy Characteristics'!$C:$C,0))),"",INDEX('Policy Characteristics'!B:B,MATCH($C643,'Policy Characteristics'!$C:$C,0)))</f>
        <v>Electrification</v>
      </c>
      <c r="C643" s="176" t="str">
        <f t="shared" si="34"/>
        <v>Fraction of Eligible Industrial Energy Use Shifted to Electricity</v>
      </c>
      <c r="D643" s="6" t="s">
        <v>1933</v>
      </c>
      <c r="E643" s="1" t="s">
        <v>2300</v>
      </c>
      <c r="F643" t="s">
        <v>1633</v>
      </c>
      <c r="G643" s="47" t="s">
        <v>2307</v>
      </c>
      <c r="H643" s="44">
        <v>1844</v>
      </c>
      <c r="I643" s="197" t="s">
        <v>43</v>
      </c>
      <c r="J643" s="177" t="str">
        <f>IF(ISBLANK(INDEX('Policy Characteristics'!D:D,MATCH($C643,'Policy Characteristics'!$C:$C,0))),"",INDEX('Policy Characteristics'!D:D,MATCH($C643,'Policy Characteristics'!$C:$C,0)))</f>
        <v>Electrification</v>
      </c>
      <c r="K643" s="176" t="str">
        <f>IF(ISBLANK(INDEX('Policy Characteristics'!E:E,MATCH($C643,'Policy Characteristics'!$C:$C,0))),"",INDEX('Policy Characteristics'!E:E,MATCH($C643,'Policy Characteristics'!$C:$C,0)))</f>
        <v>indst shift to electricity</v>
      </c>
      <c r="L643" s="176">
        <f>IF(ISBLANK(INDEX('Policy Characteristics'!F:F,MATCH($C643,'Policy Characteristics'!$C:$C,0))),"",INDEX('Policy Characteristics'!F:F,MATCH($C643,'Policy Characteristics'!$C:$C,0)))</f>
        <v>0</v>
      </c>
      <c r="M643" s="176">
        <f>IF(ISBLANK(INDEX('Policy Characteristics'!G:G,MATCH($C643,'Policy Characteristics'!$C:$C,0))),"",INDEX('Policy Characteristics'!G:G,MATCH($C643,'Policy Characteristics'!$C:$C,0)))</f>
        <v>1</v>
      </c>
      <c r="N643" s="176">
        <f>IF(ISBLANK(INDEX('Policy Characteristics'!H:H,MATCH($C643,'Policy Characteristics'!$C:$C,0))),"",INDEX('Policy Characteristics'!H:H,MATCH($C643,'Policy Characteristics'!$C:$C,0)))</f>
        <v>0.01</v>
      </c>
      <c r="O643" s="176" t="str">
        <f>IF(ISBLANK(INDEX('Policy Characteristics'!I:I,MATCH($C643,'Policy Characteristics'!$C:$C,0))),"",INDEX('Policy Characteristics'!I:I,MATCH($C643,'Policy Characteristics'!$C:$C,0)))</f>
        <v>% of fuel shifted</v>
      </c>
      <c r="P643" s="176"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3" s="176" t="str">
        <f>IF(ISBLANK(INDEX('Policy Characteristics'!K:K,MATCH($C643,'Policy Characteristics'!$C:$C,0))),"",INDEX('Policy Characteristics'!K:K,MATCH($C643,'Policy Characteristics'!$C:$C,0)))</f>
        <v>industry-ag-main.html#fuel-switching</v>
      </c>
      <c r="R643" s="176" t="str">
        <f>IF(ISBLANK(INDEX('Policy Characteristics'!L:L,MATCH($C643,'Policy Characteristics'!$C:$C,0))),"",INDEX('Policy Characteristics'!L:L,MATCH($C643,'Policy Characteristics'!$C:$C,0)))</f>
        <v>industry-elec-and-hydrogen.html</v>
      </c>
    </row>
    <row r="644" spans="1:18" x14ac:dyDescent="0.25">
      <c r="A644" s="176" t="str">
        <f>IF(ISBLANK(INDEX('Policy Characteristics'!A:A,MATCH($C644,'Policy Characteristics'!$C:$C,0))),"",INDEX('Policy Characteristics'!A:A,MATCH($C644,'Policy Characteristics'!$C:$C,0)))</f>
        <v>Industry</v>
      </c>
      <c r="B644" s="184" t="str">
        <f>IF(ISBLANK(INDEX('Policy Characteristics'!B:B,MATCH($C644,'Policy Characteristics'!$C:$C,0))),"",INDEX('Policy Characteristics'!B:B,MATCH($C644,'Policy Characteristics'!$C:$C,0)))</f>
        <v>Electrification</v>
      </c>
      <c r="C644" s="176" t="str">
        <f t="shared" si="34"/>
        <v>Fraction of Eligible Industrial Energy Use Shifted to Electricity</v>
      </c>
      <c r="D644" s="6" t="s">
        <v>1933</v>
      </c>
      <c r="E644" s="1" t="s">
        <v>2301</v>
      </c>
      <c r="F644" t="s">
        <v>1633</v>
      </c>
      <c r="G644" s="47" t="s">
        <v>2308</v>
      </c>
      <c r="H644" s="44">
        <v>1845</v>
      </c>
      <c r="I644" s="197" t="s">
        <v>43</v>
      </c>
      <c r="J644" s="177" t="str">
        <f>IF(ISBLANK(INDEX('Policy Characteristics'!D:D,MATCH($C644,'Policy Characteristics'!$C:$C,0))),"",INDEX('Policy Characteristics'!D:D,MATCH($C644,'Policy Characteristics'!$C:$C,0)))</f>
        <v>Electrification</v>
      </c>
      <c r="K644" s="176" t="str">
        <f>IF(ISBLANK(INDEX('Policy Characteristics'!E:E,MATCH($C644,'Policy Characteristics'!$C:$C,0))),"",INDEX('Policy Characteristics'!E:E,MATCH($C644,'Policy Characteristics'!$C:$C,0)))</f>
        <v>indst shift to electricity</v>
      </c>
      <c r="L644" s="176">
        <f>IF(ISBLANK(INDEX('Policy Characteristics'!F:F,MATCH($C644,'Policy Characteristics'!$C:$C,0))),"",INDEX('Policy Characteristics'!F:F,MATCH($C644,'Policy Characteristics'!$C:$C,0)))</f>
        <v>0</v>
      </c>
      <c r="M644" s="176">
        <f>IF(ISBLANK(INDEX('Policy Characteristics'!G:G,MATCH($C644,'Policy Characteristics'!$C:$C,0))),"",INDEX('Policy Characteristics'!G:G,MATCH($C644,'Policy Characteristics'!$C:$C,0)))</f>
        <v>1</v>
      </c>
      <c r="N644" s="176">
        <f>IF(ISBLANK(INDEX('Policy Characteristics'!H:H,MATCH($C644,'Policy Characteristics'!$C:$C,0))),"",INDEX('Policy Characteristics'!H:H,MATCH($C644,'Policy Characteristics'!$C:$C,0)))</f>
        <v>0.01</v>
      </c>
      <c r="O644" s="176" t="str">
        <f>IF(ISBLANK(INDEX('Policy Characteristics'!I:I,MATCH($C644,'Policy Characteristics'!$C:$C,0))),"",INDEX('Policy Characteristics'!I:I,MATCH($C644,'Policy Characteristics'!$C:$C,0)))</f>
        <v>% of fuel shifted</v>
      </c>
      <c r="P644" s="176"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4" s="176" t="str">
        <f>IF(ISBLANK(INDEX('Policy Characteristics'!K:K,MATCH($C644,'Policy Characteristics'!$C:$C,0))),"",INDEX('Policy Characteristics'!K:K,MATCH($C644,'Policy Characteristics'!$C:$C,0)))</f>
        <v>industry-ag-main.html#fuel-switching</v>
      </c>
      <c r="R644" s="176" t="str">
        <f>IF(ISBLANK(INDEX('Policy Characteristics'!L:L,MATCH($C644,'Policy Characteristics'!$C:$C,0))),"",INDEX('Policy Characteristics'!L:L,MATCH($C644,'Policy Characteristics'!$C:$C,0)))</f>
        <v>industry-elec-and-hydrogen.html</v>
      </c>
    </row>
    <row r="645" spans="1:18" x14ac:dyDescent="0.25">
      <c r="A645" s="176" t="str">
        <f>IF(ISBLANK(INDEX('Policy Characteristics'!A:A,MATCH($C645,'Policy Characteristics'!$C:$C,0))),"",INDEX('Policy Characteristics'!A:A,MATCH($C645,'Policy Characteristics'!$C:$C,0)))</f>
        <v>Industry</v>
      </c>
      <c r="B645" s="184" t="str">
        <f>IF(ISBLANK(INDEX('Policy Characteristics'!B:B,MATCH($C645,'Policy Characteristics'!$C:$C,0))),"",INDEX('Policy Characteristics'!B:B,MATCH($C645,'Policy Characteristics'!$C:$C,0)))</f>
        <v>Electrification</v>
      </c>
      <c r="C645" s="176" t="str">
        <f t="shared" si="34"/>
        <v>Fraction of Eligible Industrial Energy Use Shifted to Electricity</v>
      </c>
      <c r="D645" s="6" t="s">
        <v>1933</v>
      </c>
      <c r="E645" s="1" t="s">
        <v>2302</v>
      </c>
      <c r="F645" t="s">
        <v>1633</v>
      </c>
      <c r="G645" s="47" t="s">
        <v>2309</v>
      </c>
      <c r="H645" s="44">
        <v>1846</v>
      </c>
      <c r="I645" s="197" t="s">
        <v>43</v>
      </c>
      <c r="J645" s="177" t="str">
        <f>IF(ISBLANK(INDEX('Policy Characteristics'!D:D,MATCH($C645,'Policy Characteristics'!$C:$C,0))),"",INDEX('Policy Characteristics'!D:D,MATCH($C645,'Policy Characteristics'!$C:$C,0)))</f>
        <v>Electrification</v>
      </c>
      <c r="K645" s="176" t="str">
        <f>IF(ISBLANK(INDEX('Policy Characteristics'!E:E,MATCH($C645,'Policy Characteristics'!$C:$C,0))),"",INDEX('Policy Characteristics'!E:E,MATCH($C645,'Policy Characteristics'!$C:$C,0)))</f>
        <v>indst shift to electricity</v>
      </c>
      <c r="L645" s="176">
        <f>IF(ISBLANK(INDEX('Policy Characteristics'!F:F,MATCH($C645,'Policy Characteristics'!$C:$C,0))),"",INDEX('Policy Characteristics'!F:F,MATCH($C645,'Policy Characteristics'!$C:$C,0)))</f>
        <v>0</v>
      </c>
      <c r="M645" s="176">
        <f>IF(ISBLANK(INDEX('Policy Characteristics'!G:G,MATCH($C645,'Policy Characteristics'!$C:$C,0))),"",INDEX('Policy Characteristics'!G:G,MATCH($C645,'Policy Characteristics'!$C:$C,0)))</f>
        <v>1</v>
      </c>
      <c r="N645" s="176">
        <f>IF(ISBLANK(INDEX('Policy Characteristics'!H:H,MATCH($C645,'Policy Characteristics'!$C:$C,0))),"",INDEX('Policy Characteristics'!H:H,MATCH($C645,'Policy Characteristics'!$C:$C,0)))</f>
        <v>0.01</v>
      </c>
      <c r="O645" s="176" t="str">
        <f>IF(ISBLANK(INDEX('Policy Characteristics'!I:I,MATCH($C645,'Policy Characteristics'!$C:$C,0))),"",INDEX('Policy Characteristics'!I:I,MATCH($C645,'Policy Characteristics'!$C:$C,0)))</f>
        <v>% of fuel shifted</v>
      </c>
      <c r="P645" s="176"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5" s="176" t="str">
        <f>IF(ISBLANK(INDEX('Policy Characteristics'!K:K,MATCH($C645,'Policy Characteristics'!$C:$C,0))),"",INDEX('Policy Characteristics'!K:K,MATCH($C645,'Policy Characteristics'!$C:$C,0)))</f>
        <v>industry-ag-main.html#fuel-switching</v>
      </c>
      <c r="R645" s="176" t="str">
        <f>IF(ISBLANK(INDEX('Policy Characteristics'!L:L,MATCH($C645,'Policy Characteristics'!$C:$C,0))),"",INDEX('Policy Characteristics'!L:L,MATCH($C645,'Policy Characteristics'!$C:$C,0)))</f>
        <v>industry-elec-and-hydrogen.html</v>
      </c>
    </row>
    <row r="646" spans="1:18" x14ac:dyDescent="0.25">
      <c r="A646" s="176" t="str">
        <f>IF(ISBLANK(INDEX('Policy Characteristics'!A:A,MATCH($C646,'Policy Characteristics'!$C:$C,0))),"",INDEX('Policy Characteristics'!A:A,MATCH($C646,'Policy Characteristics'!$C:$C,0)))</f>
        <v>Industry</v>
      </c>
      <c r="B646" s="184" t="str">
        <f>IF(ISBLANK(INDEX('Policy Characteristics'!B:B,MATCH($C646,'Policy Characteristics'!$C:$C,0))),"",INDEX('Policy Characteristics'!B:B,MATCH($C646,'Policy Characteristics'!$C:$C,0)))</f>
        <v>Electrification</v>
      </c>
      <c r="C646" s="176" t="str">
        <f t="shared" si="34"/>
        <v>Fraction of Eligible Industrial Energy Use Shifted to Electricity</v>
      </c>
      <c r="D646" s="6" t="s">
        <v>1933</v>
      </c>
      <c r="E646" s="1" t="s">
        <v>2303</v>
      </c>
      <c r="F646" t="s">
        <v>1633</v>
      </c>
      <c r="G646" s="47" t="s">
        <v>2310</v>
      </c>
      <c r="H646" s="44">
        <v>1847</v>
      </c>
      <c r="I646" s="47" t="s">
        <v>43</v>
      </c>
      <c r="J646" s="177" t="str">
        <f>IF(ISBLANK(INDEX('Policy Characteristics'!D:D,MATCH($C646,'Policy Characteristics'!$C:$C,0))),"",INDEX('Policy Characteristics'!D:D,MATCH($C646,'Policy Characteristics'!$C:$C,0)))</f>
        <v>Electrification</v>
      </c>
      <c r="K646" s="176" t="str">
        <f>IF(ISBLANK(INDEX('Policy Characteristics'!E:E,MATCH($C646,'Policy Characteristics'!$C:$C,0))),"",INDEX('Policy Characteristics'!E:E,MATCH($C646,'Policy Characteristics'!$C:$C,0)))</f>
        <v>indst shift to electricity</v>
      </c>
      <c r="L646" s="176">
        <f>IF(ISBLANK(INDEX('Policy Characteristics'!F:F,MATCH($C646,'Policy Characteristics'!$C:$C,0))),"",INDEX('Policy Characteristics'!F:F,MATCH($C646,'Policy Characteristics'!$C:$C,0)))</f>
        <v>0</v>
      </c>
      <c r="M646" s="176">
        <f>IF(ISBLANK(INDEX('Policy Characteristics'!G:G,MATCH($C646,'Policy Characteristics'!$C:$C,0))),"",INDEX('Policy Characteristics'!G:G,MATCH($C646,'Policy Characteristics'!$C:$C,0)))</f>
        <v>1</v>
      </c>
      <c r="N646" s="176">
        <f>IF(ISBLANK(INDEX('Policy Characteristics'!H:H,MATCH($C646,'Policy Characteristics'!$C:$C,0))),"",INDEX('Policy Characteristics'!H:H,MATCH($C646,'Policy Characteristics'!$C:$C,0)))</f>
        <v>0.01</v>
      </c>
      <c r="O646" s="176" t="str">
        <f>IF(ISBLANK(INDEX('Policy Characteristics'!I:I,MATCH($C646,'Policy Characteristics'!$C:$C,0))),"",INDEX('Policy Characteristics'!I:I,MATCH($C646,'Policy Characteristics'!$C:$C,0)))</f>
        <v>% of fuel shifted</v>
      </c>
      <c r="P646" s="176"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6" s="176" t="str">
        <f>IF(ISBLANK(INDEX('Policy Characteristics'!K:K,MATCH($C646,'Policy Characteristics'!$C:$C,0))),"",INDEX('Policy Characteristics'!K:K,MATCH($C646,'Policy Characteristics'!$C:$C,0)))</f>
        <v>industry-ag-main.html#fuel-switching</v>
      </c>
      <c r="R646" s="176" t="str">
        <f>IF(ISBLANK(INDEX('Policy Characteristics'!L:L,MATCH($C646,'Policy Characteristics'!$C:$C,0))),"",INDEX('Policy Characteristics'!L:L,MATCH($C646,'Policy Characteristics'!$C:$C,0)))</f>
        <v>industry-elec-and-hydrogen.html</v>
      </c>
    </row>
    <row r="647" spans="1:18" x14ac:dyDescent="0.25">
      <c r="A647" s="176" t="str">
        <f>IF(ISBLANK(INDEX('Policy Characteristics'!A:A,MATCH($C647,'Policy Characteristics'!$C:$C,0))),"",INDEX('Policy Characteristics'!A:A,MATCH($C647,'Policy Characteristics'!$C:$C,0)))</f>
        <v>Industry</v>
      </c>
      <c r="B647" s="184" t="str">
        <f>IF(ISBLANK(INDEX('Policy Characteristics'!B:B,MATCH($C647,'Policy Characteristics'!$C:$C,0))),"",INDEX('Policy Characteristics'!B:B,MATCH($C647,'Policy Characteristics'!$C:$C,0)))</f>
        <v>Electrification</v>
      </c>
      <c r="C647" s="176" t="str">
        <f t="shared" si="34"/>
        <v>Fraction of Eligible Industrial Energy Use Shifted to Electricity</v>
      </c>
      <c r="D647" s="6" t="s">
        <v>1933</v>
      </c>
      <c r="E647" s="1" t="s">
        <v>2304</v>
      </c>
      <c r="F647" t="s">
        <v>1633</v>
      </c>
      <c r="G647" s="47" t="s">
        <v>2311</v>
      </c>
      <c r="H647" s="44">
        <v>1848</v>
      </c>
      <c r="I647" s="47" t="s">
        <v>43</v>
      </c>
      <c r="J647" s="177" t="str">
        <f>IF(ISBLANK(INDEX('Policy Characteristics'!D:D,MATCH($C647,'Policy Characteristics'!$C:$C,0))),"",INDEX('Policy Characteristics'!D:D,MATCH($C647,'Policy Characteristics'!$C:$C,0)))</f>
        <v>Electrification</v>
      </c>
      <c r="K647" s="176" t="str">
        <f>IF(ISBLANK(INDEX('Policy Characteristics'!E:E,MATCH($C647,'Policy Characteristics'!$C:$C,0))),"",INDEX('Policy Characteristics'!E:E,MATCH($C647,'Policy Characteristics'!$C:$C,0)))</f>
        <v>indst shift to electricity</v>
      </c>
      <c r="L647" s="176">
        <f>IF(ISBLANK(INDEX('Policy Characteristics'!F:F,MATCH($C647,'Policy Characteristics'!$C:$C,0))),"",INDEX('Policy Characteristics'!F:F,MATCH($C647,'Policy Characteristics'!$C:$C,0)))</f>
        <v>0</v>
      </c>
      <c r="M647" s="176">
        <f>IF(ISBLANK(INDEX('Policy Characteristics'!G:G,MATCH($C647,'Policy Characteristics'!$C:$C,0))),"",INDEX('Policy Characteristics'!G:G,MATCH($C647,'Policy Characteristics'!$C:$C,0)))</f>
        <v>1</v>
      </c>
      <c r="N647" s="176">
        <f>IF(ISBLANK(INDEX('Policy Characteristics'!H:H,MATCH($C647,'Policy Characteristics'!$C:$C,0))),"",INDEX('Policy Characteristics'!H:H,MATCH($C647,'Policy Characteristics'!$C:$C,0)))</f>
        <v>0.01</v>
      </c>
      <c r="O647" s="176" t="str">
        <f>IF(ISBLANK(INDEX('Policy Characteristics'!I:I,MATCH($C647,'Policy Characteristics'!$C:$C,0))),"",INDEX('Policy Characteristics'!I:I,MATCH($C647,'Policy Characteristics'!$C:$C,0)))</f>
        <v>% of fuel shifted</v>
      </c>
      <c r="P647" s="176"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7" s="176" t="str">
        <f>IF(ISBLANK(INDEX('Policy Characteristics'!K:K,MATCH($C647,'Policy Characteristics'!$C:$C,0))),"",INDEX('Policy Characteristics'!K:K,MATCH($C647,'Policy Characteristics'!$C:$C,0)))</f>
        <v>industry-ag-main.html#fuel-switching</v>
      </c>
      <c r="R647" s="176" t="str">
        <f>IF(ISBLANK(INDEX('Policy Characteristics'!L:L,MATCH($C647,'Policy Characteristics'!$C:$C,0))),"",INDEX('Policy Characteristics'!L:L,MATCH($C647,'Policy Characteristics'!$C:$C,0)))</f>
        <v>industry-elec-and-hydrogen.html</v>
      </c>
    </row>
    <row r="648" spans="1:18" x14ac:dyDescent="0.25">
      <c r="A648" s="176" t="str">
        <f>IF(ISBLANK(INDEX('Policy Characteristics'!A:A,MATCH($C648,'Policy Characteristics'!$C:$C,0))),"",INDEX('Policy Characteristics'!A:A,MATCH($C648,'Policy Characteristics'!$C:$C,0)))</f>
        <v>Industry</v>
      </c>
      <c r="B648" s="184" t="str">
        <f>IF(ISBLANK(INDEX('Policy Characteristics'!B:B,MATCH($C648,'Policy Characteristics'!$C:$C,0))),"",INDEX('Policy Characteristics'!B:B,MATCH($C648,'Policy Characteristics'!$C:$C,0)))</f>
        <v>Electrification</v>
      </c>
      <c r="C648" s="176" t="str">
        <f t="shared" si="34"/>
        <v>Fraction of Eligible Industrial Energy Use Shifted to Electricity</v>
      </c>
      <c r="D648" s="6" t="s">
        <v>1933</v>
      </c>
      <c r="E648" s="1" t="s">
        <v>2444</v>
      </c>
      <c r="F648" t="s">
        <v>1633</v>
      </c>
      <c r="G648" s="47" t="s">
        <v>2444</v>
      </c>
      <c r="H648" s="44">
        <v>1849</v>
      </c>
      <c r="I648" s="47" t="s">
        <v>43</v>
      </c>
      <c r="J648" s="177" t="str">
        <f>IF(ISBLANK(INDEX('Policy Characteristics'!D:D,MATCH($C648,'Policy Characteristics'!$C:$C,0))),"",INDEX('Policy Characteristics'!D:D,MATCH($C648,'Policy Characteristics'!$C:$C,0)))</f>
        <v>Electrification</v>
      </c>
      <c r="K648" s="176" t="str">
        <f>IF(ISBLANK(INDEX('Policy Characteristics'!E:E,MATCH($C648,'Policy Characteristics'!$C:$C,0))),"",INDEX('Policy Characteristics'!E:E,MATCH($C648,'Policy Characteristics'!$C:$C,0)))</f>
        <v>indst shift to electricity</v>
      </c>
      <c r="L648" s="176">
        <f>IF(ISBLANK(INDEX('Policy Characteristics'!F:F,MATCH($C648,'Policy Characteristics'!$C:$C,0))),"",INDEX('Policy Characteristics'!F:F,MATCH($C648,'Policy Characteristics'!$C:$C,0)))</f>
        <v>0</v>
      </c>
      <c r="M648" s="176">
        <f>IF(ISBLANK(INDEX('Policy Characteristics'!G:G,MATCH($C648,'Policy Characteristics'!$C:$C,0))),"",INDEX('Policy Characteristics'!G:G,MATCH($C648,'Policy Characteristics'!$C:$C,0)))</f>
        <v>1</v>
      </c>
      <c r="N648" s="176">
        <f>IF(ISBLANK(INDEX('Policy Characteristics'!H:H,MATCH($C648,'Policy Characteristics'!$C:$C,0))),"",INDEX('Policy Characteristics'!H:H,MATCH($C648,'Policy Characteristics'!$C:$C,0)))</f>
        <v>0.01</v>
      </c>
      <c r="O648" s="176" t="str">
        <f>IF(ISBLANK(INDEX('Policy Characteristics'!I:I,MATCH($C648,'Policy Characteristics'!$C:$C,0))),"",INDEX('Policy Characteristics'!I:I,MATCH($C648,'Policy Characteristics'!$C:$C,0)))</f>
        <v>% of fuel shifted</v>
      </c>
      <c r="P648" s="176"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8" s="176" t="str">
        <f>IF(ISBLANK(INDEX('Policy Characteristics'!K:K,MATCH($C648,'Policy Characteristics'!$C:$C,0))),"",INDEX('Policy Characteristics'!K:K,MATCH($C648,'Policy Characteristics'!$C:$C,0)))</f>
        <v>industry-ag-main.html#fuel-switching</v>
      </c>
      <c r="R648" s="176" t="str">
        <f>IF(ISBLANK(INDEX('Policy Characteristics'!L:L,MATCH($C648,'Policy Characteristics'!$C:$C,0))),"",INDEX('Policy Characteristics'!L:L,MATCH($C648,'Policy Characteristics'!$C:$C,0)))</f>
        <v>industry-elec-and-hydrogen.html</v>
      </c>
    </row>
    <row r="649" spans="1:18" x14ac:dyDescent="0.25">
      <c r="A649" s="176" t="str">
        <f>IF(ISBLANK(INDEX('Policy Characteristics'!A:A,MATCH($C649,'Policy Characteristics'!$C:$C,0))),"",INDEX('Policy Characteristics'!A:A,MATCH($C649,'Policy Characteristics'!$C:$C,0)))</f>
        <v>Industry</v>
      </c>
      <c r="B649" s="184" t="str">
        <f>IF(ISBLANK(INDEX('Policy Characteristics'!B:B,MATCH($C649,'Policy Characteristics'!$C:$C,0))),"",INDEX('Policy Characteristics'!B:B,MATCH($C649,'Policy Characteristics'!$C:$C,0)))</f>
        <v>Electrification</v>
      </c>
      <c r="C649" s="176" t="str">
        <f t="shared" si="34"/>
        <v>Fraction of Eligible Industrial Energy Use Shifted to Electricity</v>
      </c>
      <c r="D649" s="6" t="s">
        <v>1934</v>
      </c>
      <c r="E649" s="1" t="s">
        <v>2298</v>
      </c>
      <c r="F649" t="s">
        <v>1898</v>
      </c>
      <c r="G649" s="47" t="s">
        <v>2305</v>
      </c>
      <c r="H649" s="44">
        <v>1850</v>
      </c>
      <c r="I649" s="197" t="s">
        <v>43</v>
      </c>
      <c r="J649" s="177" t="str">
        <f>IF(ISBLANK(INDEX('Policy Characteristics'!D:D,MATCH($C649,'Policy Characteristics'!$C:$C,0))),"",INDEX('Policy Characteristics'!D:D,MATCH($C649,'Policy Characteristics'!$C:$C,0)))</f>
        <v>Electrification</v>
      </c>
      <c r="K649" s="176" t="str">
        <f>IF(ISBLANK(INDEX('Policy Characteristics'!E:E,MATCH($C649,'Policy Characteristics'!$C:$C,0))),"",INDEX('Policy Characteristics'!E:E,MATCH($C649,'Policy Characteristics'!$C:$C,0)))</f>
        <v>indst shift to electricity</v>
      </c>
      <c r="L649" s="176">
        <f>IF(ISBLANK(INDEX('Policy Characteristics'!F:F,MATCH($C649,'Policy Characteristics'!$C:$C,0))),"",INDEX('Policy Characteristics'!F:F,MATCH($C649,'Policy Characteristics'!$C:$C,0)))</f>
        <v>0</v>
      </c>
      <c r="M649" s="176">
        <f>IF(ISBLANK(INDEX('Policy Characteristics'!G:G,MATCH($C649,'Policy Characteristics'!$C:$C,0))),"",INDEX('Policy Characteristics'!G:G,MATCH($C649,'Policy Characteristics'!$C:$C,0)))</f>
        <v>1</v>
      </c>
      <c r="N649" s="176">
        <f>IF(ISBLANK(INDEX('Policy Characteristics'!H:H,MATCH($C649,'Policy Characteristics'!$C:$C,0))),"",INDEX('Policy Characteristics'!H:H,MATCH($C649,'Policy Characteristics'!$C:$C,0)))</f>
        <v>0.01</v>
      </c>
      <c r="O649" s="176" t="str">
        <f>IF(ISBLANK(INDEX('Policy Characteristics'!I:I,MATCH($C649,'Policy Characteristics'!$C:$C,0))),"",INDEX('Policy Characteristics'!I:I,MATCH($C649,'Policy Characteristics'!$C:$C,0)))</f>
        <v>% of fuel shifted</v>
      </c>
      <c r="P649" s="176"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9" s="176" t="str">
        <f>IF(ISBLANK(INDEX('Policy Characteristics'!K:K,MATCH($C649,'Policy Characteristics'!$C:$C,0))),"",INDEX('Policy Characteristics'!K:K,MATCH($C649,'Policy Characteristics'!$C:$C,0)))</f>
        <v>industry-ag-main.html#fuel-switching</v>
      </c>
      <c r="R649" s="176" t="str">
        <f>IF(ISBLANK(INDEX('Policy Characteristics'!L:L,MATCH($C649,'Policy Characteristics'!$C:$C,0))),"",INDEX('Policy Characteristics'!L:L,MATCH($C649,'Policy Characteristics'!$C:$C,0)))</f>
        <v>industry-elec-and-hydrogen.html</v>
      </c>
    </row>
    <row r="650" spans="1:18" x14ac:dyDescent="0.25">
      <c r="A650" s="176" t="str">
        <f>IF(ISBLANK(INDEX('Policy Characteristics'!A:A,MATCH($C650,'Policy Characteristics'!$C:$C,0))),"",INDEX('Policy Characteristics'!A:A,MATCH($C650,'Policy Characteristics'!$C:$C,0)))</f>
        <v>Industry</v>
      </c>
      <c r="B650" s="184" t="str">
        <f>IF(ISBLANK(INDEX('Policy Characteristics'!B:B,MATCH($C650,'Policy Characteristics'!$C:$C,0))),"",INDEX('Policy Characteristics'!B:B,MATCH($C650,'Policy Characteristics'!$C:$C,0)))</f>
        <v>Electrification</v>
      </c>
      <c r="C650" s="176" t="str">
        <f t="shared" si="34"/>
        <v>Fraction of Eligible Industrial Energy Use Shifted to Electricity</v>
      </c>
      <c r="D650" s="6" t="s">
        <v>1934</v>
      </c>
      <c r="E650" s="1" t="s">
        <v>2299</v>
      </c>
      <c r="F650" t="s">
        <v>1898</v>
      </c>
      <c r="G650" s="47" t="s">
        <v>2306</v>
      </c>
      <c r="H650" s="44">
        <v>1851</v>
      </c>
      <c r="I650" s="197" t="s">
        <v>43</v>
      </c>
      <c r="J650" s="177" t="str">
        <f>IF(ISBLANK(INDEX('Policy Characteristics'!D:D,MATCH($C650,'Policy Characteristics'!$C:$C,0))),"",INDEX('Policy Characteristics'!D:D,MATCH($C650,'Policy Characteristics'!$C:$C,0)))</f>
        <v>Electrification</v>
      </c>
      <c r="K650" s="176" t="str">
        <f>IF(ISBLANK(INDEX('Policy Characteristics'!E:E,MATCH($C650,'Policy Characteristics'!$C:$C,0))),"",INDEX('Policy Characteristics'!E:E,MATCH($C650,'Policy Characteristics'!$C:$C,0)))</f>
        <v>indst shift to electricity</v>
      </c>
      <c r="L650" s="176">
        <f>IF(ISBLANK(INDEX('Policy Characteristics'!F:F,MATCH($C650,'Policy Characteristics'!$C:$C,0))),"",INDEX('Policy Characteristics'!F:F,MATCH($C650,'Policy Characteristics'!$C:$C,0)))</f>
        <v>0</v>
      </c>
      <c r="M650" s="176">
        <f>IF(ISBLANK(INDEX('Policy Characteristics'!G:G,MATCH($C650,'Policy Characteristics'!$C:$C,0))),"",INDEX('Policy Characteristics'!G:G,MATCH($C650,'Policy Characteristics'!$C:$C,0)))</f>
        <v>1</v>
      </c>
      <c r="N650" s="176">
        <f>IF(ISBLANK(INDEX('Policy Characteristics'!H:H,MATCH($C650,'Policy Characteristics'!$C:$C,0))),"",INDEX('Policy Characteristics'!H:H,MATCH($C650,'Policy Characteristics'!$C:$C,0)))</f>
        <v>0.01</v>
      </c>
      <c r="O650" s="176" t="str">
        <f>IF(ISBLANK(INDEX('Policy Characteristics'!I:I,MATCH($C650,'Policy Characteristics'!$C:$C,0))),"",INDEX('Policy Characteristics'!I:I,MATCH($C650,'Policy Characteristics'!$C:$C,0)))</f>
        <v>% of fuel shifted</v>
      </c>
      <c r="P650" s="176"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0" s="176" t="str">
        <f>IF(ISBLANK(INDEX('Policy Characteristics'!K:K,MATCH($C650,'Policy Characteristics'!$C:$C,0))),"",INDEX('Policy Characteristics'!K:K,MATCH($C650,'Policy Characteristics'!$C:$C,0)))</f>
        <v>industry-ag-main.html#fuel-switching</v>
      </c>
      <c r="R650" s="176" t="str">
        <f>IF(ISBLANK(INDEX('Policy Characteristics'!L:L,MATCH($C650,'Policy Characteristics'!$C:$C,0))),"",INDEX('Policy Characteristics'!L:L,MATCH($C650,'Policy Characteristics'!$C:$C,0)))</f>
        <v>industry-elec-and-hydrogen.html</v>
      </c>
    </row>
    <row r="651" spans="1:18" x14ac:dyDescent="0.25">
      <c r="A651" s="176" t="str">
        <f>IF(ISBLANK(INDEX('Policy Characteristics'!A:A,MATCH($C651,'Policy Characteristics'!$C:$C,0))),"",INDEX('Policy Characteristics'!A:A,MATCH($C651,'Policy Characteristics'!$C:$C,0)))</f>
        <v>Industry</v>
      </c>
      <c r="B651" s="184" t="str">
        <f>IF(ISBLANK(INDEX('Policy Characteristics'!B:B,MATCH($C651,'Policy Characteristics'!$C:$C,0))),"",INDEX('Policy Characteristics'!B:B,MATCH($C651,'Policy Characteristics'!$C:$C,0)))</f>
        <v>Electrification</v>
      </c>
      <c r="C651" s="176" t="str">
        <f t="shared" si="34"/>
        <v>Fraction of Eligible Industrial Energy Use Shifted to Electricity</v>
      </c>
      <c r="D651" s="6" t="s">
        <v>1934</v>
      </c>
      <c r="E651" s="1" t="s">
        <v>2300</v>
      </c>
      <c r="F651" t="s">
        <v>1898</v>
      </c>
      <c r="G651" s="47" t="s">
        <v>2307</v>
      </c>
      <c r="H651" s="44">
        <v>1852</v>
      </c>
      <c r="I651" s="197" t="s">
        <v>43</v>
      </c>
      <c r="J651" s="177" t="str">
        <f>IF(ISBLANK(INDEX('Policy Characteristics'!D:D,MATCH($C651,'Policy Characteristics'!$C:$C,0))),"",INDEX('Policy Characteristics'!D:D,MATCH($C651,'Policy Characteristics'!$C:$C,0)))</f>
        <v>Electrification</v>
      </c>
      <c r="K651" s="176" t="str">
        <f>IF(ISBLANK(INDEX('Policy Characteristics'!E:E,MATCH($C651,'Policy Characteristics'!$C:$C,0))),"",INDEX('Policy Characteristics'!E:E,MATCH($C651,'Policy Characteristics'!$C:$C,0)))</f>
        <v>indst shift to electricity</v>
      </c>
      <c r="L651" s="176">
        <f>IF(ISBLANK(INDEX('Policy Characteristics'!F:F,MATCH($C651,'Policy Characteristics'!$C:$C,0))),"",INDEX('Policy Characteristics'!F:F,MATCH($C651,'Policy Characteristics'!$C:$C,0)))</f>
        <v>0</v>
      </c>
      <c r="M651" s="176">
        <f>IF(ISBLANK(INDEX('Policy Characteristics'!G:G,MATCH($C651,'Policy Characteristics'!$C:$C,0))),"",INDEX('Policy Characteristics'!G:G,MATCH($C651,'Policy Characteristics'!$C:$C,0)))</f>
        <v>1</v>
      </c>
      <c r="N651" s="176">
        <f>IF(ISBLANK(INDEX('Policy Characteristics'!H:H,MATCH($C651,'Policy Characteristics'!$C:$C,0))),"",INDEX('Policy Characteristics'!H:H,MATCH($C651,'Policy Characteristics'!$C:$C,0)))</f>
        <v>0.01</v>
      </c>
      <c r="O651" s="176" t="str">
        <f>IF(ISBLANK(INDEX('Policy Characteristics'!I:I,MATCH($C651,'Policy Characteristics'!$C:$C,0))),"",INDEX('Policy Characteristics'!I:I,MATCH($C651,'Policy Characteristics'!$C:$C,0)))</f>
        <v>% of fuel shifted</v>
      </c>
      <c r="P651" s="176"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1" s="176" t="str">
        <f>IF(ISBLANK(INDEX('Policy Characteristics'!K:K,MATCH($C651,'Policy Characteristics'!$C:$C,0))),"",INDEX('Policy Characteristics'!K:K,MATCH($C651,'Policy Characteristics'!$C:$C,0)))</f>
        <v>industry-ag-main.html#fuel-switching</v>
      </c>
      <c r="R651" s="176" t="str">
        <f>IF(ISBLANK(INDEX('Policy Characteristics'!L:L,MATCH($C651,'Policy Characteristics'!$C:$C,0))),"",INDEX('Policy Characteristics'!L:L,MATCH($C651,'Policy Characteristics'!$C:$C,0)))</f>
        <v>industry-elec-and-hydrogen.html</v>
      </c>
    </row>
    <row r="652" spans="1:18" x14ac:dyDescent="0.25">
      <c r="A652" s="176" t="str">
        <f>IF(ISBLANK(INDEX('Policy Characteristics'!A:A,MATCH($C652,'Policy Characteristics'!$C:$C,0))),"",INDEX('Policy Characteristics'!A:A,MATCH($C652,'Policy Characteristics'!$C:$C,0)))</f>
        <v>Industry</v>
      </c>
      <c r="B652" s="184" t="str">
        <f>IF(ISBLANK(INDEX('Policy Characteristics'!B:B,MATCH($C652,'Policy Characteristics'!$C:$C,0))),"",INDEX('Policy Characteristics'!B:B,MATCH($C652,'Policy Characteristics'!$C:$C,0)))</f>
        <v>Electrification</v>
      </c>
      <c r="C652" s="176" t="str">
        <f t="shared" si="34"/>
        <v>Fraction of Eligible Industrial Energy Use Shifted to Electricity</v>
      </c>
      <c r="D652" s="6" t="s">
        <v>1934</v>
      </c>
      <c r="E652" s="1" t="s">
        <v>2301</v>
      </c>
      <c r="F652" t="s">
        <v>1898</v>
      </c>
      <c r="G652" s="47" t="s">
        <v>2308</v>
      </c>
      <c r="H652" s="44">
        <v>1853</v>
      </c>
      <c r="I652" s="197" t="s">
        <v>43</v>
      </c>
      <c r="J652" s="177" t="str">
        <f>IF(ISBLANK(INDEX('Policy Characteristics'!D:D,MATCH($C652,'Policy Characteristics'!$C:$C,0))),"",INDEX('Policy Characteristics'!D:D,MATCH($C652,'Policy Characteristics'!$C:$C,0)))</f>
        <v>Electrification</v>
      </c>
      <c r="K652" s="176" t="str">
        <f>IF(ISBLANK(INDEX('Policy Characteristics'!E:E,MATCH($C652,'Policy Characteristics'!$C:$C,0))),"",INDEX('Policy Characteristics'!E:E,MATCH($C652,'Policy Characteristics'!$C:$C,0)))</f>
        <v>indst shift to electricity</v>
      </c>
      <c r="L652" s="176">
        <f>IF(ISBLANK(INDEX('Policy Characteristics'!F:F,MATCH($C652,'Policy Characteristics'!$C:$C,0))),"",INDEX('Policy Characteristics'!F:F,MATCH($C652,'Policy Characteristics'!$C:$C,0)))</f>
        <v>0</v>
      </c>
      <c r="M652" s="176">
        <f>IF(ISBLANK(INDEX('Policy Characteristics'!G:G,MATCH($C652,'Policy Characteristics'!$C:$C,0))),"",INDEX('Policy Characteristics'!G:G,MATCH($C652,'Policy Characteristics'!$C:$C,0)))</f>
        <v>1</v>
      </c>
      <c r="N652" s="176">
        <f>IF(ISBLANK(INDEX('Policy Characteristics'!H:H,MATCH($C652,'Policy Characteristics'!$C:$C,0))),"",INDEX('Policy Characteristics'!H:H,MATCH($C652,'Policy Characteristics'!$C:$C,0)))</f>
        <v>0.01</v>
      </c>
      <c r="O652" s="176" t="str">
        <f>IF(ISBLANK(INDEX('Policy Characteristics'!I:I,MATCH($C652,'Policy Characteristics'!$C:$C,0))),"",INDEX('Policy Characteristics'!I:I,MATCH($C652,'Policy Characteristics'!$C:$C,0)))</f>
        <v>% of fuel shifted</v>
      </c>
      <c r="P652" s="176"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2" s="176" t="str">
        <f>IF(ISBLANK(INDEX('Policy Characteristics'!K:K,MATCH($C652,'Policy Characteristics'!$C:$C,0))),"",INDEX('Policy Characteristics'!K:K,MATCH($C652,'Policy Characteristics'!$C:$C,0)))</f>
        <v>industry-ag-main.html#fuel-switching</v>
      </c>
      <c r="R652" s="176" t="str">
        <f>IF(ISBLANK(INDEX('Policy Characteristics'!L:L,MATCH($C652,'Policy Characteristics'!$C:$C,0))),"",INDEX('Policy Characteristics'!L:L,MATCH($C652,'Policy Characteristics'!$C:$C,0)))</f>
        <v>industry-elec-and-hydrogen.html</v>
      </c>
    </row>
    <row r="653" spans="1:18" x14ac:dyDescent="0.25">
      <c r="A653" s="176" t="str">
        <f>IF(ISBLANK(INDEX('Policy Characteristics'!A:A,MATCH($C653,'Policy Characteristics'!$C:$C,0))),"",INDEX('Policy Characteristics'!A:A,MATCH($C653,'Policy Characteristics'!$C:$C,0)))</f>
        <v>Industry</v>
      </c>
      <c r="B653" s="184" t="str">
        <f>IF(ISBLANK(INDEX('Policy Characteristics'!B:B,MATCH($C653,'Policy Characteristics'!$C:$C,0))),"",INDEX('Policy Characteristics'!B:B,MATCH($C653,'Policy Characteristics'!$C:$C,0)))</f>
        <v>Electrification</v>
      </c>
      <c r="C653" s="176" t="str">
        <f t="shared" si="34"/>
        <v>Fraction of Eligible Industrial Energy Use Shifted to Electricity</v>
      </c>
      <c r="D653" s="6" t="s">
        <v>1934</v>
      </c>
      <c r="E653" s="1" t="s">
        <v>2302</v>
      </c>
      <c r="F653" t="s">
        <v>1898</v>
      </c>
      <c r="G653" s="47" t="s">
        <v>2309</v>
      </c>
      <c r="H653" s="44">
        <v>1854</v>
      </c>
      <c r="I653" s="197" t="s">
        <v>43</v>
      </c>
      <c r="J653" s="177" t="str">
        <f>IF(ISBLANK(INDEX('Policy Characteristics'!D:D,MATCH($C653,'Policy Characteristics'!$C:$C,0))),"",INDEX('Policy Characteristics'!D:D,MATCH($C653,'Policy Characteristics'!$C:$C,0)))</f>
        <v>Electrification</v>
      </c>
      <c r="K653" s="176" t="str">
        <f>IF(ISBLANK(INDEX('Policy Characteristics'!E:E,MATCH($C653,'Policy Characteristics'!$C:$C,0))),"",INDEX('Policy Characteristics'!E:E,MATCH($C653,'Policy Characteristics'!$C:$C,0)))</f>
        <v>indst shift to electricity</v>
      </c>
      <c r="L653" s="176">
        <f>IF(ISBLANK(INDEX('Policy Characteristics'!F:F,MATCH($C653,'Policy Characteristics'!$C:$C,0))),"",INDEX('Policy Characteristics'!F:F,MATCH($C653,'Policy Characteristics'!$C:$C,0)))</f>
        <v>0</v>
      </c>
      <c r="M653" s="176">
        <f>IF(ISBLANK(INDEX('Policy Characteristics'!G:G,MATCH($C653,'Policy Characteristics'!$C:$C,0))),"",INDEX('Policy Characteristics'!G:G,MATCH($C653,'Policy Characteristics'!$C:$C,0)))</f>
        <v>1</v>
      </c>
      <c r="N653" s="176">
        <f>IF(ISBLANK(INDEX('Policy Characteristics'!H:H,MATCH($C653,'Policy Characteristics'!$C:$C,0))),"",INDEX('Policy Characteristics'!H:H,MATCH($C653,'Policy Characteristics'!$C:$C,0)))</f>
        <v>0.01</v>
      </c>
      <c r="O653" s="176" t="str">
        <f>IF(ISBLANK(INDEX('Policy Characteristics'!I:I,MATCH($C653,'Policy Characteristics'!$C:$C,0))),"",INDEX('Policy Characteristics'!I:I,MATCH($C653,'Policy Characteristics'!$C:$C,0)))</f>
        <v>% of fuel shifted</v>
      </c>
      <c r="P653" s="176"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3" s="176" t="str">
        <f>IF(ISBLANK(INDEX('Policy Characteristics'!K:K,MATCH($C653,'Policy Characteristics'!$C:$C,0))),"",INDEX('Policy Characteristics'!K:K,MATCH($C653,'Policy Characteristics'!$C:$C,0)))</f>
        <v>industry-ag-main.html#fuel-switching</v>
      </c>
      <c r="R653" s="176" t="str">
        <f>IF(ISBLANK(INDEX('Policy Characteristics'!L:L,MATCH($C653,'Policy Characteristics'!$C:$C,0))),"",INDEX('Policy Characteristics'!L:L,MATCH($C653,'Policy Characteristics'!$C:$C,0)))</f>
        <v>industry-elec-and-hydrogen.html</v>
      </c>
    </row>
    <row r="654" spans="1:18" x14ac:dyDescent="0.25">
      <c r="A654" s="176" t="str">
        <f>IF(ISBLANK(INDEX('Policy Characteristics'!A:A,MATCH($C654,'Policy Characteristics'!$C:$C,0))),"",INDEX('Policy Characteristics'!A:A,MATCH($C654,'Policy Characteristics'!$C:$C,0)))</f>
        <v>Industry</v>
      </c>
      <c r="B654" s="184" t="str">
        <f>IF(ISBLANK(INDEX('Policy Characteristics'!B:B,MATCH($C654,'Policy Characteristics'!$C:$C,0))),"",INDEX('Policy Characteristics'!B:B,MATCH($C654,'Policy Characteristics'!$C:$C,0)))</f>
        <v>Electrification</v>
      </c>
      <c r="C654" s="176" t="str">
        <f t="shared" si="34"/>
        <v>Fraction of Eligible Industrial Energy Use Shifted to Electricity</v>
      </c>
      <c r="D654" s="6" t="s">
        <v>1934</v>
      </c>
      <c r="E654" s="1" t="s">
        <v>2303</v>
      </c>
      <c r="F654" t="s">
        <v>1898</v>
      </c>
      <c r="G654" s="47" t="s">
        <v>2310</v>
      </c>
      <c r="H654" s="44">
        <v>1855</v>
      </c>
      <c r="I654" s="47" t="s">
        <v>43</v>
      </c>
      <c r="J654" s="177" t="str">
        <f>IF(ISBLANK(INDEX('Policy Characteristics'!D:D,MATCH($C654,'Policy Characteristics'!$C:$C,0))),"",INDEX('Policy Characteristics'!D:D,MATCH($C654,'Policy Characteristics'!$C:$C,0)))</f>
        <v>Electrification</v>
      </c>
      <c r="K654" s="176" t="str">
        <f>IF(ISBLANK(INDEX('Policy Characteristics'!E:E,MATCH($C654,'Policy Characteristics'!$C:$C,0))),"",INDEX('Policy Characteristics'!E:E,MATCH($C654,'Policy Characteristics'!$C:$C,0)))</f>
        <v>indst shift to electricity</v>
      </c>
      <c r="L654" s="176">
        <f>IF(ISBLANK(INDEX('Policy Characteristics'!F:F,MATCH($C654,'Policy Characteristics'!$C:$C,0))),"",INDEX('Policy Characteristics'!F:F,MATCH($C654,'Policy Characteristics'!$C:$C,0)))</f>
        <v>0</v>
      </c>
      <c r="M654" s="176">
        <f>IF(ISBLANK(INDEX('Policy Characteristics'!G:G,MATCH($C654,'Policy Characteristics'!$C:$C,0))),"",INDEX('Policy Characteristics'!G:G,MATCH($C654,'Policy Characteristics'!$C:$C,0)))</f>
        <v>1</v>
      </c>
      <c r="N654" s="176">
        <f>IF(ISBLANK(INDEX('Policy Characteristics'!H:H,MATCH($C654,'Policy Characteristics'!$C:$C,0))),"",INDEX('Policy Characteristics'!H:H,MATCH($C654,'Policy Characteristics'!$C:$C,0)))</f>
        <v>0.01</v>
      </c>
      <c r="O654" s="176" t="str">
        <f>IF(ISBLANK(INDEX('Policy Characteristics'!I:I,MATCH($C654,'Policy Characteristics'!$C:$C,0))),"",INDEX('Policy Characteristics'!I:I,MATCH($C654,'Policy Characteristics'!$C:$C,0)))</f>
        <v>% of fuel shifted</v>
      </c>
      <c r="P654" s="176"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4" s="176" t="str">
        <f>IF(ISBLANK(INDEX('Policy Characteristics'!K:K,MATCH($C654,'Policy Characteristics'!$C:$C,0))),"",INDEX('Policy Characteristics'!K:K,MATCH($C654,'Policy Characteristics'!$C:$C,0)))</f>
        <v>industry-ag-main.html#fuel-switching</v>
      </c>
      <c r="R654" s="176" t="str">
        <f>IF(ISBLANK(INDEX('Policy Characteristics'!L:L,MATCH($C654,'Policy Characteristics'!$C:$C,0))),"",INDEX('Policy Characteristics'!L:L,MATCH($C654,'Policy Characteristics'!$C:$C,0)))</f>
        <v>industry-elec-and-hydrogen.html</v>
      </c>
    </row>
    <row r="655" spans="1:18" x14ac:dyDescent="0.25">
      <c r="A655" s="176" t="str">
        <f>IF(ISBLANK(INDEX('Policy Characteristics'!A:A,MATCH($C655,'Policy Characteristics'!$C:$C,0))),"",INDEX('Policy Characteristics'!A:A,MATCH($C655,'Policy Characteristics'!$C:$C,0)))</f>
        <v>Industry</v>
      </c>
      <c r="B655" s="184" t="str">
        <f>IF(ISBLANK(INDEX('Policy Characteristics'!B:B,MATCH($C655,'Policy Characteristics'!$C:$C,0))),"",INDEX('Policy Characteristics'!B:B,MATCH($C655,'Policy Characteristics'!$C:$C,0)))</f>
        <v>Electrification</v>
      </c>
      <c r="C655" s="176" t="str">
        <f t="shared" si="34"/>
        <v>Fraction of Eligible Industrial Energy Use Shifted to Electricity</v>
      </c>
      <c r="D655" s="6" t="s">
        <v>1934</v>
      </c>
      <c r="E655" s="1" t="s">
        <v>2304</v>
      </c>
      <c r="F655" t="s">
        <v>1898</v>
      </c>
      <c r="G655" s="47" t="s">
        <v>2311</v>
      </c>
      <c r="H655" s="44">
        <v>1856</v>
      </c>
      <c r="I655" s="47" t="s">
        <v>43</v>
      </c>
      <c r="J655" s="177" t="str">
        <f>IF(ISBLANK(INDEX('Policy Characteristics'!D:D,MATCH($C655,'Policy Characteristics'!$C:$C,0))),"",INDEX('Policy Characteristics'!D:D,MATCH($C655,'Policy Characteristics'!$C:$C,0)))</f>
        <v>Electrification</v>
      </c>
      <c r="K655" s="176" t="str">
        <f>IF(ISBLANK(INDEX('Policy Characteristics'!E:E,MATCH($C655,'Policy Characteristics'!$C:$C,0))),"",INDEX('Policy Characteristics'!E:E,MATCH($C655,'Policy Characteristics'!$C:$C,0)))</f>
        <v>indst shift to electricity</v>
      </c>
      <c r="L655" s="176">
        <f>IF(ISBLANK(INDEX('Policy Characteristics'!F:F,MATCH($C655,'Policy Characteristics'!$C:$C,0))),"",INDEX('Policy Characteristics'!F:F,MATCH($C655,'Policy Characteristics'!$C:$C,0)))</f>
        <v>0</v>
      </c>
      <c r="M655" s="176">
        <f>IF(ISBLANK(INDEX('Policy Characteristics'!G:G,MATCH($C655,'Policy Characteristics'!$C:$C,0))),"",INDEX('Policy Characteristics'!G:G,MATCH($C655,'Policy Characteristics'!$C:$C,0)))</f>
        <v>1</v>
      </c>
      <c r="N655" s="176">
        <f>IF(ISBLANK(INDEX('Policy Characteristics'!H:H,MATCH($C655,'Policy Characteristics'!$C:$C,0))),"",INDEX('Policy Characteristics'!H:H,MATCH($C655,'Policy Characteristics'!$C:$C,0)))</f>
        <v>0.01</v>
      </c>
      <c r="O655" s="176" t="str">
        <f>IF(ISBLANK(INDEX('Policy Characteristics'!I:I,MATCH($C655,'Policy Characteristics'!$C:$C,0))),"",INDEX('Policy Characteristics'!I:I,MATCH($C655,'Policy Characteristics'!$C:$C,0)))</f>
        <v>% of fuel shifted</v>
      </c>
      <c r="P655" s="176"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5" s="176" t="str">
        <f>IF(ISBLANK(INDEX('Policy Characteristics'!K:K,MATCH($C655,'Policy Characteristics'!$C:$C,0))),"",INDEX('Policy Characteristics'!K:K,MATCH($C655,'Policy Characteristics'!$C:$C,0)))</f>
        <v>industry-ag-main.html#fuel-switching</v>
      </c>
      <c r="R655" s="176" t="str">
        <f>IF(ISBLANK(INDEX('Policy Characteristics'!L:L,MATCH($C655,'Policy Characteristics'!$C:$C,0))),"",INDEX('Policy Characteristics'!L:L,MATCH($C655,'Policy Characteristics'!$C:$C,0)))</f>
        <v>industry-elec-and-hydrogen.html</v>
      </c>
    </row>
    <row r="656" spans="1:18" x14ac:dyDescent="0.25">
      <c r="A656" s="176" t="str">
        <f>IF(ISBLANK(INDEX('Policy Characteristics'!A:A,MATCH($C656,'Policy Characteristics'!$C:$C,0))),"",INDEX('Policy Characteristics'!A:A,MATCH($C656,'Policy Characteristics'!$C:$C,0)))</f>
        <v>Industry</v>
      </c>
      <c r="B656" s="184" t="str">
        <f>IF(ISBLANK(INDEX('Policy Characteristics'!B:B,MATCH($C656,'Policy Characteristics'!$C:$C,0))),"",INDEX('Policy Characteristics'!B:B,MATCH($C656,'Policy Characteristics'!$C:$C,0)))</f>
        <v>Electrification</v>
      </c>
      <c r="C656" s="176" t="str">
        <f t="shared" si="34"/>
        <v>Fraction of Eligible Industrial Energy Use Shifted to Electricity</v>
      </c>
      <c r="D656" s="6" t="s">
        <v>1934</v>
      </c>
      <c r="E656" s="1" t="s">
        <v>2444</v>
      </c>
      <c r="F656" t="s">
        <v>1898</v>
      </c>
      <c r="G656" s="47" t="s">
        <v>2444</v>
      </c>
      <c r="H656" s="44">
        <v>1857</v>
      </c>
      <c r="I656" s="47" t="s">
        <v>43</v>
      </c>
      <c r="J656" s="177" t="str">
        <f>IF(ISBLANK(INDEX('Policy Characteristics'!D:D,MATCH($C656,'Policy Characteristics'!$C:$C,0))),"",INDEX('Policy Characteristics'!D:D,MATCH($C656,'Policy Characteristics'!$C:$C,0)))</f>
        <v>Electrification</v>
      </c>
      <c r="K656" s="176" t="str">
        <f>IF(ISBLANK(INDEX('Policy Characteristics'!E:E,MATCH($C656,'Policy Characteristics'!$C:$C,0))),"",INDEX('Policy Characteristics'!E:E,MATCH($C656,'Policy Characteristics'!$C:$C,0)))</f>
        <v>indst shift to electricity</v>
      </c>
      <c r="L656" s="176">
        <f>IF(ISBLANK(INDEX('Policy Characteristics'!F:F,MATCH($C656,'Policy Characteristics'!$C:$C,0))),"",INDEX('Policy Characteristics'!F:F,MATCH($C656,'Policy Characteristics'!$C:$C,0)))</f>
        <v>0</v>
      </c>
      <c r="M656" s="176">
        <f>IF(ISBLANK(INDEX('Policy Characteristics'!G:G,MATCH($C656,'Policy Characteristics'!$C:$C,0))),"",INDEX('Policy Characteristics'!G:G,MATCH($C656,'Policy Characteristics'!$C:$C,0)))</f>
        <v>1</v>
      </c>
      <c r="N656" s="176">
        <f>IF(ISBLANK(INDEX('Policy Characteristics'!H:H,MATCH($C656,'Policy Characteristics'!$C:$C,0))),"",INDEX('Policy Characteristics'!H:H,MATCH($C656,'Policy Characteristics'!$C:$C,0)))</f>
        <v>0.01</v>
      </c>
      <c r="O656" s="176" t="str">
        <f>IF(ISBLANK(INDEX('Policy Characteristics'!I:I,MATCH($C656,'Policy Characteristics'!$C:$C,0))),"",INDEX('Policy Characteristics'!I:I,MATCH($C656,'Policy Characteristics'!$C:$C,0)))</f>
        <v>% of fuel shifted</v>
      </c>
      <c r="P656" s="176"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6" s="176" t="str">
        <f>IF(ISBLANK(INDEX('Policy Characteristics'!K:K,MATCH($C656,'Policy Characteristics'!$C:$C,0))),"",INDEX('Policy Characteristics'!K:K,MATCH($C656,'Policy Characteristics'!$C:$C,0)))</f>
        <v>industry-ag-main.html#fuel-switching</v>
      </c>
      <c r="R656" s="176" t="str">
        <f>IF(ISBLANK(INDEX('Policy Characteristics'!L:L,MATCH($C656,'Policy Characteristics'!$C:$C,0))),"",INDEX('Policy Characteristics'!L:L,MATCH($C656,'Policy Characteristics'!$C:$C,0)))</f>
        <v>industry-elec-and-hydrogen.html</v>
      </c>
    </row>
    <row r="657" spans="1:18" x14ac:dyDescent="0.25">
      <c r="A657" s="176" t="str">
        <f>IF(ISBLANK(INDEX('Policy Characteristics'!A:A,MATCH($C657,'Policy Characteristics'!$C:$C,0))),"",INDEX('Policy Characteristics'!A:A,MATCH($C657,'Policy Characteristics'!$C:$C,0)))</f>
        <v>Industry</v>
      </c>
      <c r="B657" s="184" t="str">
        <f>IF(ISBLANK(INDEX('Policy Characteristics'!B:B,MATCH($C657,'Policy Characteristics'!$C:$C,0))),"",INDEX('Policy Characteristics'!B:B,MATCH($C657,'Policy Characteristics'!$C:$C,0)))</f>
        <v>Electrification</v>
      </c>
      <c r="C657" s="176" t="str">
        <f t="shared" si="34"/>
        <v>Fraction of Eligible Industrial Energy Use Shifted to Electricity</v>
      </c>
      <c r="D657" s="6" t="s">
        <v>1935</v>
      </c>
      <c r="E657" s="1" t="s">
        <v>2298</v>
      </c>
      <c r="F657" t="s">
        <v>1899</v>
      </c>
      <c r="G657" s="47" t="s">
        <v>2305</v>
      </c>
      <c r="H657" s="44">
        <v>1858</v>
      </c>
      <c r="I657" s="197" t="s">
        <v>44</v>
      </c>
      <c r="J657" s="177" t="str">
        <f>IF(ISBLANK(INDEX('Policy Characteristics'!D:D,MATCH($C657,'Policy Characteristics'!$C:$C,0))),"",INDEX('Policy Characteristics'!D:D,MATCH($C657,'Policy Characteristics'!$C:$C,0)))</f>
        <v>Electrification</v>
      </c>
      <c r="K657" s="176" t="str">
        <f>IF(ISBLANK(INDEX('Policy Characteristics'!E:E,MATCH($C657,'Policy Characteristics'!$C:$C,0))),"",INDEX('Policy Characteristics'!E:E,MATCH($C657,'Policy Characteristics'!$C:$C,0)))</f>
        <v>indst shift to electricity</v>
      </c>
      <c r="L657" s="176">
        <f>IF(ISBLANK(INDEX('Policy Characteristics'!F:F,MATCH($C657,'Policy Characteristics'!$C:$C,0))),"",INDEX('Policy Characteristics'!F:F,MATCH($C657,'Policy Characteristics'!$C:$C,0)))</f>
        <v>0</v>
      </c>
      <c r="M657" s="176">
        <f>IF(ISBLANK(INDEX('Policy Characteristics'!G:G,MATCH($C657,'Policy Characteristics'!$C:$C,0))),"",INDEX('Policy Characteristics'!G:G,MATCH($C657,'Policy Characteristics'!$C:$C,0)))</f>
        <v>1</v>
      </c>
      <c r="N657" s="176">
        <f>IF(ISBLANK(INDEX('Policy Characteristics'!H:H,MATCH($C657,'Policy Characteristics'!$C:$C,0))),"",INDEX('Policy Characteristics'!H:H,MATCH($C657,'Policy Characteristics'!$C:$C,0)))</f>
        <v>0.01</v>
      </c>
      <c r="O657" s="176" t="str">
        <f>IF(ISBLANK(INDEX('Policy Characteristics'!I:I,MATCH($C657,'Policy Characteristics'!$C:$C,0))),"",INDEX('Policy Characteristics'!I:I,MATCH($C657,'Policy Characteristics'!$C:$C,0)))</f>
        <v>% of fuel shifted</v>
      </c>
      <c r="P657" s="176"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7" s="176" t="str">
        <f>IF(ISBLANK(INDEX('Policy Characteristics'!K:K,MATCH($C657,'Policy Characteristics'!$C:$C,0))),"",INDEX('Policy Characteristics'!K:K,MATCH($C657,'Policy Characteristics'!$C:$C,0)))</f>
        <v>industry-ag-main.html#fuel-switching</v>
      </c>
      <c r="R657" s="176" t="str">
        <f>IF(ISBLANK(INDEX('Policy Characteristics'!L:L,MATCH($C657,'Policy Characteristics'!$C:$C,0))),"",INDEX('Policy Characteristics'!L:L,MATCH($C657,'Policy Characteristics'!$C:$C,0)))</f>
        <v>industry-elec-and-hydrogen.html</v>
      </c>
    </row>
    <row r="658" spans="1:18" x14ac:dyDescent="0.25">
      <c r="A658" s="176" t="str">
        <f>IF(ISBLANK(INDEX('Policy Characteristics'!A:A,MATCH($C658,'Policy Characteristics'!$C:$C,0))),"",INDEX('Policy Characteristics'!A:A,MATCH($C658,'Policy Characteristics'!$C:$C,0)))</f>
        <v>Industry</v>
      </c>
      <c r="B658" s="184" t="str">
        <f>IF(ISBLANK(INDEX('Policy Characteristics'!B:B,MATCH($C658,'Policy Characteristics'!$C:$C,0))),"",INDEX('Policy Characteristics'!B:B,MATCH($C658,'Policy Characteristics'!$C:$C,0)))</f>
        <v>Electrification</v>
      </c>
      <c r="C658" s="176" t="str">
        <f t="shared" si="34"/>
        <v>Fraction of Eligible Industrial Energy Use Shifted to Electricity</v>
      </c>
      <c r="D658" s="6" t="s">
        <v>1935</v>
      </c>
      <c r="E658" s="1" t="s">
        <v>2299</v>
      </c>
      <c r="F658" t="s">
        <v>1899</v>
      </c>
      <c r="G658" s="47" t="s">
        <v>2306</v>
      </c>
      <c r="H658" s="44">
        <v>1859</v>
      </c>
      <c r="I658" s="197" t="s">
        <v>44</v>
      </c>
      <c r="J658" s="177" t="str">
        <f>IF(ISBLANK(INDEX('Policy Characteristics'!D:D,MATCH($C658,'Policy Characteristics'!$C:$C,0))),"",INDEX('Policy Characteristics'!D:D,MATCH($C658,'Policy Characteristics'!$C:$C,0)))</f>
        <v>Electrification</v>
      </c>
      <c r="K658" s="176" t="str">
        <f>IF(ISBLANK(INDEX('Policy Characteristics'!E:E,MATCH($C658,'Policy Characteristics'!$C:$C,0))),"",INDEX('Policy Characteristics'!E:E,MATCH($C658,'Policy Characteristics'!$C:$C,0)))</f>
        <v>indst shift to electricity</v>
      </c>
      <c r="L658" s="176">
        <f>IF(ISBLANK(INDEX('Policy Characteristics'!F:F,MATCH($C658,'Policy Characteristics'!$C:$C,0))),"",INDEX('Policy Characteristics'!F:F,MATCH($C658,'Policy Characteristics'!$C:$C,0)))</f>
        <v>0</v>
      </c>
      <c r="M658" s="176">
        <f>IF(ISBLANK(INDEX('Policy Characteristics'!G:G,MATCH($C658,'Policy Characteristics'!$C:$C,0))),"",INDEX('Policy Characteristics'!G:G,MATCH($C658,'Policy Characteristics'!$C:$C,0)))</f>
        <v>1</v>
      </c>
      <c r="N658" s="176">
        <f>IF(ISBLANK(INDEX('Policy Characteristics'!H:H,MATCH($C658,'Policy Characteristics'!$C:$C,0))),"",INDEX('Policy Characteristics'!H:H,MATCH($C658,'Policy Characteristics'!$C:$C,0)))</f>
        <v>0.01</v>
      </c>
      <c r="O658" s="176" t="str">
        <f>IF(ISBLANK(INDEX('Policy Characteristics'!I:I,MATCH($C658,'Policy Characteristics'!$C:$C,0))),"",INDEX('Policy Characteristics'!I:I,MATCH($C658,'Policy Characteristics'!$C:$C,0)))</f>
        <v>% of fuel shifted</v>
      </c>
      <c r="P658" s="176"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8" s="176" t="str">
        <f>IF(ISBLANK(INDEX('Policy Characteristics'!K:K,MATCH($C658,'Policy Characteristics'!$C:$C,0))),"",INDEX('Policy Characteristics'!K:K,MATCH($C658,'Policy Characteristics'!$C:$C,0)))</f>
        <v>industry-ag-main.html#fuel-switching</v>
      </c>
      <c r="R658" s="176" t="str">
        <f>IF(ISBLANK(INDEX('Policy Characteristics'!L:L,MATCH($C658,'Policy Characteristics'!$C:$C,0))),"",INDEX('Policy Characteristics'!L:L,MATCH($C658,'Policy Characteristics'!$C:$C,0)))</f>
        <v>industry-elec-and-hydrogen.html</v>
      </c>
    </row>
    <row r="659" spans="1:18" x14ac:dyDescent="0.25">
      <c r="A659" s="176" t="str">
        <f>IF(ISBLANK(INDEX('Policy Characteristics'!A:A,MATCH($C659,'Policy Characteristics'!$C:$C,0))),"",INDEX('Policy Characteristics'!A:A,MATCH($C659,'Policy Characteristics'!$C:$C,0)))</f>
        <v>Industry</v>
      </c>
      <c r="B659" s="184" t="str">
        <f>IF(ISBLANK(INDEX('Policy Characteristics'!B:B,MATCH($C659,'Policy Characteristics'!$C:$C,0))),"",INDEX('Policy Characteristics'!B:B,MATCH($C659,'Policy Characteristics'!$C:$C,0)))</f>
        <v>Electrification</v>
      </c>
      <c r="C659" s="176" t="str">
        <f t="shared" si="34"/>
        <v>Fraction of Eligible Industrial Energy Use Shifted to Electricity</v>
      </c>
      <c r="D659" s="6" t="s">
        <v>1935</v>
      </c>
      <c r="E659" s="1" t="s">
        <v>2300</v>
      </c>
      <c r="F659" t="s">
        <v>1899</v>
      </c>
      <c r="G659" s="47" t="s">
        <v>2307</v>
      </c>
      <c r="H659" s="44">
        <v>1860</v>
      </c>
      <c r="I659" s="197" t="s">
        <v>44</v>
      </c>
      <c r="J659" s="177" t="str">
        <f>IF(ISBLANK(INDEX('Policy Characteristics'!D:D,MATCH($C659,'Policy Characteristics'!$C:$C,0))),"",INDEX('Policy Characteristics'!D:D,MATCH($C659,'Policy Characteristics'!$C:$C,0)))</f>
        <v>Electrification</v>
      </c>
      <c r="K659" s="176" t="str">
        <f>IF(ISBLANK(INDEX('Policy Characteristics'!E:E,MATCH($C659,'Policy Characteristics'!$C:$C,0))),"",INDEX('Policy Characteristics'!E:E,MATCH($C659,'Policy Characteristics'!$C:$C,0)))</f>
        <v>indst shift to electricity</v>
      </c>
      <c r="L659" s="176">
        <f>IF(ISBLANK(INDEX('Policy Characteristics'!F:F,MATCH($C659,'Policy Characteristics'!$C:$C,0))),"",INDEX('Policy Characteristics'!F:F,MATCH($C659,'Policy Characteristics'!$C:$C,0)))</f>
        <v>0</v>
      </c>
      <c r="M659" s="176">
        <f>IF(ISBLANK(INDEX('Policy Characteristics'!G:G,MATCH($C659,'Policy Characteristics'!$C:$C,0))),"",INDEX('Policy Characteristics'!G:G,MATCH($C659,'Policy Characteristics'!$C:$C,0)))</f>
        <v>1</v>
      </c>
      <c r="N659" s="176">
        <f>IF(ISBLANK(INDEX('Policy Characteristics'!H:H,MATCH($C659,'Policy Characteristics'!$C:$C,0))),"",INDEX('Policy Characteristics'!H:H,MATCH($C659,'Policy Characteristics'!$C:$C,0)))</f>
        <v>0.01</v>
      </c>
      <c r="O659" s="176" t="str">
        <f>IF(ISBLANK(INDEX('Policy Characteristics'!I:I,MATCH($C659,'Policy Characteristics'!$C:$C,0))),"",INDEX('Policy Characteristics'!I:I,MATCH($C659,'Policy Characteristics'!$C:$C,0)))</f>
        <v>% of fuel shifted</v>
      </c>
      <c r="P659" s="176"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9" s="176" t="str">
        <f>IF(ISBLANK(INDEX('Policy Characteristics'!K:K,MATCH($C659,'Policy Characteristics'!$C:$C,0))),"",INDEX('Policy Characteristics'!K:K,MATCH($C659,'Policy Characteristics'!$C:$C,0)))</f>
        <v>industry-ag-main.html#fuel-switching</v>
      </c>
      <c r="R659" s="176" t="str">
        <f>IF(ISBLANK(INDEX('Policy Characteristics'!L:L,MATCH($C659,'Policy Characteristics'!$C:$C,0))),"",INDEX('Policy Characteristics'!L:L,MATCH($C659,'Policy Characteristics'!$C:$C,0)))</f>
        <v>industry-elec-and-hydrogen.html</v>
      </c>
    </row>
    <row r="660" spans="1:18" x14ac:dyDescent="0.25">
      <c r="A660" s="176" t="str">
        <f>IF(ISBLANK(INDEX('Policy Characteristics'!A:A,MATCH($C660,'Policy Characteristics'!$C:$C,0))),"",INDEX('Policy Characteristics'!A:A,MATCH($C660,'Policy Characteristics'!$C:$C,0)))</f>
        <v>Industry</v>
      </c>
      <c r="B660" s="184" t="str">
        <f>IF(ISBLANK(INDEX('Policy Characteristics'!B:B,MATCH($C660,'Policy Characteristics'!$C:$C,0))),"",INDEX('Policy Characteristics'!B:B,MATCH($C660,'Policy Characteristics'!$C:$C,0)))</f>
        <v>Electrification</v>
      </c>
      <c r="C660" s="176" t="str">
        <f t="shared" ref="C660:C661" si="35">C$633</f>
        <v>Fraction of Eligible Industrial Energy Use Shifted to Electricity</v>
      </c>
      <c r="D660" s="6" t="s">
        <v>1935</v>
      </c>
      <c r="E660" s="1" t="s">
        <v>2301</v>
      </c>
      <c r="F660" t="s">
        <v>1899</v>
      </c>
      <c r="G660" s="47" t="s">
        <v>2308</v>
      </c>
      <c r="H660" s="44">
        <v>1861</v>
      </c>
      <c r="I660" s="197" t="s">
        <v>44</v>
      </c>
      <c r="J660" s="177" t="str">
        <f>IF(ISBLANK(INDEX('Policy Characteristics'!D:D,MATCH($C660,'Policy Characteristics'!$C:$C,0))),"",INDEX('Policy Characteristics'!D:D,MATCH($C660,'Policy Characteristics'!$C:$C,0)))</f>
        <v>Electrification</v>
      </c>
      <c r="K660" s="176" t="str">
        <f>IF(ISBLANK(INDEX('Policy Characteristics'!E:E,MATCH($C660,'Policy Characteristics'!$C:$C,0))),"",INDEX('Policy Characteristics'!E:E,MATCH($C660,'Policy Characteristics'!$C:$C,0)))</f>
        <v>indst shift to electricity</v>
      </c>
      <c r="L660" s="176">
        <f>IF(ISBLANK(INDEX('Policy Characteristics'!F:F,MATCH($C660,'Policy Characteristics'!$C:$C,0))),"",INDEX('Policy Characteristics'!F:F,MATCH($C660,'Policy Characteristics'!$C:$C,0)))</f>
        <v>0</v>
      </c>
      <c r="M660" s="176">
        <f>IF(ISBLANK(INDEX('Policy Characteristics'!G:G,MATCH($C660,'Policy Characteristics'!$C:$C,0))),"",INDEX('Policy Characteristics'!G:G,MATCH($C660,'Policy Characteristics'!$C:$C,0)))</f>
        <v>1</v>
      </c>
      <c r="N660" s="176">
        <f>IF(ISBLANK(INDEX('Policy Characteristics'!H:H,MATCH($C660,'Policy Characteristics'!$C:$C,0))),"",INDEX('Policy Characteristics'!H:H,MATCH($C660,'Policy Characteristics'!$C:$C,0)))</f>
        <v>0.01</v>
      </c>
      <c r="O660" s="176" t="str">
        <f>IF(ISBLANK(INDEX('Policy Characteristics'!I:I,MATCH($C660,'Policy Characteristics'!$C:$C,0))),"",INDEX('Policy Characteristics'!I:I,MATCH($C660,'Policy Characteristics'!$C:$C,0)))</f>
        <v>% of fuel shifted</v>
      </c>
      <c r="P660" s="176"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0" s="176" t="str">
        <f>IF(ISBLANK(INDEX('Policy Characteristics'!K:K,MATCH($C660,'Policy Characteristics'!$C:$C,0))),"",INDEX('Policy Characteristics'!K:K,MATCH($C660,'Policy Characteristics'!$C:$C,0)))</f>
        <v>industry-ag-main.html#fuel-switching</v>
      </c>
      <c r="R660" s="176" t="str">
        <f>IF(ISBLANK(INDEX('Policy Characteristics'!L:L,MATCH($C660,'Policy Characteristics'!$C:$C,0))),"",INDEX('Policy Characteristics'!L:L,MATCH($C660,'Policy Characteristics'!$C:$C,0)))</f>
        <v>industry-elec-and-hydrogen.html</v>
      </c>
    </row>
    <row r="661" spans="1:18" x14ac:dyDescent="0.25">
      <c r="A661" s="176" t="str">
        <f>IF(ISBLANK(INDEX('Policy Characteristics'!A:A,MATCH($C661,'Policy Characteristics'!$C:$C,0))),"",INDEX('Policy Characteristics'!A:A,MATCH($C661,'Policy Characteristics'!$C:$C,0)))</f>
        <v>Industry</v>
      </c>
      <c r="B661" s="184" t="str">
        <f>IF(ISBLANK(INDEX('Policy Characteristics'!B:B,MATCH($C661,'Policy Characteristics'!$C:$C,0))),"",INDEX('Policy Characteristics'!B:B,MATCH($C661,'Policy Characteristics'!$C:$C,0)))</f>
        <v>Electrification</v>
      </c>
      <c r="C661" s="176" t="str">
        <f t="shared" si="35"/>
        <v>Fraction of Eligible Industrial Energy Use Shifted to Electricity</v>
      </c>
      <c r="D661" s="6" t="s">
        <v>1935</v>
      </c>
      <c r="E661" s="1" t="s">
        <v>2302</v>
      </c>
      <c r="F661" t="s">
        <v>1899</v>
      </c>
      <c r="G661" s="47" t="s">
        <v>2309</v>
      </c>
      <c r="H661" s="44">
        <v>1862</v>
      </c>
      <c r="I661" s="197" t="s">
        <v>44</v>
      </c>
      <c r="J661" s="177" t="str">
        <f>IF(ISBLANK(INDEX('Policy Characteristics'!D:D,MATCH($C661,'Policy Characteristics'!$C:$C,0))),"",INDEX('Policy Characteristics'!D:D,MATCH($C661,'Policy Characteristics'!$C:$C,0)))</f>
        <v>Electrification</v>
      </c>
      <c r="K661" s="176" t="str">
        <f>IF(ISBLANK(INDEX('Policy Characteristics'!E:E,MATCH($C661,'Policy Characteristics'!$C:$C,0))),"",INDEX('Policy Characteristics'!E:E,MATCH($C661,'Policy Characteristics'!$C:$C,0)))</f>
        <v>indst shift to electricity</v>
      </c>
      <c r="L661" s="176">
        <f>IF(ISBLANK(INDEX('Policy Characteristics'!F:F,MATCH($C661,'Policy Characteristics'!$C:$C,0))),"",INDEX('Policy Characteristics'!F:F,MATCH($C661,'Policy Characteristics'!$C:$C,0)))</f>
        <v>0</v>
      </c>
      <c r="M661" s="176">
        <f>IF(ISBLANK(INDEX('Policy Characteristics'!G:G,MATCH($C661,'Policy Characteristics'!$C:$C,0))),"",INDEX('Policy Characteristics'!G:G,MATCH($C661,'Policy Characteristics'!$C:$C,0)))</f>
        <v>1</v>
      </c>
      <c r="N661" s="176">
        <f>IF(ISBLANK(INDEX('Policy Characteristics'!H:H,MATCH($C661,'Policy Characteristics'!$C:$C,0))),"",INDEX('Policy Characteristics'!H:H,MATCH($C661,'Policy Characteristics'!$C:$C,0)))</f>
        <v>0.01</v>
      </c>
      <c r="O661" s="176" t="str">
        <f>IF(ISBLANK(INDEX('Policy Characteristics'!I:I,MATCH($C661,'Policy Characteristics'!$C:$C,0))),"",INDEX('Policy Characteristics'!I:I,MATCH($C661,'Policy Characteristics'!$C:$C,0)))</f>
        <v>% of fuel shifted</v>
      </c>
      <c r="P661" s="176"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1" s="176" t="str">
        <f>IF(ISBLANK(INDEX('Policy Characteristics'!K:K,MATCH($C661,'Policy Characteristics'!$C:$C,0))),"",INDEX('Policy Characteristics'!K:K,MATCH($C661,'Policy Characteristics'!$C:$C,0)))</f>
        <v>industry-ag-main.html#fuel-switching</v>
      </c>
      <c r="R661" s="176" t="str">
        <f>IF(ISBLANK(INDEX('Policy Characteristics'!L:L,MATCH($C661,'Policy Characteristics'!$C:$C,0))),"",INDEX('Policy Characteristics'!L:L,MATCH($C661,'Policy Characteristics'!$C:$C,0)))</f>
        <v>industry-elec-and-hydrogen.html</v>
      </c>
    </row>
    <row r="662" spans="1:18" x14ac:dyDescent="0.25">
      <c r="A662" s="176" t="str">
        <f>IF(ISBLANK(INDEX('Policy Characteristics'!A:A,MATCH($C662,'Policy Characteristics'!$C:$C,0))),"",INDEX('Policy Characteristics'!A:A,MATCH($C662,'Policy Characteristics'!$C:$C,0)))</f>
        <v>Industry</v>
      </c>
      <c r="B662" s="184" t="str">
        <f>IF(ISBLANK(INDEX('Policy Characteristics'!B:B,MATCH($C662,'Policy Characteristics'!$C:$C,0))),"",INDEX('Policy Characteristics'!B:B,MATCH($C662,'Policy Characteristics'!$C:$C,0)))</f>
        <v>Electrification</v>
      </c>
      <c r="C662" s="176" t="str">
        <f t="shared" ref="C662:C697" si="36">C$633</f>
        <v>Fraction of Eligible Industrial Energy Use Shifted to Electricity</v>
      </c>
      <c r="D662" s="6" t="s">
        <v>1935</v>
      </c>
      <c r="E662" s="1" t="s">
        <v>2303</v>
      </c>
      <c r="F662" t="s">
        <v>1899</v>
      </c>
      <c r="G662" s="47" t="s">
        <v>2310</v>
      </c>
      <c r="H662" s="44">
        <v>1863</v>
      </c>
      <c r="I662" s="197" t="s">
        <v>44</v>
      </c>
      <c r="J662" s="177" t="str">
        <f>IF(ISBLANK(INDEX('Policy Characteristics'!D:D,MATCH($C662,'Policy Characteristics'!$C:$C,0))),"",INDEX('Policy Characteristics'!D:D,MATCH($C662,'Policy Characteristics'!$C:$C,0)))</f>
        <v>Electrification</v>
      </c>
      <c r="K662" s="176" t="str">
        <f>IF(ISBLANK(INDEX('Policy Characteristics'!E:E,MATCH($C662,'Policy Characteristics'!$C:$C,0))),"",INDEX('Policy Characteristics'!E:E,MATCH($C662,'Policy Characteristics'!$C:$C,0)))</f>
        <v>indst shift to electricity</v>
      </c>
      <c r="L662" s="176">
        <f>IF(ISBLANK(INDEX('Policy Characteristics'!F:F,MATCH($C662,'Policy Characteristics'!$C:$C,0))),"",INDEX('Policy Characteristics'!F:F,MATCH($C662,'Policy Characteristics'!$C:$C,0)))</f>
        <v>0</v>
      </c>
      <c r="M662" s="176">
        <f>IF(ISBLANK(INDEX('Policy Characteristics'!G:G,MATCH($C662,'Policy Characteristics'!$C:$C,0))),"",INDEX('Policy Characteristics'!G:G,MATCH($C662,'Policy Characteristics'!$C:$C,0)))</f>
        <v>1</v>
      </c>
      <c r="N662" s="176">
        <f>IF(ISBLANK(INDEX('Policy Characteristics'!H:H,MATCH($C662,'Policy Characteristics'!$C:$C,0))),"",INDEX('Policy Characteristics'!H:H,MATCH($C662,'Policy Characteristics'!$C:$C,0)))</f>
        <v>0.01</v>
      </c>
      <c r="O662" s="176" t="str">
        <f>IF(ISBLANK(INDEX('Policy Characteristics'!I:I,MATCH($C662,'Policy Characteristics'!$C:$C,0))),"",INDEX('Policy Characteristics'!I:I,MATCH($C662,'Policy Characteristics'!$C:$C,0)))</f>
        <v>% of fuel shifted</v>
      </c>
      <c r="P662" s="176"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2" s="176" t="str">
        <f>IF(ISBLANK(INDEX('Policy Characteristics'!K:K,MATCH($C662,'Policy Characteristics'!$C:$C,0))),"",INDEX('Policy Characteristics'!K:K,MATCH($C662,'Policy Characteristics'!$C:$C,0)))</f>
        <v>industry-ag-main.html#fuel-switching</v>
      </c>
      <c r="R662" s="176" t="str">
        <f>IF(ISBLANK(INDEX('Policy Characteristics'!L:L,MATCH($C662,'Policy Characteristics'!$C:$C,0))),"",INDEX('Policy Characteristics'!L:L,MATCH($C662,'Policy Characteristics'!$C:$C,0)))</f>
        <v>industry-elec-and-hydrogen.html</v>
      </c>
    </row>
    <row r="663" spans="1:18" x14ac:dyDescent="0.25">
      <c r="A663" s="176" t="str">
        <f>IF(ISBLANK(INDEX('Policy Characteristics'!A:A,MATCH($C663,'Policy Characteristics'!$C:$C,0))),"",INDEX('Policy Characteristics'!A:A,MATCH($C663,'Policy Characteristics'!$C:$C,0)))</f>
        <v>Industry</v>
      </c>
      <c r="B663" s="184" t="str">
        <f>IF(ISBLANK(INDEX('Policy Characteristics'!B:B,MATCH($C663,'Policy Characteristics'!$C:$C,0))),"",INDEX('Policy Characteristics'!B:B,MATCH($C663,'Policy Characteristics'!$C:$C,0)))</f>
        <v>Electrification</v>
      </c>
      <c r="C663" s="176" t="str">
        <f t="shared" si="36"/>
        <v>Fraction of Eligible Industrial Energy Use Shifted to Electricity</v>
      </c>
      <c r="D663" s="6" t="s">
        <v>1935</v>
      </c>
      <c r="E663" s="1" t="s">
        <v>2304</v>
      </c>
      <c r="F663" t="s">
        <v>1899</v>
      </c>
      <c r="G663" s="47" t="s">
        <v>2311</v>
      </c>
      <c r="H663" s="44">
        <v>1864</v>
      </c>
      <c r="I663" s="197" t="s">
        <v>44</v>
      </c>
      <c r="J663" s="177" t="str">
        <f>IF(ISBLANK(INDEX('Policy Characteristics'!D:D,MATCH($C663,'Policy Characteristics'!$C:$C,0))),"",INDEX('Policy Characteristics'!D:D,MATCH($C663,'Policy Characteristics'!$C:$C,0)))</f>
        <v>Electrification</v>
      </c>
      <c r="K663" s="176" t="str">
        <f>IF(ISBLANK(INDEX('Policy Characteristics'!E:E,MATCH($C663,'Policy Characteristics'!$C:$C,0))),"",INDEX('Policy Characteristics'!E:E,MATCH($C663,'Policy Characteristics'!$C:$C,0)))</f>
        <v>indst shift to electricity</v>
      </c>
      <c r="L663" s="176">
        <f>IF(ISBLANK(INDEX('Policy Characteristics'!F:F,MATCH($C663,'Policy Characteristics'!$C:$C,0))),"",INDEX('Policy Characteristics'!F:F,MATCH($C663,'Policy Characteristics'!$C:$C,0)))</f>
        <v>0</v>
      </c>
      <c r="M663" s="176">
        <f>IF(ISBLANK(INDEX('Policy Characteristics'!G:G,MATCH($C663,'Policy Characteristics'!$C:$C,0))),"",INDEX('Policy Characteristics'!G:G,MATCH($C663,'Policy Characteristics'!$C:$C,0)))</f>
        <v>1</v>
      </c>
      <c r="N663" s="176">
        <f>IF(ISBLANK(INDEX('Policy Characteristics'!H:H,MATCH($C663,'Policy Characteristics'!$C:$C,0))),"",INDEX('Policy Characteristics'!H:H,MATCH($C663,'Policy Characteristics'!$C:$C,0)))</f>
        <v>0.01</v>
      </c>
      <c r="O663" s="176" t="str">
        <f>IF(ISBLANK(INDEX('Policy Characteristics'!I:I,MATCH($C663,'Policy Characteristics'!$C:$C,0))),"",INDEX('Policy Characteristics'!I:I,MATCH($C663,'Policy Characteristics'!$C:$C,0)))</f>
        <v>% of fuel shifted</v>
      </c>
      <c r="P663" s="176"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3" s="176" t="str">
        <f>IF(ISBLANK(INDEX('Policy Characteristics'!K:K,MATCH($C663,'Policy Characteristics'!$C:$C,0))),"",INDEX('Policy Characteristics'!K:K,MATCH($C663,'Policy Characteristics'!$C:$C,0)))</f>
        <v>industry-ag-main.html#fuel-switching</v>
      </c>
      <c r="R663" s="176" t="str">
        <f>IF(ISBLANK(INDEX('Policy Characteristics'!L:L,MATCH($C663,'Policy Characteristics'!$C:$C,0))),"",INDEX('Policy Characteristics'!L:L,MATCH($C663,'Policy Characteristics'!$C:$C,0)))</f>
        <v>industry-elec-and-hydrogen.html</v>
      </c>
    </row>
    <row r="664" spans="1:18" x14ac:dyDescent="0.25">
      <c r="A664" s="176" t="str">
        <f>IF(ISBLANK(INDEX('Policy Characteristics'!A:A,MATCH($C664,'Policy Characteristics'!$C:$C,0))),"",INDEX('Policy Characteristics'!A:A,MATCH($C664,'Policy Characteristics'!$C:$C,0)))</f>
        <v>Industry</v>
      </c>
      <c r="B664" s="184" t="str">
        <f>IF(ISBLANK(INDEX('Policy Characteristics'!B:B,MATCH($C664,'Policy Characteristics'!$C:$C,0))),"",INDEX('Policy Characteristics'!B:B,MATCH($C664,'Policy Characteristics'!$C:$C,0)))</f>
        <v>Electrification</v>
      </c>
      <c r="C664" s="176" t="str">
        <f t="shared" si="36"/>
        <v>Fraction of Eligible Industrial Energy Use Shifted to Electricity</v>
      </c>
      <c r="D664" s="6" t="s">
        <v>1935</v>
      </c>
      <c r="E664" s="1" t="s">
        <v>2444</v>
      </c>
      <c r="F664" t="s">
        <v>1899</v>
      </c>
      <c r="G664" s="47" t="s">
        <v>2444</v>
      </c>
      <c r="H664" s="44">
        <v>1865</v>
      </c>
      <c r="I664" s="197" t="s">
        <v>44</v>
      </c>
      <c r="J664" s="177" t="str">
        <f>IF(ISBLANK(INDEX('Policy Characteristics'!D:D,MATCH($C664,'Policy Characteristics'!$C:$C,0))),"",INDEX('Policy Characteristics'!D:D,MATCH($C664,'Policy Characteristics'!$C:$C,0)))</f>
        <v>Electrification</v>
      </c>
      <c r="K664" s="176" t="str">
        <f>IF(ISBLANK(INDEX('Policy Characteristics'!E:E,MATCH($C664,'Policy Characteristics'!$C:$C,0))),"",INDEX('Policy Characteristics'!E:E,MATCH($C664,'Policy Characteristics'!$C:$C,0)))</f>
        <v>indst shift to electricity</v>
      </c>
      <c r="L664" s="176">
        <f>IF(ISBLANK(INDEX('Policy Characteristics'!F:F,MATCH($C664,'Policy Characteristics'!$C:$C,0))),"",INDEX('Policy Characteristics'!F:F,MATCH($C664,'Policy Characteristics'!$C:$C,0)))</f>
        <v>0</v>
      </c>
      <c r="M664" s="176">
        <f>IF(ISBLANK(INDEX('Policy Characteristics'!G:G,MATCH($C664,'Policy Characteristics'!$C:$C,0))),"",INDEX('Policy Characteristics'!G:G,MATCH($C664,'Policy Characteristics'!$C:$C,0)))</f>
        <v>1</v>
      </c>
      <c r="N664" s="176">
        <f>IF(ISBLANK(INDEX('Policy Characteristics'!H:H,MATCH($C664,'Policy Characteristics'!$C:$C,0))),"",INDEX('Policy Characteristics'!H:H,MATCH($C664,'Policy Characteristics'!$C:$C,0)))</f>
        <v>0.01</v>
      </c>
      <c r="O664" s="176" t="str">
        <f>IF(ISBLANK(INDEX('Policy Characteristics'!I:I,MATCH($C664,'Policy Characteristics'!$C:$C,0))),"",INDEX('Policy Characteristics'!I:I,MATCH($C664,'Policy Characteristics'!$C:$C,0)))</f>
        <v>% of fuel shifted</v>
      </c>
      <c r="P664" s="176"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4" s="176" t="str">
        <f>IF(ISBLANK(INDEX('Policy Characteristics'!K:K,MATCH($C664,'Policy Characteristics'!$C:$C,0))),"",INDEX('Policy Characteristics'!K:K,MATCH($C664,'Policy Characteristics'!$C:$C,0)))</f>
        <v>industry-ag-main.html#fuel-switching</v>
      </c>
      <c r="R664" s="176" t="str">
        <f>IF(ISBLANK(INDEX('Policy Characteristics'!L:L,MATCH($C664,'Policy Characteristics'!$C:$C,0))),"",INDEX('Policy Characteristics'!L:L,MATCH($C664,'Policy Characteristics'!$C:$C,0)))</f>
        <v>industry-elec-and-hydrogen.html</v>
      </c>
    </row>
    <row r="665" spans="1:18" x14ac:dyDescent="0.25">
      <c r="A665" s="176" t="str">
        <f>IF(ISBLANK(INDEX('Policy Characteristics'!A:A,MATCH($C665,'Policy Characteristics'!$C:$C,0))),"",INDEX('Policy Characteristics'!A:A,MATCH($C665,'Policy Characteristics'!$C:$C,0)))</f>
        <v>Industry</v>
      </c>
      <c r="B665" s="184" t="str">
        <f>IF(ISBLANK(INDEX('Policy Characteristics'!B:B,MATCH($C665,'Policy Characteristics'!$C:$C,0))),"",INDEX('Policy Characteristics'!B:B,MATCH($C665,'Policy Characteristics'!$C:$C,0)))</f>
        <v>Electrification</v>
      </c>
      <c r="C665" s="176" t="str">
        <f t="shared" si="36"/>
        <v>Fraction of Eligible Industrial Energy Use Shifted to Electricity</v>
      </c>
      <c r="D665" s="6" t="s">
        <v>1936</v>
      </c>
      <c r="E665" s="1" t="s">
        <v>2298</v>
      </c>
      <c r="F665" t="s">
        <v>1900</v>
      </c>
      <c r="G665" s="47" t="s">
        <v>2305</v>
      </c>
      <c r="H665" s="44">
        <v>1866</v>
      </c>
      <c r="I665" s="197" t="s">
        <v>43</v>
      </c>
      <c r="J665" s="177" t="str">
        <f>IF(ISBLANK(INDEX('Policy Characteristics'!D:D,MATCH($C665,'Policy Characteristics'!$C:$C,0))),"",INDEX('Policy Characteristics'!D:D,MATCH($C665,'Policy Characteristics'!$C:$C,0)))</f>
        <v>Electrification</v>
      </c>
      <c r="K665" s="176" t="str">
        <f>IF(ISBLANK(INDEX('Policy Characteristics'!E:E,MATCH($C665,'Policy Characteristics'!$C:$C,0))),"",INDEX('Policy Characteristics'!E:E,MATCH($C665,'Policy Characteristics'!$C:$C,0)))</f>
        <v>indst shift to electricity</v>
      </c>
      <c r="L665" s="176">
        <f>IF(ISBLANK(INDEX('Policy Characteristics'!F:F,MATCH($C665,'Policy Characteristics'!$C:$C,0))),"",INDEX('Policy Characteristics'!F:F,MATCH($C665,'Policy Characteristics'!$C:$C,0)))</f>
        <v>0</v>
      </c>
      <c r="M665" s="176">
        <f>IF(ISBLANK(INDEX('Policy Characteristics'!G:G,MATCH($C665,'Policy Characteristics'!$C:$C,0))),"",INDEX('Policy Characteristics'!G:G,MATCH($C665,'Policy Characteristics'!$C:$C,0)))</f>
        <v>1</v>
      </c>
      <c r="N665" s="176">
        <f>IF(ISBLANK(INDEX('Policy Characteristics'!H:H,MATCH($C665,'Policy Characteristics'!$C:$C,0))),"",INDEX('Policy Characteristics'!H:H,MATCH($C665,'Policy Characteristics'!$C:$C,0)))</f>
        <v>0.01</v>
      </c>
      <c r="O665" s="176" t="str">
        <f>IF(ISBLANK(INDEX('Policy Characteristics'!I:I,MATCH($C665,'Policy Characteristics'!$C:$C,0))),"",INDEX('Policy Characteristics'!I:I,MATCH($C665,'Policy Characteristics'!$C:$C,0)))</f>
        <v>% of fuel shifted</v>
      </c>
      <c r="P665" s="176"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5" s="176" t="str">
        <f>IF(ISBLANK(INDEX('Policy Characteristics'!K:K,MATCH($C665,'Policy Characteristics'!$C:$C,0))),"",INDEX('Policy Characteristics'!K:K,MATCH($C665,'Policy Characteristics'!$C:$C,0)))</f>
        <v>industry-ag-main.html#fuel-switching</v>
      </c>
      <c r="R665" s="176" t="str">
        <f>IF(ISBLANK(INDEX('Policy Characteristics'!L:L,MATCH($C665,'Policy Characteristics'!$C:$C,0))),"",INDEX('Policy Characteristics'!L:L,MATCH($C665,'Policy Characteristics'!$C:$C,0)))</f>
        <v>industry-elec-and-hydrogen.html</v>
      </c>
    </row>
    <row r="666" spans="1:18" x14ac:dyDescent="0.25">
      <c r="A666" s="176" t="str">
        <f>IF(ISBLANK(INDEX('Policy Characteristics'!A:A,MATCH($C666,'Policy Characteristics'!$C:$C,0))),"",INDEX('Policy Characteristics'!A:A,MATCH($C666,'Policy Characteristics'!$C:$C,0)))</f>
        <v>Industry</v>
      </c>
      <c r="B666" s="184" t="str">
        <f>IF(ISBLANK(INDEX('Policy Characteristics'!B:B,MATCH($C666,'Policy Characteristics'!$C:$C,0))),"",INDEX('Policy Characteristics'!B:B,MATCH($C666,'Policy Characteristics'!$C:$C,0)))</f>
        <v>Electrification</v>
      </c>
      <c r="C666" s="176" t="str">
        <f t="shared" si="36"/>
        <v>Fraction of Eligible Industrial Energy Use Shifted to Electricity</v>
      </c>
      <c r="D666" s="6" t="s">
        <v>1936</v>
      </c>
      <c r="E666" s="1" t="s">
        <v>2299</v>
      </c>
      <c r="F666" t="s">
        <v>1900</v>
      </c>
      <c r="G666" s="47" t="s">
        <v>2306</v>
      </c>
      <c r="H666" s="44">
        <v>1867</v>
      </c>
      <c r="I666" s="197" t="s">
        <v>43</v>
      </c>
      <c r="J666" s="177" t="str">
        <f>IF(ISBLANK(INDEX('Policy Characteristics'!D:D,MATCH($C666,'Policy Characteristics'!$C:$C,0))),"",INDEX('Policy Characteristics'!D:D,MATCH($C666,'Policy Characteristics'!$C:$C,0)))</f>
        <v>Electrification</v>
      </c>
      <c r="K666" s="176" t="str">
        <f>IF(ISBLANK(INDEX('Policy Characteristics'!E:E,MATCH($C666,'Policy Characteristics'!$C:$C,0))),"",INDEX('Policy Characteristics'!E:E,MATCH($C666,'Policy Characteristics'!$C:$C,0)))</f>
        <v>indst shift to electricity</v>
      </c>
      <c r="L666" s="176">
        <f>IF(ISBLANK(INDEX('Policy Characteristics'!F:F,MATCH($C666,'Policy Characteristics'!$C:$C,0))),"",INDEX('Policy Characteristics'!F:F,MATCH($C666,'Policy Characteristics'!$C:$C,0)))</f>
        <v>0</v>
      </c>
      <c r="M666" s="176">
        <f>IF(ISBLANK(INDEX('Policy Characteristics'!G:G,MATCH($C666,'Policy Characteristics'!$C:$C,0))),"",INDEX('Policy Characteristics'!G:G,MATCH($C666,'Policy Characteristics'!$C:$C,0)))</f>
        <v>1</v>
      </c>
      <c r="N666" s="176">
        <f>IF(ISBLANK(INDEX('Policy Characteristics'!H:H,MATCH($C666,'Policy Characteristics'!$C:$C,0))),"",INDEX('Policy Characteristics'!H:H,MATCH($C666,'Policy Characteristics'!$C:$C,0)))</f>
        <v>0.01</v>
      </c>
      <c r="O666" s="176" t="str">
        <f>IF(ISBLANK(INDEX('Policy Characteristics'!I:I,MATCH($C666,'Policy Characteristics'!$C:$C,0))),"",INDEX('Policy Characteristics'!I:I,MATCH($C666,'Policy Characteristics'!$C:$C,0)))</f>
        <v>% of fuel shifted</v>
      </c>
      <c r="P666" s="176"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6" s="176" t="str">
        <f>IF(ISBLANK(INDEX('Policy Characteristics'!K:K,MATCH($C666,'Policy Characteristics'!$C:$C,0))),"",INDEX('Policy Characteristics'!K:K,MATCH($C666,'Policy Characteristics'!$C:$C,0)))</f>
        <v>industry-ag-main.html#fuel-switching</v>
      </c>
      <c r="R666" s="176" t="str">
        <f>IF(ISBLANK(INDEX('Policy Characteristics'!L:L,MATCH($C666,'Policy Characteristics'!$C:$C,0))),"",INDEX('Policy Characteristics'!L:L,MATCH($C666,'Policy Characteristics'!$C:$C,0)))</f>
        <v>industry-elec-and-hydrogen.html</v>
      </c>
    </row>
    <row r="667" spans="1:18" x14ac:dyDescent="0.25">
      <c r="A667" s="176" t="str">
        <f>IF(ISBLANK(INDEX('Policy Characteristics'!A:A,MATCH($C667,'Policy Characteristics'!$C:$C,0))),"",INDEX('Policy Characteristics'!A:A,MATCH($C667,'Policy Characteristics'!$C:$C,0)))</f>
        <v>Industry</v>
      </c>
      <c r="B667" s="184" t="str">
        <f>IF(ISBLANK(INDEX('Policy Characteristics'!B:B,MATCH($C667,'Policy Characteristics'!$C:$C,0))),"",INDEX('Policy Characteristics'!B:B,MATCH($C667,'Policy Characteristics'!$C:$C,0)))</f>
        <v>Electrification</v>
      </c>
      <c r="C667" s="176" t="str">
        <f t="shared" si="36"/>
        <v>Fraction of Eligible Industrial Energy Use Shifted to Electricity</v>
      </c>
      <c r="D667" s="6" t="s">
        <v>1936</v>
      </c>
      <c r="E667" s="1" t="s">
        <v>2300</v>
      </c>
      <c r="F667" t="s">
        <v>1900</v>
      </c>
      <c r="G667" s="47" t="s">
        <v>2307</v>
      </c>
      <c r="H667" s="44">
        <v>1868</v>
      </c>
      <c r="I667" s="197" t="s">
        <v>43</v>
      </c>
      <c r="J667" s="177" t="str">
        <f>IF(ISBLANK(INDEX('Policy Characteristics'!D:D,MATCH($C667,'Policy Characteristics'!$C:$C,0))),"",INDEX('Policy Characteristics'!D:D,MATCH($C667,'Policy Characteristics'!$C:$C,0)))</f>
        <v>Electrification</v>
      </c>
      <c r="K667" s="176" t="str">
        <f>IF(ISBLANK(INDEX('Policy Characteristics'!E:E,MATCH($C667,'Policy Characteristics'!$C:$C,0))),"",INDEX('Policy Characteristics'!E:E,MATCH($C667,'Policy Characteristics'!$C:$C,0)))</f>
        <v>indst shift to electricity</v>
      </c>
      <c r="L667" s="176">
        <f>IF(ISBLANK(INDEX('Policy Characteristics'!F:F,MATCH($C667,'Policy Characteristics'!$C:$C,0))),"",INDEX('Policy Characteristics'!F:F,MATCH($C667,'Policy Characteristics'!$C:$C,0)))</f>
        <v>0</v>
      </c>
      <c r="M667" s="176">
        <f>IF(ISBLANK(INDEX('Policy Characteristics'!G:G,MATCH($C667,'Policy Characteristics'!$C:$C,0))),"",INDEX('Policy Characteristics'!G:G,MATCH($C667,'Policy Characteristics'!$C:$C,0)))</f>
        <v>1</v>
      </c>
      <c r="N667" s="176">
        <f>IF(ISBLANK(INDEX('Policy Characteristics'!H:H,MATCH($C667,'Policy Characteristics'!$C:$C,0))),"",INDEX('Policy Characteristics'!H:H,MATCH($C667,'Policy Characteristics'!$C:$C,0)))</f>
        <v>0.01</v>
      </c>
      <c r="O667" s="176" t="str">
        <f>IF(ISBLANK(INDEX('Policy Characteristics'!I:I,MATCH($C667,'Policy Characteristics'!$C:$C,0))),"",INDEX('Policy Characteristics'!I:I,MATCH($C667,'Policy Characteristics'!$C:$C,0)))</f>
        <v>% of fuel shifted</v>
      </c>
      <c r="P667" s="176"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7" s="176" t="str">
        <f>IF(ISBLANK(INDEX('Policy Characteristics'!K:K,MATCH($C667,'Policy Characteristics'!$C:$C,0))),"",INDEX('Policy Characteristics'!K:K,MATCH($C667,'Policy Characteristics'!$C:$C,0)))</f>
        <v>industry-ag-main.html#fuel-switching</v>
      </c>
      <c r="R667" s="176" t="str">
        <f>IF(ISBLANK(INDEX('Policy Characteristics'!L:L,MATCH($C667,'Policy Characteristics'!$C:$C,0))),"",INDEX('Policy Characteristics'!L:L,MATCH($C667,'Policy Characteristics'!$C:$C,0)))</f>
        <v>industry-elec-and-hydrogen.html</v>
      </c>
    </row>
    <row r="668" spans="1:18" x14ac:dyDescent="0.25">
      <c r="A668" s="176" t="str">
        <f>IF(ISBLANK(INDEX('Policy Characteristics'!A:A,MATCH($C668,'Policy Characteristics'!$C:$C,0))),"",INDEX('Policy Characteristics'!A:A,MATCH($C668,'Policy Characteristics'!$C:$C,0)))</f>
        <v>Industry</v>
      </c>
      <c r="B668" s="184" t="str">
        <f>IF(ISBLANK(INDEX('Policy Characteristics'!B:B,MATCH($C668,'Policy Characteristics'!$C:$C,0))),"",INDEX('Policy Characteristics'!B:B,MATCH($C668,'Policy Characteristics'!$C:$C,0)))</f>
        <v>Electrification</v>
      </c>
      <c r="C668" s="176" t="str">
        <f t="shared" si="36"/>
        <v>Fraction of Eligible Industrial Energy Use Shifted to Electricity</v>
      </c>
      <c r="D668" s="6" t="s">
        <v>1936</v>
      </c>
      <c r="E668" s="1" t="s">
        <v>2301</v>
      </c>
      <c r="F668" t="s">
        <v>1900</v>
      </c>
      <c r="G668" s="47" t="s">
        <v>2308</v>
      </c>
      <c r="H668" s="44">
        <v>1869</v>
      </c>
      <c r="I668" s="197" t="s">
        <v>43</v>
      </c>
      <c r="J668" s="177" t="str">
        <f>IF(ISBLANK(INDEX('Policy Characteristics'!D:D,MATCH($C668,'Policy Characteristics'!$C:$C,0))),"",INDEX('Policy Characteristics'!D:D,MATCH($C668,'Policy Characteristics'!$C:$C,0)))</f>
        <v>Electrification</v>
      </c>
      <c r="K668" s="176" t="str">
        <f>IF(ISBLANK(INDEX('Policy Characteristics'!E:E,MATCH($C668,'Policy Characteristics'!$C:$C,0))),"",INDEX('Policy Characteristics'!E:E,MATCH($C668,'Policy Characteristics'!$C:$C,0)))</f>
        <v>indst shift to electricity</v>
      </c>
      <c r="L668" s="176">
        <f>IF(ISBLANK(INDEX('Policy Characteristics'!F:F,MATCH($C668,'Policy Characteristics'!$C:$C,0))),"",INDEX('Policy Characteristics'!F:F,MATCH($C668,'Policy Characteristics'!$C:$C,0)))</f>
        <v>0</v>
      </c>
      <c r="M668" s="176">
        <f>IF(ISBLANK(INDEX('Policy Characteristics'!G:G,MATCH($C668,'Policy Characteristics'!$C:$C,0))),"",INDEX('Policy Characteristics'!G:G,MATCH($C668,'Policy Characteristics'!$C:$C,0)))</f>
        <v>1</v>
      </c>
      <c r="N668" s="176">
        <f>IF(ISBLANK(INDEX('Policy Characteristics'!H:H,MATCH($C668,'Policy Characteristics'!$C:$C,0))),"",INDEX('Policy Characteristics'!H:H,MATCH($C668,'Policy Characteristics'!$C:$C,0)))</f>
        <v>0.01</v>
      </c>
      <c r="O668" s="176" t="str">
        <f>IF(ISBLANK(INDEX('Policy Characteristics'!I:I,MATCH($C668,'Policy Characteristics'!$C:$C,0))),"",INDEX('Policy Characteristics'!I:I,MATCH($C668,'Policy Characteristics'!$C:$C,0)))</f>
        <v>% of fuel shifted</v>
      </c>
      <c r="P668" s="176"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8" s="176" t="str">
        <f>IF(ISBLANK(INDEX('Policy Characteristics'!K:K,MATCH($C668,'Policy Characteristics'!$C:$C,0))),"",INDEX('Policy Characteristics'!K:K,MATCH($C668,'Policy Characteristics'!$C:$C,0)))</f>
        <v>industry-ag-main.html#fuel-switching</v>
      </c>
      <c r="R668" s="176" t="str">
        <f>IF(ISBLANK(INDEX('Policy Characteristics'!L:L,MATCH($C668,'Policy Characteristics'!$C:$C,0))),"",INDEX('Policy Characteristics'!L:L,MATCH($C668,'Policy Characteristics'!$C:$C,0)))</f>
        <v>industry-elec-and-hydrogen.html</v>
      </c>
    </row>
    <row r="669" spans="1:18" x14ac:dyDescent="0.25">
      <c r="A669" s="176" t="str">
        <f>IF(ISBLANK(INDEX('Policy Characteristics'!A:A,MATCH($C669,'Policy Characteristics'!$C:$C,0))),"",INDEX('Policy Characteristics'!A:A,MATCH($C669,'Policy Characteristics'!$C:$C,0)))</f>
        <v>Industry</v>
      </c>
      <c r="B669" s="184" t="str">
        <f>IF(ISBLANK(INDEX('Policy Characteristics'!B:B,MATCH($C669,'Policy Characteristics'!$C:$C,0))),"",INDEX('Policy Characteristics'!B:B,MATCH($C669,'Policy Characteristics'!$C:$C,0)))</f>
        <v>Electrification</v>
      </c>
      <c r="C669" s="176" t="str">
        <f t="shared" si="36"/>
        <v>Fraction of Eligible Industrial Energy Use Shifted to Electricity</v>
      </c>
      <c r="D669" s="6" t="s">
        <v>1936</v>
      </c>
      <c r="E669" s="1" t="s">
        <v>2302</v>
      </c>
      <c r="F669" t="s">
        <v>1900</v>
      </c>
      <c r="G669" s="47" t="s">
        <v>2309</v>
      </c>
      <c r="H669" s="44">
        <v>1870</v>
      </c>
      <c r="I669" s="197" t="s">
        <v>43</v>
      </c>
      <c r="J669" s="177" t="str">
        <f>IF(ISBLANK(INDEX('Policy Characteristics'!D:D,MATCH($C669,'Policy Characteristics'!$C:$C,0))),"",INDEX('Policy Characteristics'!D:D,MATCH($C669,'Policy Characteristics'!$C:$C,0)))</f>
        <v>Electrification</v>
      </c>
      <c r="K669" s="176" t="str">
        <f>IF(ISBLANK(INDEX('Policy Characteristics'!E:E,MATCH($C669,'Policy Characteristics'!$C:$C,0))),"",INDEX('Policy Characteristics'!E:E,MATCH($C669,'Policy Characteristics'!$C:$C,0)))</f>
        <v>indst shift to electricity</v>
      </c>
      <c r="L669" s="176">
        <f>IF(ISBLANK(INDEX('Policy Characteristics'!F:F,MATCH($C669,'Policy Characteristics'!$C:$C,0))),"",INDEX('Policy Characteristics'!F:F,MATCH($C669,'Policy Characteristics'!$C:$C,0)))</f>
        <v>0</v>
      </c>
      <c r="M669" s="176">
        <f>IF(ISBLANK(INDEX('Policy Characteristics'!G:G,MATCH($C669,'Policy Characteristics'!$C:$C,0))),"",INDEX('Policy Characteristics'!G:G,MATCH($C669,'Policy Characteristics'!$C:$C,0)))</f>
        <v>1</v>
      </c>
      <c r="N669" s="176">
        <f>IF(ISBLANK(INDEX('Policy Characteristics'!H:H,MATCH($C669,'Policy Characteristics'!$C:$C,0))),"",INDEX('Policy Characteristics'!H:H,MATCH($C669,'Policy Characteristics'!$C:$C,0)))</f>
        <v>0.01</v>
      </c>
      <c r="O669" s="176" t="str">
        <f>IF(ISBLANK(INDEX('Policy Characteristics'!I:I,MATCH($C669,'Policy Characteristics'!$C:$C,0))),"",INDEX('Policy Characteristics'!I:I,MATCH($C669,'Policy Characteristics'!$C:$C,0)))</f>
        <v>% of fuel shifted</v>
      </c>
      <c r="P669" s="176"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9" s="176" t="str">
        <f>IF(ISBLANK(INDEX('Policy Characteristics'!K:K,MATCH($C669,'Policy Characteristics'!$C:$C,0))),"",INDEX('Policy Characteristics'!K:K,MATCH($C669,'Policy Characteristics'!$C:$C,0)))</f>
        <v>industry-ag-main.html#fuel-switching</v>
      </c>
      <c r="R669" s="176" t="str">
        <f>IF(ISBLANK(INDEX('Policy Characteristics'!L:L,MATCH($C669,'Policy Characteristics'!$C:$C,0))),"",INDEX('Policy Characteristics'!L:L,MATCH($C669,'Policy Characteristics'!$C:$C,0)))</f>
        <v>industry-elec-and-hydrogen.html</v>
      </c>
    </row>
    <row r="670" spans="1:18" x14ac:dyDescent="0.25">
      <c r="A670" s="176" t="str">
        <f>IF(ISBLANK(INDEX('Policy Characteristics'!A:A,MATCH($C670,'Policy Characteristics'!$C:$C,0))),"",INDEX('Policy Characteristics'!A:A,MATCH($C670,'Policy Characteristics'!$C:$C,0)))</f>
        <v>Industry</v>
      </c>
      <c r="B670" s="184" t="str">
        <f>IF(ISBLANK(INDEX('Policy Characteristics'!B:B,MATCH($C670,'Policy Characteristics'!$C:$C,0))),"",INDEX('Policy Characteristics'!B:B,MATCH($C670,'Policy Characteristics'!$C:$C,0)))</f>
        <v>Electrification</v>
      </c>
      <c r="C670" s="176" t="str">
        <f t="shared" si="36"/>
        <v>Fraction of Eligible Industrial Energy Use Shifted to Electricity</v>
      </c>
      <c r="D670" s="6" t="s">
        <v>1936</v>
      </c>
      <c r="E670" s="1" t="s">
        <v>2303</v>
      </c>
      <c r="F670" t="s">
        <v>1900</v>
      </c>
      <c r="G670" s="47" t="s">
        <v>2310</v>
      </c>
      <c r="H670" s="44">
        <v>1871</v>
      </c>
      <c r="I670" s="197" t="s">
        <v>43</v>
      </c>
      <c r="J670" s="177" t="str">
        <f>IF(ISBLANK(INDEX('Policy Characteristics'!D:D,MATCH($C670,'Policy Characteristics'!$C:$C,0))),"",INDEX('Policy Characteristics'!D:D,MATCH($C670,'Policy Characteristics'!$C:$C,0)))</f>
        <v>Electrification</v>
      </c>
      <c r="K670" s="176" t="str">
        <f>IF(ISBLANK(INDEX('Policy Characteristics'!E:E,MATCH($C670,'Policy Characteristics'!$C:$C,0))),"",INDEX('Policy Characteristics'!E:E,MATCH($C670,'Policy Characteristics'!$C:$C,0)))</f>
        <v>indst shift to electricity</v>
      </c>
      <c r="L670" s="176">
        <f>IF(ISBLANK(INDEX('Policy Characteristics'!F:F,MATCH($C670,'Policy Characteristics'!$C:$C,0))),"",INDEX('Policy Characteristics'!F:F,MATCH($C670,'Policy Characteristics'!$C:$C,0)))</f>
        <v>0</v>
      </c>
      <c r="M670" s="176">
        <f>IF(ISBLANK(INDEX('Policy Characteristics'!G:G,MATCH($C670,'Policy Characteristics'!$C:$C,0))),"",INDEX('Policy Characteristics'!G:G,MATCH($C670,'Policy Characteristics'!$C:$C,0)))</f>
        <v>1</v>
      </c>
      <c r="N670" s="176">
        <f>IF(ISBLANK(INDEX('Policy Characteristics'!H:H,MATCH($C670,'Policy Characteristics'!$C:$C,0))),"",INDEX('Policy Characteristics'!H:H,MATCH($C670,'Policy Characteristics'!$C:$C,0)))</f>
        <v>0.01</v>
      </c>
      <c r="O670" s="176" t="str">
        <f>IF(ISBLANK(INDEX('Policy Characteristics'!I:I,MATCH($C670,'Policy Characteristics'!$C:$C,0))),"",INDEX('Policy Characteristics'!I:I,MATCH($C670,'Policy Characteristics'!$C:$C,0)))</f>
        <v>% of fuel shifted</v>
      </c>
      <c r="P670" s="176"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0" s="176" t="str">
        <f>IF(ISBLANK(INDEX('Policy Characteristics'!K:K,MATCH($C670,'Policy Characteristics'!$C:$C,0))),"",INDEX('Policy Characteristics'!K:K,MATCH($C670,'Policy Characteristics'!$C:$C,0)))</f>
        <v>industry-ag-main.html#fuel-switching</v>
      </c>
      <c r="R670" s="176" t="str">
        <f>IF(ISBLANK(INDEX('Policy Characteristics'!L:L,MATCH($C670,'Policy Characteristics'!$C:$C,0))),"",INDEX('Policy Characteristics'!L:L,MATCH($C670,'Policy Characteristics'!$C:$C,0)))</f>
        <v>industry-elec-and-hydrogen.html</v>
      </c>
    </row>
    <row r="671" spans="1:18" x14ac:dyDescent="0.25">
      <c r="A671" s="176" t="str">
        <f>IF(ISBLANK(INDEX('Policy Characteristics'!A:A,MATCH($C671,'Policy Characteristics'!$C:$C,0))),"",INDEX('Policy Characteristics'!A:A,MATCH($C671,'Policy Characteristics'!$C:$C,0)))</f>
        <v>Industry</v>
      </c>
      <c r="B671" s="184" t="str">
        <f>IF(ISBLANK(INDEX('Policy Characteristics'!B:B,MATCH($C671,'Policy Characteristics'!$C:$C,0))),"",INDEX('Policy Characteristics'!B:B,MATCH($C671,'Policy Characteristics'!$C:$C,0)))</f>
        <v>Electrification</v>
      </c>
      <c r="C671" s="176" t="str">
        <f t="shared" si="36"/>
        <v>Fraction of Eligible Industrial Energy Use Shifted to Electricity</v>
      </c>
      <c r="D671" s="6" t="s">
        <v>1936</v>
      </c>
      <c r="E671" s="1" t="s">
        <v>2304</v>
      </c>
      <c r="F671" t="s">
        <v>1900</v>
      </c>
      <c r="G671" s="47" t="s">
        <v>2311</v>
      </c>
      <c r="H671" s="44">
        <v>1872</v>
      </c>
      <c r="I671" s="47" t="s">
        <v>43</v>
      </c>
      <c r="J671" s="177" t="str">
        <f>IF(ISBLANK(INDEX('Policy Characteristics'!D:D,MATCH($C671,'Policy Characteristics'!$C:$C,0))),"",INDEX('Policy Characteristics'!D:D,MATCH($C671,'Policy Characteristics'!$C:$C,0)))</f>
        <v>Electrification</v>
      </c>
      <c r="K671" s="176" t="str">
        <f>IF(ISBLANK(INDEX('Policy Characteristics'!E:E,MATCH($C671,'Policy Characteristics'!$C:$C,0))),"",INDEX('Policy Characteristics'!E:E,MATCH($C671,'Policy Characteristics'!$C:$C,0)))</f>
        <v>indst shift to electricity</v>
      </c>
      <c r="L671" s="176">
        <f>IF(ISBLANK(INDEX('Policy Characteristics'!F:F,MATCH($C671,'Policy Characteristics'!$C:$C,0))),"",INDEX('Policy Characteristics'!F:F,MATCH($C671,'Policy Characteristics'!$C:$C,0)))</f>
        <v>0</v>
      </c>
      <c r="M671" s="176">
        <f>IF(ISBLANK(INDEX('Policy Characteristics'!G:G,MATCH($C671,'Policy Characteristics'!$C:$C,0))),"",INDEX('Policy Characteristics'!G:G,MATCH($C671,'Policy Characteristics'!$C:$C,0)))</f>
        <v>1</v>
      </c>
      <c r="N671" s="176">
        <f>IF(ISBLANK(INDEX('Policy Characteristics'!H:H,MATCH($C671,'Policy Characteristics'!$C:$C,0))),"",INDEX('Policy Characteristics'!H:H,MATCH($C671,'Policy Characteristics'!$C:$C,0)))</f>
        <v>0.01</v>
      </c>
      <c r="O671" s="176" t="str">
        <f>IF(ISBLANK(INDEX('Policy Characteristics'!I:I,MATCH($C671,'Policy Characteristics'!$C:$C,0))),"",INDEX('Policy Characteristics'!I:I,MATCH($C671,'Policy Characteristics'!$C:$C,0)))</f>
        <v>% of fuel shifted</v>
      </c>
      <c r="P671" s="176"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1" s="176" t="str">
        <f>IF(ISBLANK(INDEX('Policy Characteristics'!K:K,MATCH($C671,'Policy Characteristics'!$C:$C,0))),"",INDEX('Policy Characteristics'!K:K,MATCH($C671,'Policy Characteristics'!$C:$C,0)))</f>
        <v>industry-ag-main.html#fuel-switching</v>
      </c>
      <c r="R671" s="176" t="str">
        <f>IF(ISBLANK(INDEX('Policy Characteristics'!L:L,MATCH($C671,'Policy Characteristics'!$C:$C,0))),"",INDEX('Policy Characteristics'!L:L,MATCH($C671,'Policy Characteristics'!$C:$C,0)))</f>
        <v>industry-elec-and-hydrogen.html</v>
      </c>
    </row>
    <row r="672" spans="1:18" x14ac:dyDescent="0.25">
      <c r="A672" s="176" t="str">
        <f>IF(ISBLANK(INDEX('Policy Characteristics'!A:A,MATCH($C672,'Policy Characteristics'!$C:$C,0))),"",INDEX('Policy Characteristics'!A:A,MATCH($C672,'Policy Characteristics'!$C:$C,0)))</f>
        <v>Industry</v>
      </c>
      <c r="B672" s="184" t="str">
        <f>IF(ISBLANK(INDEX('Policy Characteristics'!B:B,MATCH($C672,'Policy Characteristics'!$C:$C,0))),"",INDEX('Policy Characteristics'!B:B,MATCH($C672,'Policy Characteristics'!$C:$C,0)))</f>
        <v>Electrification</v>
      </c>
      <c r="C672" s="176" t="str">
        <f t="shared" si="36"/>
        <v>Fraction of Eligible Industrial Energy Use Shifted to Electricity</v>
      </c>
      <c r="D672" s="6" t="s">
        <v>1936</v>
      </c>
      <c r="E672" s="1" t="s">
        <v>2444</v>
      </c>
      <c r="F672" t="s">
        <v>1900</v>
      </c>
      <c r="G672" s="47" t="s">
        <v>2444</v>
      </c>
      <c r="H672" s="44">
        <v>1873</v>
      </c>
      <c r="I672" s="197" t="s">
        <v>43</v>
      </c>
      <c r="J672" s="177" t="str">
        <f>IF(ISBLANK(INDEX('Policy Characteristics'!D:D,MATCH($C672,'Policy Characteristics'!$C:$C,0))),"",INDEX('Policy Characteristics'!D:D,MATCH($C672,'Policy Characteristics'!$C:$C,0)))</f>
        <v>Electrification</v>
      </c>
      <c r="K672" s="176" t="str">
        <f>IF(ISBLANK(INDEX('Policy Characteristics'!E:E,MATCH($C672,'Policy Characteristics'!$C:$C,0))),"",INDEX('Policy Characteristics'!E:E,MATCH($C672,'Policy Characteristics'!$C:$C,0)))</f>
        <v>indst shift to electricity</v>
      </c>
      <c r="L672" s="176">
        <f>IF(ISBLANK(INDEX('Policy Characteristics'!F:F,MATCH($C672,'Policy Characteristics'!$C:$C,0))),"",INDEX('Policy Characteristics'!F:F,MATCH($C672,'Policy Characteristics'!$C:$C,0)))</f>
        <v>0</v>
      </c>
      <c r="M672" s="176">
        <f>IF(ISBLANK(INDEX('Policy Characteristics'!G:G,MATCH($C672,'Policy Characteristics'!$C:$C,0))),"",INDEX('Policy Characteristics'!G:G,MATCH($C672,'Policy Characteristics'!$C:$C,0)))</f>
        <v>1</v>
      </c>
      <c r="N672" s="176">
        <f>IF(ISBLANK(INDEX('Policy Characteristics'!H:H,MATCH($C672,'Policy Characteristics'!$C:$C,0))),"",INDEX('Policy Characteristics'!H:H,MATCH($C672,'Policy Characteristics'!$C:$C,0)))</f>
        <v>0.01</v>
      </c>
      <c r="O672" s="176" t="str">
        <f>IF(ISBLANK(INDEX('Policy Characteristics'!I:I,MATCH($C672,'Policy Characteristics'!$C:$C,0))),"",INDEX('Policy Characteristics'!I:I,MATCH($C672,'Policy Characteristics'!$C:$C,0)))</f>
        <v>% of fuel shifted</v>
      </c>
      <c r="P672" s="176"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2" s="176" t="str">
        <f>IF(ISBLANK(INDEX('Policy Characteristics'!K:K,MATCH($C672,'Policy Characteristics'!$C:$C,0))),"",INDEX('Policy Characteristics'!K:K,MATCH($C672,'Policy Characteristics'!$C:$C,0)))</f>
        <v>industry-ag-main.html#fuel-switching</v>
      </c>
      <c r="R672" s="176" t="str">
        <f>IF(ISBLANK(INDEX('Policy Characteristics'!L:L,MATCH($C672,'Policy Characteristics'!$C:$C,0))),"",INDEX('Policy Characteristics'!L:L,MATCH($C672,'Policy Characteristics'!$C:$C,0)))</f>
        <v>industry-elec-and-hydrogen.html</v>
      </c>
    </row>
    <row r="673" spans="1:18" x14ac:dyDescent="0.25">
      <c r="A673" s="176" t="str">
        <f>IF(ISBLANK(INDEX('Policy Characteristics'!A:A,MATCH($C673,'Policy Characteristics'!$C:$C,0))),"",INDEX('Policy Characteristics'!A:A,MATCH($C673,'Policy Characteristics'!$C:$C,0)))</f>
        <v>Industry</v>
      </c>
      <c r="B673" s="184" t="str">
        <f>IF(ISBLANK(INDEX('Policy Characteristics'!B:B,MATCH($C673,'Policy Characteristics'!$C:$C,0))),"",INDEX('Policy Characteristics'!B:B,MATCH($C673,'Policy Characteristics'!$C:$C,0)))</f>
        <v>Electrification</v>
      </c>
      <c r="C673" s="176" t="str">
        <f t="shared" si="36"/>
        <v>Fraction of Eligible Industrial Energy Use Shifted to Electricity</v>
      </c>
      <c r="D673" s="6" t="s">
        <v>1937</v>
      </c>
      <c r="E673" s="1" t="s">
        <v>2298</v>
      </c>
      <c r="F673" t="s">
        <v>1901</v>
      </c>
      <c r="G673" s="47" t="s">
        <v>2305</v>
      </c>
      <c r="H673" s="44">
        <v>1874</v>
      </c>
      <c r="I673" s="197" t="s">
        <v>43</v>
      </c>
      <c r="J673" s="177" t="str">
        <f>IF(ISBLANK(INDEX('Policy Characteristics'!D:D,MATCH($C673,'Policy Characteristics'!$C:$C,0))),"",INDEX('Policy Characteristics'!D:D,MATCH($C673,'Policy Characteristics'!$C:$C,0)))</f>
        <v>Electrification</v>
      </c>
      <c r="K673" s="176" t="str">
        <f>IF(ISBLANK(INDEX('Policy Characteristics'!E:E,MATCH($C673,'Policy Characteristics'!$C:$C,0))),"",INDEX('Policy Characteristics'!E:E,MATCH($C673,'Policy Characteristics'!$C:$C,0)))</f>
        <v>indst shift to electricity</v>
      </c>
      <c r="L673" s="176">
        <f>IF(ISBLANK(INDEX('Policy Characteristics'!F:F,MATCH($C673,'Policy Characteristics'!$C:$C,0))),"",INDEX('Policy Characteristics'!F:F,MATCH($C673,'Policy Characteristics'!$C:$C,0)))</f>
        <v>0</v>
      </c>
      <c r="M673" s="176">
        <f>IF(ISBLANK(INDEX('Policy Characteristics'!G:G,MATCH($C673,'Policy Characteristics'!$C:$C,0))),"",INDEX('Policy Characteristics'!G:G,MATCH($C673,'Policy Characteristics'!$C:$C,0)))</f>
        <v>1</v>
      </c>
      <c r="N673" s="176">
        <f>IF(ISBLANK(INDEX('Policy Characteristics'!H:H,MATCH($C673,'Policy Characteristics'!$C:$C,0))),"",INDEX('Policy Characteristics'!H:H,MATCH($C673,'Policy Characteristics'!$C:$C,0)))</f>
        <v>0.01</v>
      </c>
      <c r="O673" s="176" t="str">
        <f>IF(ISBLANK(INDEX('Policy Characteristics'!I:I,MATCH($C673,'Policy Characteristics'!$C:$C,0))),"",INDEX('Policy Characteristics'!I:I,MATCH($C673,'Policy Characteristics'!$C:$C,0)))</f>
        <v>% of fuel shifted</v>
      </c>
      <c r="P673" s="176"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3" s="176" t="str">
        <f>IF(ISBLANK(INDEX('Policy Characteristics'!K:K,MATCH($C673,'Policy Characteristics'!$C:$C,0))),"",INDEX('Policy Characteristics'!K:K,MATCH($C673,'Policy Characteristics'!$C:$C,0)))</f>
        <v>industry-ag-main.html#fuel-switching</v>
      </c>
      <c r="R673" s="176" t="str">
        <f>IF(ISBLANK(INDEX('Policy Characteristics'!L:L,MATCH($C673,'Policy Characteristics'!$C:$C,0))),"",INDEX('Policy Characteristics'!L:L,MATCH($C673,'Policy Characteristics'!$C:$C,0)))</f>
        <v>industry-elec-and-hydrogen.html</v>
      </c>
    </row>
    <row r="674" spans="1:18" x14ac:dyDescent="0.25">
      <c r="A674" s="176" t="str">
        <f>IF(ISBLANK(INDEX('Policy Characteristics'!A:A,MATCH($C674,'Policy Characteristics'!$C:$C,0))),"",INDEX('Policy Characteristics'!A:A,MATCH($C674,'Policy Characteristics'!$C:$C,0)))</f>
        <v>Industry</v>
      </c>
      <c r="B674" s="184" t="str">
        <f>IF(ISBLANK(INDEX('Policy Characteristics'!B:B,MATCH($C674,'Policy Characteristics'!$C:$C,0))),"",INDEX('Policy Characteristics'!B:B,MATCH($C674,'Policy Characteristics'!$C:$C,0)))</f>
        <v>Electrification</v>
      </c>
      <c r="C674" s="176" t="str">
        <f t="shared" si="36"/>
        <v>Fraction of Eligible Industrial Energy Use Shifted to Electricity</v>
      </c>
      <c r="D674" s="6" t="s">
        <v>1937</v>
      </c>
      <c r="E674" s="1" t="s">
        <v>2299</v>
      </c>
      <c r="F674" t="s">
        <v>1901</v>
      </c>
      <c r="G674" s="47" t="s">
        <v>2306</v>
      </c>
      <c r="H674" s="44">
        <v>1875</v>
      </c>
      <c r="I674" s="197" t="s">
        <v>43</v>
      </c>
      <c r="J674" s="177" t="str">
        <f>IF(ISBLANK(INDEX('Policy Characteristics'!D:D,MATCH($C674,'Policy Characteristics'!$C:$C,0))),"",INDEX('Policy Characteristics'!D:D,MATCH($C674,'Policy Characteristics'!$C:$C,0)))</f>
        <v>Electrification</v>
      </c>
      <c r="K674" s="176" t="str">
        <f>IF(ISBLANK(INDEX('Policy Characteristics'!E:E,MATCH($C674,'Policy Characteristics'!$C:$C,0))),"",INDEX('Policy Characteristics'!E:E,MATCH($C674,'Policy Characteristics'!$C:$C,0)))</f>
        <v>indst shift to electricity</v>
      </c>
      <c r="L674" s="176">
        <f>IF(ISBLANK(INDEX('Policy Characteristics'!F:F,MATCH($C674,'Policy Characteristics'!$C:$C,0))),"",INDEX('Policy Characteristics'!F:F,MATCH($C674,'Policy Characteristics'!$C:$C,0)))</f>
        <v>0</v>
      </c>
      <c r="M674" s="176">
        <f>IF(ISBLANK(INDEX('Policy Characteristics'!G:G,MATCH($C674,'Policy Characteristics'!$C:$C,0))),"",INDEX('Policy Characteristics'!G:G,MATCH($C674,'Policy Characteristics'!$C:$C,0)))</f>
        <v>1</v>
      </c>
      <c r="N674" s="176">
        <f>IF(ISBLANK(INDEX('Policy Characteristics'!H:H,MATCH($C674,'Policy Characteristics'!$C:$C,0))),"",INDEX('Policy Characteristics'!H:H,MATCH($C674,'Policy Characteristics'!$C:$C,0)))</f>
        <v>0.01</v>
      </c>
      <c r="O674" s="176" t="str">
        <f>IF(ISBLANK(INDEX('Policy Characteristics'!I:I,MATCH($C674,'Policy Characteristics'!$C:$C,0))),"",INDEX('Policy Characteristics'!I:I,MATCH($C674,'Policy Characteristics'!$C:$C,0)))</f>
        <v>% of fuel shifted</v>
      </c>
      <c r="P674" s="176"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4" s="176" t="str">
        <f>IF(ISBLANK(INDEX('Policy Characteristics'!K:K,MATCH($C674,'Policy Characteristics'!$C:$C,0))),"",INDEX('Policy Characteristics'!K:K,MATCH($C674,'Policy Characteristics'!$C:$C,0)))</f>
        <v>industry-ag-main.html#fuel-switching</v>
      </c>
      <c r="R674" s="176" t="str">
        <f>IF(ISBLANK(INDEX('Policy Characteristics'!L:L,MATCH($C674,'Policy Characteristics'!$C:$C,0))),"",INDEX('Policy Characteristics'!L:L,MATCH($C674,'Policy Characteristics'!$C:$C,0)))</f>
        <v>industry-elec-and-hydrogen.html</v>
      </c>
    </row>
    <row r="675" spans="1:18" x14ac:dyDescent="0.25">
      <c r="A675" s="176" t="str">
        <f>IF(ISBLANK(INDEX('Policy Characteristics'!A:A,MATCH($C675,'Policy Characteristics'!$C:$C,0))),"",INDEX('Policy Characteristics'!A:A,MATCH($C675,'Policy Characteristics'!$C:$C,0)))</f>
        <v>Industry</v>
      </c>
      <c r="B675" s="184" t="str">
        <f>IF(ISBLANK(INDEX('Policy Characteristics'!B:B,MATCH($C675,'Policy Characteristics'!$C:$C,0))),"",INDEX('Policy Characteristics'!B:B,MATCH($C675,'Policy Characteristics'!$C:$C,0)))</f>
        <v>Electrification</v>
      </c>
      <c r="C675" s="176" t="str">
        <f t="shared" si="36"/>
        <v>Fraction of Eligible Industrial Energy Use Shifted to Electricity</v>
      </c>
      <c r="D675" s="6" t="s">
        <v>1937</v>
      </c>
      <c r="E675" s="1" t="s">
        <v>2300</v>
      </c>
      <c r="F675" t="s">
        <v>1901</v>
      </c>
      <c r="G675" s="47" t="s">
        <v>2307</v>
      </c>
      <c r="H675" s="44">
        <v>1876</v>
      </c>
      <c r="I675" s="197" t="s">
        <v>43</v>
      </c>
      <c r="J675" s="177" t="str">
        <f>IF(ISBLANK(INDEX('Policy Characteristics'!D:D,MATCH($C675,'Policy Characteristics'!$C:$C,0))),"",INDEX('Policy Characteristics'!D:D,MATCH($C675,'Policy Characteristics'!$C:$C,0)))</f>
        <v>Electrification</v>
      </c>
      <c r="K675" s="176" t="str">
        <f>IF(ISBLANK(INDEX('Policy Characteristics'!E:E,MATCH($C675,'Policy Characteristics'!$C:$C,0))),"",INDEX('Policy Characteristics'!E:E,MATCH($C675,'Policy Characteristics'!$C:$C,0)))</f>
        <v>indst shift to electricity</v>
      </c>
      <c r="L675" s="176">
        <f>IF(ISBLANK(INDEX('Policy Characteristics'!F:F,MATCH($C675,'Policy Characteristics'!$C:$C,0))),"",INDEX('Policy Characteristics'!F:F,MATCH($C675,'Policy Characteristics'!$C:$C,0)))</f>
        <v>0</v>
      </c>
      <c r="M675" s="176">
        <f>IF(ISBLANK(INDEX('Policy Characteristics'!G:G,MATCH($C675,'Policy Characteristics'!$C:$C,0))),"",INDEX('Policy Characteristics'!G:G,MATCH($C675,'Policy Characteristics'!$C:$C,0)))</f>
        <v>1</v>
      </c>
      <c r="N675" s="176">
        <f>IF(ISBLANK(INDEX('Policy Characteristics'!H:H,MATCH($C675,'Policy Characteristics'!$C:$C,0))),"",INDEX('Policy Characteristics'!H:H,MATCH($C675,'Policy Characteristics'!$C:$C,0)))</f>
        <v>0.01</v>
      </c>
      <c r="O675" s="176" t="str">
        <f>IF(ISBLANK(INDEX('Policy Characteristics'!I:I,MATCH($C675,'Policy Characteristics'!$C:$C,0))),"",INDEX('Policy Characteristics'!I:I,MATCH($C675,'Policy Characteristics'!$C:$C,0)))</f>
        <v>% of fuel shifted</v>
      </c>
      <c r="P675" s="176"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5" s="176" t="str">
        <f>IF(ISBLANK(INDEX('Policy Characteristics'!K:K,MATCH($C675,'Policy Characteristics'!$C:$C,0))),"",INDEX('Policy Characteristics'!K:K,MATCH($C675,'Policy Characteristics'!$C:$C,0)))</f>
        <v>industry-ag-main.html#fuel-switching</v>
      </c>
      <c r="R675" s="176" t="str">
        <f>IF(ISBLANK(INDEX('Policy Characteristics'!L:L,MATCH($C675,'Policy Characteristics'!$C:$C,0))),"",INDEX('Policy Characteristics'!L:L,MATCH($C675,'Policy Characteristics'!$C:$C,0)))</f>
        <v>industry-elec-and-hydrogen.html</v>
      </c>
    </row>
    <row r="676" spans="1:18" x14ac:dyDescent="0.25">
      <c r="A676" s="176" t="str">
        <f>IF(ISBLANK(INDEX('Policy Characteristics'!A:A,MATCH($C676,'Policy Characteristics'!$C:$C,0))),"",INDEX('Policy Characteristics'!A:A,MATCH($C676,'Policy Characteristics'!$C:$C,0)))</f>
        <v>Industry</v>
      </c>
      <c r="B676" s="184" t="str">
        <f>IF(ISBLANK(INDEX('Policy Characteristics'!B:B,MATCH($C676,'Policy Characteristics'!$C:$C,0))),"",INDEX('Policy Characteristics'!B:B,MATCH($C676,'Policy Characteristics'!$C:$C,0)))</f>
        <v>Electrification</v>
      </c>
      <c r="C676" s="176" t="str">
        <f t="shared" si="36"/>
        <v>Fraction of Eligible Industrial Energy Use Shifted to Electricity</v>
      </c>
      <c r="D676" s="6" t="s">
        <v>1937</v>
      </c>
      <c r="E676" s="1" t="s">
        <v>2301</v>
      </c>
      <c r="F676" t="s">
        <v>1901</v>
      </c>
      <c r="G676" s="47" t="s">
        <v>2308</v>
      </c>
      <c r="H676" s="44">
        <v>1877</v>
      </c>
      <c r="I676" s="197" t="s">
        <v>43</v>
      </c>
      <c r="J676" s="177" t="str">
        <f>IF(ISBLANK(INDEX('Policy Characteristics'!D:D,MATCH($C676,'Policy Characteristics'!$C:$C,0))),"",INDEX('Policy Characteristics'!D:D,MATCH($C676,'Policy Characteristics'!$C:$C,0)))</f>
        <v>Electrification</v>
      </c>
      <c r="K676" s="176" t="str">
        <f>IF(ISBLANK(INDEX('Policy Characteristics'!E:E,MATCH($C676,'Policy Characteristics'!$C:$C,0))),"",INDEX('Policy Characteristics'!E:E,MATCH($C676,'Policy Characteristics'!$C:$C,0)))</f>
        <v>indst shift to electricity</v>
      </c>
      <c r="L676" s="176">
        <f>IF(ISBLANK(INDEX('Policy Characteristics'!F:F,MATCH($C676,'Policy Characteristics'!$C:$C,0))),"",INDEX('Policy Characteristics'!F:F,MATCH($C676,'Policy Characteristics'!$C:$C,0)))</f>
        <v>0</v>
      </c>
      <c r="M676" s="176">
        <f>IF(ISBLANK(INDEX('Policy Characteristics'!G:G,MATCH($C676,'Policy Characteristics'!$C:$C,0))),"",INDEX('Policy Characteristics'!G:G,MATCH($C676,'Policy Characteristics'!$C:$C,0)))</f>
        <v>1</v>
      </c>
      <c r="N676" s="176">
        <f>IF(ISBLANK(INDEX('Policy Characteristics'!H:H,MATCH($C676,'Policy Characteristics'!$C:$C,0))),"",INDEX('Policy Characteristics'!H:H,MATCH($C676,'Policy Characteristics'!$C:$C,0)))</f>
        <v>0.01</v>
      </c>
      <c r="O676" s="176" t="str">
        <f>IF(ISBLANK(INDEX('Policy Characteristics'!I:I,MATCH($C676,'Policy Characteristics'!$C:$C,0))),"",INDEX('Policy Characteristics'!I:I,MATCH($C676,'Policy Characteristics'!$C:$C,0)))</f>
        <v>% of fuel shifted</v>
      </c>
      <c r="P676" s="176"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6" s="176" t="str">
        <f>IF(ISBLANK(INDEX('Policy Characteristics'!K:K,MATCH($C676,'Policy Characteristics'!$C:$C,0))),"",INDEX('Policy Characteristics'!K:K,MATCH($C676,'Policy Characteristics'!$C:$C,0)))</f>
        <v>industry-ag-main.html#fuel-switching</v>
      </c>
      <c r="R676" s="176" t="str">
        <f>IF(ISBLANK(INDEX('Policy Characteristics'!L:L,MATCH($C676,'Policy Characteristics'!$C:$C,0))),"",INDEX('Policy Characteristics'!L:L,MATCH($C676,'Policy Characteristics'!$C:$C,0)))</f>
        <v>industry-elec-and-hydrogen.html</v>
      </c>
    </row>
    <row r="677" spans="1:18" x14ac:dyDescent="0.25">
      <c r="A677" s="176" t="str">
        <f>IF(ISBLANK(INDEX('Policy Characteristics'!A:A,MATCH($C677,'Policy Characteristics'!$C:$C,0))),"",INDEX('Policy Characteristics'!A:A,MATCH($C677,'Policy Characteristics'!$C:$C,0)))</f>
        <v>Industry</v>
      </c>
      <c r="B677" s="184" t="str">
        <f>IF(ISBLANK(INDEX('Policy Characteristics'!B:B,MATCH($C677,'Policy Characteristics'!$C:$C,0))),"",INDEX('Policy Characteristics'!B:B,MATCH($C677,'Policy Characteristics'!$C:$C,0)))</f>
        <v>Electrification</v>
      </c>
      <c r="C677" s="176" t="str">
        <f t="shared" si="36"/>
        <v>Fraction of Eligible Industrial Energy Use Shifted to Electricity</v>
      </c>
      <c r="D677" s="6" t="s">
        <v>1937</v>
      </c>
      <c r="E677" s="1" t="s">
        <v>2302</v>
      </c>
      <c r="F677" t="s">
        <v>1901</v>
      </c>
      <c r="G677" s="47" t="s">
        <v>2309</v>
      </c>
      <c r="H677" s="44">
        <v>1878</v>
      </c>
      <c r="I677" s="197" t="s">
        <v>43</v>
      </c>
      <c r="J677" s="177" t="str">
        <f>IF(ISBLANK(INDEX('Policy Characteristics'!D:D,MATCH($C677,'Policy Characteristics'!$C:$C,0))),"",INDEX('Policy Characteristics'!D:D,MATCH($C677,'Policy Characteristics'!$C:$C,0)))</f>
        <v>Electrification</v>
      </c>
      <c r="K677" s="176" t="str">
        <f>IF(ISBLANK(INDEX('Policy Characteristics'!E:E,MATCH($C677,'Policy Characteristics'!$C:$C,0))),"",INDEX('Policy Characteristics'!E:E,MATCH($C677,'Policy Characteristics'!$C:$C,0)))</f>
        <v>indst shift to electricity</v>
      </c>
      <c r="L677" s="176">
        <f>IF(ISBLANK(INDEX('Policy Characteristics'!F:F,MATCH($C677,'Policy Characteristics'!$C:$C,0))),"",INDEX('Policy Characteristics'!F:F,MATCH($C677,'Policy Characteristics'!$C:$C,0)))</f>
        <v>0</v>
      </c>
      <c r="M677" s="176">
        <f>IF(ISBLANK(INDEX('Policy Characteristics'!G:G,MATCH($C677,'Policy Characteristics'!$C:$C,0))),"",INDEX('Policy Characteristics'!G:G,MATCH($C677,'Policy Characteristics'!$C:$C,0)))</f>
        <v>1</v>
      </c>
      <c r="N677" s="176">
        <f>IF(ISBLANK(INDEX('Policy Characteristics'!H:H,MATCH($C677,'Policy Characteristics'!$C:$C,0))),"",INDEX('Policy Characteristics'!H:H,MATCH($C677,'Policy Characteristics'!$C:$C,0)))</f>
        <v>0.01</v>
      </c>
      <c r="O677" s="176" t="str">
        <f>IF(ISBLANK(INDEX('Policy Characteristics'!I:I,MATCH($C677,'Policy Characteristics'!$C:$C,0))),"",INDEX('Policy Characteristics'!I:I,MATCH($C677,'Policy Characteristics'!$C:$C,0)))</f>
        <v>% of fuel shifted</v>
      </c>
      <c r="P677" s="176"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7" s="176" t="str">
        <f>IF(ISBLANK(INDEX('Policy Characteristics'!K:K,MATCH($C677,'Policy Characteristics'!$C:$C,0))),"",INDEX('Policy Characteristics'!K:K,MATCH($C677,'Policy Characteristics'!$C:$C,0)))</f>
        <v>industry-ag-main.html#fuel-switching</v>
      </c>
      <c r="R677" s="176" t="str">
        <f>IF(ISBLANK(INDEX('Policy Characteristics'!L:L,MATCH($C677,'Policy Characteristics'!$C:$C,0))),"",INDEX('Policy Characteristics'!L:L,MATCH($C677,'Policy Characteristics'!$C:$C,0)))</f>
        <v>industry-elec-and-hydrogen.html</v>
      </c>
    </row>
    <row r="678" spans="1:18" x14ac:dyDescent="0.25">
      <c r="A678" s="176" t="str">
        <f>IF(ISBLANK(INDEX('Policy Characteristics'!A:A,MATCH($C678,'Policy Characteristics'!$C:$C,0))),"",INDEX('Policy Characteristics'!A:A,MATCH($C678,'Policy Characteristics'!$C:$C,0)))</f>
        <v>Industry</v>
      </c>
      <c r="B678" s="184" t="str">
        <f>IF(ISBLANK(INDEX('Policy Characteristics'!B:B,MATCH($C678,'Policy Characteristics'!$C:$C,0))),"",INDEX('Policy Characteristics'!B:B,MATCH($C678,'Policy Characteristics'!$C:$C,0)))</f>
        <v>Electrification</v>
      </c>
      <c r="C678" s="176" t="str">
        <f t="shared" si="36"/>
        <v>Fraction of Eligible Industrial Energy Use Shifted to Electricity</v>
      </c>
      <c r="D678" s="6" t="s">
        <v>1937</v>
      </c>
      <c r="E678" s="1" t="s">
        <v>2303</v>
      </c>
      <c r="F678" t="s">
        <v>1901</v>
      </c>
      <c r="G678" s="47" t="s">
        <v>2310</v>
      </c>
      <c r="H678" s="44">
        <v>1879</v>
      </c>
      <c r="I678" s="197" t="s">
        <v>43</v>
      </c>
      <c r="J678" s="177" t="str">
        <f>IF(ISBLANK(INDEX('Policy Characteristics'!D:D,MATCH($C678,'Policy Characteristics'!$C:$C,0))),"",INDEX('Policy Characteristics'!D:D,MATCH($C678,'Policy Characteristics'!$C:$C,0)))</f>
        <v>Electrification</v>
      </c>
      <c r="K678" s="176" t="str">
        <f>IF(ISBLANK(INDEX('Policy Characteristics'!E:E,MATCH($C678,'Policy Characteristics'!$C:$C,0))),"",INDEX('Policy Characteristics'!E:E,MATCH($C678,'Policy Characteristics'!$C:$C,0)))</f>
        <v>indst shift to electricity</v>
      </c>
      <c r="L678" s="176">
        <f>IF(ISBLANK(INDEX('Policy Characteristics'!F:F,MATCH($C678,'Policy Characteristics'!$C:$C,0))),"",INDEX('Policy Characteristics'!F:F,MATCH($C678,'Policy Characteristics'!$C:$C,0)))</f>
        <v>0</v>
      </c>
      <c r="M678" s="176">
        <f>IF(ISBLANK(INDEX('Policy Characteristics'!G:G,MATCH($C678,'Policy Characteristics'!$C:$C,0))),"",INDEX('Policy Characteristics'!G:G,MATCH($C678,'Policy Characteristics'!$C:$C,0)))</f>
        <v>1</v>
      </c>
      <c r="N678" s="176">
        <f>IF(ISBLANK(INDEX('Policy Characteristics'!H:H,MATCH($C678,'Policy Characteristics'!$C:$C,0))),"",INDEX('Policy Characteristics'!H:H,MATCH($C678,'Policy Characteristics'!$C:$C,0)))</f>
        <v>0.01</v>
      </c>
      <c r="O678" s="176" t="str">
        <f>IF(ISBLANK(INDEX('Policy Characteristics'!I:I,MATCH($C678,'Policy Characteristics'!$C:$C,0))),"",INDEX('Policy Characteristics'!I:I,MATCH($C678,'Policy Characteristics'!$C:$C,0)))</f>
        <v>% of fuel shifted</v>
      </c>
      <c r="P678" s="176"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8" s="176" t="str">
        <f>IF(ISBLANK(INDEX('Policy Characteristics'!K:K,MATCH($C678,'Policy Characteristics'!$C:$C,0))),"",INDEX('Policy Characteristics'!K:K,MATCH($C678,'Policy Characteristics'!$C:$C,0)))</f>
        <v>industry-ag-main.html#fuel-switching</v>
      </c>
      <c r="R678" s="176" t="str">
        <f>IF(ISBLANK(INDEX('Policy Characteristics'!L:L,MATCH($C678,'Policy Characteristics'!$C:$C,0))),"",INDEX('Policy Characteristics'!L:L,MATCH($C678,'Policy Characteristics'!$C:$C,0)))</f>
        <v>industry-elec-and-hydrogen.html</v>
      </c>
    </row>
    <row r="679" spans="1:18" x14ac:dyDescent="0.25">
      <c r="A679" s="176" t="str">
        <f>IF(ISBLANK(INDEX('Policy Characteristics'!A:A,MATCH($C679,'Policy Characteristics'!$C:$C,0))),"",INDEX('Policy Characteristics'!A:A,MATCH($C679,'Policy Characteristics'!$C:$C,0)))</f>
        <v>Industry</v>
      </c>
      <c r="B679" s="184" t="str">
        <f>IF(ISBLANK(INDEX('Policy Characteristics'!B:B,MATCH($C679,'Policy Characteristics'!$C:$C,0))),"",INDEX('Policy Characteristics'!B:B,MATCH($C679,'Policy Characteristics'!$C:$C,0)))</f>
        <v>Electrification</v>
      </c>
      <c r="C679" s="176" t="str">
        <f t="shared" si="36"/>
        <v>Fraction of Eligible Industrial Energy Use Shifted to Electricity</v>
      </c>
      <c r="D679" s="6" t="s">
        <v>1937</v>
      </c>
      <c r="E679" s="1" t="s">
        <v>2304</v>
      </c>
      <c r="F679" t="s">
        <v>1901</v>
      </c>
      <c r="G679" s="47" t="s">
        <v>2311</v>
      </c>
      <c r="H679" s="44">
        <v>1880</v>
      </c>
      <c r="I679" s="47" t="s">
        <v>43</v>
      </c>
      <c r="J679" s="177" t="str">
        <f>IF(ISBLANK(INDEX('Policy Characteristics'!D:D,MATCH($C679,'Policy Characteristics'!$C:$C,0))),"",INDEX('Policy Characteristics'!D:D,MATCH($C679,'Policy Characteristics'!$C:$C,0)))</f>
        <v>Electrification</v>
      </c>
      <c r="K679" s="176" t="str">
        <f>IF(ISBLANK(INDEX('Policy Characteristics'!E:E,MATCH($C679,'Policy Characteristics'!$C:$C,0))),"",INDEX('Policy Characteristics'!E:E,MATCH($C679,'Policy Characteristics'!$C:$C,0)))</f>
        <v>indst shift to electricity</v>
      </c>
      <c r="L679" s="176">
        <f>IF(ISBLANK(INDEX('Policy Characteristics'!F:F,MATCH($C679,'Policy Characteristics'!$C:$C,0))),"",INDEX('Policy Characteristics'!F:F,MATCH($C679,'Policy Characteristics'!$C:$C,0)))</f>
        <v>0</v>
      </c>
      <c r="M679" s="176">
        <f>IF(ISBLANK(INDEX('Policy Characteristics'!G:G,MATCH($C679,'Policy Characteristics'!$C:$C,0))),"",INDEX('Policy Characteristics'!G:G,MATCH($C679,'Policy Characteristics'!$C:$C,0)))</f>
        <v>1</v>
      </c>
      <c r="N679" s="176">
        <f>IF(ISBLANK(INDEX('Policy Characteristics'!H:H,MATCH($C679,'Policy Characteristics'!$C:$C,0))),"",INDEX('Policy Characteristics'!H:H,MATCH($C679,'Policy Characteristics'!$C:$C,0)))</f>
        <v>0.01</v>
      </c>
      <c r="O679" s="176" t="str">
        <f>IF(ISBLANK(INDEX('Policy Characteristics'!I:I,MATCH($C679,'Policy Characteristics'!$C:$C,0))),"",INDEX('Policy Characteristics'!I:I,MATCH($C679,'Policy Characteristics'!$C:$C,0)))</f>
        <v>% of fuel shifted</v>
      </c>
      <c r="P679" s="176"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9" s="176" t="str">
        <f>IF(ISBLANK(INDEX('Policy Characteristics'!K:K,MATCH($C679,'Policy Characteristics'!$C:$C,0))),"",INDEX('Policy Characteristics'!K:K,MATCH($C679,'Policy Characteristics'!$C:$C,0)))</f>
        <v>industry-ag-main.html#fuel-switching</v>
      </c>
      <c r="R679" s="176" t="str">
        <f>IF(ISBLANK(INDEX('Policy Characteristics'!L:L,MATCH($C679,'Policy Characteristics'!$C:$C,0))),"",INDEX('Policy Characteristics'!L:L,MATCH($C679,'Policy Characteristics'!$C:$C,0)))</f>
        <v>industry-elec-and-hydrogen.html</v>
      </c>
    </row>
    <row r="680" spans="1:18" x14ac:dyDescent="0.25">
      <c r="A680" s="176" t="str">
        <f>IF(ISBLANK(INDEX('Policy Characteristics'!A:A,MATCH($C680,'Policy Characteristics'!$C:$C,0))),"",INDEX('Policy Characteristics'!A:A,MATCH($C680,'Policy Characteristics'!$C:$C,0)))</f>
        <v>Industry</v>
      </c>
      <c r="B680" s="184" t="str">
        <f>IF(ISBLANK(INDEX('Policy Characteristics'!B:B,MATCH($C680,'Policy Characteristics'!$C:$C,0))),"",INDEX('Policy Characteristics'!B:B,MATCH($C680,'Policy Characteristics'!$C:$C,0)))</f>
        <v>Electrification</v>
      </c>
      <c r="C680" s="176" t="str">
        <f t="shared" si="36"/>
        <v>Fraction of Eligible Industrial Energy Use Shifted to Electricity</v>
      </c>
      <c r="D680" s="6" t="s">
        <v>1937</v>
      </c>
      <c r="E680" s="1" t="s">
        <v>2444</v>
      </c>
      <c r="F680" t="s">
        <v>1901</v>
      </c>
      <c r="G680" s="47" t="s">
        <v>2444</v>
      </c>
      <c r="H680" s="44">
        <v>1881</v>
      </c>
      <c r="I680" s="47" t="s">
        <v>43</v>
      </c>
      <c r="J680" s="177" t="str">
        <f>IF(ISBLANK(INDEX('Policy Characteristics'!D:D,MATCH($C680,'Policy Characteristics'!$C:$C,0))),"",INDEX('Policy Characteristics'!D:D,MATCH($C680,'Policy Characteristics'!$C:$C,0)))</f>
        <v>Electrification</v>
      </c>
      <c r="K680" s="176" t="str">
        <f>IF(ISBLANK(INDEX('Policy Characteristics'!E:E,MATCH($C680,'Policy Characteristics'!$C:$C,0))),"",INDEX('Policy Characteristics'!E:E,MATCH($C680,'Policy Characteristics'!$C:$C,0)))</f>
        <v>indst shift to electricity</v>
      </c>
      <c r="L680" s="176">
        <f>IF(ISBLANK(INDEX('Policy Characteristics'!F:F,MATCH($C680,'Policy Characteristics'!$C:$C,0))),"",INDEX('Policy Characteristics'!F:F,MATCH($C680,'Policy Characteristics'!$C:$C,0)))</f>
        <v>0</v>
      </c>
      <c r="M680" s="176">
        <f>IF(ISBLANK(INDEX('Policy Characteristics'!G:G,MATCH($C680,'Policy Characteristics'!$C:$C,0))),"",INDEX('Policy Characteristics'!G:G,MATCH($C680,'Policy Characteristics'!$C:$C,0)))</f>
        <v>1</v>
      </c>
      <c r="N680" s="176">
        <f>IF(ISBLANK(INDEX('Policy Characteristics'!H:H,MATCH($C680,'Policy Characteristics'!$C:$C,0))),"",INDEX('Policy Characteristics'!H:H,MATCH($C680,'Policy Characteristics'!$C:$C,0)))</f>
        <v>0.01</v>
      </c>
      <c r="O680" s="176" t="str">
        <f>IF(ISBLANK(INDEX('Policy Characteristics'!I:I,MATCH($C680,'Policy Characteristics'!$C:$C,0))),"",INDEX('Policy Characteristics'!I:I,MATCH($C680,'Policy Characteristics'!$C:$C,0)))</f>
        <v>% of fuel shifted</v>
      </c>
      <c r="P680" s="176"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0" s="176" t="str">
        <f>IF(ISBLANK(INDEX('Policy Characteristics'!K:K,MATCH($C680,'Policy Characteristics'!$C:$C,0))),"",INDEX('Policy Characteristics'!K:K,MATCH($C680,'Policy Characteristics'!$C:$C,0)))</f>
        <v>industry-ag-main.html#fuel-switching</v>
      </c>
      <c r="R680" s="176" t="str">
        <f>IF(ISBLANK(INDEX('Policy Characteristics'!L:L,MATCH($C680,'Policy Characteristics'!$C:$C,0))),"",INDEX('Policy Characteristics'!L:L,MATCH($C680,'Policy Characteristics'!$C:$C,0)))</f>
        <v>industry-elec-and-hydrogen.html</v>
      </c>
    </row>
    <row r="681" spans="1:18" x14ac:dyDescent="0.25">
      <c r="A681" s="176" t="str">
        <f>IF(ISBLANK(INDEX('Policy Characteristics'!A:A,MATCH($C681,'Policy Characteristics'!$C:$C,0))),"",INDEX('Policy Characteristics'!A:A,MATCH($C681,'Policy Characteristics'!$C:$C,0)))</f>
        <v>Industry</v>
      </c>
      <c r="B681" s="184" t="str">
        <f>IF(ISBLANK(INDEX('Policy Characteristics'!B:B,MATCH($C681,'Policy Characteristics'!$C:$C,0))),"",INDEX('Policy Characteristics'!B:B,MATCH($C681,'Policy Characteristics'!$C:$C,0)))</f>
        <v>Electrification</v>
      </c>
      <c r="C681" s="176" t="str">
        <f t="shared" si="36"/>
        <v>Fraction of Eligible Industrial Energy Use Shifted to Electricity</v>
      </c>
      <c r="D681" s="6" t="s">
        <v>1938</v>
      </c>
      <c r="E681" s="1" t="s">
        <v>2298</v>
      </c>
      <c r="F681" t="s">
        <v>1902</v>
      </c>
      <c r="G681" s="47" t="s">
        <v>2305</v>
      </c>
      <c r="H681" s="44">
        <v>1882</v>
      </c>
      <c r="I681" s="197" t="s">
        <v>43</v>
      </c>
      <c r="J681" s="177" t="str">
        <f>IF(ISBLANK(INDEX('Policy Characteristics'!D:D,MATCH($C681,'Policy Characteristics'!$C:$C,0))),"",INDEX('Policy Characteristics'!D:D,MATCH($C681,'Policy Characteristics'!$C:$C,0)))</f>
        <v>Electrification</v>
      </c>
      <c r="K681" s="176" t="str">
        <f>IF(ISBLANK(INDEX('Policy Characteristics'!E:E,MATCH($C681,'Policy Characteristics'!$C:$C,0))),"",INDEX('Policy Characteristics'!E:E,MATCH($C681,'Policy Characteristics'!$C:$C,0)))</f>
        <v>indst shift to electricity</v>
      </c>
      <c r="L681" s="176">
        <f>IF(ISBLANK(INDEX('Policy Characteristics'!F:F,MATCH($C681,'Policy Characteristics'!$C:$C,0))),"",INDEX('Policy Characteristics'!F:F,MATCH($C681,'Policy Characteristics'!$C:$C,0)))</f>
        <v>0</v>
      </c>
      <c r="M681" s="176">
        <f>IF(ISBLANK(INDEX('Policy Characteristics'!G:G,MATCH($C681,'Policy Characteristics'!$C:$C,0))),"",INDEX('Policy Characteristics'!G:G,MATCH($C681,'Policy Characteristics'!$C:$C,0)))</f>
        <v>1</v>
      </c>
      <c r="N681" s="176">
        <f>IF(ISBLANK(INDEX('Policy Characteristics'!H:H,MATCH($C681,'Policy Characteristics'!$C:$C,0))),"",INDEX('Policy Characteristics'!H:H,MATCH($C681,'Policy Characteristics'!$C:$C,0)))</f>
        <v>0.01</v>
      </c>
      <c r="O681" s="176" t="str">
        <f>IF(ISBLANK(INDEX('Policy Characteristics'!I:I,MATCH($C681,'Policy Characteristics'!$C:$C,0))),"",INDEX('Policy Characteristics'!I:I,MATCH($C681,'Policy Characteristics'!$C:$C,0)))</f>
        <v>% of fuel shifted</v>
      </c>
      <c r="P681" s="176"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1" s="176" t="str">
        <f>IF(ISBLANK(INDEX('Policy Characteristics'!K:K,MATCH($C681,'Policy Characteristics'!$C:$C,0))),"",INDEX('Policy Characteristics'!K:K,MATCH($C681,'Policy Characteristics'!$C:$C,0)))</f>
        <v>industry-ag-main.html#fuel-switching</v>
      </c>
      <c r="R681" s="176" t="str">
        <f>IF(ISBLANK(INDEX('Policy Characteristics'!L:L,MATCH($C681,'Policy Characteristics'!$C:$C,0))),"",INDEX('Policy Characteristics'!L:L,MATCH($C681,'Policy Characteristics'!$C:$C,0)))</f>
        <v>industry-elec-and-hydrogen.html</v>
      </c>
    </row>
    <row r="682" spans="1:18" x14ac:dyDescent="0.25">
      <c r="A682" s="176" t="str">
        <f>IF(ISBLANK(INDEX('Policy Characteristics'!A:A,MATCH($C682,'Policy Characteristics'!$C:$C,0))),"",INDEX('Policy Characteristics'!A:A,MATCH($C682,'Policy Characteristics'!$C:$C,0)))</f>
        <v>Industry</v>
      </c>
      <c r="B682" s="184" t="str">
        <f>IF(ISBLANK(INDEX('Policy Characteristics'!B:B,MATCH($C682,'Policy Characteristics'!$C:$C,0))),"",INDEX('Policy Characteristics'!B:B,MATCH($C682,'Policy Characteristics'!$C:$C,0)))</f>
        <v>Electrification</v>
      </c>
      <c r="C682" s="176" t="str">
        <f t="shared" si="36"/>
        <v>Fraction of Eligible Industrial Energy Use Shifted to Electricity</v>
      </c>
      <c r="D682" s="6" t="s">
        <v>1938</v>
      </c>
      <c r="E682" s="1" t="s">
        <v>2299</v>
      </c>
      <c r="F682" t="s">
        <v>1902</v>
      </c>
      <c r="G682" s="47" t="s">
        <v>2306</v>
      </c>
      <c r="H682" s="44">
        <v>1883</v>
      </c>
      <c r="I682" s="197" t="s">
        <v>43</v>
      </c>
      <c r="J682" s="177" t="str">
        <f>IF(ISBLANK(INDEX('Policy Characteristics'!D:D,MATCH($C682,'Policy Characteristics'!$C:$C,0))),"",INDEX('Policy Characteristics'!D:D,MATCH($C682,'Policy Characteristics'!$C:$C,0)))</f>
        <v>Electrification</v>
      </c>
      <c r="K682" s="176" t="str">
        <f>IF(ISBLANK(INDEX('Policy Characteristics'!E:E,MATCH($C682,'Policy Characteristics'!$C:$C,0))),"",INDEX('Policy Characteristics'!E:E,MATCH($C682,'Policy Characteristics'!$C:$C,0)))</f>
        <v>indst shift to electricity</v>
      </c>
      <c r="L682" s="176">
        <f>IF(ISBLANK(INDEX('Policy Characteristics'!F:F,MATCH($C682,'Policy Characteristics'!$C:$C,0))),"",INDEX('Policy Characteristics'!F:F,MATCH($C682,'Policy Characteristics'!$C:$C,0)))</f>
        <v>0</v>
      </c>
      <c r="M682" s="176">
        <f>IF(ISBLANK(INDEX('Policy Characteristics'!G:G,MATCH($C682,'Policy Characteristics'!$C:$C,0))),"",INDEX('Policy Characteristics'!G:G,MATCH($C682,'Policy Characteristics'!$C:$C,0)))</f>
        <v>1</v>
      </c>
      <c r="N682" s="176">
        <f>IF(ISBLANK(INDEX('Policy Characteristics'!H:H,MATCH($C682,'Policy Characteristics'!$C:$C,0))),"",INDEX('Policy Characteristics'!H:H,MATCH($C682,'Policy Characteristics'!$C:$C,0)))</f>
        <v>0.01</v>
      </c>
      <c r="O682" s="176" t="str">
        <f>IF(ISBLANK(INDEX('Policy Characteristics'!I:I,MATCH($C682,'Policy Characteristics'!$C:$C,0))),"",INDEX('Policy Characteristics'!I:I,MATCH($C682,'Policy Characteristics'!$C:$C,0)))</f>
        <v>% of fuel shifted</v>
      </c>
      <c r="P682" s="176"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2" s="176" t="str">
        <f>IF(ISBLANK(INDEX('Policy Characteristics'!K:K,MATCH($C682,'Policy Characteristics'!$C:$C,0))),"",INDEX('Policy Characteristics'!K:K,MATCH($C682,'Policy Characteristics'!$C:$C,0)))</f>
        <v>industry-ag-main.html#fuel-switching</v>
      </c>
      <c r="R682" s="176" t="str">
        <f>IF(ISBLANK(INDEX('Policy Characteristics'!L:L,MATCH($C682,'Policy Characteristics'!$C:$C,0))),"",INDEX('Policy Characteristics'!L:L,MATCH($C682,'Policy Characteristics'!$C:$C,0)))</f>
        <v>industry-elec-and-hydrogen.html</v>
      </c>
    </row>
    <row r="683" spans="1:18" x14ac:dyDescent="0.25">
      <c r="A683" s="176" t="str">
        <f>IF(ISBLANK(INDEX('Policy Characteristics'!A:A,MATCH($C683,'Policy Characteristics'!$C:$C,0))),"",INDEX('Policy Characteristics'!A:A,MATCH($C683,'Policy Characteristics'!$C:$C,0)))</f>
        <v>Industry</v>
      </c>
      <c r="B683" s="184" t="str">
        <f>IF(ISBLANK(INDEX('Policy Characteristics'!B:B,MATCH($C683,'Policy Characteristics'!$C:$C,0))),"",INDEX('Policy Characteristics'!B:B,MATCH($C683,'Policy Characteristics'!$C:$C,0)))</f>
        <v>Electrification</v>
      </c>
      <c r="C683" s="176" t="str">
        <f t="shared" si="36"/>
        <v>Fraction of Eligible Industrial Energy Use Shifted to Electricity</v>
      </c>
      <c r="D683" s="6" t="s">
        <v>1938</v>
      </c>
      <c r="E683" s="1" t="s">
        <v>2300</v>
      </c>
      <c r="F683" t="s">
        <v>1902</v>
      </c>
      <c r="G683" s="47" t="s">
        <v>2307</v>
      </c>
      <c r="H683" s="44">
        <v>1884</v>
      </c>
      <c r="I683" s="197" t="s">
        <v>43</v>
      </c>
      <c r="J683" s="177" t="str">
        <f>IF(ISBLANK(INDEX('Policy Characteristics'!D:D,MATCH($C683,'Policy Characteristics'!$C:$C,0))),"",INDEX('Policy Characteristics'!D:D,MATCH($C683,'Policy Characteristics'!$C:$C,0)))</f>
        <v>Electrification</v>
      </c>
      <c r="K683" s="176" t="str">
        <f>IF(ISBLANK(INDEX('Policy Characteristics'!E:E,MATCH($C683,'Policy Characteristics'!$C:$C,0))),"",INDEX('Policy Characteristics'!E:E,MATCH($C683,'Policy Characteristics'!$C:$C,0)))</f>
        <v>indst shift to electricity</v>
      </c>
      <c r="L683" s="176">
        <f>IF(ISBLANK(INDEX('Policy Characteristics'!F:F,MATCH($C683,'Policy Characteristics'!$C:$C,0))),"",INDEX('Policy Characteristics'!F:F,MATCH($C683,'Policy Characteristics'!$C:$C,0)))</f>
        <v>0</v>
      </c>
      <c r="M683" s="176">
        <f>IF(ISBLANK(INDEX('Policy Characteristics'!G:G,MATCH($C683,'Policy Characteristics'!$C:$C,0))),"",INDEX('Policy Characteristics'!G:G,MATCH($C683,'Policy Characteristics'!$C:$C,0)))</f>
        <v>1</v>
      </c>
      <c r="N683" s="176">
        <f>IF(ISBLANK(INDEX('Policy Characteristics'!H:H,MATCH($C683,'Policy Characteristics'!$C:$C,0))),"",INDEX('Policy Characteristics'!H:H,MATCH($C683,'Policy Characteristics'!$C:$C,0)))</f>
        <v>0.01</v>
      </c>
      <c r="O683" s="176" t="str">
        <f>IF(ISBLANK(INDEX('Policy Characteristics'!I:I,MATCH($C683,'Policy Characteristics'!$C:$C,0))),"",INDEX('Policy Characteristics'!I:I,MATCH($C683,'Policy Characteristics'!$C:$C,0)))</f>
        <v>% of fuel shifted</v>
      </c>
      <c r="P683" s="176"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3" s="176" t="str">
        <f>IF(ISBLANK(INDEX('Policy Characteristics'!K:K,MATCH($C683,'Policy Characteristics'!$C:$C,0))),"",INDEX('Policy Characteristics'!K:K,MATCH($C683,'Policy Characteristics'!$C:$C,0)))</f>
        <v>industry-ag-main.html#fuel-switching</v>
      </c>
      <c r="R683" s="176" t="str">
        <f>IF(ISBLANK(INDEX('Policy Characteristics'!L:L,MATCH($C683,'Policy Characteristics'!$C:$C,0))),"",INDEX('Policy Characteristics'!L:L,MATCH($C683,'Policy Characteristics'!$C:$C,0)))</f>
        <v>industry-elec-and-hydrogen.html</v>
      </c>
    </row>
    <row r="684" spans="1:18" x14ac:dyDescent="0.25">
      <c r="A684" s="176" t="str">
        <f>IF(ISBLANK(INDEX('Policy Characteristics'!A:A,MATCH($C684,'Policy Characteristics'!$C:$C,0))),"",INDEX('Policy Characteristics'!A:A,MATCH($C684,'Policy Characteristics'!$C:$C,0)))</f>
        <v>Industry</v>
      </c>
      <c r="B684" s="184" t="str">
        <f>IF(ISBLANK(INDEX('Policy Characteristics'!B:B,MATCH($C684,'Policy Characteristics'!$C:$C,0))),"",INDEX('Policy Characteristics'!B:B,MATCH($C684,'Policy Characteristics'!$C:$C,0)))</f>
        <v>Electrification</v>
      </c>
      <c r="C684" s="176" t="str">
        <f t="shared" si="36"/>
        <v>Fraction of Eligible Industrial Energy Use Shifted to Electricity</v>
      </c>
      <c r="D684" s="6" t="s">
        <v>1938</v>
      </c>
      <c r="E684" s="1" t="s">
        <v>2301</v>
      </c>
      <c r="F684" t="s">
        <v>1902</v>
      </c>
      <c r="G684" s="47" t="s">
        <v>2308</v>
      </c>
      <c r="H684" s="44">
        <v>1885</v>
      </c>
      <c r="I684" s="197" t="s">
        <v>43</v>
      </c>
      <c r="J684" s="177" t="str">
        <f>IF(ISBLANK(INDEX('Policy Characteristics'!D:D,MATCH($C684,'Policy Characteristics'!$C:$C,0))),"",INDEX('Policy Characteristics'!D:D,MATCH($C684,'Policy Characteristics'!$C:$C,0)))</f>
        <v>Electrification</v>
      </c>
      <c r="K684" s="176" t="str">
        <f>IF(ISBLANK(INDEX('Policy Characteristics'!E:E,MATCH($C684,'Policy Characteristics'!$C:$C,0))),"",INDEX('Policy Characteristics'!E:E,MATCH($C684,'Policy Characteristics'!$C:$C,0)))</f>
        <v>indst shift to electricity</v>
      </c>
      <c r="L684" s="176">
        <f>IF(ISBLANK(INDEX('Policy Characteristics'!F:F,MATCH($C684,'Policy Characteristics'!$C:$C,0))),"",INDEX('Policy Characteristics'!F:F,MATCH($C684,'Policy Characteristics'!$C:$C,0)))</f>
        <v>0</v>
      </c>
      <c r="M684" s="176">
        <f>IF(ISBLANK(INDEX('Policy Characteristics'!G:G,MATCH($C684,'Policy Characteristics'!$C:$C,0))),"",INDEX('Policy Characteristics'!G:G,MATCH($C684,'Policy Characteristics'!$C:$C,0)))</f>
        <v>1</v>
      </c>
      <c r="N684" s="176">
        <f>IF(ISBLANK(INDEX('Policy Characteristics'!H:H,MATCH($C684,'Policy Characteristics'!$C:$C,0))),"",INDEX('Policy Characteristics'!H:H,MATCH($C684,'Policy Characteristics'!$C:$C,0)))</f>
        <v>0.01</v>
      </c>
      <c r="O684" s="176" t="str">
        <f>IF(ISBLANK(INDEX('Policy Characteristics'!I:I,MATCH($C684,'Policy Characteristics'!$C:$C,0))),"",INDEX('Policy Characteristics'!I:I,MATCH($C684,'Policy Characteristics'!$C:$C,0)))</f>
        <v>% of fuel shifted</v>
      </c>
      <c r="P684" s="176"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4" s="176" t="str">
        <f>IF(ISBLANK(INDEX('Policy Characteristics'!K:K,MATCH($C684,'Policy Characteristics'!$C:$C,0))),"",INDEX('Policy Characteristics'!K:K,MATCH($C684,'Policy Characteristics'!$C:$C,0)))</f>
        <v>industry-ag-main.html#fuel-switching</v>
      </c>
      <c r="R684" s="176" t="str">
        <f>IF(ISBLANK(INDEX('Policy Characteristics'!L:L,MATCH($C684,'Policy Characteristics'!$C:$C,0))),"",INDEX('Policy Characteristics'!L:L,MATCH($C684,'Policy Characteristics'!$C:$C,0)))</f>
        <v>industry-elec-and-hydrogen.html</v>
      </c>
    </row>
    <row r="685" spans="1:18" x14ac:dyDescent="0.25">
      <c r="A685" s="176" t="str">
        <f>IF(ISBLANK(INDEX('Policy Characteristics'!A:A,MATCH($C685,'Policy Characteristics'!$C:$C,0))),"",INDEX('Policy Characteristics'!A:A,MATCH($C685,'Policy Characteristics'!$C:$C,0)))</f>
        <v>Industry</v>
      </c>
      <c r="B685" s="184" t="str">
        <f>IF(ISBLANK(INDEX('Policy Characteristics'!B:B,MATCH($C685,'Policy Characteristics'!$C:$C,0))),"",INDEX('Policy Characteristics'!B:B,MATCH($C685,'Policy Characteristics'!$C:$C,0)))</f>
        <v>Electrification</v>
      </c>
      <c r="C685" s="176" t="str">
        <f t="shared" si="36"/>
        <v>Fraction of Eligible Industrial Energy Use Shifted to Electricity</v>
      </c>
      <c r="D685" s="6" t="s">
        <v>1938</v>
      </c>
      <c r="E685" s="1" t="s">
        <v>2302</v>
      </c>
      <c r="F685" t="s">
        <v>1902</v>
      </c>
      <c r="G685" s="47" t="s">
        <v>2309</v>
      </c>
      <c r="H685" s="44">
        <v>1886</v>
      </c>
      <c r="I685" s="197" t="s">
        <v>43</v>
      </c>
      <c r="J685" s="177" t="str">
        <f>IF(ISBLANK(INDEX('Policy Characteristics'!D:D,MATCH($C685,'Policy Characteristics'!$C:$C,0))),"",INDEX('Policy Characteristics'!D:D,MATCH($C685,'Policy Characteristics'!$C:$C,0)))</f>
        <v>Electrification</v>
      </c>
      <c r="K685" s="176" t="str">
        <f>IF(ISBLANK(INDEX('Policy Characteristics'!E:E,MATCH($C685,'Policy Characteristics'!$C:$C,0))),"",INDEX('Policy Characteristics'!E:E,MATCH($C685,'Policy Characteristics'!$C:$C,0)))</f>
        <v>indst shift to electricity</v>
      </c>
      <c r="L685" s="176">
        <f>IF(ISBLANK(INDEX('Policy Characteristics'!F:F,MATCH($C685,'Policy Characteristics'!$C:$C,0))),"",INDEX('Policy Characteristics'!F:F,MATCH($C685,'Policy Characteristics'!$C:$C,0)))</f>
        <v>0</v>
      </c>
      <c r="M685" s="176">
        <f>IF(ISBLANK(INDEX('Policy Characteristics'!G:G,MATCH($C685,'Policy Characteristics'!$C:$C,0))),"",INDEX('Policy Characteristics'!G:G,MATCH($C685,'Policy Characteristics'!$C:$C,0)))</f>
        <v>1</v>
      </c>
      <c r="N685" s="176">
        <f>IF(ISBLANK(INDEX('Policy Characteristics'!H:H,MATCH($C685,'Policy Characteristics'!$C:$C,0))),"",INDEX('Policy Characteristics'!H:H,MATCH($C685,'Policy Characteristics'!$C:$C,0)))</f>
        <v>0.01</v>
      </c>
      <c r="O685" s="176" t="str">
        <f>IF(ISBLANK(INDEX('Policy Characteristics'!I:I,MATCH($C685,'Policy Characteristics'!$C:$C,0))),"",INDEX('Policy Characteristics'!I:I,MATCH($C685,'Policy Characteristics'!$C:$C,0)))</f>
        <v>% of fuel shifted</v>
      </c>
      <c r="P685" s="176"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5" s="176" t="str">
        <f>IF(ISBLANK(INDEX('Policy Characteristics'!K:K,MATCH($C685,'Policy Characteristics'!$C:$C,0))),"",INDEX('Policy Characteristics'!K:K,MATCH($C685,'Policy Characteristics'!$C:$C,0)))</f>
        <v>industry-ag-main.html#fuel-switching</v>
      </c>
      <c r="R685" s="176" t="str">
        <f>IF(ISBLANK(INDEX('Policy Characteristics'!L:L,MATCH($C685,'Policy Characteristics'!$C:$C,0))),"",INDEX('Policy Characteristics'!L:L,MATCH($C685,'Policy Characteristics'!$C:$C,0)))</f>
        <v>industry-elec-and-hydrogen.html</v>
      </c>
    </row>
    <row r="686" spans="1:18" x14ac:dyDescent="0.25">
      <c r="A686" s="176" t="str">
        <f>IF(ISBLANK(INDEX('Policy Characteristics'!A:A,MATCH($C686,'Policy Characteristics'!$C:$C,0))),"",INDEX('Policy Characteristics'!A:A,MATCH($C686,'Policy Characteristics'!$C:$C,0)))</f>
        <v>Industry</v>
      </c>
      <c r="B686" s="184" t="str">
        <f>IF(ISBLANK(INDEX('Policy Characteristics'!B:B,MATCH($C686,'Policy Characteristics'!$C:$C,0))),"",INDEX('Policy Characteristics'!B:B,MATCH($C686,'Policy Characteristics'!$C:$C,0)))</f>
        <v>Electrification</v>
      </c>
      <c r="C686" s="176" t="str">
        <f t="shared" si="36"/>
        <v>Fraction of Eligible Industrial Energy Use Shifted to Electricity</v>
      </c>
      <c r="D686" s="6" t="s">
        <v>1938</v>
      </c>
      <c r="E686" s="1" t="s">
        <v>2303</v>
      </c>
      <c r="F686" t="s">
        <v>1902</v>
      </c>
      <c r="G686" s="47" t="s">
        <v>2310</v>
      </c>
      <c r="H686" s="44">
        <v>1887</v>
      </c>
      <c r="I686" s="197" t="s">
        <v>43</v>
      </c>
      <c r="J686" s="177" t="str">
        <f>IF(ISBLANK(INDEX('Policy Characteristics'!D:D,MATCH($C686,'Policy Characteristics'!$C:$C,0))),"",INDEX('Policy Characteristics'!D:D,MATCH($C686,'Policy Characteristics'!$C:$C,0)))</f>
        <v>Electrification</v>
      </c>
      <c r="K686" s="176" t="str">
        <f>IF(ISBLANK(INDEX('Policy Characteristics'!E:E,MATCH($C686,'Policy Characteristics'!$C:$C,0))),"",INDEX('Policy Characteristics'!E:E,MATCH($C686,'Policy Characteristics'!$C:$C,0)))</f>
        <v>indst shift to electricity</v>
      </c>
      <c r="L686" s="176">
        <f>IF(ISBLANK(INDEX('Policy Characteristics'!F:F,MATCH($C686,'Policy Characteristics'!$C:$C,0))),"",INDEX('Policy Characteristics'!F:F,MATCH($C686,'Policy Characteristics'!$C:$C,0)))</f>
        <v>0</v>
      </c>
      <c r="M686" s="176">
        <f>IF(ISBLANK(INDEX('Policy Characteristics'!G:G,MATCH($C686,'Policy Characteristics'!$C:$C,0))),"",INDEX('Policy Characteristics'!G:G,MATCH($C686,'Policy Characteristics'!$C:$C,0)))</f>
        <v>1</v>
      </c>
      <c r="N686" s="176">
        <f>IF(ISBLANK(INDEX('Policy Characteristics'!H:H,MATCH($C686,'Policy Characteristics'!$C:$C,0))),"",INDEX('Policy Characteristics'!H:H,MATCH($C686,'Policy Characteristics'!$C:$C,0)))</f>
        <v>0.01</v>
      </c>
      <c r="O686" s="176" t="str">
        <f>IF(ISBLANK(INDEX('Policy Characteristics'!I:I,MATCH($C686,'Policy Characteristics'!$C:$C,0))),"",INDEX('Policy Characteristics'!I:I,MATCH($C686,'Policy Characteristics'!$C:$C,0)))</f>
        <v>% of fuel shifted</v>
      </c>
      <c r="P686" s="176"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6" s="176" t="str">
        <f>IF(ISBLANK(INDEX('Policy Characteristics'!K:K,MATCH($C686,'Policy Characteristics'!$C:$C,0))),"",INDEX('Policy Characteristics'!K:K,MATCH($C686,'Policy Characteristics'!$C:$C,0)))</f>
        <v>industry-ag-main.html#fuel-switching</v>
      </c>
      <c r="R686" s="176" t="str">
        <f>IF(ISBLANK(INDEX('Policy Characteristics'!L:L,MATCH($C686,'Policy Characteristics'!$C:$C,0))),"",INDEX('Policy Characteristics'!L:L,MATCH($C686,'Policy Characteristics'!$C:$C,0)))</f>
        <v>industry-elec-and-hydrogen.html</v>
      </c>
    </row>
    <row r="687" spans="1:18" x14ac:dyDescent="0.25">
      <c r="A687" s="176" t="str">
        <f>IF(ISBLANK(INDEX('Policy Characteristics'!A:A,MATCH($C687,'Policy Characteristics'!$C:$C,0))),"",INDEX('Policy Characteristics'!A:A,MATCH($C687,'Policy Characteristics'!$C:$C,0)))</f>
        <v>Industry</v>
      </c>
      <c r="B687" s="184" t="str">
        <f>IF(ISBLANK(INDEX('Policy Characteristics'!B:B,MATCH($C687,'Policy Characteristics'!$C:$C,0))),"",INDEX('Policy Characteristics'!B:B,MATCH($C687,'Policy Characteristics'!$C:$C,0)))</f>
        <v>Electrification</v>
      </c>
      <c r="C687" s="176" t="str">
        <f t="shared" si="36"/>
        <v>Fraction of Eligible Industrial Energy Use Shifted to Electricity</v>
      </c>
      <c r="D687" s="6" t="s">
        <v>1938</v>
      </c>
      <c r="E687" s="1" t="s">
        <v>2304</v>
      </c>
      <c r="F687" t="s">
        <v>1902</v>
      </c>
      <c r="G687" s="47" t="s">
        <v>2311</v>
      </c>
      <c r="H687" s="44">
        <v>1888</v>
      </c>
      <c r="I687" s="47" t="s">
        <v>43</v>
      </c>
      <c r="J687" s="177" t="str">
        <f>IF(ISBLANK(INDEX('Policy Characteristics'!D:D,MATCH($C687,'Policy Characteristics'!$C:$C,0))),"",INDEX('Policy Characteristics'!D:D,MATCH($C687,'Policy Characteristics'!$C:$C,0)))</f>
        <v>Electrification</v>
      </c>
      <c r="K687" s="176" t="str">
        <f>IF(ISBLANK(INDEX('Policy Characteristics'!E:E,MATCH($C687,'Policy Characteristics'!$C:$C,0))),"",INDEX('Policy Characteristics'!E:E,MATCH($C687,'Policy Characteristics'!$C:$C,0)))</f>
        <v>indst shift to electricity</v>
      </c>
      <c r="L687" s="176">
        <f>IF(ISBLANK(INDEX('Policy Characteristics'!F:F,MATCH($C687,'Policy Characteristics'!$C:$C,0))),"",INDEX('Policy Characteristics'!F:F,MATCH($C687,'Policy Characteristics'!$C:$C,0)))</f>
        <v>0</v>
      </c>
      <c r="M687" s="176">
        <f>IF(ISBLANK(INDEX('Policy Characteristics'!G:G,MATCH($C687,'Policy Characteristics'!$C:$C,0))),"",INDEX('Policy Characteristics'!G:G,MATCH($C687,'Policy Characteristics'!$C:$C,0)))</f>
        <v>1</v>
      </c>
      <c r="N687" s="176">
        <f>IF(ISBLANK(INDEX('Policy Characteristics'!H:H,MATCH($C687,'Policy Characteristics'!$C:$C,0))),"",INDEX('Policy Characteristics'!H:H,MATCH($C687,'Policy Characteristics'!$C:$C,0)))</f>
        <v>0.01</v>
      </c>
      <c r="O687" s="176" t="str">
        <f>IF(ISBLANK(INDEX('Policy Characteristics'!I:I,MATCH($C687,'Policy Characteristics'!$C:$C,0))),"",INDEX('Policy Characteristics'!I:I,MATCH($C687,'Policy Characteristics'!$C:$C,0)))</f>
        <v>% of fuel shifted</v>
      </c>
      <c r="P687" s="176"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7" s="176" t="str">
        <f>IF(ISBLANK(INDEX('Policy Characteristics'!K:K,MATCH($C687,'Policy Characteristics'!$C:$C,0))),"",INDEX('Policy Characteristics'!K:K,MATCH($C687,'Policy Characteristics'!$C:$C,0)))</f>
        <v>industry-ag-main.html#fuel-switching</v>
      </c>
      <c r="R687" s="176" t="str">
        <f>IF(ISBLANK(INDEX('Policy Characteristics'!L:L,MATCH($C687,'Policy Characteristics'!$C:$C,0))),"",INDEX('Policy Characteristics'!L:L,MATCH($C687,'Policy Characteristics'!$C:$C,0)))</f>
        <v>industry-elec-and-hydrogen.html</v>
      </c>
    </row>
    <row r="688" spans="1:18" x14ac:dyDescent="0.25">
      <c r="A688" s="176" t="str">
        <f>IF(ISBLANK(INDEX('Policy Characteristics'!A:A,MATCH($C688,'Policy Characteristics'!$C:$C,0))),"",INDEX('Policy Characteristics'!A:A,MATCH($C688,'Policy Characteristics'!$C:$C,0)))</f>
        <v>Industry</v>
      </c>
      <c r="B688" s="184" t="str">
        <f>IF(ISBLANK(INDEX('Policy Characteristics'!B:B,MATCH($C688,'Policy Characteristics'!$C:$C,0))),"",INDEX('Policy Characteristics'!B:B,MATCH($C688,'Policy Characteristics'!$C:$C,0)))</f>
        <v>Electrification</v>
      </c>
      <c r="C688" s="176" t="str">
        <f t="shared" si="36"/>
        <v>Fraction of Eligible Industrial Energy Use Shifted to Electricity</v>
      </c>
      <c r="D688" s="6" t="s">
        <v>1938</v>
      </c>
      <c r="E688" s="1" t="s">
        <v>2444</v>
      </c>
      <c r="F688" t="s">
        <v>1902</v>
      </c>
      <c r="G688" s="47" t="s">
        <v>2444</v>
      </c>
      <c r="H688" s="44">
        <v>1889</v>
      </c>
      <c r="I688" s="197" t="s">
        <v>43</v>
      </c>
      <c r="J688" s="177" t="str">
        <f>IF(ISBLANK(INDEX('Policy Characteristics'!D:D,MATCH($C688,'Policy Characteristics'!$C:$C,0))),"",INDEX('Policy Characteristics'!D:D,MATCH($C688,'Policy Characteristics'!$C:$C,0)))</f>
        <v>Electrification</v>
      </c>
      <c r="K688" s="176" t="str">
        <f>IF(ISBLANK(INDEX('Policy Characteristics'!E:E,MATCH($C688,'Policy Characteristics'!$C:$C,0))),"",INDEX('Policy Characteristics'!E:E,MATCH($C688,'Policy Characteristics'!$C:$C,0)))</f>
        <v>indst shift to electricity</v>
      </c>
      <c r="L688" s="176">
        <f>IF(ISBLANK(INDEX('Policy Characteristics'!F:F,MATCH($C688,'Policy Characteristics'!$C:$C,0))),"",INDEX('Policy Characteristics'!F:F,MATCH($C688,'Policy Characteristics'!$C:$C,0)))</f>
        <v>0</v>
      </c>
      <c r="M688" s="176">
        <f>IF(ISBLANK(INDEX('Policy Characteristics'!G:G,MATCH($C688,'Policy Characteristics'!$C:$C,0))),"",INDEX('Policy Characteristics'!G:G,MATCH($C688,'Policy Characteristics'!$C:$C,0)))</f>
        <v>1</v>
      </c>
      <c r="N688" s="176">
        <f>IF(ISBLANK(INDEX('Policy Characteristics'!H:H,MATCH($C688,'Policy Characteristics'!$C:$C,0))),"",INDEX('Policy Characteristics'!H:H,MATCH($C688,'Policy Characteristics'!$C:$C,0)))</f>
        <v>0.01</v>
      </c>
      <c r="O688" s="176" t="str">
        <f>IF(ISBLANK(INDEX('Policy Characteristics'!I:I,MATCH($C688,'Policy Characteristics'!$C:$C,0))),"",INDEX('Policy Characteristics'!I:I,MATCH($C688,'Policy Characteristics'!$C:$C,0)))</f>
        <v>% of fuel shifted</v>
      </c>
      <c r="P688" s="176"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8" s="176" t="str">
        <f>IF(ISBLANK(INDEX('Policy Characteristics'!K:K,MATCH($C688,'Policy Characteristics'!$C:$C,0))),"",INDEX('Policy Characteristics'!K:K,MATCH($C688,'Policy Characteristics'!$C:$C,0)))</f>
        <v>industry-ag-main.html#fuel-switching</v>
      </c>
      <c r="R688" s="176" t="str">
        <f>IF(ISBLANK(INDEX('Policy Characteristics'!L:L,MATCH($C688,'Policy Characteristics'!$C:$C,0))),"",INDEX('Policy Characteristics'!L:L,MATCH($C688,'Policy Characteristics'!$C:$C,0)))</f>
        <v>industry-elec-and-hydrogen.html</v>
      </c>
    </row>
    <row r="689" spans="1:18" x14ac:dyDescent="0.25">
      <c r="A689" s="176" t="str">
        <f>IF(ISBLANK(INDEX('Policy Characteristics'!A:A,MATCH($C689,'Policy Characteristics'!$C:$C,0))),"",INDEX('Policy Characteristics'!A:A,MATCH($C689,'Policy Characteristics'!$C:$C,0)))</f>
        <v>Industry</v>
      </c>
      <c r="B689" s="184" t="str">
        <f>IF(ISBLANK(INDEX('Policy Characteristics'!B:B,MATCH($C689,'Policy Characteristics'!$C:$C,0))),"",INDEX('Policy Characteristics'!B:B,MATCH($C689,'Policy Characteristics'!$C:$C,0)))</f>
        <v>Electrification</v>
      </c>
      <c r="C689" s="176" t="str">
        <f t="shared" si="36"/>
        <v>Fraction of Eligible Industrial Energy Use Shifted to Electricity</v>
      </c>
      <c r="D689" s="6" t="s">
        <v>1939</v>
      </c>
      <c r="E689" s="1" t="s">
        <v>2298</v>
      </c>
      <c r="F689" t="s">
        <v>1903</v>
      </c>
      <c r="G689" s="47" t="s">
        <v>2305</v>
      </c>
      <c r="H689" s="44">
        <v>1890</v>
      </c>
      <c r="I689" s="197" t="s">
        <v>43</v>
      </c>
      <c r="J689" s="177" t="str">
        <f>IF(ISBLANK(INDEX('Policy Characteristics'!D:D,MATCH($C689,'Policy Characteristics'!$C:$C,0))),"",INDEX('Policy Characteristics'!D:D,MATCH($C689,'Policy Characteristics'!$C:$C,0)))</f>
        <v>Electrification</v>
      </c>
      <c r="K689" s="176" t="str">
        <f>IF(ISBLANK(INDEX('Policy Characteristics'!E:E,MATCH($C689,'Policy Characteristics'!$C:$C,0))),"",INDEX('Policy Characteristics'!E:E,MATCH($C689,'Policy Characteristics'!$C:$C,0)))</f>
        <v>indst shift to electricity</v>
      </c>
      <c r="L689" s="176">
        <f>IF(ISBLANK(INDEX('Policy Characteristics'!F:F,MATCH($C689,'Policy Characteristics'!$C:$C,0))),"",INDEX('Policy Characteristics'!F:F,MATCH($C689,'Policy Characteristics'!$C:$C,0)))</f>
        <v>0</v>
      </c>
      <c r="M689" s="176">
        <f>IF(ISBLANK(INDEX('Policy Characteristics'!G:G,MATCH($C689,'Policy Characteristics'!$C:$C,0))),"",INDEX('Policy Characteristics'!G:G,MATCH($C689,'Policy Characteristics'!$C:$C,0)))</f>
        <v>1</v>
      </c>
      <c r="N689" s="176">
        <f>IF(ISBLANK(INDEX('Policy Characteristics'!H:H,MATCH($C689,'Policy Characteristics'!$C:$C,0))),"",INDEX('Policy Characteristics'!H:H,MATCH($C689,'Policy Characteristics'!$C:$C,0)))</f>
        <v>0.01</v>
      </c>
      <c r="O689" s="176" t="str">
        <f>IF(ISBLANK(INDEX('Policy Characteristics'!I:I,MATCH($C689,'Policy Characteristics'!$C:$C,0))),"",INDEX('Policy Characteristics'!I:I,MATCH($C689,'Policy Characteristics'!$C:$C,0)))</f>
        <v>% of fuel shifted</v>
      </c>
      <c r="P689" s="176"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9" s="176" t="str">
        <f>IF(ISBLANK(INDEX('Policy Characteristics'!K:K,MATCH($C689,'Policy Characteristics'!$C:$C,0))),"",INDEX('Policy Characteristics'!K:K,MATCH($C689,'Policy Characteristics'!$C:$C,0)))</f>
        <v>industry-ag-main.html#fuel-switching</v>
      </c>
      <c r="R689" s="176" t="str">
        <f>IF(ISBLANK(INDEX('Policy Characteristics'!L:L,MATCH($C689,'Policy Characteristics'!$C:$C,0))),"",INDEX('Policy Characteristics'!L:L,MATCH($C689,'Policy Characteristics'!$C:$C,0)))</f>
        <v>industry-elec-and-hydrogen.html</v>
      </c>
    </row>
    <row r="690" spans="1:18" x14ac:dyDescent="0.25">
      <c r="A690" s="176" t="str">
        <f>IF(ISBLANK(INDEX('Policy Characteristics'!A:A,MATCH($C690,'Policy Characteristics'!$C:$C,0))),"",INDEX('Policy Characteristics'!A:A,MATCH($C690,'Policy Characteristics'!$C:$C,0)))</f>
        <v>Industry</v>
      </c>
      <c r="B690" s="184" t="str">
        <f>IF(ISBLANK(INDEX('Policy Characteristics'!B:B,MATCH($C690,'Policy Characteristics'!$C:$C,0))),"",INDEX('Policy Characteristics'!B:B,MATCH($C690,'Policy Characteristics'!$C:$C,0)))</f>
        <v>Electrification</v>
      </c>
      <c r="C690" s="176" t="str">
        <f t="shared" si="36"/>
        <v>Fraction of Eligible Industrial Energy Use Shifted to Electricity</v>
      </c>
      <c r="D690" s="6" t="s">
        <v>1939</v>
      </c>
      <c r="E690" s="1" t="s">
        <v>2299</v>
      </c>
      <c r="F690" t="s">
        <v>1903</v>
      </c>
      <c r="G690" s="47" t="s">
        <v>2306</v>
      </c>
      <c r="H690" s="44">
        <v>1891</v>
      </c>
      <c r="I690" s="197" t="s">
        <v>43</v>
      </c>
      <c r="J690" s="177" t="str">
        <f>IF(ISBLANK(INDEX('Policy Characteristics'!D:D,MATCH($C690,'Policy Characteristics'!$C:$C,0))),"",INDEX('Policy Characteristics'!D:D,MATCH($C690,'Policy Characteristics'!$C:$C,0)))</f>
        <v>Electrification</v>
      </c>
      <c r="K690" s="176" t="str">
        <f>IF(ISBLANK(INDEX('Policy Characteristics'!E:E,MATCH($C690,'Policy Characteristics'!$C:$C,0))),"",INDEX('Policy Characteristics'!E:E,MATCH($C690,'Policy Characteristics'!$C:$C,0)))</f>
        <v>indst shift to electricity</v>
      </c>
      <c r="L690" s="176">
        <f>IF(ISBLANK(INDEX('Policy Characteristics'!F:F,MATCH($C690,'Policy Characteristics'!$C:$C,0))),"",INDEX('Policy Characteristics'!F:F,MATCH($C690,'Policy Characteristics'!$C:$C,0)))</f>
        <v>0</v>
      </c>
      <c r="M690" s="176">
        <f>IF(ISBLANK(INDEX('Policy Characteristics'!G:G,MATCH($C690,'Policy Characteristics'!$C:$C,0))),"",INDEX('Policy Characteristics'!G:G,MATCH($C690,'Policy Characteristics'!$C:$C,0)))</f>
        <v>1</v>
      </c>
      <c r="N690" s="176">
        <f>IF(ISBLANK(INDEX('Policy Characteristics'!H:H,MATCH($C690,'Policy Characteristics'!$C:$C,0))),"",INDEX('Policy Characteristics'!H:H,MATCH($C690,'Policy Characteristics'!$C:$C,0)))</f>
        <v>0.01</v>
      </c>
      <c r="O690" s="176" t="str">
        <f>IF(ISBLANK(INDEX('Policy Characteristics'!I:I,MATCH($C690,'Policy Characteristics'!$C:$C,0))),"",INDEX('Policy Characteristics'!I:I,MATCH($C690,'Policy Characteristics'!$C:$C,0)))</f>
        <v>% of fuel shifted</v>
      </c>
      <c r="P690" s="176"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0" s="176" t="str">
        <f>IF(ISBLANK(INDEX('Policy Characteristics'!K:K,MATCH($C690,'Policy Characteristics'!$C:$C,0))),"",INDEX('Policy Characteristics'!K:K,MATCH($C690,'Policy Characteristics'!$C:$C,0)))</f>
        <v>industry-ag-main.html#fuel-switching</v>
      </c>
      <c r="R690" s="176" t="str">
        <f>IF(ISBLANK(INDEX('Policy Characteristics'!L:L,MATCH($C690,'Policy Characteristics'!$C:$C,0))),"",INDEX('Policy Characteristics'!L:L,MATCH($C690,'Policy Characteristics'!$C:$C,0)))</f>
        <v>industry-elec-and-hydrogen.html</v>
      </c>
    </row>
    <row r="691" spans="1:18" x14ac:dyDescent="0.25">
      <c r="A691" s="176" t="str">
        <f>IF(ISBLANK(INDEX('Policy Characteristics'!A:A,MATCH($C691,'Policy Characteristics'!$C:$C,0))),"",INDEX('Policy Characteristics'!A:A,MATCH($C691,'Policy Characteristics'!$C:$C,0)))</f>
        <v>Industry</v>
      </c>
      <c r="B691" s="184" t="str">
        <f>IF(ISBLANK(INDEX('Policy Characteristics'!B:B,MATCH($C691,'Policy Characteristics'!$C:$C,0))),"",INDEX('Policy Characteristics'!B:B,MATCH($C691,'Policy Characteristics'!$C:$C,0)))</f>
        <v>Electrification</v>
      </c>
      <c r="C691" s="176" t="str">
        <f t="shared" si="36"/>
        <v>Fraction of Eligible Industrial Energy Use Shifted to Electricity</v>
      </c>
      <c r="D691" s="6" t="s">
        <v>1939</v>
      </c>
      <c r="E691" s="1" t="s">
        <v>2300</v>
      </c>
      <c r="F691" t="s">
        <v>1903</v>
      </c>
      <c r="G691" s="47" t="s">
        <v>2307</v>
      </c>
      <c r="H691" s="44">
        <v>1892</v>
      </c>
      <c r="I691" s="197" t="s">
        <v>43</v>
      </c>
      <c r="J691" s="177" t="str">
        <f>IF(ISBLANK(INDEX('Policy Characteristics'!D:D,MATCH($C691,'Policy Characteristics'!$C:$C,0))),"",INDEX('Policy Characteristics'!D:D,MATCH($C691,'Policy Characteristics'!$C:$C,0)))</f>
        <v>Electrification</v>
      </c>
      <c r="K691" s="176" t="str">
        <f>IF(ISBLANK(INDEX('Policy Characteristics'!E:E,MATCH($C691,'Policy Characteristics'!$C:$C,0))),"",INDEX('Policy Characteristics'!E:E,MATCH($C691,'Policy Characteristics'!$C:$C,0)))</f>
        <v>indst shift to electricity</v>
      </c>
      <c r="L691" s="176">
        <f>IF(ISBLANK(INDEX('Policy Characteristics'!F:F,MATCH($C691,'Policy Characteristics'!$C:$C,0))),"",INDEX('Policy Characteristics'!F:F,MATCH($C691,'Policy Characteristics'!$C:$C,0)))</f>
        <v>0</v>
      </c>
      <c r="M691" s="176">
        <f>IF(ISBLANK(INDEX('Policy Characteristics'!G:G,MATCH($C691,'Policy Characteristics'!$C:$C,0))),"",INDEX('Policy Characteristics'!G:G,MATCH($C691,'Policy Characteristics'!$C:$C,0)))</f>
        <v>1</v>
      </c>
      <c r="N691" s="176">
        <f>IF(ISBLANK(INDEX('Policy Characteristics'!H:H,MATCH($C691,'Policy Characteristics'!$C:$C,0))),"",INDEX('Policy Characteristics'!H:H,MATCH($C691,'Policy Characteristics'!$C:$C,0)))</f>
        <v>0.01</v>
      </c>
      <c r="O691" s="176" t="str">
        <f>IF(ISBLANK(INDEX('Policy Characteristics'!I:I,MATCH($C691,'Policy Characteristics'!$C:$C,0))),"",INDEX('Policy Characteristics'!I:I,MATCH($C691,'Policy Characteristics'!$C:$C,0)))</f>
        <v>% of fuel shifted</v>
      </c>
      <c r="P691" s="176"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1" s="176" t="str">
        <f>IF(ISBLANK(INDEX('Policy Characteristics'!K:K,MATCH($C691,'Policy Characteristics'!$C:$C,0))),"",INDEX('Policy Characteristics'!K:K,MATCH($C691,'Policy Characteristics'!$C:$C,0)))</f>
        <v>industry-ag-main.html#fuel-switching</v>
      </c>
      <c r="R691" s="176" t="str">
        <f>IF(ISBLANK(INDEX('Policy Characteristics'!L:L,MATCH($C691,'Policy Characteristics'!$C:$C,0))),"",INDEX('Policy Characteristics'!L:L,MATCH($C691,'Policy Characteristics'!$C:$C,0)))</f>
        <v>industry-elec-and-hydrogen.html</v>
      </c>
    </row>
    <row r="692" spans="1:18" x14ac:dyDescent="0.25">
      <c r="A692" s="176" t="str">
        <f>IF(ISBLANK(INDEX('Policy Characteristics'!A:A,MATCH($C692,'Policy Characteristics'!$C:$C,0))),"",INDEX('Policy Characteristics'!A:A,MATCH($C692,'Policy Characteristics'!$C:$C,0)))</f>
        <v>Industry</v>
      </c>
      <c r="B692" s="184" t="str">
        <f>IF(ISBLANK(INDEX('Policy Characteristics'!B:B,MATCH($C692,'Policy Characteristics'!$C:$C,0))),"",INDEX('Policy Characteristics'!B:B,MATCH($C692,'Policy Characteristics'!$C:$C,0)))</f>
        <v>Electrification</v>
      </c>
      <c r="C692" s="176" t="str">
        <f t="shared" si="36"/>
        <v>Fraction of Eligible Industrial Energy Use Shifted to Electricity</v>
      </c>
      <c r="D692" s="6" t="s">
        <v>1939</v>
      </c>
      <c r="E692" s="1" t="s">
        <v>2301</v>
      </c>
      <c r="F692" t="s">
        <v>1903</v>
      </c>
      <c r="G692" s="47" t="s">
        <v>2308</v>
      </c>
      <c r="H692" s="44">
        <v>1893</v>
      </c>
      <c r="I692" s="197" t="s">
        <v>43</v>
      </c>
      <c r="J692" s="177" t="str">
        <f>IF(ISBLANK(INDEX('Policy Characteristics'!D:D,MATCH($C692,'Policy Characteristics'!$C:$C,0))),"",INDEX('Policy Characteristics'!D:D,MATCH($C692,'Policy Characteristics'!$C:$C,0)))</f>
        <v>Electrification</v>
      </c>
      <c r="K692" s="176" t="str">
        <f>IF(ISBLANK(INDEX('Policy Characteristics'!E:E,MATCH($C692,'Policy Characteristics'!$C:$C,0))),"",INDEX('Policy Characteristics'!E:E,MATCH($C692,'Policy Characteristics'!$C:$C,0)))</f>
        <v>indst shift to electricity</v>
      </c>
      <c r="L692" s="176">
        <f>IF(ISBLANK(INDEX('Policy Characteristics'!F:F,MATCH($C692,'Policy Characteristics'!$C:$C,0))),"",INDEX('Policy Characteristics'!F:F,MATCH($C692,'Policy Characteristics'!$C:$C,0)))</f>
        <v>0</v>
      </c>
      <c r="M692" s="176">
        <f>IF(ISBLANK(INDEX('Policy Characteristics'!G:G,MATCH($C692,'Policy Characteristics'!$C:$C,0))),"",INDEX('Policy Characteristics'!G:G,MATCH($C692,'Policy Characteristics'!$C:$C,0)))</f>
        <v>1</v>
      </c>
      <c r="N692" s="176">
        <f>IF(ISBLANK(INDEX('Policy Characteristics'!H:H,MATCH($C692,'Policy Characteristics'!$C:$C,0))),"",INDEX('Policy Characteristics'!H:H,MATCH($C692,'Policy Characteristics'!$C:$C,0)))</f>
        <v>0.01</v>
      </c>
      <c r="O692" s="176" t="str">
        <f>IF(ISBLANK(INDEX('Policy Characteristics'!I:I,MATCH($C692,'Policy Characteristics'!$C:$C,0))),"",INDEX('Policy Characteristics'!I:I,MATCH($C692,'Policy Characteristics'!$C:$C,0)))</f>
        <v>% of fuel shifted</v>
      </c>
      <c r="P692" s="176"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2" s="176" t="str">
        <f>IF(ISBLANK(INDEX('Policy Characteristics'!K:K,MATCH($C692,'Policy Characteristics'!$C:$C,0))),"",INDEX('Policy Characteristics'!K:K,MATCH($C692,'Policy Characteristics'!$C:$C,0)))</f>
        <v>industry-ag-main.html#fuel-switching</v>
      </c>
      <c r="R692" s="176" t="str">
        <f>IF(ISBLANK(INDEX('Policy Characteristics'!L:L,MATCH($C692,'Policy Characteristics'!$C:$C,0))),"",INDEX('Policy Characteristics'!L:L,MATCH($C692,'Policy Characteristics'!$C:$C,0)))</f>
        <v>industry-elec-and-hydrogen.html</v>
      </c>
    </row>
    <row r="693" spans="1:18" x14ac:dyDescent="0.25">
      <c r="A693" s="176" t="str">
        <f>IF(ISBLANK(INDEX('Policy Characteristics'!A:A,MATCH($C693,'Policy Characteristics'!$C:$C,0))),"",INDEX('Policy Characteristics'!A:A,MATCH($C693,'Policy Characteristics'!$C:$C,0)))</f>
        <v>Industry</v>
      </c>
      <c r="B693" s="184" t="str">
        <f>IF(ISBLANK(INDEX('Policy Characteristics'!B:B,MATCH($C693,'Policy Characteristics'!$C:$C,0))),"",INDEX('Policy Characteristics'!B:B,MATCH($C693,'Policy Characteristics'!$C:$C,0)))</f>
        <v>Electrification</v>
      </c>
      <c r="C693" s="176" t="str">
        <f t="shared" si="36"/>
        <v>Fraction of Eligible Industrial Energy Use Shifted to Electricity</v>
      </c>
      <c r="D693" s="6" t="s">
        <v>1939</v>
      </c>
      <c r="E693" s="1" t="s">
        <v>2302</v>
      </c>
      <c r="F693" t="s">
        <v>1903</v>
      </c>
      <c r="G693" s="47" t="s">
        <v>2309</v>
      </c>
      <c r="H693" s="44">
        <v>1894</v>
      </c>
      <c r="I693" s="197" t="s">
        <v>43</v>
      </c>
      <c r="J693" s="177" t="str">
        <f>IF(ISBLANK(INDEX('Policy Characteristics'!D:D,MATCH($C693,'Policy Characteristics'!$C:$C,0))),"",INDEX('Policy Characteristics'!D:D,MATCH($C693,'Policy Characteristics'!$C:$C,0)))</f>
        <v>Electrification</v>
      </c>
      <c r="K693" s="176" t="str">
        <f>IF(ISBLANK(INDEX('Policy Characteristics'!E:E,MATCH($C693,'Policy Characteristics'!$C:$C,0))),"",INDEX('Policy Characteristics'!E:E,MATCH($C693,'Policy Characteristics'!$C:$C,0)))</f>
        <v>indst shift to electricity</v>
      </c>
      <c r="L693" s="176">
        <f>IF(ISBLANK(INDEX('Policy Characteristics'!F:F,MATCH($C693,'Policy Characteristics'!$C:$C,0))),"",INDEX('Policy Characteristics'!F:F,MATCH($C693,'Policy Characteristics'!$C:$C,0)))</f>
        <v>0</v>
      </c>
      <c r="M693" s="176">
        <f>IF(ISBLANK(INDEX('Policy Characteristics'!G:G,MATCH($C693,'Policy Characteristics'!$C:$C,0))),"",INDEX('Policy Characteristics'!G:G,MATCH($C693,'Policy Characteristics'!$C:$C,0)))</f>
        <v>1</v>
      </c>
      <c r="N693" s="176">
        <f>IF(ISBLANK(INDEX('Policy Characteristics'!H:H,MATCH($C693,'Policy Characteristics'!$C:$C,0))),"",INDEX('Policy Characteristics'!H:H,MATCH($C693,'Policy Characteristics'!$C:$C,0)))</f>
        <v>0.01</v>
      </c>
      <c r="O693" s="176" t="str">
        <f>IF(ISBLANK(INDEX('Policy Characteristics'!I:I,MATCH($C693,'Policy Characteristics'!$C:$C,0))),"",INDEX('Policy Characteristics'!I:I,MATCH($C693,'Policy Characteristics'!$C:$C,0)))</f>
        <v>% of fuel shifted</v>
      </c>
      <c r="P693" s="176"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3" s="176" t="str">
        <f>IF(ISBLANK(INDEX('Policy Characteristics'!K:K,MATCH($C693,'Policy Characteristics'!$C:$C,0))),"",INDEX('Policy Characteristics'!K:K,MATCH($C693,'Policy Characteristics'!$C:$C,0)))</f>
        <v>industry-ag-main.html#fuel-switching</v>
      </c>
      <c r="R693" s="176" t="str">
        <f>IF(ISBLANK(INDEX('Policy Characteristics'!L:L,MATCH($C693,'Policy Characteristics'!$C:$C,0))),"",INDEX('Policy Characteristics'!L:L,MATCH($C693,'Policy Characteristics'!$C:$C,0)))</f>
        <v>industry-elec-and-hydrogen.html</v>
      </c>
    </row>
    <row r="694" spans="1:18" x14ac:dyDescent="0.25">
      <c r="A694" s="176" t="str">
        <f>IF(ISBLANK(INDEX('Policy Characteristics'!A:A,MATCH($C694,'Policy Characteristics'!$C:$C,0))),"",INDEX('Policy Characteristics'!A:A,MATCH($C694,'Policy Characteristics'!$C:$C,0)))</f>
        <v>Industry</v>
      </c>
      <c r="B694" s="184" t="str">
        <f>IF(ISBLANK(INDEX('Policy Characteristics'!B:B,MATCH($C694,'Policy Characteristics'!$C:$C,0))),"",INDEX('Policy Characteristics'!B:B,MATCH($C694,'Policy Characteristics'!$C:$C,0)))</f>
        <v>Electrification</v>
      </c>
      <c r="C694" s="176" t="str">
        <f t="shared" si="36"/>
        <v>Fraction of Eligible Industrial Energy Use Shifted to Electricity</v>
      </c>
      <c r="D694" s="6" t="s">
        <v>1939</v>
      </c>
      <c r="E694" s="1" t="s">
        <v>2303</v>
      </c>
      <c r="F694" t="s">
        <v>1903</v>
      </c>
      <c r="G694" s="47" t="s">
        <v>2310</v>
      </c>
      <c r="H694" s="44">
        <v>1895</v>
      </c>
      <c r="I694" s="197" t="s">
        <v>43</v>
      </c>
      <c r="J694" s="177" t="str">
        <f>IF(ISBLANK(INDEX('Policy Characteristics'!D:D,MATCH($C694,'Policy Characteristics'!$C:$C,0))),"",INDEX('Policy Characteristics'!D:D,MATCH($C694,'Policy Characteristics'!$C:$C,0)))</f>
        <v>Electrification</v>
      </c>
      <c r="K694" s="176" t="str">
        <f>IF(ISBLANK(INDEX('Policy Characteristics'!E:E,MATCH($C694,'Policy Characteristics'!$C:$C,0))),"",INDEX('Policy Characteristics'!E:E,MATCH($C694,'Policy Characteristics'!$C:$C,0)))</f>
        <v>indst shift to electricity</v>
      </c>
      <c r="L694" s="176">
        <f>IF(ISBLANK(INDEX('Policy Characteristics'!F:F,MATCH($C694,'Policy Characteristics'!$C:$C,0))),"",INDEX('Policy Characteristics'!F:F,MATCH($C694,'Policy Characteristics'!$C:$C,0)))</f>
        <v>0</v>
      </c>
      <c r="M694" s="176">
        <f>IF(ISBLANK(INDEX('Policy Characteristics'!G:G,MATCH($C694,'Policy Characteristics'!$C:$C,0))),"",INDEX('Policy Characteristics'!G:G,MATCH($C694,'Policy Characteristics'!$C:$C,0)))</f>
        <v>1</v>
      </c>
      <c r="N694" s="176">
        <f>IF(ISBLANK(INDEX('Policy Characteristics'!H:H,MATCH($C694,'Policy Characteristics'!$C:$C,0))),"",INDEX('Policy Characteristics'!H:H,MATCH($C694,'Policy Characteristics'!$C:$C,0)))</f>
        <v>0.01</v>
      </c>
      <c r="O694" s="176" t="str">
        <f>IF(ISBLANK(INDEX('Policy Characteristics'!I:I,MATCH($C694,'Policy Characteristics'!$C:$C,0))),"",INDEX('Policy Characteristics'!I:I,MATCH($C694,'Policy Characteristics'!$C:$C,0)))</f>
        <v>% of fuel shifted</v>
      </c>
      <c r="P694" s="176"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4" s="176" t="str">
        <f>IF(ISBLANK(INDEX('Policy Characteristics'!K:K,MATCH($C694,'Policy Characteristics'!$C:$C,0))),"",INDEX('Policy Characteristics'!K:K,MATCH($C694,'Policy Characteristics'!$C:$C,0)))</f>
        <v>industry-ag-main.html#fuel-switching</v>
      </c>
      <c r="R694" s="176" t="str">
        <f>IF(ISBLANK(INDEX('Policy Characteristics'!L:L,MATCH($C694,'Policy Characteristics'!$C:$C,0))),"",INDEX('Policy Characteristics'!L:L,MATCH($C694,'Policy Characteristics'!$C:$C,0)))</f>
        <v>industry-elec-and-hydrogen.html</v>
      </c>
    </row>
    <row r="695" spans="1:18" x14ac:dyDescent="0.25">
      <c r="A695" s="176" t="str">
        <f>IF(ISBLANK(INDEX('Policy Characteristics'!A:A,MATCH($C695,'Policy Characteristics'!$C:$C,0))),"",INDEX('Policy Characteristics'!A:A,MATCH($C695,'Policy Characteristics'!$C:$C,0)))</f>
        <v>Industry</v>
      </c>
      <c r="B695" s="184" t="str">
        <f>IF(ISBLANK(INDEX('Policy Characteristics'!B:B,MATCH($C695,'Policy Characteristics'!$C:$C,0))),"",INDEX('Policy Characteristics'!B:B,MATCH($C695,'Policy Characteristics'!$C:$C,0)))</f>
        <v>Electrification</v>
      </c>
      <c r="C695" s="176" t="str">
        <f t="shared" si="36"/>
        <v>Fraction of Eligible Industrial Energy Use Shifted to Electricity</v>
      </c>
      <c r="D695" s="6" t="s">
        <v>1939</v>
      </c>
      <c r="E695" s="1" t="s">
        <v>2304</v>
      </c>
      <c r="F695" t="s">
        <v>1903</v>
      </c>
      <c r="G695" s="47" t="s">
        <v>2311</v>
      </c>
      <c r="H695" s="44">
        <v>1896</v>
      </c>
      <c r="I695" s="47" t="s">
        <v>43</v>
      </c>
      <c r="J695" s="177" t="str">
        <f>IF(ISBLANK(INDEX('Policy Characteristics'!D:D,MATCH($C695,'Policy Characteristics'!$C:$C,0))),"",INDEX('Policy Characteristics'!D:D,MATCH($C695,'Policy Characteristics'!$C:$C,0)))</f>
        <v>Electrification</v>
      </c>
      <c r="K695" s="176" t="str">
        <f>IF(ISBLANK(INDEX('Policy Characteristics'!E:E,MATCH($C695,'Policy Characteristics'!$C:$C,0))),"",INDEX('Policy Characteristics'!E:E,MATCH($C695,'Policy Characteristics'!$C:$C,0)))</f>
        <v>indst shift to electricity</v>
      </c>
      <c r="L695" s="176">
        <f>IF(ISBLANK(INDEX('Policy Characteristics'!F:F,MATCH($C695,'Policy Characteristics'!$C:$C,0))),"",INDEX('Policy Characteristics'!F:F,MATCH($C695,'Policy Characteristics'!$C:$C,0)))</f>
        <v>0</v>
      </c>
      <c r="M695" s="176">
        <f>IF(ISBLANK(INDEX('Policy Characteristics'!G:G,MATCH($C695,'Policy Characteristics'!$C:$C,0))),"",INDEX('Policy Characteristics'!G:G,MATCH($C695,'Policy Characteristics'!$C:$C,0)))</f>
        <v>1</v>
      </c>
      <c r="N695" s="176">
        <f>IF(ISBLANK(INDEX('Policy Characteristics'!H:H,MATCH($C695,'Policy Characteristics'!$C:$C,0))),"",INDEX('Policy Characteristics'!H:H,MATCH($C695,'Policy Characteristics'!$C:$C,0)))</f>
        <v>0.01</v>
      </c>
      <c r="O695" s="176" t="str">
        <f>IF(ISBLANK(INDEX('Policy Characteristics'!I:I,MATCH($C695,'Policy Characteristics'!$C:$C,0))),"",INDEX('Policy Characteristics'!I:I,MATCH($C695,'Policy Characteristics'!$C:$C,0)))</f>
        <v>% of fuel shifted</v>
      </c>
      <c r="P695" s="176"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5" s="176" t="str">
        <f>IF(ISBLANK(INDEX('Policy Characteristics'!K:K,MATCH($C695,'Policy Characteristics'!$C:$C,0))),"",INDEX('Policy Characteristics'!K:K,MATCH($C695,'Policy Characteristics'!$C:$C,0)))</f>
        <v>industry-ag-main.html#fuel-switching</v>
      </c>
      <c r="R695" s="176" t="str">
        <f>IF(ISBLANK(INDEX('Policy Characteristics'!L:L,MATCH($C695,'Policy Characteristics'!$C:$C,0))),"",INDEX('Policy Characteristics'!L:L,MATCH($C695,'Policy Characteristics'!$C:$C,0)))</f>
        <v>industry-elec-and-hydrogen.html</v>
      </c>
    </row>
    <row r="696" spans="1:18" x14ac:dyDescent="0.25">
      <c r="A696" s="176" t="str">
        <f>IF(ISBLANK(INDEX('Policy Characteristics'!A:A,MATCH($C696,'Policy Characteristics'!$C:$C,0))),"",INDEX('Policy Characteristics'!A:A,MATCH($C696,'Policy Characteristics'!$C:$C,0)))</f>
        <v>Industry</v>
      </c>
      <c r="B696" s="184" t="str">
        <f>IF(ISBLANK(INDEX('Policy Characteristics'!B:B,MATCH($C696,'Policy Characteristics'!$C:$C,0))),"",INDEX('Policy Characteristics'!B:B,MATCH($C696,'Policy Characteristics'!$C:$C,0)))</f>
        <v>Electrification</v>
      </c>
      <c r="C696" s="176" t="str">
        <f t="shared" si="36"/>
        <v>Fraction of Eligible Industrial Energy Use Shifted to Electricity</v>
      </c>
      <c r="D696" s="6" t="s">
        <v>1939</v>
      </c>
      <c r="E696" s="1" t="s">
        <v>2444</v>
      </c>
      <c r="F696" t="s">
        <v>1903</v>
      </c>
      <c r="G696" s="47" t="s">
        <v>2444</v>
      </c>
      <c r="H696" s="44">
        <v>1897</v>
      </c>
      <c r="I696" s="197" t="s">
        <v>43</v>
      </c>
      <c r="J696" s="177" t="str">
        <f>IF(ISBLANK(INDEX('Policy Characteristics'!D:D,MATCH($C696,'Policy Characteristics'!$C:$C,0))),"",INDEX('Policy Characteristics'!D:D,MATCH($C696,'Policy Characteristics'!$C:$C,0)))</f>
        <v>Electrification</v>
      </c>
      <c r="K696" s="176" t="str">
        <f>IF(ISBLANK(INDEX('Policy Characteristics'!E:E,MATCH($C696,'Policy Characteristics'!$C:$C,0))),"",INDEX('Policy Characteristics'!E:E,MATCH($C696,'Policy Characteristics'!$C:$C,0)))</f>
        <v>indst shift to electricity</v>
      </c>
      <c r="L696" s="176">
        <f>IF(ISBLANK(INDEX('Policy Characteristics'!F:F,MATCH($C696,'Policy Characteristics'!$C:$C,0))),"",INDEX('Policy Characteristics'!F:F,MATCH($C696,'Policy Characteristics'!$C:$C,0)))</f>
        <v>0</v>
      </c>
      <c r="M696" s="176">
        <f>IF(ISBLANK(INDEX('Policy Characteristics'!G:G,MATCH($C696,'Policy Characteristics'!$C:$C,0))),"",INDEX('Policy Characteristics'!G:G,MATCH($C696,'Policy Characteristics'!$C:$C,0)))</f>
        <v>1</v>
      </c>
      <c r="N696" s="176">
        <f>IF(ISBLANK(INDEX('Policy Characteristics'!H:H,MATCH($C696,'Policy Characteristics'!$C:$C,0))),"",INDEX('Policy Characteristics'!H:H,MATCH($C696,'Policy Characteristics'!$C:$C,0)))</f>
        <v>0.01</v>
      </c>
      <c r="O696" s="176" t="str">
        <f>IF(ISBLANK(INDEX('Policy Characteristics'!I:I,MATCH($C696,'Policy Characteristics'!$C:$C,0))),"",INDEX('Policy Characteristics'!I:I,MATCH($C696,'Policy Characteristics'!$C:$C,0)))</f>
        <v>% of fuel shifted</v>
      </c>
      <c r="P696" s="176"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6" s="176" t="str">
        <f>IF(ISBLANK(INDEX('Policy Characteristics'!K:K,MATCH($C696,'Policy Characteristics'!$C:$C,0))),"",INDEX('Policy Characteristics'!K:K,MATCH($C696,'Policy Characteristics'!$C:$C,0)))</f>
        <v>industry-ag-main.html#fuel-switching</v>
      </c>
      <c r="R696" s="176" t="str">
        <f>IF(ISBLANK(INDEX('Policy Characteristics'!L:L,MATCH($C696,'Policy Characteristics'!$C:$C,0))),"",INDEX('Policy Characteristics'!L:L,MATCH($C696,'Policy Characteristics'!$C:$C,0)))</f>
        <v>industry-elec-and-hydrogen.html</v>
      </c>
    </row>
    <row r="697" spans="1:18" x14ac:dyDescent="0.25">
      <c r="A697" s="176" t="str">
        <f>IF(ISBLANK(INDEX('Policy Characteristics'!A:A,MATCH($C697,'Policy Characteristics'!$C:$C,0))),"",INDEX('Policy Characteristics'!A:A,MATCH($C697,'Policy Characteristics'!$C:$C,0)))</f>
        <v>Industry</v>
      </c>
      <c r="B697" s="184" t="str">
        <f>IF(ISBLANK(INDEX('Policy Characteristics'!B:B,MATCH($C697,'Policy Characteristics'!$C:$C,0))),"",INDEX('Policy Characteristics'!B:B,MATCH($C697,'Policy Characteristics'!$C:$C,0)))</f>
        <v>Electrification</v>
      </c>
      <c r="C697" s="176" t="str">
        <f t="shared" si="36"/>
        <v>Fraction of Eligible Industrial Energy Use Shifted to Electricity</v>
      </c>
      <c r="D697" s="6" t="s">
        <v>1940</v>
      </c>
      <c r="E697" s="1" t="s">
        <v>2298</v>
      </c>
      <c r="F697" t="s">
        <v>1904</v>
      </c>
      <c r="G697" s="47" t="s">
        <v>2305</v>
      </c>
      <c r="H697" s="44">
        <v>1898</v>
      </c>
      <c r="I697" s="197" t="s">
        <v>43</v>
      </c>
      <c r="J697" s="177" t="str">
        <f>IF(ISBLANK(INDEX('Policy Characteristics'!D:D,MATCH($C697,'Policy Characteristics'!$C:$C,0))),"",INDEX('Policy Characteristics'!D:D,MATCH($C697,'Policy Characteristics'!$C:$C,0)))</f>
        <v>Electrification</v>
      </c>
      <c r="K697" s="176" t="str">
        <f>IF(ISBLANK(INDEX('Policy Characteristics'!E:E,MATCH($C697,'Policy Characteristics'!$C:$C,0))),"",INDEX('Policy Characteristics'!E:E,MATCH($C697,'Policy Characteristics'!$C:$C,0)))</f>
        <v>indst shift to electricity</v>
      </c>
      <c r="L697" s="176">
        <f>IF(ISBLANK(INDEX('Policy Characteristics'!F:F,MATCH($C697,'Policy Characteristics'!$C:$C,0))),"",INDEX('Policy Characteristics'!F:F,MATCH($C697,'Policy Characteristics'!$C:$C,0)))</f>
        <v>0</v>
      </c>
      <c r="M697" s="176">
        <f>IF(ISBLANK(INDEX('Policy Characteristics'!G:G,MATCH($C697,'Policy Characteristics'!$C:$C,0))),"",INDEX('Policy Characteristics'!G:G,MATCH($C697,'Policy Characteristics'!$C:$C,0)))</f>
        <v>1</v>
      </c>
      <c r="N697" s="176">
        <f>IF(ISBLANK(INDEX('Policy Characteristics'!H:H,MATCH($C697,'Policy Characteristics'!$C:$C,0))),"",INDEX('Policy Characteristics'!H:H,MATCH($C697,'Policy Characteristics'!$C:$C,0)))</f>
        <v>0.01</v>
      </c>
      <c r="O697" s="176" t="str">
        <f>IF(ISBLANK(INDEX('Policy Characteristics'!I:I,MATCH($C697,'Policy Characteristics'!$C:$C,0))),"",INDEX('Policy Characteristics'!I:I,MATCH($C697,'Policy Characteristics'!$C:$C,0)))</f>
        <v>% of fuel shifted</v>
      </c>
      <c r="P697" s="176"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7" s="176" t="str">
        <f>IF(ISBLANK(INDEX('Policy Characteristics'!K:K,MATCH($C697,'Policy Characteristics'!$C:$C,0))),"",INDEX('Policy Characteristics'!K:K,MATCH($C697,'Policy Characteristics'!$C:$C,0)))</f>
        <v>industry-ag-main.html#fuel-switching</v>
      </c>
      <c r="R697" s="176" t="str">
        <f>IF(ISBLANK(INDEX('Policy Characteristics'!L:L,MATCH($C697,'Policy Characteristics'!$C:$C,0))),"",INDEX('Policy Characteristics'!L:L,MATCH($C697,'Policy Characteristics'!$C:$C,0)))</f>
        <v>industry-elec-and-hydrogen.html</v>
      </c>
    </row>
    <row r="698" spans="1:18" x14ac:dyDescent="0.25">
      <c r="A698" s="176" t="str">
        <f>IF(ISBLANK(INDEX('Policy Characteristics'!A:A,MATCH($C698,'Policy Characteristics'!$C:$C,0))),"",INDEX('Policy Characteristics'!A:A,MATCH($C698,'Policy Characteristics'!$C:$C,0)))</f>
        <v>Industry</v>
      </c>
      <c r="B698" s="184" t="str">
        <f>IF(ISBLANK(INDEX('Policy Characteristics'!B:B,MATCH($C698,'Policy Characteristics'!$C:$C,0))),"",INDEX('Policy Characteristics'!B:B,MATCH($C698,'Policy Characteristics'!$C:$C,0)))</f>
        <v>Electrification</v>
      </c>
      <c r="C698" s="176" t="str">
        <f t="shared" ref="C698:C749" si="37">C$633</f>
        <v>Fraction of Eligible Industrial Energy Use Shifted to Electricity</v>
      </c>
      <c r="D698" s="6" t="s">
        <v>1940</v>
      </c>
      <c r="E698" s="1" t="s">
        <v>2299</v>
      </c>
      <c r="F698" t="s">
        <v>1904</v>
      </c>
      <c r="G698" s="47" t="s">
        <v>2306</v>
      </c>
      <c r="H698" s="44">
        <v>1899</v>
      </c>
      <c r="I698" s="197" t="s">
        <v>43</v>
      </c>
      <c r="J698" s="177" t="str">
        <f>IF(ISBLANK(INDEX('Policy Characteristics'!D:D,MATCH($C698,'Policy Characteristics'!$C:$C,0))),"",INDEX('Policy Characteristics'!D:D,MATCH($C698,'Policy Characteristics'!$C:$C,0)))</f>
        <v>Electrification</v>
      </c>
      <c r="K698" s="176" t="str">
        <f>IF(ISBLANK(INDEX('Policy Characteristics'!E:E,MATCH($C698,'Policy Characteristics'!$C:$C,0))),"",INDEX('Policy Characteristics'!E:E,MATCH($C698,'Policy Characteristics'!$C:$C,0)))</f>
        <v>indst shift to electricity</v>
      </c>
      <c r="L698" s="176">
        <f>IF(ISBLANK(INDEX('Policy Characteristics'!F:F,MATCH($C698,'Policy Characteristics'!$C:$C,0))),"",INDEX('Policy Characteristics'!F:F,MATCH($C698,'Policy Characteristics'!$C:$C,0)))</f>
        <v>0</v>
      </c>
      <c r="M698" s="176">
        <f>IF(ISBLANK(INDEX('Policy Characteristics'!G:G,MATCH($C698,'Policy Characteristics'!$C:$C,0))),"",INDEX('Policy Characteristics'!G:G,MATCH($C698,'Policy Characteristics'!$C:$C,0)))</f>
        <v>1</v>
      </c>
      <c r="N698" s="176">
        <f>IF(ISBLANK(INDEX('Policy Characteristics'!H:H,MATCH($C698,'Policy Characteristics'!$C:$C,0))),"",INDEX('Policy Characteristics'!H:H,MATCH($C698,'Policy Characteristics'!$C:$C,0)))</f>
        <v>0.01</v>
      </c>
      <c r="O698" s="176" t="str">
        <f>IF(ISBLANK(INDEX('Policy Characteristics'!I:I,MATCH($C698,'Policy Characteristics'!$C:$C,0))),"",INDEX('Policy Characteristics'!I:I,MATCH($C698,'Policy Characteristics'!$C:$C,0)))</f>
        <v>% of fuel shifted</v>
      </c>
      <c r="P698" s="176"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8" s="176" t="str">
        <f>IF(ISBLANK(INDEX('Policy Characteristics'!K:K,MATCH($C698,'Policy Characteristics'!$C:$C,0))),"",INDEX('Policy Characteristics'!K:K,MATCH($C698,'Policy Characteristics'!$C:$C,0)))</f>
        <v>industry-ag-main.html#fuel-switching</v>
      </c>
      <c r="R698" s="176" t="str">
        <f>IF(ISBLANK(INDEX('Policy Characteristics'!L:L,MATCH($C698,'Policy Characteristics'!$C:$C,0))),"",INDEX('Policy Characteristics'!L:L,MATCH($C698,'Policy Characteristics'!$C:$C,0)))</f>
        <v>industry-elec-and-hydrogen.html</v>
      </c>
    </row>
    <row r="699" spans="1:18" x14ac:dyDescent="0.25">
      <c r="A699" s="176" t="str">
        <f>IF(ISBLANK(INDEX('Policy Characteristics'!A:A,MATCH($C699,'Policy Characteristics'!$C:$C,0))),"",INDEX('Policy Characteristics'!A:A,MATCH($C699,'Policy Characteristics'!$C:$C,0)))</f>
        <v>Industry</v>
      </c>
      <c r="B699" s="184" t="str">
        <f>IF(ISBLANK(INDEX('Policy Characteristics'!B:B,MATCH($C699,'Policy Characteristics'!$C:$C,0))),"",INDEX('Policy Characteristics'!B:B,MATCH($C699,'Policy Characteristics'!$C:$C,0)))</f>
        <v>Electrification</v>
      </c>
      <c r="C699" s="176" t="str">
        <f t="shared" si="37"/>
        <v>Fraction of Eligible Industrial Energy Use Shifted to Electricity</v>
      </c>
      <c r="D699" s="6" t="s">
        <v>1940</v>
      </c>
      <c r="E699" s="1" t="s">
        <v>2300</v>
      </c>
      <c r="F699" t="s">
        <v>1904</v>
      </c>
      <c r="G699" s="47" t="s">
        <v>2307</v>
      </c>
      <c r="H699" s="44">
        <v>1900</v>
      </c>
      <c r="I699" s="197" t="s">
        <v>43</v>
      </c>
      <c r="J699" s="177" t="str">
        <f>IF(ISBLANK(INDEX('Policy Characteristics'!D:D,MATCH($C699,'Policy Characteristics'!$C:$C,0))),"",INDEX('Policy Characteristics'!D:D,MATCH($C699,'Policy Characteristics'!$C:$C,0)))</f>
        <v>Electrification</v>
      </c>
      <c r="K699" s="176" t="str">
        <f>IF(ISBLANK(INDEX('Policy Characteristics'!E:E,MATCH($C699,'Policy Characteristics'!$C:$C,0))),"",INDEX('Policy Characteristics'!E:E,MATCH($C699,'Policy Characteristics'!$C:$C,0)))</f>
        <v>indst shift to electricity</v>
      </c>
      <c r="L699" s="176">
        <f>IF(ISBLANK(INDEX('Policy Characteristics'!F:F,MATCH($C699,'Policy Characteristics'!$C:$C,0))),"",INDEX('Policy Characteristics'!F:F,MATCH($C699,'Policy Characteristics'!$C:$C,0)))</f>
        <v>0</v>
      </c>
      <c r="M699" s="176">
        <f>IF(ISBLANK(INDEX('Policy Characteristics'!G:G,MATCH($C699,'Policy Characteristics'!$C:$C,0))),"",INDEX('Policy Characteristics'!G:G,MATCH($C699,'Policy Characteristics'!$C:$C,0)))</f>
        <v>1</v>
      </c>
      <c r="N699" s="176">
        <f>IF(ISBLANK(INDEX('Policy Characteristics'!H:H,MATCH($C699,'Policy Characteristics'!$C:$C,0))),"",INDEX('Policy Characteristics'!H:H,MATCH($C699,'Policy Characteristics'!$C:$C,0)))</f>
        <v>0.01</v>
      </c>
      <c r="O699" s="176" t="str">
        <f>IF(ISBLANK(INDEX('Policy Characteristics'!I:I,MATCH($C699,'Policy Characteristics'!$C:$C,0))),"",INDEX('Policy Characteristics'!I:I,MATCH($C699,'Policy Characteristics'!$C:$C,0)))</f>
        <v>% of fuel shifted</v>
      </c>
      <c r="P699" s="176"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9" s="176" t="str">
        <f>IF(ISBLANK(INDEX('Policy Characteristics'!K:K,MATCH($C699,'Policy Characteristics'!$C:$C,0))),"",INDEX('Policy Characteristics'!K:K,MATCH($C699,'Policy Characteristics'!$C:$C,0)))</f>
        <v>industry-ag-main.html#fuel-switching</v>
      </c>
      <c r="R699" s="176" t="str">
        <f>IF(ISBLANK(INDEX('Policy Characteristics'!L:L,MATCH($C699,'Policy Characteristics'!$C:$C,0))),"",INDEX('Policy Characteristics'!L:L,MATCH($C699,'Policy Characteristics'!$C:$C,0)))</f>
        <v>industry-elec-and-hydrogen.html</v>
      </c>
    </row>
    <row r="700" spans="1:18" x14ac:dyDescent="0.25">
      <c r="A700" s="176" t="str">
        <f>IF(ISBLANK(INDEX('Policy Characteristics'!A:A,MATCH($C700,'Policy Characteristics'!$C:$C,0))),"",INDEX('Policy Characteristics'!A:A,MATCH($C700,'Policy Characteristics'!$C:$C,0)))</f>
        <v>Industry</v>
      </c>
      <c r="B700" s="184" t="str">
        <f>IF(ISBLANK(INDEX('Policy Characteristics'!B:B,MATCH($C700,'Policy Characteristics'!$C:$C,0))),"",INDEX('Policy Characteristics'!B:B,MATCH($C700,'Policy Characteristics'!$C:$C,0)))</f>
        <v>Electrification</v>
      </c>
      <c r="C700" s="176" t="str">
        <f t="shared" si="37"/>
        <v>Fraction of Eligible Industrial Energy Use Shifted to Electricity</v>
      </c>
      <c r="D700" s="6" t="s">
        <v>1940</v>
      </c>
      <c r="E700" s="1" t="s">
        <v>2301</v>
      </c>
      <c r="F700" t="s">
        <v>1904</v>
      </c>
      <c r="G700" s="47" t="s">
        <v>2308</v>
      </c>
      <c r="H700" s="44">
        <v>1901</v>
      </c>
      <c r="I700" s="197" t="s">
        <v>43</v>
      </c>
      <c r="J700" s="177" t="str">
        <f>IF(ISBLANK(INDEX('Policy Characteristics'!D:D,MATCH($C700,'Policy Characteristics'!$C:$C,0))),"",INDEX('Policy Characteristics'!D:D,MATCH($C700,'Policy Characteristics'!$C:$C,0)))</f>
        <v>Electrification</v>
      </c>
      <c r="K700" s="176" t="str">
        <f>IF(ISBLANK(INDEX('Policy Characteristics'!E:E,MATCH($C700,'Policy Characteristics'!$C:$C,0))),"",INDEX('Policy Characteristics'!E:E,MATCH($C700,'Policy Characteristics'!$C:$C,0)))</f>
        <v>indst shift to electricity</v>
      </c>
      <c r="L700" s="176">
        <f>IF(ISBLANK(INDEX('Policy Characteristics'!F:F,MATCH($C700,'Policy Characteristics'!$C:$C,0))),"",INDEX('Policy Characteristics'!F:F,MATCH($C700,'Policy Characteristics'!$C:$C,0)))</f>
        <v>0</v>
      </c>
      <c r="M700" s="176">
        <f>IF(ISBLANK(INDEX('Policy Characteristics'!G:G,MATCH($C700,'Policy Characteristics'!$C:$C,0))),"",INDEX('Policy Characteristics'!G:G,MATCH($C700,'Policy Characteristics'!$C:$C,0)))</f>
        <v>1</v>
      </c>
      <c r="N700" s="176">
        <f>IF(ISBLANK(INDEX('Policy Characteristics'!H:H,MATCH($C700,'Policy Characteristics'!$C:$C,0))),"",INDEX('Policy Characteristics'!H:H,MATCH($C700,'Policy Characteristics'!$C:$C,0)))</f>
        <v>0.01</v>
      </c>
      <c r="O700" s="176" t="str">
        <f>IF(ISBLANK(INDEX('Policy Characteristics'!I:I,MATCH($C700,'Policy Characteristics'!$C:$C,0))),"",INDEX('Policy Characteristics'!I:I,MATCH($C700,'Policy Characteristics'!$C:$C,0)))</f>
        <v>% of fuel shifted</v>
      </c>
      <c r="P700" s="176"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0" s="176" t="str">
        <f>IF(ISBLANK(INDEX('Policy Characteristics'!K:K,MATCH($C700,'Policy Characteristics'!$C:$C,0))),"",INDEX('Policy Characteristics'!K:K,MATCH($C700,'Policy Characteristics'!$C:$C,0)))</f>
        <v>industry-ag-main.html#fuel-switching</v>
      </c>
      <c r="R700" s="176" t="str">
        <f>IF(ISBLANK(INDEX('Policy Characteristics'!L:L,MATCH($C700,'Policy Characteristics'!$C:$C,0))),"",INDEX('Policy Characteristics'!L:L,MATCH($C700,'Policy Characteristics'!$C:$C,0)))</f>
        <v>industry-elec-and-hydrogen.html</v>
      </c>
    </row>
    <row r="701" spans="1:18" x14ac:dyDescent="0.25">
      <c r="A701" s="176" t="str">
        <f>IF(ISBLANK(INDEX('Policy Characteristics'!A:A,MATCH($C701,'Policy Characteristics'!$C:$C,0))),"",INDEX('Policy Characteristics'!A:A,MATCH($C701,'Policy Characteristics'!$C:$C,0)))</f>
        <v>Industry</v>
      </c>
      <c r="B701" s="184" t="str">
        <f>IF(ISBLANK(INDEX('Policy Characteristics'!B:B,MATCH($C701,'Policy Characteristics'!$C:$C,0))),"",INDEX('Policy Characteristics'!B:B,MATCH($C701,'Policy Characteristics'!$C:$C,0)))</f>
        <v>Electrification</v>
      </c>
      <c r="C701" s="176" t="str">
        <f t="shared" si="37"/>
        <v>Fraction of Eligible Industrial Energy Use Shifted to Electricity</v>
      </c>
      <c r="D701" s="6" t="s">
        <v>1940</v>
      </c>
      <c r="E701" s="1" t="s">
        <v>2302</v>
      </c>
      <c r="F701" t="s">
        <v>1904</v>
      </c>
      <c r="G701" s="47" t="s">
        <v>2309</v>
      </c>
      <c r="H701" s="44">
        <v>1902</v>
      </c>
      <c r="I701" s="197" t="s">
        <v>43</v>
      </c>
      <c r="J701" s="177" t="str">
        <f>IF(ISBLANK(INDEX('Policy Characteristics'!D:D,MATCH($C701,'Policy Characteristics'!$C:$C,0))),"",INDEX('Policy Characteristics'!D:D,MATCH($C701,'Policy Characteristics'!$C:$C,0)))</f>
        <v>Electrification</v>
      </c>
      <c r="K701" s="176" t="str">
        <f>IF(ISBLANK(INDEX('Policy Characteristics'!E:E,MATCH($C701,'Policy Characteristics'!$C:$C,0))),"",INDEX('Policy Characteristics'!E:E,MATCH($C701,'Policy Characteristics'!$C:$C,0)))</f>
        <v>indst shift to electricity</v>
      </c>
      <c r="L701" s="176">
        <f>IF(ISBLANK(INDEX('Policy Characteristics'!F:F,MATCH($C701,'Policy Characteristics'!$C:$C,0))),"",INDEX('Policy Characteristics'!F:F,MATCH($C701,'Policy Characteristics'!$C:$C,0)))</f>
        <v>0</v>
      </c>
      <c r="M701" s="176">
        <f>IF(ISBLANK(INDEX('Policy Characteristics'!G:G,MATCH($C701,'Policy Characteristics'!$C:$C,0))),"",INDEX('Policy Characteristics'!G:G,MATCH($C701,'Policy Characteristics'!$C:$C,0)))</f>
        <v>1</v>
      </c>
      <c r="N701" s="176">
        <f>IF(ISBLANK(INDEX('Policy Characteristics'!H:H,MATCH($C701,'Policy Characteristics'!$C:$C,0))),"",INDEX('Policy Characteristics'!H:H,MATCH($C701,'Policy Characteristics'!$C:$C,0)))</f>
        <v>0.01</v>
      </c>
      <c r="O701" s="176" t="str">
        <f>IF(ISBLANK(INDEX('Policy Characteristics'!I:I,MATCH($C701,'Policy Characteristics'!$C:$C,0))),"",INDEX('Policy Characteristics'!I:I,MATCH($C701,'Policy Characteristics'!$C:$C,0)))</f>
        <v>% of fuel shifted</v>
      </c>
      <c r="P701" s="176"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1" s="176" t="str">
        <f>IF(ISBLANK(INDEX('Policy Characteristics'!K:K,MATCH($C701,'Policy Characteristics'!$C:$C,0))),"",INDEX('Policy Characteristics'!K:K,MATCH($C701,'Policy Characteristics'!$C:$C,0)))</f>
        <v>industry-ag-main.html#fuel-switching</v>
      </c>
      <c r="R701" s="176" t="str">
        <f>IF(ISBLANK(INDEX('Policy Characteristics'!L:L,MATCH($C701,'Policy Characteristics'!$C:$C,0))),"",INDEX('Policy Characteristics'!L:L,MATCH($C701,'Policy Characteristics'!$C:$C,0)))</f>
        <v>industry-elec-and-hydrogen.html</v>
      </c>
    </row>
    <row r="702" spans="1:18" x14ac:dyDescent="0.25">
      <c r="A702" s="176" t="str">
        <f>IF(ISBLANK(INDEX('Policy Characteristics'!A:A,MATCH($C702,'Policy Characteristics'!$C:$C,0))),"",INDEX('Policy Characteristics'!A:A,MATCH($C702,'Policy Characteristics'!$C:$C,0)))</f>
        <v>Industry</v>
      </c>
      <c r="B702" s="184" t="str">
        <f>IF(ISBLANK(INDEX('Policy Characteristics'!B:B,MATCH($C702,'Policy Characteristics'!$C:$C,0))),"",INDEX('Policy Characteristics'!B:B,MATCH($C702,'Policy Characteristics'!$C:$C,0)))</f>
        <v>Electrification</v>
      </c>
      <c r="C702" s="176" t="str">
        <f t="shared" si="37"/>
        <v>Fraction of Eligible Industrial Energy Use Shifted to Electricity</v>
      </c>
      <c r="D702" s="6" t="s">
        <v>1940</v>
      </c>
      <c r="E702" s="1" t="s">
        <v>2303</v>
      </c>
      <c r="F702" t="s">
        <v>1904</v>
      </c>
      <c r="G702" s="47" t="s">
        <v>2310</v>
      </c>
      <c r="H702" s="44">
        <v>1903</v>
      </c>
      <c r="I702" s="197" t="s">
        <v>43</v>
      </c>
      <c r="J702" s="177" t="str">
        <f>IF(ISBLANK(INDEX('Policy Characteristics'!D:D,MATCH($C702,'Policy Characteristics'!$C:$C,0))),"",INDEX('Policy Characteristics'!D:D,MATCH($C702,'Policy Characteristics'!$C:$C,0)))</f>
        <v>Electrification</v>
      </c>
      <c r="K702" s="176" t="str">
        <f>IF(ISBLANK(INDEX('Policy Characteristics'!E:E,MATCH($C702,'Policy Characteristics'!$C:$C,0))),"",INDEX('Policy Characteristics'!E:E,MATCH($C702,'Policy Characteristics'!$C:$C,0)))</f>
        <v>indst shift to electricity</v>
      </c>
      <c r="L702" s="176">
        <f>IF(ISBLANK(INDEX('Policy Characteristics'!F:F,MATCH($C702,'Policy Characteristics'!$C:$C,0))),"",INDEX('Policy Characteristics'!F:F,MATCH($C702,'Policy Characteristics'!$C:$C,0)))</f>
        <v>0</v>
      </c>
      <c r="M702" s="176">
        <f>IF(ISBLANK(INDEX('Policy Characteristics'!G:G,MATCH($C702,'Policy Characteristics'!$C:$C,0))),"",INDEX('Policy Characteristics'!G:G,MATCH($C702,'Policy Characteristics'!$C:$C,0)))</f>
        <v>1</v>
      </c>
      <c r="N702" s="176">
        <f>IF(ISBLANK(INDEX('Policy Characteristics'!H:H,MATCH($C702,'Policy Characteristics'!$C:$C,0))),"",INDEX('Policy Characteristics'!H:H,MATCH($C702,'Policy Characteristics'!$C:$C,0)))</f>
        <v>0.01</v>
      </c>
      <c r="O702" s="176" t="str">
        <f>IF(ISBLANK(INDEX('Policy Characteristics'!I:I,MATCH($C702,'Policy Characteristics'!$C:$C,0))),"",INDEX('Policy Characteristics'!I:I,MATCH($C702,'Policy Characteristics'!$C:$C,0)))</f>
        <v>% of fuel shifted</v>
      </c>
      <c r="P702" s="176"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2" s="176" t="str">
        <f>IF(ISBLANK(INDEX('Policy Characteristics'!K:K,MATCH($C702,'Policy Characteristics'!$C:$C,0))),"",INDEX('Policy Characteristics'!K:K,MATCH($C702,'Policy Characteristics'!$C:$C,0)))</f>
        <v>industry-ag-main.html#fuel-switching</v>
      </c>
      <c r="R702" s="176" t="str">
        <f>IF(ISBLANK(INDEX('Policy Characteristics'!L:L,MATCH($C702,'Policy Characteristics'!$C:$C,0))),"",INDEX('Policy Characteristics'!L:L,MATCH($C702,'Policy Characteristics'!$C:$C,0)))</f>
        <v>industry-elec-and-hydrogen.html</v>
      </c>
    </row>
    <row r="703" spans="1:18" x14ac:dyDescent="0.25">
      <c r="A703" s="176" t="str">
        <f>IF(ISBLANK(INDEX('Policy Characteristics'!A:A,MATCH($C703,'Policy Characteristics'!$C:$C,0))),"",INDEX('Policy Characteristics'!A:A,MATCH($C703,'Policy Characteristics'!$C:$C,0)))</f>
        <v>Industry</v>
      </c>
      <c r="B703" s="184" t="str">
        <f>IF(ISBLANK(INDEX('Policy Characteristics'!B:B,MATCH($C703,'Policy Characteristics'!$C:$C,0))),"",INDEX('Policy Characteristics'!B:B,MATCH($C703,'Policy Characteristics'!$C:$C,0)))</f>
        <v>Electrification</v>
      </c>
      <c r="C703" s="176" t="str">
        <f t="shared" si="37"/>
        <v>Fraction of Eligible Industrial Energy Use Shifted to Electricity</v>
      </c>
      <c r="D703" s="6" t="s">
        <v>1940</v>
      </c>
      <c r="E703" s="1" t="s">
        <v>2304</v>
      </c>
      <c r="F703" t="s">
        <v>1904</v>
      </c>
      <c r="G703" s="47" t="s">
        <v>2311</v>
      </c>
      <c r="H703" s="44">
        <v>1904</v>
      </c>
      <c r="I703" s="47" t="s">
        <v>43</v>
      </c>
      <c r="J703" s="177" t="str">
        <f>IF(ISBLANK(INDEX('Policy Characteristics'!D:D,MATCH($C703,'Policy Characteristics'!$C:$C,0))),"",INDEX('Policy Characteristics'!D:D,MATCH($C703,'Policy Characteristics'!$C:$C,0)))</f>
        <v>Electrification</v>
      </c>
      <c r="K703" s="176" t="str">
        <f>IF(ISBLANK(INDEX('Policy Characteristics'!E:E,MATCH($C703,'Policy Characteristics'!$C:$C,0))),"",INDEX('Policy Characteristics'!E:E,MATCH($C703,'Policy Characteristics'!$C:$C,0)))</f>
        <v>indst shift to electricity</v>
      </c>
      <c r="L703" s="176">
        <f>IF(ISBLANK(INDEX('Policy Characteristics'!F:F,MATCH($C703,'Policy Characteristics'!$C:$C,0))),"",INDEX('Policy Characteristics'!F:F,MATCH($C703,'Policy Characteristics'!$C:$C,0)))</f>
        <v>0</v>
      </c>
      <c r="M703" s="176">
        <f>IF(ISBLANK(INDEX('Policy Characteristics'!G:G,MATCH($C703,'Policy Characteristics'!$C:$C,0))),"",INDEX('Policy Characteristics'!G:G,MATCH($C703,'Policy Characteristics'!$C:$C,0)))</f>
        <v>1</v>
      </c>
      <c r="N703" s="176">
        <f>IF(ISBLANK(INDEX('Policy Characteristics'!H:H,MATCH($C703,'Policy Characteristics'!$C:$C,0))),"",INDEX('Policy Characteristics'!H:H,MATCH($C703,'Policy Characteristics'!$C:$C,0)))</f>
        <v>0.01</v>
      </c>
      <c r="O703" s="176" t="str">
        <f>IF(ISBLANK(INDEX('Policy Characteristics'!I:I,MATCH($C703,'Policy Characteristics'!$C:$C,0))),"",INDEX('Policy Characteristics'!I:I,MATCH($C703,'Policy Characteristics'!$C:$C,0)))</f>
        <v>% of fuel shifted</v>
      </c>
      <c r="P703" s="176"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3" s="176" t="str">
        <f>IF(ISBLANK(INDEX('Policy Characteristics'!K:K,MATCH($C703,'Policy Characteristics'!$C:$C,0))),"",INDEX('Policy Characteristics'!K:K,MATCH($C703,'Policy Characteristics'!$C:$C,0)))</f>
        <v>industry-ag-main.html#fuel-switching</v>
      </c>
      <c r="R703" s="176" t="str">
        <f>IF(ISBLANK(INDEX('Policy Characteristics'!L:L,MATCH($C703,'Policy Characteristics'!$C:$C,0))),"",INDEX('Policy Characteristics'!L:L,MATCH($C703,'Policy Characteristics'!$C:$C,0)))</f>
        <v>industry-elec-and-hydrogen.html</v>
      </c>
    </row>
    <row r="704" spans="1:18" x14ac:dyDescent="0.25">
      <c r="A704" s="176" t="str">
        <f>IF(ISBLANK(INDEX('Policy Characteristics'!A:A,MATCH($C704,'Policy Characteristics'!$C:$C,0))),"",INDEX('Policy Characteristics'!A:A,MATCH($C704,'Policy Characteristics'!$C:$C,0)))</f>
        <v>Industry</v>
      </c>
      <c r="B704" s="184" t="str">
        <f>IF(ISBLANK(INDEX('Policy Characteristics'!B:B,MATCH($C704,'Policy Characteristics'!$C:$C,0))),"",INDEX('Policy Characteristics'!B:B,MATCH($C704,'Policy Characteristics'!$C:$C,0)))</f>
        <v>Electrification</v>
      </c>
      <c r="C704" s="176" t="str">
        <f t="shared" si="37"/>
        <v>Fraction of Eligible Industrial Energy Use Shifted to Electricity</v>
      </c>
      <c r="D704" s="6" t="s">
        <v>1940</v>
      </c>
      <c r="E704" s="1" t="s">
        <v>2444</v>
      </c>
      <c r="F704" t="s">
        <v>1904</v>
      </c>
      <c r="G704" s="47" t="s">
        <v>2444</v>
      </c>
      <c r="H704" s="44">
        <v>1905</v>
      </c>
      <c r="I704" s="197" t="s">
        <v>43</v>
      </c>
      <c r="J704" s="177" t="str">
        <f>IF(ISBLANK(INDEX('Policy Characteristics'!D:D,MATCH($C704,'Policy Characteristics'!$C:$C,0))),"",INDEX('Policy Characteristics'!D:D,MATCH($C704,'Policy Characteristics'!$C:$C,0)))</f>
        <v>Electrification</v>
      </c>
      <c r="K704" s="176" t="str">
        <f>IF(ISBLANK(INDEX('Policy Characteristics'!E:E,MATCH($C704,'Policy Characteristics'!$C:$C,0))),"",INDEX('Policy Characteristics'!E:E,MATCH($C704,'Policy Characteristics'!$C:$C,0)))</f>
        <v>indst shift to electricity</v>
      </c>
      <c r="L704" s="176">
        <f>IF(ISBLANK(INDEX('Policy Characteristics'!F:F,MATCH($C704,'Policy Characteristics'!$C:$C,0))),"",INDEX('Policy Characteristics'!F:F,MATCH($C704,'Policy Characteristics'!$C:$C,0)))</f>
        <v>0</v>
      </c>
      <c r="M704" s="176">
        <f>IF(ISBLANK(INDEX('Policy Characteristics'!G:G,MATCH($C704,'Policy Characteristics'!$C:$C,0))),"",INDEX('Policy Characteristics'!G:G,MATCH($C704,'Policy Characteristics'!$C:$C,0)))</f>
        <v>1</v>
      </c>
      <c r="N704" s="176">
        <f>IF(ISBLANK(INDEX('Policy Characteristics'!H:H,MATCH($C704,'Policy Characteristics'!$C:$C,0))),"",INDEX('Policy Characteristics'!H:H,MATCH($C704,'Policy Characteristics'!$C:$C,0)))</f>
        <v>0.01</v>
      </c>
      <c r="O704" s="176" t="str">
        <f>IF(ISBLANK(INDEX('Policy Characteristics'!I:I,MATCH($C704,'Policy Characteristics'!$C:$C,0))),"",INDEX('Policy Characteristics'!I:I,MATCH($C704,'Policy Characteristics'!$C:$C,0)))</f>
        <v>% of fuel shifted</v>
      </c>
      <c r="P704" s="176"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4" s="176" t="str">
        <f>IF(ISBLANK(INDEX('Policy Characteristics'!K:K,MATCH($C704,'Policy Characteristics'!$C:$C,0))),"",INDEX('Policy Characteristics'!K:K,MATCH($C704,'Policy Characteristics'!$C:$C,0)))</f>
        <v>industry-ag-main.html#fuel-switching</v>
      </c>
      <c r="R704" s="176" t="str">
        <f>IF(ISBLANK(INDEX('Policy Characteristics'!L:L,MATCH($C704,'Policy Characteristics'!$C:$C,0))),"",INDEX('Policy Characteristics'!L:L,MATCH($C704,'Policy Characteristics'!$C:$C,0)))</f>
        <v>industry-elec-and-hydrogen.html</v>
      </c>
    </row>
    <row r="705" spans="1:18" x14ac:dyDescent="0.25">
      <c r="A705" s="176" t="str">
        <f>IF(ISBLANK(INDEX('Policy Characteristics'!A:A,MATCH($C705,'Policy Characteristics'!$C:$C,0))),"",INDEX('Policy Characteristics'!A:A,MATCH($C705,'Policy Characteristics'!$C:$C,0)))</f>
        <v>Industry</v>
      </c>
      <c r="B705" s="184" t="str">
        <f>IF(ISBLANK(INDEX('Policy Characteristics'!B:B,MATCH($C705,'Policy Characteristics'!$C:$C,0))),"",INDEX('Policy Characteristics'!B:B,MATCH($C705,'Policy Characteristics'!$C:$C,0)))</f>
        <v>Electrification</v>
      </c>
      <c r="C705" s="176" t="str">
        <f t="shared" si="37"/>
        <v>Fraction of Eligible Industrial Energy Use Shifted to Electricity</v>
      </c>
      <c r="D705" s="6" t="s">
        <v>1941</v>
      </c>
      <c r="E705" s="1" t="s">
        <v>2298</v>
      </c>
      <c r="F705" t="s">
        <v>1455</v>
      </c>
      <c r="G705" s="47" t="s">
        <v>2305</v>
      </c>
      <c r="H705" s="44">
        <v>1906</v>
      </c>
      <c r="I705" s="197" t="s">
        <v>43</v>
      </c>
      <c r="J705" s="177" t="str">
        <f>IF(ISBLANK(INDEX('Policy Characteristics'!D:D,MATCH($C705,'Policy Characteristics'!$C:$C,0))),"",INDEX('Policy Characteristics'!D:D,MATCH($C705,'Policy Characteristics'!$C:$C,0)))</f>
        <v>Electrification</v>
      </c>
      <c r="K705" s="176" t="str">
        <f>IF(ISBLANK(INDEX('Policy Characteristics'!E:E,MATCH($C705,'Policy Characteristics'!$C:$C,0))),"",INDEX('Policy Characteristics'!E:E,MATCH($C705,'Policy Characteristics'!$C:$C,0)))</f>
        <v>indst shift to electricity</v>
      </c>
      <c r="L705" s="176">
        <f>IF(ISBLANK(INDEX('Policy Characteristics'!F:F,MATCH($C705,'Policy Characteristics'!$C:$C,0))),"",INDEX('Policy Characteristics'!F:F,MATCH($C705,'Policy Characteristics'!$C:$C,0)))</f>
        <v>0</v>
      </c>
      <c r="M705" s="176">
        <f>IF(ISBLANK(INDEX('Policy Characteristics'!G:G,MATCH($C705,'Policy Characteristics'!$C:$C,0))),"",INDEX('Policy Characteristics'!G:G,MATCH($C705,'Policy Characteristics'!$C:$C,0)))</f>
        <v>1</v>
      </c>
      <c r="N705" s="176">
        <f>IF(ISBLANK(INDEX('Policy Characteristics'!H:H,MATCH($C705,'Policy Characteristics'!$C:$C,0))),"",INDEX('Policy Characteristics'!H:H,MATCH($C705,'Policy Characteristics'!$C:$C,0)))</f>
        <v>0.01</v>
      </c>
      <c r="O705" s="176" t="str">
        <f>IF(ISBLANK(INDEX('Policy Characteristics'!I:I,MATCH($C705,'Policy Characteristics'!$C:$C,0))),"",INDEX('Policy Characteristics'!I:I,MATCH($C705,'Policy Characteristics'!$C:$C,0)))</f>
        <v>% of fuel shifted</v>
      </c>
      <c r="P705" s="176"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5" s="176" t="str">
        <f>IF(ISBLANK(INDEX('Policy Characteristics'!K:K,MATCH($C705,'Policy Characteristics'!$C:$C,0))),"",INDEX('Policy Characteristics'!K:K,MATCH($C705,'Policy Characteristics'!$C:$C,0)))</f>
        <v>industry-ag-main.html#fuel-switching</v>
      </c>
      <c r="R705" s="176" t="str">
        <f>IF(ISBLANK(INDEX('Policy Characteristics'!L:L,MATCH($C705,'Policy Characteristics'!$C:$C,0))),"",INDEX('Policy Characteristics'!L:L,MATCH($C705,'Policy Characteristics'!$C:$C,0)))</f>
        <v>industry-elec-and-hydrogen.html</v>
      </c>
    </row>
    <row r="706" spans="1:18" x14ac:dyDescent="0.25">
      <c r="A706" s="176" t="str">
        <f>IF(ISBLANK(INDEX('Policy Characteristics'!A:A,MATCH($C706,'Policy Characteristics'!$C:$C,0))),"",INDEX('Policy Characteristics'!A:A,MATCH($C706,'Policy Characteristics'!$C:$C,0)))</f>
        <v>Industry</v>
      </c>
      <c r="B706" s="184" t="str">
        <f>IF(ISBLANK(INDEX('Policy Characteristics'!B:B,MATCH($C706,'Policy Characteristics'!$C:$C,0))),"",INDEX('Policy Characteristics'!B:B,MATCH($C706,'Policy Characteristics'!$C:$C,0)))</f>
        <v>Electrification</v>
      </c>
      <c r="C706" s="176" t="str">
        <f t="shared" si="37"/>
        <v>Fraction of Eligible Industrial Energy Use Shifted to Electricity</v>
      </c>
      <c r="D706" s="6" t="s">
        <v>1941</v>
      </c>
      <c r="E706" s="1" t="s">
        <v>2299</v>
      </c>
      <c r="F706" t="s">
        <v>1455</v>
      </c>
      <c r="G706" s="47" t="s">
        <v>2306</v>
      </c>
      <c r="H706" s="44">
        <v>1907</v>
      </c>
      <c r="I706" s="197" t="s">
        <v>43</v>
      </c>
      <c r="J706" s="177" t="str">
        <f>IF(ISBLANK(INDEX('Policy Characteristics'!D:D,MATCH($C706,'Policy Characteristics'!$C:$C,0))),"",INDEX('Policy Characteristics'!D:D,MATCH($C706,'Policy Characteristics'!$C:$C,0)))</f>
        <v>Electrification</v>
      </c>
      <c r="K706" s="176" t="str">
        <f>IF(ISBLANK(INDEX('Policy Characteristics'!E:E,MATCH($C706,'Policy Characteristics'!$C:$C,0))),"",INDEX('Policy Characteristics'!E:E,MATCH($C706,'Policy Characteristics'!$C:$C,0)))</f>
        <v>indst shift to electricity</v>
      </c>
      <c r="L706" s="176">
        <f>IF(ISBLANK(INDEX('Policy Characteristics'!F:F,MATCH($C706,'Policy Characteristics'!$C:$C,0))),"",INDEX('Policy Characteristics'!F:F,MATCH($C706,'Policy Characteristics'!$C:$C,0)))</f>
        <v>0</v>
      </c>
      <c r="M706" s="176">
        <f>IF(ISBLANK(INDEX('Policy Characteristics'!G:G,MATCH($C706,'Policy Characteristics'!$C:$C,0))),"",INDEX('Policy Characteristics'!G:G,MATCH($C706,'Policy Characteristics'!$C:$C,0)))</f>
        <v>1</v>
      </c>
      <c r="N706" s="176">
        <f>IF(ISBLANK(INDEX('Policy Characteristics'!H:H,MATCH($C706,'Policy Characteristics'!$C:$C,0))),"",INDEX('Policy Characteristics'!H:H,MATCH($C706,'Policy Characteristics'!$C:$C,0)))</f>
        <v>0.01</v>
      </c>
      <c r="O706" s="176" t="str">
        <f>IF(ISBLANK(INDEX('Policy Characteristics'!I:I,MATCH($C706,'Policy Characteristics'!$C:$C,0))),"",INDEX('Policy Characteristics'!I:I,MATCH($C706,'Policy Characteristics'!$C:$C,0)))</f>
        <v>% of fuel shifted</v>
      </c>
      <c r="P706" s="176"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6" s="176" t="str">
        <f>IF(ISBLANK(INDEX('Policy Characteristics'!K:K,MATCH($C706,'Policy Characteristics'!$C:$C,0))),"",INDEX('Policy Characteristics'!K:K,MATCH($C706,'Policy Characteristics'!$C:$C,0)))</f>
        <v>industry-ag-main.html#fuel-switching</v>
      </c>
      <c r="R706" s="176" t="str">
        <f>IF(ISBLANK(INDEX('Policy Characteristics'!L:L,MATCH($C706,'Policy Characteristics'!$C:$C,0))),"",INDEX('Policy Characteristics'!L:L,MATCH($C706,'Policy Characteristics'!$C:$C,0)))</f>
        <v>industry-elec-and-hydrogen.html</v>
      </c>
    </row>
    <row r="707" spans="1:18" x14ac:dyDescent="0.25">
      <c r="A707" s="176" t="str">
        <f>IF(ISBLANK(INDEX('Policy Characteristics'!A:A,MATCH($C707,'Policy Characteristics'!$C:$C,0))),"",INDEX('Policy Characteristics'!A:A,MATCH($C707,'Policy Characteristics'!$C:$C,0)))</f>
        <v>Industry</v>
      </c>
      <c r="B707" s="184" t="str">
        <f>IF(ISBLANK(INDEX('Policy Characteristics'!B:B,MATCH($C707,'Policy Characteristics'!$C:$C,0))),"",INDEX('Policy Characteristics'!B:B,MATCH($C707,'Policy Characteristics'!$C:$C,0)))</f>
        <v>Electrification</v>
      </c>
      <c r="C707" s="176" t="str">
        <f t="shared" si="37"/>
        <v>Fraction of Eligible Industrial Energy Use Shifted to Electricity</v>
      </c>
      <c r="D707" s="6" t="s">
        <v>1941</v>
      </c>
      <c r="E707" s="1" t="s">
        <v>2300</v>
      </c>
      <c r="F707" t="s">
        <v>1455</v>
      </c>
      <c r="G707" s="47" t="s">
        <v>2307</v>
      </c>
      <c r="H707" s="44">
        <v>1908</v>
      </c>
      <c r="I707" s="197" t="s">
        <v>43</v>
      </c>
      <c r="J707" s="177" t="str">
        <f>IF(ISBLANK(INDEX('Policy Characteristics'!D:D,MATCH($C707,'Policy Characteristics'!$C:$C,0))),"",INDEX('Policy Characteristics'!D:D,MATCH($C707,'Policy Characteristics'!$C:$C,0)))</f>
        <v>Electrification</v>
      </c>
      <c r="K707" s="176" t="str">
        <f>IF(ISBLANK(INDEX('Policy Characteristics'!E:E,MATCH($C707,'Policy Characteristics'!$C:$C,0))),"",INDEX('Policy Characteristics'!E:E,MATCH($C707,'Policy Characteristics'!$C:$C,0)))</f>
        <v>indst shift to electricity</v>
      </c>
      <c r="L707" s="176">
        <f>IF(ISBLANK(INDEX('Policy Characteristics'!F:F,MATCH($C707,'Policy Characteristics'!$C:$C,0))),"",INDEX('Policy Characteristics'!F:F,MATCH($C707,'Policy Characteristics'!$C:$C,0)))</f>
        <v>0</v>
      </c>
      <c r="M707" s="176">
        <f>IF(ISBLANK(INDEX('Policy Characteristics'!G:G,MATCH($C707,'Policy Characteristics'!$C:$C,0))),"",INDEX('Policy Characteristics'!G:G,MATCH($C707,'Policy Characteristics'!$C:$C,0)))</f>
        <v>1</v>
      </c>
      <c r="N707" s="176">
        <f>IF(ISBLANK(INDEX('Policy Characteristics'!H:H,MATCH($C707,'Policy Characteristics'!$C:$C,0))),"",INDEX('Policy Characteristics'!H:H,MATCH($C707,'Policy Characteristics'!$C:$C,0)))</f>
        <v>0.01</v>
      </c>
      <c r="O707" s="176" t="str">
        <f>IF(ISBLANK(INDEX('Policy Characteristics'!I:I,MATCH($C707,'Policy Characteristics'!$C:$C,0))),"",INDEX('Policy Characteristics'!I:I,MATCH($C707,'Policy Characteristics'!$C:$C,0)))</f>
        <v>% of fuel shifted</v>
      </c>
      <c r="P707" s="176"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7" s="176" t="str">
        <f>IF(ISBLANK(INDEX('Policy Characteristics'!K:K,MATCH($C707,'Policy Characteristics'!$C:$C,0))),"",INDEX('Policy Characteristics'!K:K,MATCH($C707,'Policy Characteristics'!$C:$C,0)))</f>
        <v>industry-ag-main.html#fuel-switching</v>
      </c>
      <c r="R707" s="176" t="str">
        <f>IF(ISBLANK(INDEX('Policy Characteristics'!L:L,MATCH($C707,'Policy Characteristics'!$C:$C,0))),"",INDEX('Policy Characteristics'!L:L,MATCH($C707,'Policy Characteristics'!$C:$C,0)))</f>
        <v>industry-elec-and-hydrogen.html</v>
      </c>
    </row>
    <row r="708" spans="1:18" x14ac:dyDescent="0.25">
      <c r="A708" s="176" t="str">
        <f>IF(ISBLANK(INDEX('Policy Characteristics'!A:A,MATCH($C708,'Policy Characteristics'!$C:$C,0))),"",INDEX('Policy Characteristics'!A:A,MATCH($C708,'Policy Characteristics'!$C:$C,0)))</f>
        <v>Industry</v>
      </c>
      <c r="B708" s="184" t="str">
        <f>IF(ISBLANK(INDEX('Policy Characteristics'!B:B,MATCH($C708,'Policy Characteristics'!$C:$C,0))),"",INDEX('Policy Characteristics'!B:B,MATCH($C708,'Policy Characteristics'!$C:$C,0)))</f>
        <v>Electrification</v>
      </c>
      <c r="C708" s="176" t="str">
        <f t="shared" si="37"/>
        <v>Fraction of Eligible Industrial Energy Use Shifted to Electricity</v>
      </c>
      <c r="D708" s="6" t="s">
        <v>1941</v>
      </c>
      <c r="E708" s="1" t="s">
        <v>2301</v>
      </c>
      <c r="F708" t="s">
        <v>1455</v>
      </c>
      <c r="G708" s="47" t="s">
        <v>2308</v>
      </c>
      <c r="H708" s="44">
        <v>1909</v>
      </c>
      <c r="I708" s="197" t="s">
        <v>43</v>
      </c>
      <c r="J708" s="177" t="str">
        <f>IF(ISBLANK(INDEX('Policy Characteristics'!D:D,MATCH($C708,'Policy Characteristics'!$C:$C,0))),"",INDEX('Policy Characteristics'!D:D,MATCH($C708,'Policy Characteristics'!$C:$C,0)))</f>
        <v>Electrification</v>
      </c>
      <c r="K708" s="176" t="str">
        <f>IF(ISBLANK(INDEX('Policy Characteristics'!E:E,MATCH($C708,'Policy Characteristics'!$C:$C,0))),"",INDEX('Policy Characteristics'!E:E,MATCH($C708,'Policy Characteristics'!$C:$C,0)))</f>
        <v>indst shift to electricity</v>
      </c>
      <c r="L708" s="176">
        <f>IF(ISBLANK(INDEX('Policy Characteristics'!F:F,MATCH($C708,'Policy Characteristics'!$C:$C,0))),"",INDEX('Policy Characteristics'!F:F,MATCH($C708,'Policy Characteristics'!$C:$C,0)))</f>
        <v>0</v>
      </c>
      <c r="M708" s="176">
        <f>IF(ISBLANK(INDEX('Policy Characteristics'!G:G,MATCH($C708,'Policy Characteristics'!$C:$C,0))),"",INDEX('Policy Characteristics'!G:G,MATCH($C708,'Policy Characteristics'!$C:$C,0)))</f>
        <v>1</v>
      </c>
      <c r="N708" s="176">
        <f>IF(ISBLANK(INDEX('Policy Characteristics'!H:H,MATCH($C708,'Policy Characteristics'!$C:$C,0))),"",INDEX('Policy Characteristics'!H:H,MATCH($C708,'Policy Characteristics'!$C:$C,0)))</f>
        <v>0.01</v>
      </c>
      <c r="O708" s="176" t="str">
        <f>IF(ISBLANK(INDEX('Policy Characteristics'!I:I,MATCH($C708,'Policy Characteristics'!$C:$C,0))),"",INDEX('Policy Characteristics'!I:I,MATCH($C708,'Policy Characteristics'!$C:$C,0)))</f>
        <v>% of fuel shifted</v>
      </c>
      <c r="P708" s="176"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8" s="176" t="str">
        <f>IF(ISBLANK(INDEX('Policy Characteristics'!K:K,MATCH($C708,'Policy Characteristics'!$C:$C,0))),"",INDEX('Policy Characteristics'!K:K,MATCH($C708,'Policy Characteristics'!$C:$C,0)))</f>
        <v>industry-ag-main.html#fuel-switching</v>
      </c>
      <c r="R708" s="176" t="str">
        <f>IF(ISBLANK(INDEX('Policy Characteristics'!L:L,MATCH($C708,'Policy Characteristics'!$C:$C,0))),"",INDEX('Policy Characteristics'!L:L,MATCH($C708,'Policy Characteristics'!$C:$C,0)))</f>
        <v>industry-elec-and-hydrogen.html</v>
      </c>
    </row>
    <row r="709" spans="1:18" x14ac:dyDescent="0.25">
      <c r="A709" s="176" t="str">
        <f>IF(ISBLANK(INDEX('Policy Characteristics'!A:A,MATCH($C709,'Policy Characteristics'!$C:$C,0))),"",INDEX('Policy Characteristics'!A:A,MATCH($C709,'Policy Characteristics'!$C:$C,0)))</f>
        <v>Industry</v>
      </c>
      <c r="B709" s="184" t="str">
        <f>IF(ISBLANK(INDEX('Policy Characteristics'!B:B,MATCH($C709,'Policy Characteristics'!$C:$C,0))),"",INDEX('Policy Characteristics'!B:B,MATCH($C709,'Policy Characteristics'!$C:$C,0)))</f>
        <v>Electrification</v>
      </c>
      <c r="C709" s="176" t="str">
        <f t="shared" si="37"/>
        <v>Fraction of Eligible Industrial Energy Use Shifted to Electricity</v>
      </c>
      <c r="D709" s="6" t="s">
        <v>1941</v>
      </c>
      <c r="E709" s="1" t="s">
        <v>2302</v>
      </c>
      <c r="F709" t="s">
        <v>1455</v>
      </c>
      <c r="G709" s="47" t="s">
        <v>2309</v>
      </c>
      <c r="H709" s="44">
        <v>1910</v>
      </c>
      <c r="I709" s="197" t="s">
        <v>43</v>
      </c>
      <c r="J709" s="177" t="str">
        <f>IF(ISBLANK(INDEX('Policy Characteristics'!D:D,MATCH($C709,'Policy Characteristics'!$C:$C,0))),"",INDEX('Policy Characteristics'!D:D,MATCH($C709,'Policy Characteristics'!$C:$C,0)))</f>
        <v>Electrification</v>
      </c>
      <c r="K709" s="176" t="str">
        <f>IF(ISBLANK(INDEX('Policy Characteristics'!E:E,MATCH($C709,'Policy Characteristics'!$C:$C,0))),"",INDEX('Policy Characteristics'!E:E,MATCH($C709,'Policy Characteristics'!$C:$C,0)))</f>
        <v>indst shift to electricity</v>
      </c>
      <c r="L709" s="176">
        <f>IF(ISBLANK(INDEX('Policy Characteristics'!F:F,MATCH($C709,'Policy Characteristics'!$C:$C,0))),"",INDEX('Policy Characteristics'!F:F,MATCH($C709,'Policy Characteristics'!$C:$C,0)))</f>
        <v>0</v>
      </c>
      <c r="M709" s="176">
        <f>IF(ISBLANK(INDEX('Policy Characteristics'!G:G,MATCH($C709,'Policy Characteristics'!$C:$C,0))),"",INDEX('Policy Characteristics'!G:G,MATCH($C709,'Policy Characteristics'!$C:$C,0)))</f>
        <v>1</v>
      </c>
      <c r="N709" s="176">
        <f>IF(ISBLANK(INDEX('Policy Characteristics'!H:H,MATCH($C709,'Policy Characteristics'!$C:$C,0))),"",INDEX('Policy Characteristics'!H:H,MATCH($C709,'Policy Characteristics'!$C:$C,0)))</f>
        <v>0.01</v>
      </c>
      <c r="O709" s="176" t="str">
        <f>IF(ISBLANK(INDEX('Policy Characteristics'!I:I,MATCH($C709,'Policy Characteristics'!$C:$C,0))),"",INDEX('Policy Characteristics'!I:I,MATCH($C709,'Policy Characteristics'!$C:$C,0)))</f>
        <v>% of fuel shifted</v>
      </c>
      <c r="P709" s="176"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9" s="176" t="str">
        <f>IF(ISBLANK(INDEX('Policy Characteristics'!K:K,MATCH($C709,'Policy Characteristics'!$C:$C,0))),"",INDEX('Policy Characteristics'!K:K,MATCH($C709,'Policy Characteristics'!$C:$C,0)))</f>
        <v>industry-ag-main.html#fuel-switching</v>
      </c>
      <c r="R709" s="176" t="str">
        <f>IF(ISBLANK(INDEX('Policy Characteristics'!L:L,MATCH($C709,'Policy Characteristics'!$C:$C,0))),"",INDEX('Policy Characteristics'!L:L,MATCH($C709,'Policy Characteristics'!$C:$C,0)))</f>
        <v>industry-elec-and-hydrogen.html</v>
      </c>
    </row>
    <row r="710" spans="1:18" x14ac:dyDescent="0.25">
      <c r="A710" s="176" t="str">
        <f>IF(ISBLANK(INDEX('Policy Characteristics'!A:A,MATCH($C710,'Policy Characteristics'!$C:$C,0))),"",INDEX('Policy Characteristics'!A:A,MATCH($C710,'Policy Characteristics'!$C:$C,0)))</f>
        <v>Industry</v>
      </c>
      <c r="B710" s="184" t="str">
        <f>IF(ISBLANK(INDEX('Policy Characteristics'!B:B,MATCH($C710,'Policy Characteristics'!$C:$C,0))),"",INDEX('Policy Characteristics'!B:B,MATCH($C710,'Policy Characteristics'!$C:$C,0)))</f>
        <v>Electrification</v>
      </c>
      <c r="C710" s="176" t="str">
        <f t="shared" si="37"/>
        <v>Fraction of Eligible Industrial Energy Use Shifted to Electricity</v>
      </c>
      <c r="D710" s="6" t="s">
        <v>1941</v>
      </c>
      <c r="E710" s="1" t="s">
        <v>2303</v>
      </c>
      <c r="F710" t="s">
        <v>1455</v>
      </c>
      <c r="G710" s="47" t="s">
        <v>2310</v>
      </c>
      <c r="H710" s="44">
        <v>1911</v>
      </c>
      <c r="I710" s="197" t="s">
        <v>43</v>
      </c>
      <c r="J710" s="177" t="str">
        <f>IF(ISBLANK(INDEX('Policy Characteristics'!D:D,MATCH($C710,'Policy Characteristics'!$C:$C,0))),"",INDEX('Policy Characteristics'!D:D,MATCH($C710,'Policy Characteristics'!$C:$C,0)))</f>
        <v>Electrification</v>
      </c>
      <c r="K710" s="176" t="str">
        <f>IF(ISBLANK(INDEX('Policy Characteristics'!E:E,MATCH($C710,'Policy Characteristics'!$C:$C,0))),"",INDEX('Policy Characteristics'!E:E,MATCH($C710,'Policy Characteristics'!$C:$C,0)))</f>
        <v>indst shift to electricity</v>
      </c>
      <c r="L710" s="176">
        <f>IF(ISBLANK(INDEX('Policy Characteristics'!F:F,MATCH($C710,'Policy Characteristics'!$C:$C,0))),"",INDEX('Policy Characteristics'!F:F,MATCH($C710,'Policy Characteristics'!$C:$C,0)))</f>
        <v>0</v>
      </c>
      <c r="M710" s="176">
        <f>IF(ISBLANK(INDEX('Policy Characteristics'!G:G,MATCH($C710,'Policy Characteristics'!$C:$C,0))),"",INDEX('Policy Characteristics'!G:G,MATCH($C710,'Policy Characteristics'!$C:$C,0)))</f>
        <v>1</v>
      </c>
      <c r="N710" s="176">
        <f>IF(ISBLANK(INDEX('Policy Characteristics'!H:H,MATCH($C710,'Policy Characteristics'!$C:$C,0))),"",INDEX('Policy Characteristics'!H:H,MATCH($C710,'Policy Characteristics'!$C:$C,0)))</f>
        <v>0.01</v>
      </c>
      <c r="O710" s="176" t="str">
        <f>IF(ISBLANK(INDEX('Policy Characteristics'!I:I,MATCH($C710,'Policy Characteristics'!$C:$C,0))),"",INDEX('Policy Characteristics'!I:I,MATCH($C710,'Policy Characteristics'!$C:$C,0)))</f>
        <v>% of fuel shifted</v>
      </c>
      <c r="P710" s="176"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0" s="176" t="str">
        <f>IF(ISBLANK(INDEX('Policy Characteristics'!K:K,MATCH($C710,'Policy Characteristics'!$C:$C,0))),"",INDEX('Policy Characteristics'!K:K,MATCH($C710,'Policy Characteristics'!$C:$C,0)))</f>
        <v>industry-ag-main.html#fuel-switching</v>
      </c>
      <c r="R710" s="176" t="str">
        <f>IF(ISBLANK(INDEX('Policy Characteristics'!L:L,MATCH($C710,'Policy Characteristics'!$C:$C,0))),"",INDEX('Policy Characteristics'!L:L,MATCH($C710,'Policy Characteristics'!$C:$C,0)))</f>
        <v>industry-elec-and-hydrogen.html</v>
      </c>
    </row>
    <row r="711" spans="1:18" x14ac:dyDescent="0.25">
      <c r="A711" s="176" t="str">
        <f>IF(ISBLANK(INDEX('Policy Characteristics'!A:A,MATCH($C711,'Policy Characteristics'!$C:$C,0))),"",INDEX('Policy Characteristics'!A:A,MATCH($C711,'Policy Characteristics'!$C:$C,0)))</f>
        <v>Industry</v>
      </c>
      <c r="B711" s="184" t="str">
        <f>IF(ISBLANK(INDEX('Policy Characteristics'!B:B,MATCH($C711,'Policy Characteristics'!$C:$C,0))),"",INDEX('Policy Characteristics'!B:B,MATCH($C711,'Policy Characteristics'!$C:$C,0)))</f>
        <v>Electrification</v>
      </c>
      <c r="C711" s="176" t="str">
        <f t="shared" si="37"/>
        <v>Fraction of Eligible Industrial Energy Use Shifted to Electricity</v>
      </c>
      <c r="D711" s="6" t="s">
        <v>1941</v>
      </c>
      <c r="E711" s="1" t="s">
        <v>2304</v>
      </c>
      <c r="F711" t="s">
        <v>1455</v>
      </c>
      <c r="G711" s="47" t="s">
        <v>2311</v>
      </c>
      <c r="H711" s="44">
        <v>1912</v>
      </c>
      <c r="I711" s="47" t="s">
        <v>43</v>
      </c>
      <c r="J711" s="177" t="str">
        <f>IF(ISBLANK(INDEX('Policy Characteristics'!D:D,MATCH($C711,'Policy Characteristics'!$C:$C,0))),"",INDEX('Policy Characteristics'!D:D,MATCH($C711,'Policy Characteristics'!$C:$C,0)))</f>
        <v>Electrification</v>
      </c>
      <c r="K711" s="176" t="str">
        <f>IF(ISBLANK(INDEX('Policy Characteristics'!E:E,MATCH($C711,'Policy Characteristics'!$C:$C,0))),"",INDEX('Policy Characteristics'!E:E,MATCH($C711,'Policy Characteristics'!$C:$C,0)))</f>
        <v>indst shift to electricity</v>
      </c>
      <c r="L711" s="176">
        <f>IF(ISBLANK(INDEX('Policy Characteristics'!F:F,MATCH($C711,'Policy Characteristics'!$C:$C,0))),"",INDEX('Policy Characteristics'!F:F,MATCH($C711,'Policy Characteristics'!$C:$C,0)))</f>
        <v>0</v>
      </c>
      <c r="M711" s="176">
        <f>IF(ISBLANK(INDEX('Policy Characteristics'!G:G,MATCH($C711,'Policy Characteristics'!$C:$C,0))),"",INDEX('Policy Characteristics'!G:G,MATCH($C711,'Policy Characteristics'!$C:$C,0)))</f>
        <v>1</v>
      </c>
      <c r="N711" s="176">
        <f>IF(ISBLANK(INDEX('Policy Characteristics'!H:H,MATCH($C711,'Policy Characteristics'!$C:$C,0))),"",INDEX('Policy Characteristics'!H:H,MATCH($C711,'Policy Characteristics'!$C:$C,0)))</f>
        <v>0.01</v>
      </c>
      <c r="O711" s="176" t="str">
        <f>IF(ISBLANK(INDEX('Policy Characteristics'!I:I,MATCH($C711,'Policy Characteristics'!$C:$C,0))),"",INDEX('Policy Characteristics'!I:I,MATCH($C711,'Policy Characteristics'!$C:$C,0)))</f>
        <v>% of fuel shifted</v>
      </c>
      <c r="P711" s="176"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1" s="176" t="str">
        <f>IF(ISBLANK(INDEX('Policy Characteristics'!K:K,MATCH($C711,'Policy Characteristics'!$C:$C,0))),"",INDEX('Policy Characteristics'!K:K,MATCH($C711,'Policy Characteristics'!$C:$C,0)))</f>
        <v>industry-ag-main.html#fuel-switching</v>
      </c>
      <c r="R711" s="176" t="str">
        <f>IF(ISBLANK(INDEX('Policy Characteristics'!L:L,MATCH($C711,'Policy Characteristics'!$C:$C,0))),"",INDEX('Policy Characteristics'!L:L,MATCH($C711,'Policy Characteristics'!$C:$C,0)))</f>
        <v>industry-elec-and-hydrogen.html</v>
      </c>
    </row>
    <row r="712" spans="1:18" x14ac:dyDescent="0.25">
      <c r="A712" s="176" t="str">
        <f>IF(ISBLANK(INDEX('Policy Characteristics'!A:A,MATCH($C712,'Policy Characteristics'!$C:$C,0))),"",INDEX('Policy Characteristics'!A:A,MATCH($C712,'Policy Characteristics'!$C:$C,0)))</f>
        <v>Industry</v>
      </c>
      <c r="B712" s="184" t="str">
        <f>IF(ISBLANK(INDEX('Policy Characteristics'!B:B,MATCH($C712,'Policy Characteristics'!$C:$C,0))),"",INDEX('Policy Characteristics'!B:B,MATCH($C712,'Policy Characteristics'!$C:$C,0)))</f>
        <v>Electrification</v>
      </c>
      <c r="C712" s="176" t="str">
        <f t="shared" si="37"/>
        <v>Fraction of Eligible Industrial Energy Use Shifted to Electricity</v>
      </c>
      <c r="D712" s="6" t="s">
        <v>1941</v>
      </c>
      <c r="E712" s="1" t="s">
        <v>2444</v>
      </c>
      <c r="F712" t="s">
        <v>1455</v>
      </c>
      <c r="G712" s="47" t="s">
        <v>2444</v>
      </c>
      <c r="H712" s="44">
        <v>1913</v>
      </c>
      <c r="I712" s="197" t="s">
        <v>43</v>
      </c>
      <c r="J712" s="177" t="str">
        <f>IF(ISBLANK(INDEX('Policy Characteristics'!D:D,MATCH($C712,'Policy Characteristics'!$C:$C,0))),"",INDEX('Policy Characteristics'!D:D,MATCH($C712,'Policy Characteristics'!$C:$C,0)))</f>
        <v>Electrification</v>
      </c>
      <c r="K712" s="176" t="str">
        <f>IF(ISBLANK(INDEX('Policy Characteristics'!E:E,MATCH($C712,'Policy Characteristics'!$C:$C,0))),"",INDEX('Policy Characteristics'!E:E,MATCH($C712,'Policy Characteristics'!$C:$C,0)))</f>
        <v>indst shift to electricity</v>
      </c>
      <c r="L712" s="176">
        <f>IF(ISBLANK(INDEX('Policy Characteristics'!F:F,MATCH($C712,'Policy Characteristics'!$C:$C,0))),"",INDEX('Policy Characteristics'!F:F,MATCH($C712,'Policy Characteristics'!$C:$C,0)))</f>
        <v>0</v>
      </c>
      <c r="M712" s="176">
        <f>IF(ISBLANK(INDEX('Policy Characteristics'!G:G,MATCH($C712,'Policy Characteristics'!$C:$C,0))),"",INDEX('Policy Characteristics'!G:G,MATCH($C712,'Policy Characteristics'!$C:$C,0)))</f>
        <v>1</v>
      </c>
      <c r="N712" s="176">
        <f>IF(ISBLANK(INDEX('Policy Characteristics'!H:H,MATCH($C712,'Policy Characteristics'!$C:$C,0))),"",INDEX('Policy Characteristics'!H:H,MATCH($C712,'Policy Characteristics'!$C:$C,0)))</f>
        <v>0.01</v>
      </c>
      <c r="O712" s="176" t="str">
        <f>IF(ISBLANK(INDEX('Policy Characteristics'!I:I,MATCH($C712,'Policy Characteristics'!$C:$C,0))),"",INDEX('Policy Characteristics'!I:I,MATCH($C712,'Policy Characteristics'!$C:$C,0)))</f>
        <v>% of fuel shifted</v>
      </c>
      <c r="P712" s="176"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2" s="176" t="str">
        <f>IF(ISBLANK(INDEX('Policy Characteristics'!K:K,MATCH($C712,'Policy Characteristics'!$C:$C,0))),"",INDEX('Policy Characteristics'!K:K,MATCH($C712,'Policy Characteristics'!$C:$C,0)))</f>
        <v>industry-ag-main.html#fuel-switching</v>
      </c>
      <c r="R712" s="176" t="str">
        <f>IF(ISBLANK(INDEX('Policy Characteristics'!L:L,MATCH($C712,'Policy Characteristics'!$C:$C,0))),"",INDEX('Policy Characteristics'!L:L,MATCH($C712,'Policy Characteristics'!$C:$C,0)))</f>
        <v>industry-elec-and-hydrogen.html</v>
      </c>
    </row>
    <row r="713" spans="1:18" x14ac:dyDescent="0.25">
      <c r="A713" s="176" t="str">
        <f>IF(ISBLANK(INDEX('Policy Characteristics'!A:A,MATCH($C713,'Policy Characteristics'!$C:$C,0))),"",INDEX('Policy Characteristics'!A:A,MATCH($C713,'Policy Characteristics'!$C:$C,0)))</f>
        <v>Industry</v>
      </c>
      <c r="B713" s="184" t="str">
        <f>IF(ISBLANK(INDEX('Policy Characteristics'!B:B,MATCH($C713,'Policy Characteristics'!$C:$C,0))),"",INDEX('Policy Characteristics'!B:B,MATCH($C713,'Policy Characteristics'!$C:$C,0)))</f>
        <v>Electrification</v>
      </c>
      <c r="C713" s="176" t="str">
        <f t="shared" si="37"/>
        <v>Fraction of Eligible Industrial Energy Use Shifted to Electricity</v>
      </c>
      <c r="D713" s="6" t="s">
        <v>1942</v>
      </c>
      <c r="E713" s="1" t="s">
        <v>2298</v>
      </c>
      <c r="F713" t="s">
        <v>1905</v>
      </c>
      <c r="G713" s="47" t="s">
        <v>2305</v>
      </c>
      <c r="H713" s="44">
        <v>1914</v>
      </c>
      <c r="I713" s="197" t="s">
        <v>44</v>
      </c>
      <c r="J713" s="177" t="str">
        <f>IF(ISBLANK(INDEX('Policy Characteristics'!D:D,MATCH($C713,'Policy Characteristics'!$C:$C,0))),"",INDEX('Policy Characteristics'!D:D,MATCH($C713,'Policy Characteristics'!$C:$C,0)))</f>
        <v>Electrification</v>
      </c>
      <c r="K713" s="176" t="str">
        <f>IF(ISBLANK(INDEX('Policy Characteristics'!E:E,MATCH($C713,'Policy Characteristics'!$C:$C,0))),"",INDEX('Policy Characteristics'!E:E,MATCH($C713,'Policy Characteristics'!$C:$C,0)))</f>
        <v>indst shift to electricity</v>
      </c>
      <c r="L713" s="176">
        <f>IF(ISBLANK(INDEX('Policy Characteristics'!F:F,MATCH($C713,'Policy Characteristics'!$C:$C,0))),"",INDEX('Policy Characteristics'!F:F,MATCH($C713,'Policy Characteristics'!$C:$C,0)))</f>
        <v>0</v>
      </c>
      <c r="M713" s="176">
        <f>IF(ISBLANK(INDEX('Policy Characteristics'!G:G,MATCH($C713,'Policy Characteristics'!$C:$C,0))),"",INDEX('Policy Characteristics'!G:G,MATCH($C713,'Policy Characteristics'!$C:$C,0)))</f>
        <v>1</v>
      </c>
      <c r="N713" s="176">
        <f>IF(ISBLANK(INDEX('Policy Characteristics'!H:H,MATCH($C713,'Policy Characteristics'!$C:$C,0))),"",INDEX('Policy Characteristics'!H:H,MATCH($C713,'Policy Characteristics'!$C:$C,0)))</f>
        <v>0.01</v>
      </c>
      <c r="O713" s="176" t="str">
        <f>IF(ISBLANK(INDEX('Policy Characteristics'!I:I,MATCH($C713,'Policy Characteristics'!$C:$C,0))),"",INDEX('Policy Characteristics'!I:I,MATCH($C713,'Policy Characteristics'!$C:$C,0)))</f>
        <v>% of fuel shifted</v>
      </c>
      <c r="P713" s="176"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3" s="176" t="str">
        <f>IF(ISBLANK(INDEX('Policy Characteristics'!K:K,MATCH($C713,'Policy Characteristics'!$C:$C,0))),"",INDEX('Policy Characteristics'!K:K,MATCH($C713,'Policy Characteristics'!$C:$C,0)))</f>
        <v>industry-ag-main.html#fuel-switching</v>
      </c>
      <c r="R713" s="176" t="str">
        <f>IF(ISBLANK(INDEX('Policy Characteristics'!L:L,MATCH($C713,'Policy Characteristics'!$C:$C,0))),"",INDEX('Policy Characteristics'!L:L,MATCH($C713,'Policy Characteristics'!$C:$C,0)))</f>
        <v>industry-elec-and-hydrogen.html</v>
      </c>
    </row>
    <row r="714" spans="1:18" x14ac:dyDescent="0.25">
      <c r="A714" s="176" t="str">
        <f>IF(ISBLANK(INDEX('Policy Characteristics'!A:A,MATCH($C714,'Policy Characteristics'!$C:$C,0))),"",INDEX('Policy Characteristics'!A:A,MATCH($C714,'Policy Characteristics'!$C:$C,0)))</f>
        <v>Industry</v>
      </c>
      <c r="B714" s="184" t="str">
        <f>IF(ISBLANK(INDEX('Policy Characteristics'!B:B,MATCH($C714,'Policy Characteristics'!$C:$C,0))),"",INDEX('Policy Characteristics'!B:B,MATCH($C714,'Policy Characteristics'!$C:$C,0)))</f>
        <v>Electrification</v>
      </c>
      <c r="C714" s="176" t="str">
        <f t="shared" si="37"/>
        <v>Fraction of Eligible Industrial Energy Use Shifted to Electricity</v>
      </c>
      <c r="D714" s="6" t="s">
        <v>1942</v>
      </c>
      <c r="E714" s="1" t="s">
        <v>2299</v>
      </c>
      <c r="F714" t="s">
        <v>1905</v>
      </c>
      <c r="G714" s="47" t="s">
        <v>2306</v>
      </c>
      <c r="H714" s="44">
        <v>1915</v>
      </c>
      <c r="I714" s="197" t="s">
        <v>44</v>
      </c>
      <c r="J714" s="177" t="str">
        <f>IF(ISBLANK(INDEX('Policy Characteristics'!D:D,MATCH($C714,'Policy Characteristics'!$C:$C,0))),"",INDEX('Policy Characteristics'!D:D,MATCH($C714,'Policy Characteristics'!$C:$C,0)))</f>
        <v>Electrification</v>
      </c>
      <c r="K714" s="176" t="str">
        <f>IF(ISBLANK(INDEX('Policy Characteristics'!E:E,MATCH($C714,'Policy Characteristics'!$C:$C,0))),"",INDEX('Policy Characteristics'!E:E,MATCH($C714,'Policy Characteristics'!$C:$C,0)))</f>
        <v>indst shift to electricity</v>
      </c>
      <c r="L714" s="176">
        <f>IF(ISBLANK(INDEX('Policy Characteristics'!F:F,MATCH($C714,'Policy Characteristics'!$C:$C,0))),"",INDEX('Policy Characteristics'!F:F,MATCH($C714,'Policy Characteristics'!$C:$C,0)))</f>
        <v>0</v>
      </c>
      <c r="M714" s="176">
        <f>IF(ISBLANK(INDEX('Policy Characteristics'!G:G,MATCH($C714,'Policy Characteristics'!$C:$C,0))),"",INDEX('Policy Characteristics'!G:G,MATCH($C714,'Policy Characteristics'!$C:$C,0)))</f>
        <v>1</v>
      </c>
      <c r="N714" s="176">
        <f>IF(ISBLANK(INDEX('Policy Characteristics'!H:H,MATCH($C714,'Policy Characteristics'!$C:$C,0))),"",INDEX('Policy Characteristics'!H:H,MATCH($C714,'Policy Characteristics'!$C:$C,0)))</f>
        <v>0.01</v>
      </c>
      <c r="O714" s="176" t="str">
        <f>IF(ISBLANK(INDEX('Policy Characteristics'!I:I,MATCH($C714,'Policy Characteristics'!$C:$C,0))),"",INDEX('Policy Characteristics'!I:I,MATCH($C714,'Policy Characteristics'!$C:$C,0)))</f>
        <v>% of fuel shifted</v>
      </c>
      <c r="P714" s="176"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4" s="176" t="str">
        <f>IF(ISBLANK(INDEX('Policy Characteristics'!K:K,MATCH($C714,'Policy Characteristics'!$C:$C,0))),"",INDEX('Policy Characteristics'!K:K,MATCH($C714,'Policy Characteristics'!$C:$C,0)))</f>
        <v>industry-ag-main.html#fuel-switching</v>
      </c>
      <c r="R714" s="176" t="str">
        <f>IF(ISBLANK(INDEX('Policy Characteristics'!L:L,MATCH($C714,'Policy Characteristics'!$C:$C,0))),"",INDEX('Policy Characteristics'!L:L,MATCH($C714,'Policy Characteristics'!$C:$C,0)))</f>
        <v>industry-elec-and-hydrogen.html</v>
      </c>
    </row>
    <row r="715" spans="1:18" x14ac:dyDescent="0.25">
      <c r="A715" s="176" t="str">
        <f>IF(ISBLANK(INDEX('Policy Characteristics'!A:A,MATCH($C715,'Policy Characteristics'!$C:$C,0))),"",INDEX('Policy Characteristics'!A:A,MATCH($C715,'Policy Characteristics'!$C:$C,0)))</f>
        <v>Industry</v>
      </c>
      <c r="B715" s="184" t="str">
        <f>IF(ISBLANK(INDEX('Policy Characteristics'!B:B,MATCH($C715,'Policy Characteristics'!$C:$C,0))),"",INDEX('Policy Characteristics'!B:B,MATCH($C715,'Policy Characteristics'!$C:$C,0)))</f>
        <v>Electrification</v>
      </c>
      <c r="C715" s="176" t="str">
        <f t="shared" si="37"/>
        <v>Fraction of Eligible Industrial Energy Use Shifted to Electricity</v>
      </c>
      <c r="D715" s="6" t="s">
        <v>1942</v>
      </c>
      <c r="E715" s="1" t="s">
        <v>2300</v>
      </c>
      <c r="F715" t="s">
        <v>1905</v>
      </c>
      <c r="G715" s="47" t="s">
        <v>2307</v>
      </c>
      <c r="H715" s="44">
        <v>1916</v>
      </c>
      <c r="I715" s="197" t="s">
        <v>44</v>
      </c>
      <c r="J715" s="177" t="str">
        <f>IF(ISBLANK(INDEX('Policy Characteristics'!D:D,MATCH($C715,'Policy Characteristics'!$C:$C,0))),"",INDEX('Policy Characteristics'!D:D,MATCH($C715,'Policy Characteristics'!$C:$C,0)))</f>
        <v>Electrification</v>
      </c>
      <c r="K715" s="176" t="str">
        <f>IF(ISBLANK(INDEX('Policy Characteristics'!E:E,MATCH($C715,'Policy Characteristics'!$C:$C,0))),"",INDEX('Policy Characteristics'!E:E,MATCH($C715,'Policy Characteristics'!$C:$C,0)))</f>
        <v>indst shift to electricity</v>
      </c>
      <c r="L715" s="176">
        <f>IF(ISBLANK(INDEX('Policy Characteristics'!F:F,MATCH($C715,'Policy Characteristics'!$C:$C,0))),"",INDEX('Policy Characteristics'!F:F,MATCH($C715,'Policy Characteristics'!$C:$C,0)))</f>
        <v>0</v>
      </c>
      <c r="M715" s="176">
        <f>IF(ISBLANK(INDEX('Policy Characteristics'!G:G,MATCH($C715,'Policy Characteristics'!$C:$C,0))),"",INDEX('Policy Characteristics'!G:G,MATCH($C715,'Policy Characteristics'!$C:$C,0)))</f>
        <v>1</v>
      </c>
      <c r="N715" s="176">
        <f>IF(ISBLANK(INDEX('Policy Characteristics'!H:H,MATCH($C715,'Policy Characteristics'!$C:$C,0))),"",INDEX('Policy Characteristics'!H:H,MATCH($C715,'Policy Characteristics'!$C:$C,0)))</f>
        <v>0.01</v>
      </c>
      <c r="O715" s="176" t="str">
        <f>IF(ISBLANK(INDEX('Policy Characteristics'!I:I,MATCH($C715,'Policy Characteristics'!$C:$C,0))),"",INDEX('Policy Characteristics'!I:I,MATCH($C715,'Policy Characteristics'!$C:$C,0)))</f>
        <v>% of fuel shifted</v>
      </c>
      <c r="P715" s="176"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5" s="176" t="str">
        <f>IF(ISBLANK(INDEX('Policy Characteristics'!K:K,MATCH($C715,'Policy Characteristics'!$C:$C,0))),"",INDEX('Policy Characteristics'!K:K,MATCH($C715,'Policy Characteristics'!$C:$C,0)))</f>
        <v>industry-ag-main.html#fuel-switching</v>
      </c>
      <c r="R715" s="176" t="str">
        <f>IF(ISBLANK(INDEX('Policy Characteristics'!L:L,MATCH($C715,'Policy Characteristics'!$C:$C,0))),"",INDEX('Policy Characteristics'!L:L,MATCH($C715,'Policy Characteristics'!$C:$C,0)))</f>
        <v>industry-elec-and-hydrogen.html</v>
      </c>
    </row>
    <row r="716" spans="1:18" x14ac:dyDescent="0.25">
      <c r="A716" s="176" t="str">
        <f>IF(ISBLANK(INDEX('Policy Characteristics'!A:A,MATCH($C716,'Policy Characteristics'!$C:$C,0))),"",INDEX('Policy Characteristics'!A:A,MATCH($C716,'Policy Characteristics'!$C:$C,0)))</f>
        <v>Industry</v>
      </c>
      <c r="B716" s="184" t="str">
        <f>IF(ISBLANK(INDEX('Policy Characteristics'!B:B,MATCH($C716,'Policy Characteristics'!$C:$C,0))),"",INDEX('Policy Characteristics'!B:B,MATCH($C716,'Policy Characteristics'!$C:$C,0)))</f>
        <v>Electrification</v>
      </c>
      <c r="C716" s="176" t="str">
        <f t="shared" si="37"/>
        <v>Fraction of Eligible Industrial Energy Use Shifted to Electricity</v>
      </c>
      <c r="D716" s="6" t="s">
        <v>1942</v>
      </c>
      <c r="E716" s="1" t="s">
        <v>2301</v>
      </c>
      <c r="F716" t="s">
        <v>1905</v>
      </c>
      <c r="G716" s="47" t="s">
        <v>2308</v>
      </c>
      <c r="H716" s="44">
        <v>1917</v>
      </c>
      <c r="I716" s="197" t="s">
        <v>44</v>
      </c>
      <c r="J716" s="177" t="str">
        <f>IF(ISBLANK(INDEX('Policy Characteristics'!D:D,MATCH($C716,'Policy Characteristics'!$C:$C,0))),"",INDEX('Policy Characteristics'!D:D,MATCH($C716,'Policy Characteristics'!$C:$C,0)))</f>
        <v>Electrification</v>
      </c>
      <c r="K716" s="176" t="str">
        <f>IF(ISBLANK(INDEX('Policy Characteristics'!E:E,MATCH($C716,'Policy Characteristics'!$C:$C,0))),"",INDEX('Policy Characteristics'!E:E,MATCH($C716,'Policy Characteristics'!$C:$C,0)))</f>
        <v>indst shift to electricity</v>
      </c>
      <c r="L716" s="176">
        <f>IF(ISBLANK(INDEX('Policy Characteristics'!F:F,MATCH($C716,'Policy Characteristics'!$C:$C,0))),"",INDEX('Policy Characteristics'!F:F,MATCH($C716,'Policy Characteristics'!$C:$C,0)))</f>
        <v>0</v>
      </c>
      <c r="M716" s="176">
        <f>IF(ISBLANK(INDEX('Policy Characteristics'!G:G,MATCH($C716,'Policy Characteristics'!$C:$C,0))),"",INDEX('Policy Characteristics'!G:G,MATCH($C716,'Policy Characteristics'!$C:$C,0)))</f>
        <v>1</v>
      </c>
      <c r="N716" s="176">
        <f>IF(ISBLANK(INDEX('Policy Characteristics'!H:H,MATCH($C716,'Policy Characteristics'!$C:$C,0))),"",INDEX('Policy Characteristics'!H:H,MATCH($C716,'Policy Characteristics'!$C:$C,0)))</f>
        <v>0.01</v>
      </c>
      <c r="O716" s="176" t="str">
        <f>IF(ISBLANK(INDEX('Policy Characteristics'!I:I,MATCH($C716,'Policy Characteristics'!$C:$C,0))),"",INDEX('Policy Characteristics'!I:I,MATCH($C716,'Policy Characteristics'!$C:$C,0)))</f>
        <v>% of fuel shifted</v>
      </c>
      <c r="P716" s="176"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6" s="176" t="str">
        <f>IF(ISBLANK(INDEX('Policy Characteristics'!K:K,MATCH($C716,'Policy Characteristics'!$C:$C,0))),"",INDEX('Policy Characteristics'!K:K,MATCH($C716,'Policy Characteristics'!$C:$C,0)))</f>
        <v>industry-ag-main.html#fuel-switching</v>
      </c>
      <c r="R716" s="176" t="str">
        <f>IF(ISBLANK(INDEX('Policy Characteristics'!L:L,MATCH($C716,'Policy Characteristics'!$C:$C,0))),"",INDEX('Policy Characteristics'!L:L,MATCH($C716,'Policy Characteristics'!$C:$C,0)))</f>
        <v>industry-elec-and-hydrogen.html</v>
      </c>
    </row>
    <row r="717" spans="1:18" x14ac:dyDescent="0.25">
      <c r="A717" s="176" t="str">
        <f>IF(ISBLANK(INDEX('Policy Characteristics'!A:A,MATCH($C717,'Policy Characteristics'!$C:$C,0))),"",INDEX('Policy Characteristics'!A:A,MATCH($C717,'Policy Characteristics'!$C:$C,0)))</f>
        <v>Industry</v>
      </c>
      <c r="B717" s="184" t="str">
        <f>IF(ISBLANK(INDEX('Policy Characteristics'!B:B,MATCH($C717,'Policy Characteristics'!$C:$C,0))),"",INDEX('Policy Characteristics'!B:B,MATCH($C717,'Policy Characteristics'!$C:$C,0)))</f>
        <v>Electrification</v>
      </c>
      <c r="C717" s="176" t="str">
        <f t="shared" si="37"/>
        <v>Fraction of Eligible Industrial Energy Use Shifted to Electricity</v>
      </c>
      <c r="D717" s="6" t="s">
        <v>1942</v>
      </c>
      <c r="E717" s="1" t="s">
        <v>2302</v>
      </c>
      <c r="F717" t="s">
        <v>1905</v>
      </c>
      <c r="G717" s="47" t="s">
        <v>2309</v>
      </c>
      <c r="H717" s="44">
        <v>1918</v>
      </c>
      <c r="I717" s="197" t="s">
        <v>44</v>
      </c>
      <c r="J717" s="177" t="str">
        <f>IF(ISBLANK(INDEX('Policy Characteristics'!D:D,MATCH($C717,'Policy Characteristics'!$C:$C,0))),"",INDEX('Policy Characteristics'!D:D,MATCH($C717,'Policy Characteristics'!$C:$C,0)))</f>
        <v>Electrification</v>
      </c>
      <c r="K717" s="176" t="str">
        <f>IF(ISBLANK(INDEX('Policy Characteristics'!E:E,MATCH($C717,'Policy Characteristics'!$C:$C,0))),"",INDEX('Policy Characteristics'!E:E,MATCH($C717,'Policy Characteristics'!$C:$C,0)))</f>
        <v>indst shift to electricity</v>
      </c>
      <c r="L717" s="176">
        <f>IF(ISBLANK(INDEX('Policy Characteristics'!F:F,MATCH($C717,'Policy Characteristics'!$C:$C,0))),"",INDEX('Policy Characteristics'!F:F,MATCH($C717,'Policy Characteristics'!$C:$C,0)))</f>
        <v>0</v>
      </c>
      <c r="M717" s="176">
        <f>IF(ISBLANK(INDEX('Policy Characteristics'!G:G,MATCH($C717,'Policy Characteristics'!$C:$C,0))),"",INDEX('Policy Characteristics'!G:G,MATCH($C717,'Policy Characteristics'!$C:$C,0)))</f>
        <v>1</v>
      </c>
      <c r="N717" s="176">
        <f>IF(ISBLANK(INDEX('Policy Characteristics'!H:H,MATCH($C717,'Policy Characteristics'!$C:$C,0))),"",INDEX('Policy Characteristics'!H:H,MATCH($C717,'Policy Characteristics'!$C:$C,0)))</f>
        <v>0.01</v>
      </c>
      <c r="O717" s="176" t="str">
        <f>IF(ISBLANK(INDEX('Policy Characteristics'!I:I,MATCH($C717,'Policy Characteristics'!$C:$C,0))),"",INDEX('Policy Characteristics'!I:I,MATCH($C717,'Policy Characteristics'!$C:$C,0)))</f>
        <v>% of fuel shifted</v>
      </c>
      <c r="P717" s="176"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7" s="176" t="str">
        <f>IF(ISBLANK(INDEX('Policy Characteristics'!K:K,MATCH($C717,'Policy Characteristics'!$C:$C,0))),"",INDEX('Policy Characteristics'!K:K,MATCH($C717,'Policy Characteristics'!$C:$C,0)))</f>
        <v>industry-ag-main.html#fuel-switching</v>
      </c>
      <c r="R717" s="176" t="str">
        <f>IF(ISBLANK(INDEX('Policy Characteristics'!L:L,MATCH($C717,'Policy Characteristics'!$C:$C,0))),"",INDEX('Policy Characteristics'!L:L,MATCH($C717,'Policy Characteristics'!$C:$C,0)))</f>
        <v>industry-elec-and-hydrogen.html</v>
      </c>
    </row>
    <row r="718" spans="1:18" x14ac:dyDescent="0.25">
      <c r="A718" s="176" t="str">
        <f>IF(ISBLANK(INDEX('Policy Characteristics'!A:A,MATCH($C718,'Policy Characteristics'!$C:$C,0))),"",INDEX('Policy Characteristics'!A:A,MATCH($C718,'Policy Characteristics'!$C:$C,0)))</f>
        <v>Industry</v>
      </c>
      <c r="B718" s="184" t="str">
        <f>IF(ISBLANK(INDEX('Policy Characteristics'!B:B,MATCH($C718,'Policy Characteristics'!$C:$C,0))),"",INDEX('Policy Characteristics'!B:B,MATCH($C718,'Policy Characteristics'!$C:$C,0)))</f>
        <v>Electrification</v>
      </c>
      <c r="C718" s="176" t="str">
        <f t="shared" si="37"/>
        <v>Fraction of Eligible Industrial Energy Use Shifted to Electricity</v>
      </c>
      <c r="D718" s="6" t="s">
        <v>1942</v>
      </c>
      <c r="E718" s="1" t="s">
        <v>2303</v>
      </c>
      <c r="F718" t="s">
        <v>1905</v>
      </c>
      <c r="G718" s="47" t="s">
        <v>2310</v>
      </c>
      <c r="H718" s="44">
        <v>1919</v>
      </c>
      <c r="I718" s="197" t="s">
        <v>44</v>
      </c>
      <c r="J718" s="177" t="str">
        <f>IF(ISBLANK(INDEX('Policy Characteristics'!D:D,MATCH($C718,'Policy Characteristics'!$C:$C,0))),"",INDEX('Policy Characteristics'!D:D,MATCH($C718,'Policy Characteristics'!$C:$C,0)))</f>
        <v>Electrification</v>
      </c>
      <c r="K718" s="176" t="str">
        <f>IF(ISBLANK(INDEX('Policy Characteristics'!E:E,MATCH($C718,'Policy Characteristics'!$C:$C,0))),"",INDEX('Policy Characteristics'!E:E,MATCH($C718,'Policy Characteristics'!$C:$C,0)))</f>
        <v>indst shift to electricity</v>
      </c>
      <c r="L718" s="176">
        <f>IF(ISBLANK(INDEX('Policy Characteristics'!F:F,MATCH($C718,'Policy Characteristics'!$C:$C,0))),"",INDEX('Policy Characteristics'!F:F,MATCH($C718,'Policy Characteristics'!$C:$C,0)))</f>
        <v>0</v>
      </c>
      <c r="M718" s="176">
        <f>IF(ISBLANK(INDEX('Policy Characteristics'!G:G,MATCH($C718,'Policy Characteristics'!$C:$C,0))),"",INDEX('Policy Characteristics'!G:G,MATCH($C718,'Policy Characteristics'!$C:$C,0)))</f>
        <v>1</v>
      </c>
      <c r="N718" s="176">
        <f>IF(ISBLANK(INDEX('Policy Characteristics'!H:H,MATCH($C718,'Policy Characteristics'!$C:$C,0))),"",INDEX('Policy Characteristics'!H:H,MATCH($C718,'Policy Characteristics'!$C:$C,0)))</f>
        <v>0.01</v>
      </c>
      <c r="O718" s="176" t="str">
        <f>IF(ISBLANK(INDEX('Policy Characteristics'!I:I,MATCH($C718,'Policy Characteristics'!$C:$C,0))),"",INDEX('Policy Characteristics'!I:I,MATCH($C718,'Policy Characteristics'!$C:$C,0)))</f>
        <v>% of fuel shifted</v>
      </c>
      <c r="P718" s="176"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8" s="176" t="str">
        <f>IF(ISBLANK(INDEX('Policy Characteristics'!K:K,MATCH($C718,'Policy Characteristics'!$C:$C,0))),"",INDEX('Policy Characteristics'!K:K,MATCH($C718,'Policy Characteristics'!$C:$C,0)))</f>
        <v>industry-ag-main.html#fuel-switching</v>
      </c>
      <c r="R718" s="176" t="str">
        <f>IF(ISBLANK(INDEX('Policy Characteristics'!L:L,MATCH($C718,'Policy Characteristics'!$C:$C,0))),"",INDEX('Policy Characteristics'!L:L,MATCH($C718,'Policy Characteristics'!$C:$C,0)))</f>
        <v>industry-elec-and-hydrogen.html</v>
      </c>
    </row>
    <row r="719" spans="1:18" x14ac:dyDescent="0.25">
      <c r="A719" s="176" t="str">
        <f>IF(ISBLANK(INDEX('Policy Characteristics'!A:A,MATCH($C719,'Policy Characteristics'!$C:$C,0))),"",INDEX('Policy Characteristics'!A:A,MATCH($C719,'Policy Characteristics'!$C:$C,0)))</f>
        <v>Industry</v>
      </c>
      <c r="B719" s="184" t="str">
        <f>IF(ISBLANK(INDEX('Policy Characteristics'!B:B,MATCH($C719,'Policy Characteristics'!$C:$C,0))),"",INDEX('Policy Characteristics'!B:B,MATCH($C719,'Policy Characteristics'!$C:$C,0)))</f>
        <v>Electrification</v>
      </c>
      <c r="C719" s="176" t="str">
        <f t="shared" si="37"/>
        <v>Fraction of Eligible Industrial Energy Use Shifted to Electricity</v>
      </c>
      <c r="D719" s="6" t="s">
        <v>1942</v>
      </c>
      <c r="E719" s="1" t="s">
        <v>2304</v>
      </c>
      <c r="F719" t="s">
        <v>1905</v>
      </c>
      <c r="G719" s="47" t="s">
        <v>2311</v>
      </c>
      <c r="H719" s="44">
        <v>1920</v>
      </c>
      <c r="I719" s="197" t="s">
        <v>44</v>
      </c>
      <c r="J719" s="177" t="str">
        <f>IF(ISBLANK(INDEX('Policy Characteristics'!D:D,MATCH($C719,'Policy Characteristics'!$C:$C,0))),"",INDEX('Policy Characteristics'!D:D,MATCH($C719,'Policy Characteristics'!$C:$C,0)))</f>
        <v>Electrification</v>
      </c>
      <c r="K719" s="176" t="str">
        <f>IF(ISBLANK(INDEX('Policy Characteristics'!E:E,MATCH($C719,'Policy Characteristics'!$C:$C,0))),"",INDEX('Policy Characteristics'!E:E,MATCH($C719,'Policy Characteristics'!$C:$C,0)))</f>
        <v>indst shift to electricity</v>
      </c>
      <c r="L719" s="176">
        <f>IF(ISBLANK(INDEX('Policy Characteristics'!F:F,MATCH($C719,'Policy Characteristics'!$C:$C,0))),"",INDEX('Policy Characteristics'!F:F,MATCH($C719,'Policy Characteristics'!$C:$C,0)))</f>
        <v>0</v>
      </c>
      <c r="M719" s="176">
        <f>IF(ISBLANK(INDEX('Policy Characteristics'!G:G,MATCH($C719,'Policy Characteristics'!$C:$C,0))),"",INDEX('Policy Characteristics'!G:G,MATCH($C719,'Policy Characteristics'!$C:$C,0)))</f>
        <v>1</v>
      </c>
      <c r="N719" s="176">
        <f>IF(ISBLANK(INDEX('Policy Characteristics'!H:H,MATCH($C719,'Policy Characteristics'!$C:$C,0))),"",INDEX('Policy Characteristics'!H:H,MATCH($C719,'Policy Characteristics'!$C:$C,0)))</f>
        <v>0.01</v>
      </c>
      <c r="O719" s="176" t="str">
        <f>IF(ISBLANK(INDEX('Policy Characteristics'!I:I,MATCH($C719,'Policy Characteristics'!$C:$C,0))),"",INDEX('Policy Characteristics'!I:I,MATCH($C719,'Policy Characteristics'!$C:$C,0)))</f>
        <v>% of fuel shifted</v>
      </c>
      <c r="P719" s="176"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9" s="176" t="str">
        <f>IF(ISBLANK(INDEX('Policy Characteristics'!K:K,MATCH($C719,'Policy Characteristics'!$C:$C,0))),"",INDEX('Policy Characteristics'!K:K,MATCH($C719,'Policy Characteristics'!$C:$C,0)))</f>
        <v>industry-ag-main.html#fuel-switching</v>
      </c>
      <c r="R719" s="176" t="str">
        <f>IF(ISBLANK(INDEX('Policy Characteristics'!L:L,MATCH($C719,'Policy Characteristics'!$C:$C,0))),"",INDEX('Policy Characteristics'!L:L,MATCH($C719,'Policy Characteristics'!$C:$C,0)))</f>
        <v>industry-elec-and-hydrogen.html</v>
      </c>
    </row>
    <row r="720" spans="1:18" x14ac:dyDescent="0.25">
      <c r="A720" s="176" t="str">
        <f>IF(ISBLANK(INDEX('Policy Characteristics'!A:A,MATCH($C720,'Policy Characteristics'!$C:$C,0))),"",INDEX('Policy Characteristics'!A:A,MATCH($C720,'Policy Characteristics'!$C:$C,0)))</f>
        <v>Industry</v>
      </c>
      <c r="B720" s="184" t="str">
        <f>IF(ISBLANK(INDEX('Policy Characteristics'!B:B,MATCH($C720,'Policy Characteristics'!$C:$C,0))),"",INDEX('Policy Characteristics'!B:B,MATCH($C720,'Policy Characteristics'!$C:$C,0)))</f>
        <v>Electrification</v>
      </c>
      <c r="C720" s="176" t="str">
        <f t="shared" si="37"/>
        <v>Fraction of Eligible Industrial Energy Use Shifted to Electricity</v>
      </c>
      <c r="D720" s="6" t="s">
        <v>1942</v>
      </c>
      <c r="E720" s="1" t="s">
        <v>2444</v>
      </c>
      <c r="F720" t="s">
        <v>1905</v>
      </c>
      <c r="G720" s="47" t="s">
        <v>2444</v>
      </c>
      <c r="H720" s="44">
        <v>1921</v>
      </c>
      <c r="I720" s="197" t="s">
        <v>44</v>
      </c>
      <c r="J720" s="177" t="str">
        <f>IF(ISBLANK(INDEX('Policy Characteristics'!D:D,MATCH($C720,'Policy Characteristics'!$C:$C,0))),"",INDEX('Policy Characteristics'!D:D,MATCH($C720,'Policy Characteristics'!$C:$C,0)))</f>
        <v>Electrification</v>
      </c>
      <c r="K720" s="176" t="str">
        <f>IF(ISBLANK(INDEX('Policy Characteristics'!E:E,MATCH($C720,'Policy Characteristics'!$C:$C,0))),"",INDEX('Policy Characteristics'!E:E,MATCH($C720,'Policy Characteristics'!$C:$C,0)))</f>
        <v>indst shift to electricity</v>
      </c>
      <c r="L720" s="176">
        <f>IF(ISBLANK(INDEX('Policy Characteristics'!F:F,MATCH($C720,'Policy Characteristics'!$C:$C,0))),"",INDEX('Policy Characteristics'!F:F,MATCH($C720,'Policy Characteristics'!$C:$C,0)))</f>
        <v>0</v>
      </c>
      <c r="M720" s="176">
        <f>IF(ISBLANK(INDEX('Policy Characteristics'!G:G,MATCH($C720,'Policy Characteristics'!$C:$C,0))),"",INDEX('Policy Characteristics'!G:G,MATCH($C720,'Policy Characteristics'!$C:$C,0)))</f>
        <v>1</v>
      </c>
      <c r="N720" s="176">
        <f>IF(ISBLANK(INDEX('Policy Characteristics'!H:H,MATCH($C720,'Policy Characteristics'!$C:$C,0))),"",INDEX('Policy Characteristics'!H:H,MATCH($C720,'Policy Characteristics'!$C:$C,0)))</f>
        <v>0.01</v>
      </c>
      <c r="O720" s="176" t="str">
        <f>IF(ISBLANK(INDEX('Policy Characteristics'!I:I,MATCH($C720,'Policy Characteristics'!$C:$C,0))),"",INDEX('Policy Characteristics'!I:I,MATCH($C720,'Policy Characteristics'!$C:$C,0)))</f>
        <v>% of fuel shifted</v>
      </c>
      <c r="P720" s="176"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0" s="176" t="str">
        <f>IF(ISBLANK(INDEX('Policy Characteristics'!K:K,MATCH($C720,'Policy Characteristics'!$C:$C,0))),"",INDEX('Policy Characteristics'!K:K,MATCH($C720,'Policy Characteristics'!$C:$C,0)))</f>
        <v>industry-ag-main.html#fuel-switching</v>
      </c>
      <c r="R720" s="176" t="str">
        <f>IF(ISBLANK(INDEX('Policy Characteristics'!L:L,MATCH($C720,'Policy Characteristics'!$C:$C,0))),"",INDEX('Policy Characteristics'!L:L,MATCH($C720,'Policy Characteristics'!$C:$C,0)))</f>
        <v>industry-elec-and-hydrogen.html</v>
      </c>
    </row>
    <row r="721" spans="1:18" x14ac:dyDescent="0.25">
      <c r="A721" s="176" t="str">
        <f>IF(ISBLANK(INDEX('Policy Characteristics'!A:A,MATCH($C721,'Policy Characteristics'!$C:$C,0))),"",INDEX('Policy Characteristics'!A:A,MATCH($C721,'Policy Characteristics'!$C:$C,0)))</f>
        <v>Industry</v>
      </c>
      <c r="B721" s="184" t="str">
        <f>IF(ISBLANK(INDEX('Policy Characteristics'!B:B,MATCH($C721,'Policy Characteristics'!$C:$C,0))),"",INDEX('Policy Characteristics'!B:B,MATCH($C721,'Policy Characteristics'!$C:$C,0)))</f>
        <v>Electrification</v>
      </c>
      <c r="C721" s="176" t="str">
        <f t="shared" si="37"/>
        <v>Fraction of Eligible Industrial Energy Use Shifted to Electricity</v>
      </c>
      <c r="D721" s="6" t="s">
        <v>1943</v>
      </c>
      <c r="E721" s="1" t="s">
        <v>2298</v>
      </c>
      <c r="F721" t="s">
        <v>1906</v>
      </c>
      <c r="G721" s="47" t="s">
        <v>2305</v>
      </c>
      <c r="H721" s="44">
        <v>1922</v>
      </c>
      <c r="I721" s="47" t="s">
        <v>43</v>
      </c>
      <c r="J721" s="177" t="str">
        <f>IF(ISBLANK(INDEX('Policy Characteristics'!D:D,MATCH($C721,'Policy Characteristics'!$C:$C,0))),"",INDEX('Policy Characteristics'!D:D,MATCH($C721,'Policy Characteristics'!$C:$C,0)))</f>
        <v>Electrification</v>
      </c>
      <c r="K721" s="176" t="str">
        <f>IF(ISBLANK(INDEX('Policy Characteristics'!E:E,MATCH($C721,'Policy Characteristics'!$C:$C,0))),"",INDEX('Policy Characteristics'!E:E,MATCH($C721,'Policy Characteristics'!$C:$C,0)))</f>
        <v>indst shift to electricity</v>
      </c>
      <c r="L721" s="176">
        <f>IF(ISBLANK(INDEX('Policy Characteristics'!F:F,MATCH($C721,'Policy Characteristics'!$C:$C,0))),"",INDEX('Policy Characteristics'!F:F,MATCH($C721,'Policy Characteristics'!$C:$C,0)))</f>
        <v>0</v>
      </c>
      <c r="M721" s="176">
        <f>IF(ISBLANK(INDEX('Policy Characteristics'!G:G,MATCH($C721,'Policy Characteristics'!$C:$C,0))),"",INDEX('Policy Characteristics'!G:G,MATCH($C721,'Policy Characteristics'!$C:$C,0)))</f>
        <v>1</v>
      </c>
      <c r="N721" s="176">
        <f>IF(ISBLANK(INDEX('Policy Characteristics'!H:H,MATCH($C721,'Policy Characteristics'!$C:$C,0))),"",INDEX('Policy Characteristics'!H:H,MATCH($C721,'Policy Characteristics'!$C:$C,0)))</f>
        <v>0.01</v>
      </c>
      <c r="O721" s="176" t="str">
        <f>IF(ISBLANK(INDEX('Policy Characteristics'!I:I,MATCH($C721,'Policy Characteristics'!$C:$C,0))),"",INDEX('Policy Characteristics'!I:I,MATCH($C721,'Policy Characteristics'!$C:$C,0)))</f>
        <v>% of fuel shifted</v>
      </c>
      <c r="P721" s="176"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1" s="176" t="str">
        <f>IF(ISBLANK(INDEX('Policy Characteristics'!K:K,MATCH($C721,'Policy Characteristics'!$C:$C,0))),"",INDEX('Policy Characteristics'!K:K,MATCH($C721,'Policy Characteristics'!$C:$C,0)))</f>
        <v>industry-ag-main.html#fuel-switching</v>
      </c>
      <c r="R721" s="176" t="str">
        <f>IF(ISBLANK(INDEX('Policy Characteristics'!L:L,MATCH($C721,'Policy Characteristics'!$C:$C,0))),"",INDEX('Policy Characteristics'!L:L,MATCH($C721,'Policy Characteristics'!$C:$C,0)))</f>
        <v>industry-elec-and-hydrogen.html</v>
      </c>
    </row>
    <row r="722" spans="1:18" x14ac:dyDescent="0.25">
      <c r="A722" s="176" t="str">
        <f>IF(ISBLANK(INDEX('Policy Characteristics'!A:A,MATCH($C722,'Policy Characteristics'!$C:$C,0))),"",INDEX('Policy Characteristics'!A:A,MATCH($C722,'Policy Characteristics'!$C:$C,0)))</f>
        <v>Industry</v>
      </c>
      <c r="B722" s="184" t="str">
        <f>IF(ISBLANK(INDEX('Policy Characteristics'!B:B,MATCH($C722,'Policy Characteristics'!$C:$C,0))),"",INDEX('Policy Characteristics'!B:B,MATCH($C722,'Policy Characteristics'!$C:$C,0)))</f>
        <v>Electrification</v>
      </c>
      <c r="C722" s="176" t="str">
        <f t="shared" si="37"/>
        <v>Fraction of Eligible Industrial Energy Use Shifted to Electricity</v>
      </c>
      <c r="D722" s="6" t="s">
        <v>1943</v>
      </c>
      <c r="E722" s="1" t="s">
        <v>2299</v>
      </c>
      <c r="F722" t="s">
        <v>1906</v>
      </c>
      <c r="G722" s="47" t="s">
        <v>2306</v>
      </c>
      <c r="H722" s="44">
        <v>1923</v>
      </c>
      <c r="I722" s="47" t="s">
        <v>43</v>
      </c>
      <c r="J722" s="177" t="str">
        <f>IF(ISBLANK(INDEX('Policy Characteristics'!D:D,MATCH($C722,'Policy Characteristics'!$C:$C,0))),"",INDEX('Policy Characteristics'!D:D,MATCH($C722,'Policy Characteristics'!$C:$C,0)))</f>
        <v>Electrification</v>
      </c>
      <c r="K722" s="176" t="str">
        <f>IF(ISBLANK(INDEX('Policy Characteristics'!E:E,MATCH($C722,'Policy Characteristics'!$C:$C,0))),"",INDEX('Policy Characteristics'!E:E,MATCH($C722,'Policy Characteristics'!$C:$C,0)))</f>
        <v>indst shift to electricity</v>
      </c>
      <c r="L722" s="176">
        <f>IF(ISBLANK(INDEX('Policy Characteristics'!F:F,MATCH($C722,'Policy Characteristics'!$C:$C,0))),"",INDEX('Policy Characteristics'!F:F,MATCH($C722,'Policy Characteristics'!$C:$C,0)))</f>
        <v>0</v>
      </c>
      <c r="M722" s="176">
        <f>IF(ISBLANK(INDEX('Policy Characteristics'!G:G,MATCH($C722,'Policy Characteristics'!$C:$C,0))),"",INDEX('Policy Characteristics'!G:G,MATCH($C722,'Policy Characteristics'!$C:$C,0)))</f>
        <v>1</v>
      </c>
      <c r="N722" s="176">
        <f>IF(ISBLANK(INDEX('Policy Characteristics'!H:H,MATCH($C722,'Policy Characteristics'!$C:$C,0))),"",INDEX('Policy Characteristics'!H:H,MATCH($C722,'Policy Characteristics'!$C:$C,0)))</f>
        <v>0.01</v>
      </c>
      <c r="O722" s="176" t="str">
        <f>IF(ISBLANK(INDEX('Policy Characteristics'!I:I,MATCH($C722,'Policy Characteristics'!$C:$C,0))),"",INDEX('Policy Characteristics'!I:I,MATCH($C722,'Policy Characteristics'!$C:$C,0)))</f>
        <v>% of fuel shifted</v>
      </c>
      <c r="P722" s="176"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2" s="176" t="str">
        <f>IF(ISBLANK(INDEX('Policy Characteristics'!K:K,MATCH($C722,'Policy Characteristics'!$C:$C,0))),"",INDEX('Policy Characteristics'!K:K,MATCH($C722,'Policy Characteristics'!$C:$C,0)))</f>
        <v>industry-ag-main.html#fuel-switching</v>
      </c>
      <c r="R722" s="176" t="str">
        <f>IF(ISBLANK(INDEX('Policy Characteristics'!L:L,MATCH($C722,'Policy Characteristics'!$C:$C,0))),"",INDEX('Policy Characteristics'!L:L,MATCH($C722,'Policy Characteristics'!$C:$C,0)))</f>
        <v>industry-elec-and-hydrogen.html</v>
      </c>
    </row>
    <row r="723" spans="1:18" x14ac:dyDescent="0.25">
      <c r="A723" s="176" t="str">
        <f>IF(ISBLANK(INDEX('Policy Characteristics'!A:A,MATCH($C723,'Policy Characteristics'!$C:$C,0))),"",INDEX('Policy Characteristics'!A:A,MATCH($C723,'Policy Characteristics'!$C:$C,0)))</f>
        <v>Industry</v>
      </c>
      <c r="B723" s="184" t="str">
        <f>IF(ISBLANK(INDEX('Policy Characteristics'!B:B,MATCH($C723,'Policy Characteristics'!$C:$C,0))),"",INDEX('Policy Characteristics'!B:B,MATCH($C723,'Policy Characteristics'!$C:$C,0)))</f>
        <v>Electrification</v>
      </c>
      <c r="C723" s="176" t="str">
        <f t="shared" si="37"/>
        <v>Fraction of Eligible Industrial Energy Use Shifted to Electricity</v>
      </c>
      <c r="D723" s="6" t="s">
        <v>1943</v>
      </c>
      <c r="E723" s="1" t="s">
        <v>2300</v>
      </c>
      <c r="F723" t="s">
        <v>1906</v>
      </c>
      <c r="G723" s="47" t="s">
        <v>2307</v>
      </c>
      <c r="H723" s="44">
        <v>1924</v>
      </c>
      <c r="I723" s="47" t="s">
        <v>43</v>
      </c>
      <c r="J723" s="177" t="str">
        <f>IF(ISBLANK(INDEX('Policy Characteristics'!D:D,MATCH($C723,'Policy Characteristics'!$C:$C,0))),"",INDEX('Policy Characteristics'!D:D,MATCH($C723,'Policy Characteristics'!$C:$C,0)))</f>
        <v>Electrification</v>
      </c>
      <c r="K723" s="176" t="str">
        <f>IF(ISBLANK(INDEX('Policy Characteristics'!E:E,MATCH($C723,'Policy Characteristics'!$C:$C,0))),"",INDEX('Policy Characteristics'!E:E,MATCH($C723,'Policy Characteristics'!$C:$C,0)))</f>
        <v>indst shift to electricity</v>
      </c>
      <c r="L723" s="176">
        <f>IF(ISBLANK(INDEX('Policy Characteristics'!F:F,MATCH($C723,'Policy Characteristics'!$C:$C,0))),"",INDEX('Policy Characteristics'!F:F,MATCH($C723,'Policy Characteristics'!$C:$C,0)))</f>
        <v>0</v>
      </c>
      <c r="M723" s="176">
        <f>IF(ISBLANK(INDEX('Policy Characteristics'!G:G,MATCH($C723,'Policy Characteristics'!$C:$C,0))),"",INDEX('Policy Characteristics'!G:G,MATCH($C723,'Policy Characteristics'!$C:$C,0)))</f>
        <v>1</v>
      </c>
      <c r="N723" s="176">
        <f>IF(ISBLANK(INDEX('Policy Characteristics'!H:H,MATCH($C723,'Policy Characteristics'!$C:$C,0))),"",INDEX('Policy Characteristics'!H:H,MATCH($C723,'Policy Characteristics'!$C:$C,0)))</f>
        <v>0.01</v>
      </c>
      <c r="O723" s="176" t="str">
        <f>IF(ISBLANK(INDEX('Policy Characteristics'!I:I,MATCH($C723,'Policy Characteristics'!$C:$C,0))),"",INDEX('Policy Characteristics'!I:I,MATCH($C723,'Policy Characteristics'!$C:$C,0)))</f>
        <v>% of fuel shifted</v>
      </c>
      <c r="P723" s="176"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3" s="176" t="str">
        <f>IF(ISBLANK(INDEX('Policy Characteristics'!K:K,MATCH($C723,'Policy Characteristics'!$C:$C,0))),"",INDEX('Policy Characteristics'!K:K,MATCH($C723,'Policy Characteristics'!$C:$C,0)))</f>
        <v>industry-ag-main.html#fuel-switching</v>
      </c>
      <c r="R723" s="176" t="str">
        <f>IF(ISBLANK(INDEX('Policy Characteristics'!L:L,MATCH($C723,'Policy Characteristics'!$C:$C,0))),"",INDEX('Policy Characteristics'!L:L,MATCH($C723,'Policy Characteristics'!$C:$C,0)))</f>
        <v>industry-elec-and-hydrogen.html</v>
      </c>
    </row>
    <row r="724" spans="1:18" x14ac:dyDescent="0.25">
      <c r="A724" s="176" t="str">
        <f>IF(ISBLANK(INDEX('Policy Characteristics'!A:A,MATCH($C724,'Policy Characteristics'!$C:$C,0))),"",INDEX('Policy Characteristics'!A:A,MATCH($C724,'Policy Characteristics'!$C:$C,0)))</f>
        <v>Industry</v>
      </c>
      <c r="B724" s="184" t="str">
        <f>IF(ISBLANK(INDEX('Policy Characteristics'!B:B,MATCH($C724,'Policy Characteristics'!$C:$C,0))),"",INDEX('Policy Characteristics'!B:B,MATCH($C724,'Policy Characteristics'!$C:$C,0)))</f>
        <v>Electrification</v>
      </c>
      <c r="C724" s="176" t="str">
        <f t="shared" si="37"/>
        <v>Fraction of Eligible Industrial Energy Use Shifted to Electricity</v>
      </c>
      <c r="D724" s="6" t="s">
        <v>1943</v>
      </c>
      <c r="E724" s="1" t="s">
        <v>2301</v>
      </c>
      <c r="F724" t="s">
        <v>1906</v>
      </c>
      <c r="G724" s="47" t="s">
        <v>2308</v>
      </c>
      <c r="H724" s="44">
        <v>1925</v>
      </c>
      <c r="I724" s="197" t="s">
        <v>43</v>
      </c>
      <c r="J724" s="177" t="str">
        <f>IF(ISBLANK(INDEX('Policy Characteristics'!D:D,MATCH($C724,'Policy Characteristics'!$C:$C,0))),"",INDEX('Policy Characteristics'!D:D,MATCH($C724,'Policy Characteristics'!$C:$C,0)))</f>
        <v>Electrification</v>
      </c>
      <c r="K724" s="176" t="str">
        <f>IF(ISBLANK(INDEX('Policy Characteristics'!E:E,MATCH($C724,'Policy Characteristics'!$C:$C,0))),"",INDEX('Policy Characteristics'!E:E,MATCH($C724,'Policy Characteristics'!$C:$C,0)))</f>
        <v>indst shift to electricity</v>
      </c>
      <c r="L724" s="176">
        <f>IF(ISBLANK(INDEX('Policy Characteristics'!F:F,MATCH($C724,'Policy Characteristics'!$C:$C,0))),"",INDEX('Policy Characteristics'!F:F,MATCH($C724,'Policy Characteristics'!$C:$C,0)))</f>
        <v>0</v>
      </c>
      <c r="M724" s="176">
        <f>IF(ISBLANK(INDEX('Policy Characteristics'!G:G,MATCH($C724,'Policy Characteristics'!$C:$C,0))),"",INDEX('Policy Characteristics'!G:G,MATCH($C724,'Policy Characteristics'!$C:$C,0)))</f>
        <v>1</v>
      </c>
      <c r="N724" s="176">
        <f>IF(ISBLANK(INDEX('Policy Characteristics'!H:H,MATCH($C724,'Policy Characteristics'!$C:$C,0))),"",INDEX('Policy Characteristics'!H:H,MATCH($C724,'Policy Characteristics'!$C:$C,0)))</f>
        <v>0.01</v>
      </c>
      <c r="O724" s="176" t="str">
        <f>IF(ISBLANK(INDEX('Policy Characteristics'!I:I,MATCH($C724,'Policy Characteristics'!$C:$C,0))),"",INDEX('Policy Characteristics'!I:I,MATCH($C724,'Policy Characteristics'!$C:$C,0)))</f>
        <v>% of fuel shifted</v>
      </c>
      <c r="P724" s="176"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4" s="176" t="str">
        <f>IF(ISBLANK(INDEX('Policy Characteristics'!K:K,MATCH($C724,'Policy Characteristics'!$C:$C,0))),"",INDEX('Policy Characteristics'!K:K,MATCH($C724,'Policy Characteristics'!$C:$C,0)))</f>
        <v>industry-ag-main.html#fuel-switching</v>
      </c>
      <c r="R724" s="176" t="str">
        <f>IF(ISBLANK(INDEX('Policy Characteristics'!L:L,MATCH($C724,'Policy Characteristics'!$C:$C,0))),"",INDEX('Policy Characteristics'!L:L,MATCH($C724,'Policy Characteristics'!$C:$C,0)))</f>
        <v>industry-elec-and-hydrogen.html</v>
      </c>
    </row>
    <row r="725" spans="1:18" x14ac:dyDescent="0.25">
      <c r="A725" s="176" t="str">
        <f>IF(ISBLANK(INDEX('Policy Characteristics'!A:A,MATCH($C725,'Policy Characteristics'!$C:$C,0))),"",INDEX('Policy Characteristics'!A:A,MATCH($C725,'Policy Characteristics'!$C:$C,0)))</f>
        <v>Industry</v>
      </c>
      <c r="B725" s="184" t="str">
        <f>IF(ISBLANK(INDEX('Policy Characteristics'!B:B,MATCH($C725,'Policy Characteristics'!$C:$C,0))),"",INDEX('Policy Characteristics'!B:B,MATCH($C725,'Policy Characteristics'!$C:$C,0)))</f>
        <v>Electrification</v>
      </c>
      <c r="C725" s="176" t="str">
        <f t="shared" si="37"/>
        <v>Fraction of Eligible Industrial Energy Use Shifted to Electricity</v>
      </c>
      <c r="D725" s="6" t="s">
        <v>1943</v>
      </c>
      <c r="E725" s="1" t="s">
        <v>2302</v>
      </c>
      <c r="F725" t="s">
        <v>1906</v>
      </c>
      <c r="G725" s="47" t="s">
        <v>2309</v>
      </c>
      <c r="H725" s="44">
        <v>1926</v>
      </c>
      <c r="I725" s="47" t="s">
        <v>43</v>
      </c>
      <c r="J725" s="177" t="str">
        <f>IF(ISBLANK(INDEX('Policy Characteristics'!D:D,MATCH($C725,'Policy Characteristics'!$C:$C,0))),"",INDEX('Policy Characteristics'!D:D,MATCH($C725,'Policy Characteristics'!$C:$C,0)))</f>
        <v>Electrification</v>
      </c>
      <c r="K725" s="176" t="str">
        <f>IF(ISBLANK(INDEX('Policy Characteristics'!E:E,MATCH($C725,'Policy Characteristics'!$C:$C,0))),"",INDEX('Policy Characteristics'!E:E,MATCH($C725,'Policy Characteristics'!$C:$C,0)))</f>
        <v>indst shift to electricity</v>
      </c>
      <c r="L725" s="176">
        <f>IF(ISBLANK(INDEX('Policy Characteristics'!F:F,MATCH($C725,'Policy Characteristics'!$C:$C,0))),"",INDEX('Policy Characteristics'!F:F,MATCH($C725,'Policy Characteristics'!$C:$C,0)))</f>
        <v>0</v>
      </c>
      <c r="M725" s="176">
        <f>IF(ISBLANK(INDEX('Policy Characteristics'!G:G,MATCH($C725,'Policy Characteristics'!$C:$C,0))),"",INDEX('Policy Characteristics'!G:G,MATCH($C725,'Policy Characteristics'!$C:$C,0)))</f>
        <v>1</v>
      </c>
      <c r="N725" s="176">
        <f>IF(ISBLANK(INDEX('Policy Characteristics'!H:H,MATCH($C725,'Policy Characteristics'!$C:$C,0))),"",INDEX('Policy Characteristics'!H:H,MATCH($C725,'Policy Characteristics'!$C:$C,0)))</f>
        <v>0.01</v>
      </c>
      <c r="O725" s="176" t="str">
        <f>IF(ISBLANK(INDEX('Policy Characteristics'!I:I,MATCH($C725,'Policy Characteristics'!$C:$C,0))),"",INDEX('Policy Characteristics'!I:I,MATCH($C725,'Policy Characteristics'!$C:$C,0)))</f>
        <v>% of fuel shifted</v>
      </c>
      <c r="P725" s="176"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5" s="176" t="str">
        <f>IF(ISBLANK(INDEX('Policy Characteristics'!K:K,MATCH($C725,'Policy Characteristics'!$C:$C,0))),"",INDEX('Policy Characteristics'!K:K,MATCH($C725,'Policy Characteristics'!$C:$C,0)))</f>
        <v>industry-ag-main.html#fuel-switching</v>
      </c>
      <c r="R725" s="176" t="str">
        <f>IF(ISBLANK(INDEX('Policy Characteristics'!L:L,MATCH($C725,'Policy Characteristics'!$C:$C,0))),"",INDEX('Policy Characteristics'!L:L,MATCH($C725,'Policy Characteristics'!$C:$C,0)))</f>
        <v>industry-elec-and-hydrogen.html</v>
      </c>
    </row>
    <row r="726" spans="1:18" x14ac:dyDescent="0.25">
      <c r="A726" s="176" t="str">
        <f>IF(ISBLANK(INDEX('Policy Characteristics'!A:A,MATCH($C726,'Policy Characteristics'!$C:$C,0))),"",INDEX('Policy Characteristics'!A:A,MATCH($C726,'Policy Characteristics'!$C:$C,0)))</f>
        <v>Industry</v>
      </c>
      <c r="B726" s="184" t="str">
        <f>IF(ISBLANK(INDEX('Policy Characteristics'!B:B,MATCH($C726,'Policy Characteristics'!$C:$C,0))),"",INDEX('Policy Characteristics'!B:B,MATCH($C726,'Policy Characteristics'!$C:$C,0)))</f>
        <v>Electrification</v>
      </c>
      <c r="C726" s="176" t="str">
        <f t="shared" si="37"/>
        <v>Fraction of Eligible Industrial Energy Use Shifted to Electricity</v>
      </c>
      <c r="D726" s="6" t="s">
        <v>1943</v>
      </c>
      <c r="E726" s="1" t="s">
        <v>2303</v>
      </c>
      <c r="F726" t="s">
        <v>1906</v>
      </c>
      <c r="G726" s="47" t="s">
        <v>2310</v>
      </c>
      <c r="H726" s="44">
        <v>1927</v>
      </c>
      <c r="I726" s="197" t="s">
        <v>43</v>
      </c>
      <c r="J726" s="177" t="str">
        <f>IF(ISBLANK(INDEX('Policy Characteristics'!D:D,MATCH($C726,'Policy Characteristics'!$C:$C,0))),"",INDEX('Policy Characteristics'!D:D,MATCH($C726,'Policy Characteristics'!$C:$C,0)))</f>
        <v>Electrification</v>
      </c>
      <c r="K726" s="176" t="str">
        <f>IF(ISBLANK(INDEX('Policy Characteristics'!E:E,MATCH($C726,'Policy Characteristics'!$C:$C,0))),"",INDEX('Policy Characteristics'!E:E,MATCH($C726,'Policy Characteristics'!$C:$C,0)))</f>
        <v>indst shift to electricity</v>
      </c>
      <c r="L726" s="176">
        <f>IF(ISBLANK(INDEX('Policy Characteristics'!F:F,MATCH($C726,'Policy Characteristics'!$C:$C,0))),"",INDEX('Policy Characteristics'!F:F,MATCH($C726,'Policy Characteristics'!$C:$C,0)))</f>
        <v>0</v>
      </c>
      <c r="M726" s="176">
        <f>IF(ISBLANK(INDEX('Policy Characteristics'!G:G,MATCH($C726,'Policy Characteristics'!$C:$C,0))),"",INDEX('Policy Characteristics'!G:G,MATCH($C726,'Policy Characteristics'!$C:$C,0)))</f>
        <v>1</v>
      </c>
      <c r="N726" s="176">
        <f>IF(ISBLANK(INDEX('Policy Characteristics'!H:H,MATCH($C726,'Policy Characteristics'!$C:$C,0))),"",INDEX('Policy Characteristics'!H:H,MATCH($C726,'Policy Characteristics'!$C:$C,0)))</f>
        <v>0.01</v>
      </c>
      <c r="O726" s="176" t="str">
        <f>IF(ISBLANK(INDEX('Policy Characteristics'!I:I,MATCH($C726,'Policy Characteristics'!$C:$C,0))),"",INDEX('Policy Characteristics'!I:I,MATCH($C726,'Policy Characteristics'!$C:$C,0)))</f>
        <v>% of fuel shifted</v>
      </c>
      <c r="P726" s="176"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6" s="176" t="str">
        <f>IF(ISBLANK(INDEX('Policy Characteristics'!K:K,MATCH($C726,'Policy Characteristics'!$C:$C,0))),"",INDEX('Policy Characteristics'!K:K,MATCH($C726,'Policy Characteristics'!$C:$C,0)))</f>
        <v>industry-ag-main.html#fuel-switching</v>
      </c>
      <c r="R726" s="176" t="str">
        <f>IF(ISBLANK(INDEX('Policy Characteristics'!L:L,MATCH($C726,'Policy Characteristics'!$C:$C,0))),"",INDEX('Policy Characteristics'!L:L,MATCH($C726,'Policy Characteristics'!$C:$C,0)))</f>
        <v>industry-elec-and-hydrogen.html</v>
      </c>
    </row>
    <row r="727" spans="1:18" x14ac:dyDescent="0.25">
      <c r="A727" s="176" t="str">
        <f>IF(ISBLANK(INDEX('Policy Characteristics'!A:A,MATCH($C727,'Policy Characteristics'!$C:$C,0))),"",INDEX('Policy Characteristics'!A:A,MATCH($C727,'Policy Characteristics'!$C:$C,0)))</f>
        <v>Industry</v>
      </c>
      <c r="B727" s="184" t="str">
        <f>IF(ISBLANK(INDEX('Policy Characteristics'!B:B,MATCH($C727,'Policy Characteristics'!$C:$C,0))),"",INDEX('Policy Characteristics'!B:B,MATCH($C727,'Policy Characteristics'!$C:$C,0)))</f>
        <v>Electrification</v>
      </c>
      <c r="C727" s="176" t="str">
        <f t="shared" si="37"/>
        <v>Fraction of Eligible Industrial Energy Use Shifted to Electricity</v>
      </c>
      <c r="D727" s="6" t="s">
        <v>1943</v>
      </c>
      <c r="E727" s="1" t="s">
        <v>2304</v>
      </c>
      <c r="F727" t="s">
        <v>1906</v>
      </c>
      <c r="G727" s="47" t="s">
        <v>2311</v>
      </c>
      <c r="H727" s="44">
        <v>1928</v>
      </c>
      <c r="I727" s="47" t="s">
        <v>43</v>
      </c>
      <c r="J727" s="177" t="str">
        <f>IF(ISBLANK(INDEX('Policy Characteristics'!D:D,MATCH($C727,'Policy Characteristics'!$C:$C,0))),"",INDEX('Policy Characteristics'!D:D,MATCH($C727,'Policy Characteristics'!$C:$C,0)))</f>
        <v>Electrification</v>
      </c>
      <c r="K727" s="176" t="str">
        <f>IF(ISBLANK(INDEX('Policy Characteristics'!E:E,MATCH($C727,'Policy Characteristics'!$C:$C,0))),"",INDEX('Policy Characteristics'!E:E,MATCH($C727,'Policy Characteristics'!$C:$C,0)))</f>
        <v>indst shift to electricity</v>
      </c>
      <c r="L727" s="176">
        <f>IF(ISBLANK(INDEX('Policy Characteristics'!F:F,MATCH($C727,'Policy Characteristics'!$C:$C,0))),"",INDEX('Policy Characteristics'!F:F,MATCH($C727,'Policy Characteristics'!$C:$C,0)))</f>
        <v>0</v>
      </c>
      <c r="M727" s="176">
        <f>IF(ISBLANK(INDEX('Policy Characteristics'!G:G,MATCH($C727,'Policy Characteristics'!$C:$C,0))),"",INDEX('Policy Characteristics'!G:G,MATCH($C727,'Policy Characteristics'!$C:$C,0)))</f>
        <v>1</v>
      </c>
      <c r="N727" s="176">
        <f>IF(ISBLANK(INDEX('Policy Characteristics'!H:H,MATCH($C727,'Policy Characteristics'!$C:$C,0))),"",INDEX('Policy Characteristics'!H:H,MATCH($C727,'Policy Characteristics'!$C:$C,0)))</f>
        <v>0.01</v>
      </c>
      <c r="O727" s="176" t="str">
        <f>IF(ISBLANK(INDEX('Policy Characteristics'!I:I,MATCH($C727,'Policy Characteristics'!$C:$C,0))),"",INDEX('Policy Characteristics'!I:I,MATCH($C727,'Policy Characteristics'!$C:$C,0)))</f>
        <v>% of fuel shifted</v>
      </c>
      <c r="P727" s="176"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7" s="176" t="str">
        <f>IF(ISBLANK(INDEX('Policy Characteristics'!K:K,MATCH($C727,'Policy Characteristics'!$C:$C,0))),"",INDEX('Policy Characteristics'!K:K,MATCH($C727,'Policy Characteristics'!$C:$C,0)))</f>
        <v>industry-ag-main.html#fuel-switching</v>
      </c>
      <c r="R727" s="176" t="str">
        <f>IF(ISBLANK(INDEX('Policy Characteristics'!L:L,MATCH($C727,'Policy Characteristics'!$C:$C,0))),"",INDEX('Policy Characteristics'!L:L,MATCH($C727,'Policy Characteristics'!$C:$C,0)))</f>
        <v>industry-elec-and-hydrogen.html</v>
      </c>
    </row>
    <row r="728" spans="1:18" x14ac:dyDescent="0.25">
      <c r="A728" s="176" t="str">
        <f>IF(ISBLANK(INDEX('Policy Characteristics'!A:A,MATCH($C728,'Policy Characteristics'!$C:$C,0))),"",INDEX('Policy Characteristics'!A:A,MATCH($C728,'Policy Characteristics'!$C:$C,0)))</f>
        <v>Industry</v>
      </c>
      <c r="B728" s="184" t="str">
        <f>IF(ISBLANK(INDEX('Policy Characteristics'!B:B,MATCH($C728,'Policy Characteristics'!$C:$C,0))),"",INDEX('Policy Characteristics'!B:B,MATCH($C728,'Policy Characteristics'!$C:$C,0)))</f>
        <v>Electrification</v>
      </c>
      <c r="C728" s="176" t="str">
        <f t="shared" si="37"/>
        <v>Fraction of Eligible Industrial Energy Use Shifted to Electricity</v>
      </c>
      <c r="D728" s="6" t="s">
        <v>1943</v>
      </c>
      <c r="E728" s="1" t="s">
        <v>2444</v>
      </c>
      <c r="F728" t="s">
        <v>1906</v>
      </c>
      <c r="G728" s="47" t="s">
        <v>2444</v>
      </c>
      <c r="H728" s="44">
        <v>1929</v>
      </c>
      <c r="I728" s="47" t="s">
        <v>43</v>
      </c>
      <c r="J728" s="177" t="str">
        <f>IF(ISBLANK(INDEX('Policy Characteristics'!D:D,MATCH($C728,'Policy Characteristics'!$C:$C,0))),"",INDEX('Policy Characteristics'!D:D,MATCH($C728,'Policy Characteristics'!$C:$C,0)))</f>
        <v>Electrification</v>
      </c>
      <c r="K728" s="176" t="str">
        <f>IF(ISBLANK(INDEX('Policy Characteristics'!E:E,MATCH($C728,'Policy Characteristics'!$C:$C,0))),"",INDEX('Policy Characteristics'!E:E,MATCH($C728,'Policy Characteristics'!$C:$C,0)))</f>
        <v>indst shift to electricity</v>
      </c>
      <c r="L728" s="176">
        <f>IF(ISBLANK(INDEX('Policy Characteristics'!F:F,MATCH($C728,'Policy Characteristics'!$C:$C,0))),"",INDEX('Policy Characteristics'!F:F,MATCH($C728,'Policy Characteristics'!$C:$C,0)))</f>
        <v>0</v>
      </c>
      <c r="M728" s="176">
        <f>IF(ISBLANK(INDEX('Policy Characteristics'!G:G,MATCH($C728,'Policy Characteristics'!$C:$C,0))),"",INDEX('Policy Characteristics'!G:G,MATCH($C728,'Policy Characteristics'!$C:$C,0)))</f>
        <v>1</v>
      </c>
      <c r="N728" s="176">
        <f>IF(ISBLANK(INDEX('Policy Characteristics'!H:H,MATCH($C728,'Policy Characteristics'!$C:$C,0))),"",INDEX('Policy Characteristics'!H:H,MATCH($C728,'Policy Characteristics'!$C:$C,0)))</f>
        <v>0.01</v>
      </c>
      <c r="O728" s="176" t="str">
        <f>IF(ISBLANK(INDEX('Policy Characteristics'!I:I,MATCH($C728,'Policy Characteristics'!$C:$C,0))),"",INDEX('Policy Characteristics'!I:I,MATCH($C728,'Policy Characteristics'!$C:$C,0)))</f>
        <v>% of fuel shifted</v>
      </c>
      <c r="P728" s="176"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8" s="176" t="str">
        <f>IF(ISBLANK(INDEX('Policy Characteristics'!K:K,MATCH($C728,'Policy Characteristics'!$C:$C,0))),"",INDEX('Policy Characteristics'!K:K,MATCH($C728,'Policy Characteristics'!$C:$C,0)))</f>
        <v>industry-ag-main.html#fuel-switching</v>
      </c>
      <c r="R728" s="176" t="str">
        <f>IF(ISBLANK(INDEX('Policy Characteristics'!L:L,MATCH($C728,'Policy Characteristics'!$C:$C,0))),"",INDEX('Policy Characteristics'!L:L,MATCH($C728,'Policy Characteristics'!$C:$C,0)))</f>
        <v>industry-elec-and-hydrogen.html</v>
      </c>
    </row>
    <row r="729" spans="1:18" x14ac:dyDescent="0.25">
      <c r="A729" s="176" t="str">
        <f>IF(ISBLANK(INDEX('Policy Characteristics'!A:A,MATCH($C729,'Policy Characteristics'!$C:$C,0))),"",INDEX('Policy Characteristics'!A:A,MATCH($C729,'Policy Characteristics'!$C:$C,0)))</f>
        <v>Industry</v>
      </c>
      <c r="B729" s="184" t="str">
        <f>IF(ISBLANK(INDEX('Policy Characteristics'!B:B,MATCH($C729,'Policy Characteristics'!$C:$C,0))),"",INDEX('Policy Characteristics'!B:B,MATCH($C729,'Policy Characteristics'!$C:$C,0)))</f>
        <v>Electrification</v>
      </c>
      <c r="C729" s="176" t="str">
        <f t="shared" si="37"/>
        <v>Fraction of Eligible Industrial Energy Use Shifted to Electricity</v>
      </c>
      <c r="D729" s="6" t="s">
        <v>1944</v>
      </c>
      <c r="E729" s="1" t="s">
        <v>2298</v>
      </c>
      <c r="F729" t="s">
        <v>1907</v>
      </c>
      <c r="G729" s="47" t="s">
        <v>2305</v>
      </c>
      <c r="H729" s="44">
        <v>1930</v>
      </c>
      <c r="I729" s="197" t="s">
        <v>43</v>
      </c>
      <c r="J729" s="177" t="str">
        <f>IF(ISBLANK(INDEX('Policy Characteristics'!D:D,MATCH($C729,'Policy Characteristics'!$C:$C,0))),"",INDEX('Policy Characteristics'!D:D,MATCH($C729,'Policy Characteristics'!$C:$C,0)))</f>
        <v>Electrification</v>
      </c>
      <c r="K729" s="176" t="str">
        <f>IF(ISBLANK(INDEX('Policy Characteristics'!E:E,MATCH($C729,'Policy Characteristics'!$C:$C,0))),"",INDEX('Policy Characteristics'!E:E,MATCH($C729,'Policy Characteristics'!$C:$C,0)))</f>
        <v>indst shift to electricity</v>
      </c>
      <c r="L729" s="176">
        <f>IF(ISBLANK(INDEX('Policy Characteristics'!F:F,MATCH($C729,'Policy Characteristics'!$C:$C,0))),"",INDEX('Policy Characteristics'!F:F,MATCH($C729,'Policy Characteristics'!$C:$C,0)))</f>
        <v>0</v>
      </c>
      <c r="M729" s="176">
        <f>IF(ISBLANK(INDEX('Policy Characteristics'!G:G,MATCH($C729,'Policy Characteristics'!$C:$C,0))),"",INDEX('Policy Characteristics'!G:G,MATCH($C729,'Policy Characteristics'!$C:$C,0)))</f>
        <v>1</v>
      </c>
      <c r="N729" s="176">
        <f>IF(ISBLANK(INDEX('Policy Characteristics'!H:H,MATCH($C729,'Policy Characteristics'!$C:$C,0))),"",INDEX('Policy Characteristics'!H:H,MATCH($C729,'Policy Characteristics'!$C:$C,0)))</f>
        <v>0.01</v>
      </c>
      <c r="O729" s="176" t="str">
        <f>IF(ISBLANK(INDEX('Policy Characteristics'!I:I,MATCH($C729,'Policy Characteristics'!$C:$C,0))),"",INDEX('Policy Characteristics'!I:I,MATCH($C729,'Policy Characteristics'!$C:$C,0)))</f>
        <v>% of fuel shifted</v>
      </c>
      <c r="P729" s="176"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9" s="176" t="str">
        <f>IF(ISBLANK(INDEX('Policy Characteristics'!K:K,MATCH($C729,'Policy Characteristics'!$C:$C,0))),"",INDEX('Policy Characteristics'!K:K,MATCH($C729,'Policy Characteristics'!$C:$C,0)))</f>
        <v>industry-ag-main.html#fuel-switching</v>
      </c>
      <c r="R729" s="176" t="str">
        <f>IF(ISBLANK(INDEX('Policy Characteristics'!L:L,MATCH($C729,'Policy Characteristics'!$C:$C,0))),"",INDEX('Policy Characteristics'!L:L,MATCH($C729,'Policy Characteristics'!$C:$C,0)))</f>
        <v>industry-elec-and-hydrogen.html</v>
      </c>
    </row>
    <row r="730" spans="1:18" x14ac:dyDescent="0.25">
      <c r="A730" s="176" t="str">
        <f>IF(ISBLANK(INDEX('Policy Characteristics'!A:A,MATCH($C730,'Policy Characteristics'!$C:$C,0))),"",INDEX('Policy Characteristics'!A:A,MATCH($C730,'Policy Characteristics'!$C:$C,0)))</f>
        <v>Industry</v>
      </c>
      <c r="B730" s="184" t="str">
        <f>IF(ISBLANK(INDEX('Policy Characteristics'!B:B,MATCH($C730,'Policy Characteristics'!$C:$C,0))),"",INDEX('Policy Characteristics'!B:B,MATCH($C730,'Policy Characteristics'!$C:$C,0)))</f>
        <v>Electrification</v>
      </c>
      <c r="C730" s="176" t="str">
        <f t="shared" si="37"/>
        <v>Fraction of Eligible Industrial Energy Use Shifted to Electricity</v>
      </c>
      <c r="D730" s="6" t="s">
        <v>1944</v>
      </c>
      <c r="E730" s="1" t="s">
        <v>2299</v>
      </c>
      <c r="F730" t="s">
        <v>1907</v>
      </c>
      <c r="G730" s="47" t="s">
        <v>2306</v>
      </c>
      <c r="H730" s="44">
        <v>1931</v>
      </c>
      <c r="I730" s="197" t="s">
        <v>43</v>
      </c>
      <c r="J730" s="177" t="str">
        <f>IF(ISBLANK(INDEX('Policy Characteristics'!D:D,MATCH($C730,'Policy Characteristics'!$C:$C,0))),"",INDEX('Policy Characteristics'!D:D,MATCH($C730,'Policy Characteristics'!$C:$C,0)))</f>
        <v>Electrification</v>
      </c>
      <c r="K730" s="176" t="str">
        <f>IF(ISBLANK(INDEX('Policy Characteristics'!E:E,MATCH($C730,'Policy Characteristics'!$C:$C,0))),"",INDEX('Policy Characteristics'!E:E,MATCH($C730,'Policy Characteristics'!$C:$C,0)))</f>
        <v>indst shift to electricity</v>
      </c>
      <c r="L730" s="176">
        <f>IF(ISBLANK(INDEX('Policy Characteristics'!F:F,MATCH($C730,'Policy Characteristics'!$C:$C,0))),"",INDEX('Policy Characteristics'!F:F,MATCH($C730,'Policy Characteristics'!$C:$C,0)))</f>
        <v>0</v>
      </c>
      <c r="M730" s="176">
        <f>IF(ISBLANK(INDEX('Policy Characteristics'!G:G,MATCH($C730,'Policy Characteristics'!$C:$C,0))),"",INDEX('Policy Characteristics'!G:G,MATCH($C730,'Policy Characteristics'!$C:$C,0)))</f>
        <v>1</v>
      </c>
      <c r="N730" s="176">
        <f>IF(ISBLANK(INDEX('Policy Characteristics'!H:H,MATCH($C730,'Policy Characteristics'!$C:$C,0))),"",INDEX('Policy Characteristics'!H:H,MATCH($C730,'Policy Characteristics'!$C:$C,0)))</f>
        <v>0.01</v>
      </c>
      <c r="O730" s="176" t="str">
        <f>IF(ISBLANK(INDEX('Policy Characteristics'!I:I,MATCH($C730,'Policy Characteristics'!$C:$C,0))),"",INDEX('Policy Characteristics'!I:I,MATCH($C730,'Policy Characteristics'!$C:$C,0)))</f>
        <v>% of fuel shifted</v>
      </c>
      <c r="P730" s="176"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0" s="176" t="str">
        <f>IF(ISBLANK(INDEX('Policy Characteristics'!K:K,MATCH($C730,'Policy Characteristics'!$C:$C,0))),"",INDEX('Policy Characteristics'!K:K,MATCH($C730,'Policy Characteristics'!$C:$C,0)))</f>
        <v>industry-ag-main.html#fuel-switching</v>
      </c>
      <c r="R730" s="176" t="str">
        <f>IF(ISBLANK(INDEX('Policy Characteristics'!L:L,MATCH($C730,'Policy Characteristics'!$C:$C,0))),"",INDEX('Policy Characteristics'!L:L,MATCH($C730,'Policy Characteristics'!$C:$C,0)))</f>
        <v>industry-elec-and-hydrogen.html</v>
      </c>
    </row>
    <row r="731" spans="1:18" x14ac:dyDescent="0.25">
      <c r="A731" s="176" t="str">
        <f>IF(ISBLANK(INDEX('Policy Characteristics'!A:A,MATCH($C731,'Policy Characteristics'!$C:$C,0))),"",INDEX('Policy Characteristics'!A:A,MATCH($C731,'Policy Characteristics'!$C:$C,0)))</f>
        <v>Industry</v>
      </c>
      <c r="B731" s="184" t="str">
        <f>IF(ISBLANK(INDEX('Policy Characteristics'!B:B,MATCH($C731,'Policy Characteristics'!$C:$C,0))),"",INDEX('Policy Characteristics'!B:B,MATCH($C731,'Policy Characteristics'!$C:$C,0)))</f>
        <v>Electrification</v>
      </c>
      <c r="C731" s="176" t="str">
        <f t="shared" si="37"/>
        <v>Fraction of Eligible Industrial Energy Use Shifted to Electricity</v>
      </c>
      <c r="D731" s="6" t="s">
        <v>1944</v>
      </c>
      <c r="E731" s="1" t="s">
        <v>2300</v>
      </c>
      <c r="F731" t="s">
        <v>1907</v>
      </c>
      <c r="G731" s="47" t="s">
        <v>2307</v>
      </c>
      <c r="H731" s="44">
        <v>1932</v>
      </c>
      <c r="I731" s="197" t="s">
        <v>43</v>
      </c>
      <c r="J731" s="177" t="str">
        <f>IF(ISBLANK(INDEX('Policy Characteristics'!D:D,MATCH($C731,'Policy Characteristics'!$C:$C,0))),"",INDEX('Policy Characteristics'!D:D,MATCH($C731,'Policy Characteristics'!$C:$C,0)))</f>
        <v>Electrification</v>
      </c>
      <c r="K731" s="176" t="str">
        <f>IF(ISBLANK(INDEX('Policy Characteristics'!E:E,MATCH($C731,'Policy Characteristics'!$C:$C,0))),"",INDEX('Policy Characteristics'!E:E,MATCH($C731,'Policy Characteristics'!$C:$C,0)))</f>
        <v>indst shift to electricity</v>
      </c>
      <c r="L731" s="176">
        <f>IF(ISBLANK(INDEX('Policy Characteristics'!F:F,MATCH($C731,'Policy Characteristics'!$C:$C,0))),"",INDEX('Policy Characteristics'!F:F,MATCH($C731,'Policy Characteristics'!$C:$C,0)))</f>
        <v>0</v>
      </c>
      <c r="M731" s="176">
        <f>IF(ISBLANK(INDEX('Policy Characteristics'!G:G,MATCH($C731,'Policy Characteristics'!$C:$C,0))),"",INDEX('Policy Characteristics'!G:G,MATCH($C731,'Policy Characteristics'!$C:$C,0)))</f>
        <v>1</v>
      </c>
      <c r="N731" s="176">
        <f>IF(ISBLANK(INDEX('Policy Characteristics'!H:H,MATCH($C731,'Policy Characteristics'!$C:$C,0))),"",INDEX('Policy Characteristics'!H:H,MATCH($C731,'Policy Characteristics'!$C:$C,0)))</f>
        <v>0.01</v>
      </c>
      <c r="O731" s="176" t="str">
        <f>IF(ISBLANK(INDEX('Policy Characteristics'!I:I,MATCH($C731,'Policy Characteristics'!$C:$C,0))),"",INDEX('Policy Characteristics'!I:I,MATCH($C731,'Policy Characteristics'!$C:$C,0)))</f>
        <v>% of fuel shifted</v>
      </c>
      <c r="P731" s="176"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1" s="176" t="str">
        <f>IF(ISBLANK(INDEX('Policy Characteristics'!K:K,MATCH($C731,'Policy Characteristics'!$C:$C,0))),"",INDEX('Policy Characteristics'!K:K,MATCH($C731,'Policy Characteristics'!$C:$C,0)))</f>
        <v>industry-ag-main.html#fuel-switching</v>
      </c>
      <c r="R731" s="176" t="str">
        <f>IF(ISBLANK(INDEX('Policy Characteristics'!L:L,MATCH($C731,'Policy Characteristics'!$C:$C,0))),"",INDEX('Policy Characteristics'!L:L,MATCH($C731,'Policy Characteristics'!$C:$C,0)))</f>
        <v>industry-elec-and-hydrogen.html</v>
      </c>
    </row>
    <row r="732" spans="1:18" x14ac:dyDescent="0.25">
      <c r="A732" s="176" t="str">
        <f>IF(ISBLANK(INDEX('Policy Characteristics'!A:A,MATCH($C732,'Policy Characteristics'!$C:$C,0))),"",INDEX('Policy Characteristics'!A:A,MATCH($C732,'Policy Characteristics'!$C:$C,0)))</f>
        <v>Industry</v>
      </c>
      <c r="B732" s="184" t="str">
        <f>IF(ISBLANK(INDEX('Policy Characteristics'!B:B,MATCH($C732,'Policy Characteristics'!$C:$C,0))),"",INDEX('Policy Characteristics'!B:B,MATCH($C732,'Policy Characteristics'!$C:$C,0)))</f>
        <v>Electrification</v>
      </c>
      <c r="C732" s="176" t="str">
        <f t="shared" si="37"/>
        <v>Fraction of Eligible Industrial Energy Use Shifted to Electricity</v>
      </c>
      <c r="D732" s="6" t="s">
        <v>1944</v>
      </c>
      <c r="E732" s="1" t="s">
        <v>2301</v>
      </c>
      <c r="F732" t="s">
        <v>1907</v>
      </c>
      <c r="G732" s="47" t="s">
        <v>2308</v>
      </c>
      <c r="H732" s="44">
        <v>1933</v>
      </c>
      <c r="I732" s="197" t="s">
        <v>43</v>
      </c>
      <c r="J732" s="177" t="str">
        <f>IF(ISBLANK(INDEX('Policy Characteristics'!D:D,MATCH($C732,'Policy Characteristics'!$C:$C,0))),"",INDEX('Policy Characteristics'!D:D,MATCH($C732,'Policy Characteristics'!$C:$C,0)))</f>
        <v>Electrification</v>
      </c>
      <c r="K732" s="176" t="str">
        <f>IF(ISBLANK(INDEX('Policy Characteristics'!E:E,MATCH($C732,'Policy Characteristics'!$C:$C,0))),"",INDEX('Policy Characteristics'!E:E,MATCH($C732,'Policy Characteristics'!$C:$C,0)))</f>
        <v>indst shift to electricity</v>
      </c>
      <c r="L732" s="176">
        <f>IF(ISBLANK(INDEX('Policy Characteristics'!F:F,MATCH($C732,'Policy Characteristics'!$C:$C,0))),"",INDEX('Policy Characteristics'!F:F,MATCH($C732,'Policy Characteristics'!$C:$C,0)))</f>
        <v>0</v>
      </c>
      <c r="M732" s="176">
        <f>IF(ISBLANK(INDEX('Policy Characteristics'!G:G,MATCH($C732,'Policy Characteristics'!$C:$C,0))),"",INDEX('Policy Characteristics'!G:G,MATCH($C732,'Policy Characteristics'!$C:$C,0)))</f>
        <v>1</v>
      </c>
      <c r="N732" s="176">
        <f>IF(ISBLANK(INDEX('Policy Characteristics'!H:H,MATCH($C732,'Policy Characteristics'!$C:$C,0))),"",INDEX('Policy Characteristics'!H:H,MATCH($C732,'Policy Characteristics'!$C:$C,0)))</f>
        <v>0.01</v>
      </c>
      <c r="O732" s="176" t="str">
        <f>IF(ISBLANK(INDEX('Policy Characteristics'!I:I,MATCH($C732,'Policy Characteristics'!$C:$C,0))),"",INDEX('Policy Characteristics'!I:I,MATCH($C732,'Policy Characteristics'!$C:$C,0)))</f>
        <v>% of fuel shifted</v>
      </c>
      <c r="P732" s="176"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2" s="176" t="str">
        <f>IF(ISBLANK(INDEX('Policy Characteristics'!K:K,MATCH($C732,'Policy Characteristics'!$C:$C,0))),"",INDEX('Policy Characteristics'!K:K,MATCH($C732,'Policy Characteristics'!$C:$C,0)))</f>
        <v>industry-ag-main.html#fuel-switching</v>
      </c>
      <c r="R732" s="176" t="str">
        <f>IF(ISBLANK(INDEX('Policy Characteristics'!L:L,MATCH($C732,'Policy Characteristics'!$C:$C,0))),"",INDEX('Policy Characteristics'!L:L,MATCH($C732,'Policy Characteristics'!$C:$C,0)))</f>
        <v>industry-elec-and-hydrogen.html</v>
      </c>
    </row>
    <row r="733" spans="1:18" x14ac:dyDescent="0.25">
      <c r="A733" s="176" t="str">
        <f>IF(ISBLANK(INDEX('Policy Characteristics'!A:A,MATCH($C733,'Policy Characteristics'!$C:$C,0))),"",INDEX('Policy Characteristics'!A:A,MATCH($C733,'Policy Characteristics'!$C:$C,0)))</f>
        <v>Industry</v>
      </c>
      <c r="B733" s="184" t="str">
        <f>IF(ISBLANK(INDEX('Policy Characteristics'!B:B,MATCH($C733,'Policy Characteristics'!$C:$C,0))),"",INDEX('Policy Characteristics'!B:B,MATCH($C733,'Policy Characteristics'!$C:$C,0)))</f>
        <v>Electrification</v>
      </c>
      <c r="C733" s="176" t="str">
        <f t="shared" si="37"/>
        <v>Fraction of Eligible Industrial Energy Use Shifted to Electricity</v>
      </c>
      <c r="D733" s="6" t="s">
        <v>1944</v>
      </c>
      <c r="E733" s="1" t="s">
        <v>2302</v>
      </c>
      <c r="F733" t="s">
        <v>1907</v>
      </c>
      <c r="G733" s="47" t="s">
        <v>2309</v>
      </c>
      <c r="H733" s="44">
        <v>1934</v>
      </c>
      <c r="I733" s="197" t="s">
        <v>43</v>
      </c>
      <c r="J733" s="177" t="str">
        <f>IF(ISBLANK(INDEX('Policy Characteristics'!D:D,MATCH($C733,'Policy Characteristics'!$C:$C,0))),"",INDEX('Policy Characteristics'!D:D,MATCH($C733,'Policy Characteristics'!$C:$C,0)))</f>
        <v>Electrification</v>
      </c>
      <c r="K733" s="176" t="str">
        <f>IF(ISBLANK(INDEX('Policy Characteristics'!E:E,MATCH($C733,'Policy Characteristics'!$C:$C,0))),"",INDEX('Policy Characteristics'!E:E,MATCH($C733,'Policy Characteristics'!$C:$C,0)))</f>
        <v>indst shift to electricity</v>
      </c>
      <c r="L733" s="176">
        <f>IF(ISBLANK(INDEX('Policy Characteristics'!F:F,MATCH($C733,'Policy Characteristics'!$C:$C,0))),"",INDEX('Policy Characteristics'!F:F,MATCH($C733,'Policy Characteristics'!$C:$C,0)))</f>
        <v>0</v>
      </c>
      <c r="M733" s="176">
        <f>IF(ISBLANK(INDEX('Policy Characteristics'!G:G,MATCH($C733,'Policy Characteristics'!$C:$C,0))),"",INDEX('Policy Characteristics'!G:G,MATCH($C733,'Policy Characteristics'!$C:$C,0)))</f>
        <v>1</v>
      </c>
      <c r="N733" s="176">
        <f>IF(ISBLANK(INDEX('Policy Characteristics'!H:H,MATCH($C733,'Policy Characteristics'!$C:$C,0))),"",INDEX('Policy Characteristics'!H:H,MATCH($C733,'Policy Characteristics'!$C:$C,0)))</f>
        <v>0.01</v>
      </c>
      <c r="O733" s="176" t="str">
        <f>IF(ISBLANK(INDEX('Policy Characteristics'!I:I,MATCH($C733,'Policy Characteristics'!$C:$C,0))),"",INDEX('Policy Characteristics'!I:I,MATCH($C733,'Policy Characteristics'!$C:$C,0)))</f>
        <v>% of fuel shifted</v>
      </c>
      <c r="P733" s="176"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3" s="176" t="str">
        <f>IF(ISBLANK(INDEX('Policy Characteristics'!K:K,MATCH($C733,'Policy Characteristics'!$C:$C,0))),"",INDEX('Policy Characteristics'!K:K,MATCH($C733,'Policy Characteristics'!$C:$C,0)))</f>
        <v>industry-ag-main.html#fuel-switching</v>
      </c>
      <c r="R733" s="176" t="str">
        <f>IF(ISBLANK(INDEX('Policy Characteristics'!L:L,MATCH($C733,'Policy Characteristics'!$C:$C,0))),"",INDEX('Policy Characteristics'!L:L,MATCH($C733,'Policy Characteristics'!$C:$C,0)))</f>
        <v>industry-elec-and-hydrogen.html</v>
      </c>
    </row>
    <row r="734" spans="1:18" x14ac:dyDescent="0.25">
      <c r="A734" s="176" t="str">
        <f>IF(ISBLANK(INDEX('Policy Characteristics'!A:A,MATCH($C734,'Policy Characteristics'!$C:$C,0))),"",INDEX('Policy Characteristics'!A:A,MATCH($C734,'Policy Characteristics'!$C:$C,0)))</f>
        <v>Industry</v>
      </c>
      <c r="B734" s="184" t="str">
        <f>IF(ISBLANK(INDEX('Policy Characteristics'!B:B,MATCH($C734,'Policy Characteristics'!$C:$C,0))),"",INDEX('Policy Characteristics'!B:B,MATCH($C734,'Policy Characteristics'!$C:$C,0)))</f>
        <v>Electrification</v>
      </c>
      <c r="C734" s="176" t="str">
        <f t="shared" si="37"/>
        <v>Fraction of Eligible Industrial Energy Use Shifted to Electricity</v>
      </c>
      <c r="D734" s="6" t="s">
        <v>1944</v>
      </c>
      <c r="E734" s="1" t="s">
        <v>2303</v>
      </c>
      <c r="F734" t="s">
        <v>1907</v>
      </c>
      <c r="G734" s="47" t="s">
        <v>2310</v>
      </c>
      <c r="H734" s="44">
        <v>1935</v>
      </c>
      <c r="I734" s="197" t="s">
        <v>43</v>
      </c>
      <c r="J734" s="177" t="str">
        <f>IF(ISBLANK(INDEX('Policy Characteristics'!D:D,MATCH($C734,'Policy Characteristics'!$C:$C,0))),"",INDEX('Policy Characteristics'!D:D,MATCH($C734,'Policy Characteristics'!$C:$C,0)))</f>
        <v>Electrification</v>
      </c>
      <c r="K734" s="176" t="str">
        <f>IF(ISBLANK(INDEX('Policy Characteristics'!E:E,MATCH($C734,'Policy Characteristics'!$C:$C,0))),"",INDEX('Policy Characteristics'!E:E,MATCH($C734,'Policy Characteristics'!$C:$C,0)))</f>
        <v>indst shift to electricity</v>
      </c>
      <c r="L734" s="176">
        <f>IF(ISBLANK(INDEX('Policy Characteristics'!F:F,MATCH($C734,'Policy Characteristics'!$C:$C,0))),"",INDEX('Policy Characteristics'!F:F,MATCH($C734,'Policy Characteristics'!$C:$C,0)))</f>
        <v>0</v>
      </c>
      <c r="M734" s="176">
        <f>IF(ISBLANK(INDEX('Policy Characteristics'!G:G,MATCH($C734,'Policy Characteristics'!$C:$C,0))),"",INDEX('Policy Characteristics'!G:G,MATCH($C734,'Policy Characteristics'!$C:$C,0)))</f>
        <v>1</v>
      </c>
      <c r="N734" s="176">
        <f>IF(ISBLANK(INDEX('Policy Characteristics'!H:H,MATCH($C734,'Policy Characteristics'!$C:$C,0))),"",INDEX('Policy Characteristics'!H:H,MATCH($C734,'Policy Characteristics'!$C:$C,0)))</f>
        <v>0.01</v>
      </c>
      <c r="O734" s="176" t="str">
        <f>IF(ISBLANK(INDEX('Policy Characteristics'!I:I,MATCH($C734,'Policy Characteristics'!$C:$C,0))),"",INDEX('Policy Characteristics'!I:I,MATCH($C734,'Policy Characteristics'!$C:$C,0)))</f>
        <v>% of fuel shifted</v>
      </c>
      <c r="P734" s="176"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4" s="176" t="str">
        <f>IF(ISBLANK(INDEX('Policy Characteristics'!K:K,MATCH($C734,'Policy Characteristics'!$C:$C,0))),"",INDEX('Policy Characteristics'!K:K,MATCH($C734,'Policy Characteristics'!$C:$C,0)))</f>
        <v>industry-ag-main.html#fuel-switching</v>
      </c>
      <c r="R734" s="176" t="str">
        <f>IF(ISBLANK(INDEX('Policy Characteristics'!L:L,MATCH($C734,'Policy Characteristics'!$C:$C,0))),"",INDEX('Policy Characteristics'!L:L,MATCH($C734,'Policy Characteristics'!$C:$C,0)))</f>
        <v>industry-elec-and-hydrogen.html</v>
      </c>
    </row>
    <row r="735" spans="1:18" x14ac:dyDescent="0.25">
      <c r="A735" s="176" t="str">
        <f>IF(ISBLANK(INDEX('Policy Characteristics'!A:A,MATCH($C735,'Policy Characteristics'!$C:$C,0))),"",INDEX('Policy Characteristics'!A:A,MATCH($C735,'Policy Characteristics'!$C:$C,0)))</f>
        <v>Industry</v>
      </c>
      <c r="B735" s="184" t="str">
        <f>IF(ISBLANK(INDEX('Policy Characteristics'!B:B,MATCH($C735,'Policy Characteristics'!$C:$C,0))),"",INDEX('Policy Characteristics'!B:B,MATCH($C735,'Policy Characteristics'!$C:$C,0)))</f>
        <v>Electrification</v>
      </c>
      <c r="C735" s="176" t="str">
        <f t="shared" si="37"/>
        <v>Fraction of Eligible Industrial Energy Use Shifted to Electricity</v>
      </c>
      <c r="D735" s="6" t="s">
        <v>1944</v>
      </c>
      <c r="E735" s="1" t="s">
        <v>2304</v>
      </c>
      <c r="F735" t="s">
        <v>1907</v>
      </c>
      <c r="G735" s="47" t="s">
        <v>2311</v>
      </c>
      <c r="H735" s="44">
        <v>1936</v>
      </c>
      <c r="I735" s="47" t="s">
        <v>43</v>
      </c>
      <c r="J735" s="177" t="str">
        <f>IF(ISBLANK(INDEX('Policy Characteristics'!D:D,MATCH($C735,'Policy Characteristics'!$C:$C,0))),"",INDEX('Policy Characteristics'!D:D,MATCH($C735,'Policy Characteristics'!$C:$C,0)))</f>
        <v>Electrification</v>
      </c>
      <c r="K735" s="176" t="str">
        <f>IF(ISBLANK(INDEX('Policy Characteristics'!E:E,MATCH($C735,'Policy Characteristics'!$C:$C,0))),"",INDEX('Policy Characteristics'!E:E,MATCH($C735,'Policy Characteristics'!$C:$C,0)))</f>
        <v>indst shift to electricity</v>
      </c>
      <c r="L735" s="176">
        <f>IF(ISBLANK(INDEX('Policy Characteristics'!F:F,MATCH($C735,'Policy Characteristics'!$C:$C,0))),"",INDEX('Policy Characteristics'!F:F,MATCH($C735,'Policy Characteristics'!$C:$C,0)))</f>
        <v>0</v>
      </c>
      <c r="M735" s="176">
        <f>IF(ISBLANK(INDEX('Policy Characteristics'!G:G,MATCH($C735,'Policy Characteristics'!$C:$C,0))),"",INDEX('Policy Characteristics'!G:G,MATCH($C735,'Policy Characteristics'!$C:$C,0)))</f>
        <v>1</v>
      </c>
      <c r="N735" s="176">
        <f>IF(ISBLANK(INDEX('Policy Characteristics'!H:H,MATCH($C735,'Policy Characteristics'!$C:$C,0))),"",INDEX('Policy Characteristics'!H:H,MATCH($C735,'Policy Characteristics'!$C:$C,0)))</f>
        <v>0.01</v>
      </c>
      <c r="O735" s="176" t="str">
        <f>IF(ISBLANK(INDEX('Policy Characteristics'!I:I,MATCH($C735,'Policy Characteristics'!$C:$C,0))),"",INDEX('Policy Characteristics'!I:I,MATCH($C735,'Policy Characteristics'!$C:$C,0)))</f>
        <v>% of fuel shifted</v>
      </c>
      <c r="P735" s="176"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5" s="176" t="str">
        <f>IF(ISBLANK(INDEX('Policy Characteristics'!K:K,MATCH($C735,'Policy Characteristics'!$C:$C,0))),"",INDEX('Policy Characteristics'!K:K,MATCH($C735,'Policy Characteristics'!$C:$C,0)))</f>
        <v>industry-ag-main.html#fuel-switching</v>
      </c>
      <c r="R735" s="176" t="str">
        <f>IF(ISBLANK(INDEX('Policy Characteristics'!L:L,MATCH($C735,'Policy Characteristics'!$C:$C,0))),"",INDEX('Policy Characteristics'!L:L,MATCH($C735,'Policy Characteristics'!$C:$C,0)))</f>
        <v>industry-elec-and-hydrogen.html</v>
      </c>
    </row>
    <row r="736" spans="1:18" x14ac:dyDescent="0.25">
      <c r="A736" s="176" t="str">
        <f>IF(ISBLANK(INDEX('Policy Characteristics'!A:A,MATCH($C736,'Policy Characteristics'!$C:$C,0))),"",INDEX('Policy Characteristics'!A:A,MATCH($C736,'Policy Characteristics'!$C:$C,0)))</f>
        <v>Industry</v>
      </c>
      <c r="B736" s="184" t="str">
        <f>IF(ISBLANK(INDEX('Policy Characteristics'!B:B,MATCH($C736,'Policy Characteristics'!$C:$C,0))),"",INDEX('Policy Characteristics'!B:B,MATCH($C736,'Policy Characteristics'!$C:$C,0)))</f>
        <v>Electrification</v>
      </c>
      <c r="C736" s="176" t="str">
        <f t="shared" si="37"/>
        <v>Fraction of Eligible Industrial Energy Use Shifted to Electricity</v>
      </c>
      <c r="D736" s="6" t="s">
        <v>1944</v>
      </c>
      <c r="E736" s="1" t="s">
        <v>2444</v>
      </c>
      <c r="F736" t="s">
        <v>1907</v>
      </c>
      <c r="G736" s="47" t="s">
        <v>2444</v>
      </c>
      <c r="H736" s="44">
        <v>1937</v>
      </c>
      <c r="I736" s="47" t="s">
        <v>43</v>
      </c>
      <c r="J736" s="177" t="str">
        <f>IF(ISBLANK(INDEX('Policy Characteristics'!D:D,MATCH($C736,'Policy Characteristics'!$C:$C,0))),"",INDEX('Policy Characteristics'!D:D,MATCH($C736,'Policy Characteristics'!$C:$C,0)))</f>
        <v>Electrification</v>
      </c>
      <c r="K736" s="176" t="str">
        <f>IF(ISBLANK(INDEX('Policy Characteristics'!E:E,MATCH($C736,'Policy Characteristics'!$C:$C,0))),"",INDEX('Policy Characteristics'!E:E,MATCH($C736,'Policy Characteristics'!$C:$C,0)))</f>
        <v>indst shift to electricity</v>
      </c>
      <c r="L736" s="176">
        <f>IF(ISBLANK(INDEX('Policy Characteristics'!F:F,MATCH($C736,'Policy Characteristics'!$C:$C,0))),"",INDEX('Policy Characteristics'!F:F,MATCH($C736,'Policy Characteristics'!$C:$C,0)))</f>
        <v>0</v>
      </c>
      <c r="M736" s="176">
        <f>IF(ISBLANK(INDEX('Policy Characteristics'!G:G,MATCH($C736,'Policy Characteristics'!$C:$C,0))),"",INDEX('Policy Characteristics'!G:G,MATCH($C736,'Policy Characteristics'!$C:$C,0)))</f>
        <v>1</v>
      </c>
      <c r="N736" s="176">
        <f>IF(ISBLANK(INDEX('Policy Characteristics'!H:H,MATCH($C736,'Policy Characteristics'!$C:$C,0))),"",INDEX('Policy Characteristics'!H:H,MATCH($C736,'Policy Characteristics'!$C:$C,0)))</f>
        <v>0.01</v>
      </c>
      <c r="O736" s="176" t="str">
        <f>IF(ISBLANK(INDEX('Policy Characteristics'!I:I,MATCH($C736,'Policy Characteristics'!$C:$C,0))),"",INDEX('Policy Characteristics'!I:I,MATCH($C736,'Policy Characteristics'!$C:$C,0)))</f>
        <v>% of fuel shifted</v>
      </c>
      <c r="P736" s="176"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6" s="176" t="str">
        <f>IF(ISBLANK(INDEX('Policy Characteristics'!K:K,MATCH($C736,'Policy Characteristics'!$C:$C,0))),"",INDEX('Policy Characteristics'!K:K,MATCH($C736,'Policy Characteristics'!$C:$C,0)))</f>
        <v>industry-ag-main.html#fuel-switching</v>
      </c>
      <c r="R736" s="176" t="str">
        <f>IF(ISBLANK(INDEX('Policy Characteristics'!L:L,MATCH($C736,'Policy Characteristics'!$C:$C,0))),"",INDEX('Policy Characteristics'!L:L,MATCH($C736,'Policy Characteristics'!$C:$C,0)))</f>
        <v>industry-elec-and-hydrogen.html</v>
      </c>
    </row>
    <row r="737" spans="1:18" x14ac:dyDescent="0.25">
      <c r="A737" s="176" t="str">
        <f>IF(ISBLANK(INDEX('Policy Characteristics'!A:A,MATCH($C737,'Policy Characteristics'!$C:$C,0))),"",INDEX('Policy Characteristics'!A:A,MATCH($C737,'Policy Characteristics'!$C:$C,0)))</f>
        <v>Industry</v>
      </c>
      <c r="B737" s="184" t="str">
        <f>IF(ISBLANK(INDEX('Policy Characteristics'!B:B,MATCH($C737,'Policy Characteristics'!$C:$C,0))),"",INDEX('Policy Characteristics'!B:B,MATCH($C737,'Policy Characteristics'!$C:$C,0)))</f>
        <v>Electrification</v>
      </c>
      <c r="C737" s="176" t="str">
        <f t="shared" si="37"/>
        <v>Fraction of Eligible Industrial Energy Use Shifted to Electricity</v>
      </c>
      <c r="D737" s="6" t="s">
        <v>1945</v>
      </c>
      <c r="E737" s="1" t="s">
        <v>2298</v>
      </c>
      <c r="F737" t="s">
        <v>1456</v>
      </c>
      <c r="G737" s="47" t="s">
        <v>2305</v>
      </c>
      <c r="H737" s="44">
        <v>1938</v>
      </c>
      <c r="I737" s="197" t="s">
        <v>43</v>
      </c>
      <c r="J737" s="177" t="str">
        <f>IF(ISBLANK(INDEX('Policy Characteristics'!D:D,MATCH($C737,'Policy Characteristics'!$C:$C,0))),"",INDEX('Policy Characteristics'!D:D,MATCH($C737,'Policy Characteristics'!$C:$C,0)))</f>
        <v>Electrification</v>
      </c>
      <c r="K737" s="176" t="str">
        <f>IF(ISBLANK(INDEX('Policy Characteristics'!E:E,MATCH($C737,'Policy Characteristics'!$C:$C,0))),"",INDEX('Policy Characteristics'!E:E,MATCH($C737,'Policy Characteristics'!$C:$C,0)))</f>
        <v>indst shift to electricity</v>
      </c>
      <c r="L737" s="176">
        <f>IF(ISBLANK(INDEX('Policy Characteristics'!F:F,MATCH($C737,'Policy Characteristics'!$C:$C,0))),"",INDEX('Policy Characteristics'!F:F,MATCH($C737,'Policy Characteristics'!$C:$C,0)))</f>
        <v>0</v>
      </c>
      <c r="M737" s="176">
        <f>IF(ISBLANK(INDEX('Policy Characteristics'!G:G,MATCH($C737,'Policy Characteristics'!$C:$C,0))),"",INDEX('Policy Characteristics'!G:G,MATCH($C737,'Policy Characteristics'!$C:$C,0)))</f>
        <v>1</v>
      </c>
      <c r="N737" s="176">
        <f>IF(ISBLANK(INDEX('Policy Characteristics'!H:H,MATCH($C737,'Policy Characteristics'!$C:$C,0))),"",INDEX('Policy Characteristics'!H:H,MATCH($C737,'Policy Characteristics'!$C:$C,0)))</f>
        <v>0.01</v>
      </c>
      <c r="O737" s="176" t="str">
        <f>IF(ISBLANK(INDEX('Policy Characteristics'!I:I,MATCH($C737,'Policy Characteristics'!$C:$C,0))),"",INDEX('Policy Characteristics'!I:I,MATCH($C737,'Policy Characteristics'!$C:$C,0)))</f>
        <v>% of fuel shifted</v>
      </c>
      <c r="P737" s="176"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7" s="176" t="str">
        <f>IF(ISBLANK(INDEX('Policy Characteristics'!K:K,MATCH($C737,'Policy Characteristics'!$C:$C,0))),"",INDEX('Policy Characteristics'!K:K,MATCH($C737,'Policy Characteristics'!$C:$C,0)))</f>
        <v>industry-ag-main.html#fuel-switching</v>
      </c>
      <c r="R737" s="176" t="str">
        <f>IF(ISBLANK(INDEX('Policy Characteristics'!L:L,MATCH($C737,'Policy Characteristics'!$C:$C,0))),"",INDEX('Policy Characteristics'!L:L,MATCH($C737,'Policy Characteristics'!$C:$C,0)))</f>
        <v>industry-elec-and-hydrogen.html</v>
      </c>
    </row>
    <row r="738" spans="1:18" x14ac:dyDescent="0.25">
      <c r="A738" s="176" t="str">
        <f>IF(ISBLANK(INDEX('Policy Characteristics'!A:A,MATCH($C738,'Policy Characteristics'!$C:$C,0))),"",INDEX('Policy Characteristics'!A:A,MATCH($C738,'Policy Characteristics'!$C:$C,0)))</f>
        <v>Industry</v>
      </c>
      <c r="B738" s="184" t="str">
        <f>IF(ISBLANK(INDEX('Policy Characteristics'!B:B,MATCH($C738,'Policy Characteristics'!$C:$C,0))),"",INDEX('Policy Characteristics'!B:B,MATCH($C738,'Policy Characteristics'!$C:$C,0)))</f>
        <v>Electrification</v>
      </c>
      <c r="C738" s="176" t="str">
        <f t="shared" si="37"/>
        <v>Fraction of Eligible Industrial Energy Use Shifted to Electricity</v>
      </c>
      <c r="D738" s="6" t="s">
        <v>1945</v>
      </c>
      <c r="E738" s="1" t="s">
        <v>2299</v>
      </c>
      <c r="F738" t="s">
        <v>1456</v>
      </c>
      <c r="G738" s="47" t="s">
        <v>2306</v>
      </c>
      <c r="H738" s="44">
        <v>1939</v>
      </c>
      <c r="I738" s="197" t="s">
        <v>43</v>
      </c>
      <c r="J738" s="177" t="str">
        <f>IF(ISBLANK(INDEX('Policy Characteristics'!D:D,MATCH($C738,'Policy Characteristics'!$C:$C,0))),"",INDEX('Policy Characteristics'!D:D,MATCH($C738,'Policy Characteristics'!$C:$C,0)))</f>
        <v>Electrification</v>
      </c>
      <c r="K738" s="176" t="str">
        <f>IF(ISBLANK(INDEX('Policy Characteristics'!E:E,MATCH($C738,'Policy Characteristics'!$C:$C,0))),"",INDEX('Policy Characteristics'!E:E,MATCH($C738,'Policy Characteristics'!$C:$C,0)))</f>
        <v>indst shift to electricity</v>
      </c>
      <c r="L738" s="176">
        <f>IF(ISBLANK(INDEX('Policy Characteristics'!F:F,MATCH($C738,'Policy Characteristics'!$C:$C,0))),"",INDEX('Policy Characteristics'!F:F,MATCH($C738,'Policy Characteristics'!$C:$C,0)))</f>
        <v>0</v>
      </c>
      <c r="M738" s="176">
        <f>IF(ISBLANK(INDEX('Policy Characteristics'!G:G,MATCH($C738,'Policy Characteristics'!$C:$C,0))),"",INDEX('Policy Characteristics'!G:G,MATCH($C738,'Policy Characteristics'!$C:$C,0)))</f>
        <v>1</v>
      </c>
      <c r="N738" s="176">
        <f>IF(ISBLANK(INDEX('Policy Characteristics'!H:H,MATCH($C738,'Policy Characteristics'!$C:$C,0))),"",INDEX('Policy Characteristics'!H:H,MATCH($C738,'Policy Characteristics'!$C:$C,0)))</f>
        <v>0.01</v>
      </c>
      <c r="O738" s="176" t="str">
        <f>IF(ISBLANK(INDEX('Policy Characteristics'!I:I,MATCH($C738,'Policy Characteristics'!$C:$C,0))),"",INDEX('Policy Characteristics'!I:I,MATCH($C738,'Policy Characteristics'!$C:$C,0)))</f>
        <v>% of fuel shifted</v>
      </c>
      <c r="P738" s="176"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8" s="176" t="str">
        <f>IF(ISBLANK(INDEX('Policy Characteristics'!K:K,MATCH($C738,'Policy Characteristics'!$C:$C,0))),"",INDEX('Policy Characteristics'!K:K,MATCH($C738,'Policy Characteristics'!$C:$C,0)))</f>
        <v>industry-ag-main.html#fuel-switching</v>
      </c>
      <c r="R738" s="176" t="str">
        <f>IF(ISBLANK(INDEX('Policy Characteristics'!L:L,MATCH($C738,'Policy Characteristics'!$C:$C,0))),"",INDEX('Policy Characteristics'!L:L,MATCH($C738,'Policy Characteristics'!$C:$C,0)))</f>
        <v>industry-elec-and-hydrogen.html</v>
      </c>
    </row>
    <row r="739" spans="1:18" x14ac:dyDescent="0.25">
      <c r="A739" s="176" t="str">
        <f>IF(ISBLANK(INDEX('Policy Characteristics'!A:A,MATCH($C739,'Policy Characteristics'!$C:$C,0))),"",INDEX('Policy Characteristics'!A:A,MATCH($C739,'Policy Characteristics'!$C:$C,0)))</f>
        <v>Industry</v>
      </c>
      <c r="B739" s="184" t="str">
        <f>IF(ISBLANK(INDEX('Policy Characteristics'!B:B,MATCH($C739,'Policy Characteristics'!$C:$C,0))),"",INDEX('Policy Characteristics'!B:B,MATCH($C739,'Policy Characteristics'!$C:$C,0)))</f>
        <v>Electrification</v>
      </c>
      <c r="C739" s="176" t="str">
        <f t="shared" si="37"/>
        <v>Fraction of Eligible Industrial Energy Use Shifted to Electricity</v>
      </c>
      <c r="D739" s="6" t="s">
        <v>1945</v>
      </c>
      <c r="E739" s="1" t="s">
        <v>2300</v>
      </c>
      <c r="F739" t="s">
        <v>1456</v>
      </c>
      <c r="G739" s="47" t="s">
        <v>2307</v>
      </c>
      <c r="H739" s="44">
        <v>1940</v>
      </c>
      <c r="I739" s="197" t="s">
        <v>43</v>
      </c>
      <c r="J739" s="177" t="str">
        <f>IF(ISBLANK(INDEX('Policy Characteristics'!D:D,MATCH($C739,'Policy Characteristics'!$C:$C,0))),"",INDEX('Policy Characteristics'!D:D,MATCH($C739,'Policy Characteristics'!$C:$C,0)))</f>
        <v>Electrification</v>
      </c>
      <c r="K739" s="176" t="str">
        <f>IF(ISBLANK(INDEX('Policy Characteristics'!E:E,MATCH($C739,'Policy Characteristics'!$C:$C,0))),"",INDEX('Policy Characteristics'!E:E,MATCH($C739,'Policy Characteristics'!$C:$C,0)))</f>
        <v>indst shift to electricity</v>
      </c>
      <c r="L739" s="176">
        <f>IF(ISBLANK(INDEX('Policy Characteristics'!F:F,MATCH($C739,'Policy Characteristics'!$C:$C,0))),"",INDEX('Policy Characteristics'!F:F,MATCH($C739,'Policy Characteristics'!$C:$C,0)))</f>
        <v>0</v>
      </c>
      <c r="M739" s="176">
        <f>IF(ISBLANK(INDEX('Policy Characteristics'!G:G,MATCH($C739,'Policy Characteristics'!$C:$C,0))),"",INDEX('Policy Characteristics'!G:G,MATCH($C739,'Policy Characteristics'!$C:$C,0)))</f>
        <v>1</v>
      </c>
      <c r="N739" s="176">
        <f>IF(ISBLANK(INDEX('Policy Characteristics'!H:H,MATCH($C739,'Policy Characteristics'!$C:$C,0))),"",INDEX('Policy Characteristics'!H:H,MATCH($C739,'Policy Characteristics'!$C:$C,0)))</f>
        <v>0.01</v>
      </c>
      <c r="O739" s="176" t="str">
        <f>IF(ISBLANK(INDEX('Policy Characteristics'!I:I,MATCH($C739,'Policy Characteristics'!$C:$C,0))),"",INDEX('Policy Characteristics'!I:I,MATCH($C739,'Policy Characteristics'!$C:$C,0)))</f>
        <v>% of fuel shifted</v>
      </c>
      <c r="P739" s="176"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9" s="176" t="str">
        <f>IF(ISBLANK(INDEX('Policy Characteristics'!K:K,MATCH($C739,'Policy Characteristics'!$C:$C,0))),"",INDEX('Policy Characteristics'!K:K,MATCH($C739,'Policy Characteristics'!$C:$C,0)))</f>
        <v>industry-ag-main.html#fuel-switching</v>
      </c>
      <c r="R739" s="176" t="str">
        <f>IF(ISBLANK(INDEX('Policy Characteristics'!L:L,MATCH($C739,'Policy Characteristics'!$C:$C,0))),"",INDEX('Policy Characteristics'!L:L,MATCH($C739,'Policy Characteristics'!$C:$C,0)))</f>
        <v>industry-elec-and-hydrogen.html</v>
      </c>
    </row>
    <row r="740" spans="1:18" x14ac:dyDescent="0.25">
      <c r="A740" s="176" t="str">
        <f>IF(ISBLANK(INDEX('Policy Characteristics'!A:A,MATCH($C740,'Policy Characteristics'!$C:$C,0))),"",INDEX('Policy Characteristics'!A:A,MATCH($C740,'Policy Characteristics'!$C:$C,0)))</f>
        <v>Industry</v>
      </c>
      <c r="B740" s="184" t="str">
        <f>IF(ISBLANK(INDEX('Policy Characteristics'!B:B,MATCH($C740,'Policy Characteristics'!$C:$C,0))),"",INDEX('Policy Characteristics'!B:B,MATCH($C740,'Policy Characteristics'!$C:$C,0)))</f>
        <v>Electrification</v>
      </c>
      <c r="C740" s="176" t="str">
        <f t="shared" si="37"/>
        <v>Fraction of Eligible Industrial Energy Use Shifted to Electricity</v>
      </c>
      <c r="D740" s="6" t="s">
        <v>1945</v>
      </c>
      <c r="E740" s="1" t="s">
        <v>2301</v>
      </c>
      <c r="F740" t="s">
        <v>1456</v>
      </c>
      <c r="G740" s="47" t="s">
        <v>2308</v>
      </c>
      <c r="H740" s="44">
        <v>1941</v>
      </c>
      <c r="I740" s="197" t="s">
        <v>43</v>
      </c>
      <c r="J740" s="177" t="str">
        <f>IF(ISBLANK(INDEX('Policy Characteristics'!D:D,MATCH($C740,'Policy Characteristics'!$C:$C,0))),"",INDEX('Policy Characteristics'!D:D,MATCH($C740,'Policy Characteristics'!$C:$C,0)))</f>
        <v>Electrification</v>
      </c>
      <c r="K740" s="176" t="str">
        <f>IF(ISBLANK(INDEX('Policy Characteristics'!E:E,MATCH($C740,'Policy Characteristics'!$C:$C,0))),"",INDEX('Policy Characteristics'!E:E,MATCH($C740,'Policy Characteristics'!$C:$C,0)))</f>
        <v>indst shift to electricity</v>
      </c>
      <c r="L740" s="176">
        <f>IF(ISBLANK(INDEX('Policy Characteristics'!F:F,MATCH($C740,'Policy Characteristics'!$C:$C,0))),"",INDEX('Policy Characteristics'!F:F,MATCH($C740,'Policy Characteristics'!$C:$C,0)))</f>
        <v>0</v>
      </c>
      <c r="M740" s="176">
        <f>IF(ISBLANK(INDEX('Policy Characteristics'!G:G,MATCH($C740,'Policy Characteristics'!$C:$C,0))),"",INDEX('Policy Characteristics'!G:G,MATCH($C740,'Policy Characteristics'!$C:$C,0)))</f>
        <v>1</v>
      </c>
      <c r="N740" s="176">
        <f>IF(ISBLANK(INDEX('Policy Characteristics'!H:H,MATCH($C740,'Policy Characteristics'!$C:$C,0))),"",INDEX('Policy Characteristics'!H:H,MATCH($C740,'Policy Characteristics'!$C:$C,0)))</f>
        <v>0.01</v>
      </c>
      <c r="O740" s="176" t="str">
        <f>IF(ISBLANK(INDEX('Policy Characteristics'!I:I,MATCH($C740,'Policy Characteristics'!$C:$C,0))),"",INDEX('Policy Characteristics'!I:I,MATCH($C740,'Policy Characteristics'!$C:$C,0)))</f>
        <v>% of fuel shifted</v>
      </c>
      <c r="P740" s="176"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0" s="176" t="str">
        <f>IF(ISBLANK(INDEX('Policy Characteristics'!K:K,MATCH($C740,'Policy Characteristics'!$C:$C,0))),"",INDEX('Policy Characteristics'!K:K,MATCH($C740,'Policy Characteristics'!$C:$C,0)))</f>
        <v>industry-ag-main.html#fuel-switching</v>
      </c>
      <c r="R740" s="176" t="str">
        <f>IF(ISBLANK(INDEX('Policy Characteristics'!L:L,MATCH($C740,'Policy Characteristics'!$C:$C,0))),"",INDEX('Policy Characteristics'!L:L,MATCH($C740,'Policy Characteristics'!$C:$C,0)))</f>
        <v>industry-elec-and-hydrogen.html</v>
      </c>
    </row>
    <row r="741" spans="1:18" x14ac:dyDescent="0.25">
      <c r="A741" s="176" t="str">
        <f>IF(ISBLANK(INDEX('Policy Characteristics'!A:A,MATCH($C741,'Policy Characteristics'!$C:$C,0))),"",INDEX('Policy Characteristics'!A:A,MATCH($C741,'Policy Characteristics'!$C:$C,0)))</f>
        <v>Industry</v>
      </c>
      <c r="B741" s="184" t="str">
        <f>IF(ISBLANK(INDEX('Policy Characteristics'!B:B,MATCH($C741,'Policy Characteristics'!$C:$C,0))),"",INDEX('Policy Characteristics'!B:B,MATCH($C741,'Policy Characteristics'!$C:$C,0)))</f>
        <v>Electrification</v>
      </c>
      <c r="C741" s="176" t="str">
        <f t="shared" si="37"/>
        <v>Fraction of Eligible Industrial Energy Use Shifted to Electricity</v>
      </c>
      <c r="D741" s="6" t="s">
        <v>1945</v>
      </c>
      <c r="E741" s="1" t="s">
        <v>2302</v>
      </c>
      <c r="F741" t="s">
        <v>1456</v>
      </c>
      <c r="G741" s="47" t="s">
        <v>2309</v>
      </c>
      <c r="H741" s="44">
        <v>1942</v>
      </c>
      <c r="I741" s="197" t="s">
        <v>43</v>
      </c>
      <c r="J741" s="177" t="str">
        <f>IF(ISBLANK(INDEX('Policy Characteristics'!D:D,MATCH($C741,'Policy Characteristics'!$C:$C,0))),"",INDEX('Policy Characteristics'!D:D,MATCH($C741,'Policy Characteristics'!$C:$C,0)))</f>
        <v>Electrification</v>
      </c>
      <c r="K741" s="176" t="str">
        <f>IF(ISBLANK(INDEX('Policy Characteristics'!E:E,MATCH($C741,'Policy Characteristics'!$C:$C,0))),"",INDEX('Policy Characteristics'!E:E,MATCH($C741,'Policy Characteristics'!$C:$C,0)))</f>
        <v>indst shift to electricity</v>
      </c>
      <c r="L741" s="176">
        <f>IF(ISBLANK(INDEX('Policy Characteristics'!F:F,MATCH($C741,'Policy Characteristics'!$C:$C,0))),"",INDEX('Policy Characteristics'!F:F,MATCH($C741,'Policy Characteristics'!$C:$C,0)))</f>
        <v>0</v>
      </c>
      <c r="M741" s="176">
        <f>IF(ISBLANK(INDEX('Policy Characteristics'!G:G,MATCH($C741,'Policy Characteristics'!$C:$C,0))),"",INDEX('Policy Characteristics'!G:G,MATCH($C741,'Policy Characteristics'!$C:$C,0)))</f>
        <v>1</v>
      </c>
      <c r="N741" s="176">
        <f>IF(ISBLANK(INDEX('Policy Characteristics'!H:H,MATCH($C741,'Policy Characteristics'!$C:$C,0))),"",INDEX('Policy Characteristics'!H:H,MATCH($C741,'Policy Characteristics'!$C:$C,0)))</f>
        <v>0.01</v>
      </c>
      <c r="O741" s="176" t="str">
        <f>IF(ISBLANK(INDEX('Policy Characteristics'!I:I,MATCH($C741,'Policy Characteristics'!$C:$C,0))),"",INDEX('Policy Characteristics'!I:I,MATCH($C741,'Policy Characteristics'!$C:$C,0)))</f>
        <v>% of fuel shifted</v>
      </c>
      <c r="P741" s="176"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1" s="176" t="str">
        <f>IF(ISBLANK(INDEX('Policy Characteristics'!K:K,MATCH($C741,'Policy Characteristics'!$C:$C,0))),"",INDEX('Policy Characteristics'!K:K,MATCH($C741,'Policy Characteristics'!$C:$C,0)))</f>
        <v>industry-ag-main.html#fuel-switching</v>
      </c>
      <c r="R741" s="176" t="str">
        <f>IF(ISBLANK(INDEX('Policy Characteristics'!L:L,MATCH($C741,'Policy Characteristics'!$C:$C,0))),"",INDEX('Policy Characteristics'!L:L,MATCH($C741,'Policy Characteristics'!$C:$C,0)))</f>
        <v>industry-elec-and-hydrogen.html</v>
      </c>
    </row>
    <row r="742" spans="1:18" x14ac:dyDescent="0.25">
      <c r="A742" s="176" t="str">
        <f>IF(ISBLANK(INDEX('Policy Characteristics'!A:A,MATCH($C742,'Policy Characteristics'!$C:$C,0))),"",INDEX('Policy Characteristics'!A:A,MATCH($C742,'Policy Characteristics'!$C:$C,0)))</f>
        <v>Industry</v>
      </c>
      <c r="B742" s="184" t="str">
        <f>IF(ISBLANK(INDEX('Policy Characteristics'!B:B,MATCH($C742,'Policy Characteristics'!$C:$C,0))),"",INDEX('Policy Characteristics'!B:B,MATCH($C742,'Policy Characteristics'!$C:$C,0)))</f>
        <v>Electrification</v>
      </c>
      <c r="C742" s="176" t="str">
        <f t="shared" si="37"/>
        <v>Fraction of Eligible Industrial Energy Use Shifted to Electricity</v>
      </c>
      <c r="D742" s="6" t="s">
        <v>1945</v>
      </c>
      <c r="E742" s="1" t="s">
        <v>2303</v>
      </c>
      <c r="F742" t="s">
        <v>1456</v>
      </c>
      <c r="G742" s="47" t="s">
        <v>2310</v>
      </c>
      <c r="H742" s="44">
        <v>1943</v>
      </c>
      <c r="I742" s="197" t="s">
        <v>43</v>
      </c>
      <c r="J742" s="177" t="str">
        <f>IF(ISBLANK(INDEX('Policy Characteristics'!D:D,MATCH($C742,'Policy Characteristics'!$C:$C,0))),"",INDEX('Policy Characteristics'!D:D,MATCH($C742,'Policy Characteristics'!$C:$C,0)))</f>
        <v>Electrification</v>
      </c>
      <c r="K742" s="176" t="str">
        <f>IF(ISBLANK(INDEX('Policy Characteristics'!E:E,MATCH($C742,'Policy Characteristics'!$C:$C,0))),"",INDEX('Policy Characteristics'!E:E,MATCH($C742,'Policy Characteristics'!$C:$C,0)))</f>
        <v>indst shift to electricity</v>
      </c>
      <c r="L742" s="176">
        <f>IF(ISBLANK(INDEX('Policy Characteristics'!F:F,MATCH($C742,'Policy Characteristics'!$C:$C,0))),"",INDEX('Policy Characteristics'!F:F,MATCH($C742,'Policy Characteristics'!$C:$C,0)))</f>
        <v>0</v>
      </c>
      <c r="M742" s="176">
        <f>IF(ISBLANK(INDEX('Policy Characteristics'!G:G,MATCH($C742,'Policy Characteristics'!$C:$C,0))),"",INDEX('Policy Characteristics'!G:G,MATCH($C742,'Policy Characteristics'!$C:$C,0)))</f>
        <v>1</v>
      </c>
      <c r="N742" s="176">
        <f>IF(ISBLANK(INDEX('Policy Characteristics'!H:H,MATCH($C742,'Policy Characteristics'!$C:$C,0))),"",INDEX('Policy Characteristics'!H:H,MATCH($C742,'Policy Characteristics'!$C:$C,0)))</f>
        <v>0.01</v>
      </c>
      <c r="O742" s="176" t="str">
        <f>IF(ISBLANK(INDEX('Policy Characteristics'!I:I,MATCH($C742,'Policy Characteristics'!$C:$C,0))),"",INDEX('Policy Characteristics'!I:I,MATCH($C742,'Policy Characteristics'!$C:$C,0)))</f>
        <v>% of fuel shifted</v>
      </c>
      <c r="P742" s="176"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2" s="176" t="str">
        <f>IF(ISBLANK(INDEX('Policy Characteristics'!K:K,MATCH($C742,'Policy Characteristics'!$C:$C,0))),"",INDEX('Policy Characteristics'!K:K,MATCH($C742,'Policy Characteristics'!$C:$C,0)))</f>
        <v>industry-ag-main.html#fuel-switching</v>
      </c>
      <c r="R742" s="176" t="str">
        <f>IF(ISBLANK(INDEX('Policy Characteristics'!L:L,MATCH($C742,'Policy Characteristics'!$C:$C,0))),"",INDEX('Policy Characteristics'!L:L,MATCH($C742,'Policy Characteristics'!$C:$C,0)))</f>
        <v>industry-elec-and-hydrogen.html</v>
      </c>
    </row>
    <row r="743" spans="1:18" x14ac:dyDescent="0.25">
      <c r="A743" s="176" t="str">
        <f>IF(ISBLANK(INDEX('Policy Characteristics'!A:A,MATCH($C743,'Policy Characteristics'!$C:$C,0))),"",INDEX('Policy Characteristics'!A:A,MATCH($C743,'Policy Characteristics'!$C:$C,0)))</f>
        <v>Industry</v>
      </c>
      <c r="B743" s="184" t="str">
        <f>IF(ISBLANK(INDEX('Policy Characteristics'!B:B,MATCH($C743,'Policy Characteristics'!$C:$C,0))),"",INDEX('Policy Characteristics'!B:B,MATCH($C743,'Policy Characteristics'!$C:$C,0)))</f>
        <v>Electrification</v>
      </c>
      <c r="C743" s="176" t="str">
        <f t="shared" si="37"/>
        <v>Fraction of Eligible Industrial Energy Use Shifted to Electricity</v>
      </c>
      <c r="D743" s="6" t="s">
        <v>1945</v>
      </c>
      <c r="E743" s="1" t="s">
        <v>2304</v>
      </c>
      <c r="F743" t="s">
        <v>1456</v>
      </c>
      <c r="G743" s="47" t="s">
        <v>2311</v>
      </c>
      <c r="H743" s="44">
        <v>1944</v>
      </c>
      <c r="I743" s="47" t="s">
        <v>43</v>
      </c>
      <c r="J743" s="177" t="str">
        <f>IF(ISBLANK(INDEX('Policy Characteristics'!D:D,MATCH($C743,'Policy Characteristics'!$C:$C,0))),"",INDEX('Policy Characteristics'!D:D,MATCH($C743,'Policy Characteristics'!$C:$C,0)))</f>
        <v>Electrification</v>
      </c>
      <c r="K743" s="176" t="str">
        <f>IF(ISBLANK(INDEX('Policy Characteristics'!E:E,MATCH($C743,'Policy Characteristics'!$C:$C,0))),"",INDEX('Policy Characteristics'!E:E,MATCH($C743,'Policy Characteristics'!$C:$C,0)))</f>
        <v>indst shift to electricity</v>
      </c>
      <c r="L743" s="176">
        <f>IF(ISBLANK(INDEX('Policy Characteristics'!F:F,MATCH($C743,'Policy Characteristics'!$C:$C,0))),"",INDEX('Policy Characteristics'!F:F,MATCH($C743,'Policy Characteristics'!$C:$C,0)))</f>
        <v>0</v>
      </c>
      <c r="M743" s="176">
        <f>IF(ISBLANK(INDEX('Policy Characteristics'!G:G,MATCH($C743,'Policy Characteristics'!$C:$C,0))),"",INDEX('Policy Characteristics'!G:G,MATCH($C743,'Policy Characteristics'!$C:$C,0)))</f>
        <v>1</v>
      </c>
      <c r="N743" s="176">
        <f>IF(ISBLANK(INDEX('Policy Characteristics'!H:H,MATCH($C743,'Policy Characteristics'!$C:$C,0))),"",INDEX('Policy Characteristics'!H:H,MATCH($C743,'Policy Characteristics'!$C:$C,0)))</f>
        <v>0.01</v>
      </c>
      <c r="O743" s="176" t="str">
        <f>IF(ISBLANK(INDEX('Policy Characteristics'!I:I,MATCH($C743,'Policy Characteristics'!$C:$C,0))),"",INDEX('Policy Characteristics'!I:I,MATCH($C743,'Policy Characteristics'!$C:$C,0)))</f>
        <v>% of fuel shifted</v>
      </c>
      <c r="P743" s="176"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3" s="176" t="str">
        <f>IF(ISBLANK(INDEX('Policy Characteristics'!K:K,MATCH($C743,'Policy Characteristics'!$C:$C,0))),"",INDEX('Policy Characteristics'!K:K,MATCH($C743,'Policy Characteristics'!$C:$C,0)))</f>
        <v>industry-ag-main.html#fuel-switching</v>
      </c>
      <c r="R743" s="176" t="str">
        <f>IF(ISBLANK(INDEX('Policy Characteristics'!L:L,MATCH($C743,'Policy Characteristics'!$C:$C,0))),"",INDEX('Policy Characteristics'!L:L,MATCH($C743,'Policy Characteristics'!$C:$C,0)))</f>
        <v>industry-elec-and-hydrogen.html</v>
      </c>
    </row>
    <row r="744" spans="1:18" x14ac:dyDescent="0.25">
      <c r="A744" s="176" t="str">
        <f>IF(ISBLANK(INDEX('Policy Characteristics'!A:A,MATCH($C744,'Policy Characteristics'!$C:$C,0))),"",INDEX('Policy Characteristics'!A:A,MATCH($C744,'Policy Characteristics'!$C:$C,0)))</f>
        <v>Industry</v>
      </c>
      <c r="B744" s="184" t="str">
        <f>IF(ISBLANK(INDEX('Policy Characteristics'!B:B,MATCH($C744,'Policy Characteristics'!$C:$C,0))),"",INDEX('Policy Characteristics'!B:B,MATCH($C744,'Policy Characteristics'!$C:$C,0)))</f>
        <v>Electrification</v>
      </c>
      <c r="C744" s="176" t="str">
        <f t="shared" si="37"/>
        <v>Fraction of Eligible Industrial Energy Use Shifted to Electricity</v>
      </c>
      <c r="D744" s="6" t="s">
        <v>1945</v>
      </c>
      <c r="E744" s="1" t="s">
        <v>2444</v>
      </c>
      <c r="F744" t="s">
        <v>1456</v>
      </c>
      <c r="G744" s="47" t="s">
        <v>2444</v>
      </c>
      <c r="H744" s="44">
        <v>1945</v>
      </c>
      <c r="I744" s="197" t="s">
        <v>43</v>
      </c>
      <c r="J744" s="177" t="str">
        <f>IF(ISBLANK(INDEX('Policy Characteristics'!D:D,MATCH($C744,'Policy Characteristics'!$C:$C,0))),"",INDEX('Policy Characteristics'!D:D,MATCH($C744,'Policy Characteristics'!$C:$C,0)))</f>
        <v>Electrification</v>
      </c>
      <c r="K744" s="176" t="str">
        <f>IF(ISBLANK(INDEX('Policy Characteristics'!E:E,MATCH($C744,'Policy Characteristics'!$C:$C,0))),"",INDEX('Policy Characteristics'!E:E,MATCH($C744,'Policy Characteristics'!$C:$C,0)))</f>
        <v>indst shift to electricity</v>
      </c>
      <c r="L744" s="176">
        <f>IF(ISBLANK(INDEX('Policy Characteristics'!F:F,MATCH($C744,'Policy Characteristics'!$C:$C,0))),"",INDEX('Policy Characteristics'!F:F,MATCH($C744,'Policy Characteristics'!$C:$C,0)))</f>
        <v>0</v>
      </c>
      <c r="M744" s="176">
        <f>IF(ISBLANK(INDEX('Policy Characteristics'!G:G,MATCH($C744,'Policy Characteristics'!$C:$C,0))),"",INDEX('Policy Characteristics'!G:G,MATCH($C744,'Policy Characteristics'!$C:$C,0)))</f>
        <v>1</v>
      </c>
      <c r="N744" s="176">
        <f>IF(ISBLANK(INDEX('Policy Characteristics'!H:H,MATCH($C744,'Policy Characteristics'!$C:$C,0))),"",INDEX('Policy Characteristics'!H:H,MATCH($C744,'Policy Characteristics'!$C:$C,0)))</f>
        <v>0.01</v>
      </c>
      <c r="O744" s="176" t="str">
        <f>IF(ISBLANK(INDEX('Policy Characteristics'!I:I,MATCH($C744,'Policy Characteristics'!$C:$C,0))),"",INDEX('Policy Characteristics'!I:I,MATCH($C744,'Policy Characteristics'!$C:$C,0)))</f>
        <v>% of fuel shifted</v>
      </c>
      <c r="P744" s="176"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4" s="176" t="str">
        <f>IF(ISBLANK(INDEX('Policy Characteristics'!K:K,MATCH($C744,'Policy Characteristics'!$C:$C,0))),"",INDEX('Policy Characteristics'!K:K,MATCH($C744,'Policy Characteristics'!$C:$C,0)))</f>
        <v>industry-ag-main.html#fuel-switching</v>
      </c>
      <c r="R744" s="176" t="str">
        <f>IF(ISBLANK(INDEX('Policy Characteristics'!L:L,MATCH($C744,'Policy Characteristics'!$C:$C,0))),"",INDEX('Policy Characteristics'!L:L,MATCH($C744,'Policy Characteristics'!$C:$C,0)))</f>
        <v>industry-elec-and-hydrogen.html</v>
      </c>
    </row>
    <row r="745" spans="1:18" x14ac:dyDescent="0.25">
      <c r="A745" s="176" t="str">
        <f>IF(ISBLANK(INDEX('Policy Characteristics'!A:A,MATCH($C745,'Policy Characteristics'!$C:$C,0))),"",INDEX('Policy Characteristics'!A:A,MATCH($C745,'Policy Characteristics'!$C:$C,0)))</f>
        <v>Industry</v>
      </c>
      <c r="B745" s="184" t="str">
        <f>IF(ISBLANK(INDEX('Policy Characteristics'!B:B,MATCH($C745,'Policy Characteristics'!$C:$C,0))),"",INDEX('Policy Characteristics'!B:B,MATCH($C745,'Policy Characteristics'!$C:$C,0)))</f>
        <v>Electrification</v>
      </c>
      <c r="C745" s="176" t="str">
        <f t="shared" si="37"/>
        <v>Fraction of Eligible Industrial Energy Use Shifted to Electricity</v>
      </c>
      <c r="D745" s="6" t="s">
        <v>1946</v>
      </c>
      <c r="E745" s="1" t="s">
        <v>2298</v>
      </c>
      <c r="F745" t="s">
        <v>1908</v>
      </c>
      <c r="G745" s="47" t="s">
        <v>2305</v>
      </c>
      <c r="H745" s="44">
        <v>1946</v>
      </c>
      <c r="I745" s="197" t="s">
        <v>43</v>
      </c>
      <c r="J745" s="177" t="str">
        <f>IF(ISBLANK(INDEX('Policy Characteristics'!D:D,MATCH($C745,'Policy Characteristics'!$C:$C,0))),"",INDEX('Policy Characteristics'!D:D,MATCH($C745,'Policy Characteristics'!$C:$C,0)))</f>
        <v>Electrification</v>
      </c>
      <c r="K745" s="176" t="str">
        <f>IF(ISBLANK(INDEX('Policy Characteristics'!E:E,MATCH($C745,'Policy Characteristics'!$C:$C,0))),"",INDEX('Policy Characteristics'!E:E,MATCH($C745,'Policy Characteristics'!$C:$C,0)))</f>
        <v>indst shift to electricity</v>
      </c>
      <c r="L745" s="176">
        <f>IF(ISBLANK(INDEX('Policy Characteristics'!F:F,MATCH($C745,'Policy Characteristics'!$C:$C,0))),"",INDEX('Policy Characteristics'!F:F,MATCH($C745,'Policy Characteristics'!$C:$C,0)))</f>
        <v>0</v>
      </c>
      <c r="M745" s="176">
        <f>IF(ISBLANK(INDEX('Policy Characteristics'!G:G,MATCH($C745,'Policy Characteristics'!$C:$C,0))),"",INDEX('Policy Characteristics'!G:G,MATCH($C745,'Policy Characteristics'!$C:$C,0)))</f>
        <v>1</v>
      </c>
      <c r="N745" s="176">
        <f>IF(ISBLANK(INDEX('Policy Characteristics'!H:H,MATCH($C745,'Policy Characteristics'!$C:$C,0))),"",INDEX('Policy Characteristics'!H:H,MATCH($C745,'Policy Characteristics'!$C:$C,0)))</f>
        <v>0.01</v>
      </c>
      <c r="O745" s="176" t="str">
        <f>IF(ISBLANK(INDEX('Policy Characteristics'!I:I,MATCH($C745,'Policy Characteristics'!$C:$C,0))),"",INDEX('Policy Characteristics'!I:I,MATCH($C745,'Policy Characteristics'!$C:$C,0)))</f>
        <v>% of fuel shifted</v>
      </c>
      <c r="P745" s="176"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5" s="176" t="str">
        <f>IF(ISBLANK(INDEX('Policy Characteristics'!K:K,MATCH($C745,'Policy Characteristics'!$C:$C,0))),"",INDEX('Policy Characteristics'!K:K,MATCH($C745,'Policy Characteristics'!$C:$C,0)))</f>
        <v>industry-ag-main.html#fuel-switching</v>
      </c>
      <c r="R745" s="176" t="str">
        <f>IF(ISBLANK(INDEX('Policy Characteristics'!L:L,MATCH($C745,'Policy Characteristics'!$C:$C,0))),"",INDEX('Policy Characteristics'!L:L,MATCH($C745,'Policy Characteristics'!$C:$C,0)))</f>
        <v>industry-elec-and-hydrogen.html</v>
      </c>
    </row>
    <row r="746" spans="1:18" x14ac:dyDescent="0.25">
      <c r="A746" s="176" t="str">
        <f>IF(ISBLANK(INDEX('Policy Characteristics'!A:A,MATCH($C746,'Policy Characteristics'!$C:$C,0))),"",INDEX('Policy Characteristics'!A:A,MATCH($C746,'Policy Characteristics'!$C:$C,0)))</f>
        <v>Industry</v>
      </c>
      <c r="B746" s="184" t="str">
        <f>IF(ISBLANK(INDEX('Policy Characteristics'!B:B,MATCH($C746,'Policy Characteristics'!$C:$C,0))),"",INDEX('Policy Characteristics'!B:B,MATCH($C746,'Policy Characteristics'!$C:$C,0)))</f>
        <v>Electrification</v>
      </c>
      <c r="C746" s="176" t="str">
        <f t="shared" si="37"/>
        <v>Fraction of Eligible Industrial Energy Use Shifted to Electricity</v>
      </c>
      <c r="D746" s="6" t="s">
        <v>1946</v>
      </c>
      <c r="E746" s="1" t="s">
        <v>2299</v>
      </c>
      <c r="F746" t="s">
        <v>1908</v>
      </c>
      <c r="G746" s="47" t="s">
        <v>2306</v>
      </c>
      <c r="H746" s="44">
        <v>1947</v>
      </c>
      <c r="I746" s="197" t="s">
        <v>43</v>
      </c>
      <c r="J746" s="177" t="str">
        <f>IF(ISBLANK(INDEX('Policy Characteristics'!D:D,MATCH($C746,'Policy Characteristics'!$C:$C,0))),"",INDEX('Policy Characteristics'!D:D,MATCH($C746,'Policy Characteristics'!$C:$C,0)))</f>
        <v>Electrification</v>
      </c>
      <c r="K746" s="176" t="str">
        <f>IF(ISBLANK(INDEX('Policy Characteristics'!E:E,MATCH($C746,'Policy Characteristics'!$C:$C,0))),"",INDEX('Policy Characteristics'!E:E,MATCH($C746,'Policy Characteristics'!$C:$C,0)))</f>
        <v>indst shift to electricity</v>
      </c>
      <c r="L746" s="176">
        <f>IF(ISBLANK(INDEX('Policy Characteristics'!F:F,MATCH($C746,'Policy Characteristics'!$C:$C,0))),"",INDEX('Policy Characteristics'!F:F,MATCH($C746,'Policy Characteristics'!$C:$C,0)))</f>
        <v>0</v>
      </c>
      <c r="M746" s="176">
        <f>IF(ISBLANK(INDEX('Policy Characteristics'!G:G,MATCH($C746,'Policy Characteristics'!$C:$C,0))),"",INDEX('Policy Characteristics'!G:G,MATCH($C746,'Policy Characteristics'!$C:$C,0)))</f>
        <v>1</v>
      </c>
      <c r="N746" s="176">
        <f>IF(ISBLANK(INDEX('Policy Characteristics'!H:H,MATCH($C746,'Policy Characteristics'!$C:$C,0))),"",INDEX('Policy Characteristics'!H:H,MATCH($C746,'Policy Characteristics'!$C:$C,0)))</f>
        <v>0.01</v>
      </c>
      <c r="O746" s="176" t="str">
        <f>IF(ISBLANK(INDEX('Policy Characteristics'!I:I,MATCH($C746,'Policy Characteristics'!$C:$C,0))),"",INDEX('Policy Characteristics'!I:I,MATCH($C746,'Policy Characteristics'!$C:$C,0)))</f>
        <v>% of fuel shifted</v>
      </c>
      <c r="P746" s="176"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6" s="176" t="str">
        <f>IF(ISBLANK(INDEX('Policy Characteristics'!K:K,MATCH($C746,'Policy Characteristics'!$C:$C,0))),"",INDEX('Policy Characteristics'!K:K,MATCH($C746,'Policy Characteristics'!$C:$C,0)))</f>
        <v>industry-ag-main.html#fuel-switching</v>
      </c>
      <c r="R746" s="176" t="str">
        <f>IF(ISBLANK(INDEX('Policy Characteristics'!L:L,MATCH($C746,'Policy Characteristics'!$C:$C,0))),"",INDEX('Policy Characteristics'!L:L,MATCH($C746,'Policy Characteristics'!$C:$C,0)))</f>
        <v>industry-elec-and-hydrogen.html</v>
      </c>
    </row>
    <row r="747" spans="1:18" x14ac:dyDescent="0.25">
      <c r="A747" s="176" t="str">
        <f>IF(ISBLANK(INDEX('Policy Characteristics'!A:A,MATCH($C747,'Policy Characteristics'!$C:$C,0))),"",INDEX('Policy Characteristics'!A:A,MATCH($C747,'Policy Characteristics'!$C:$C,0)))</f>
        <v>Industry</v>
      </c>
      <c r="B747" s="184" t="str">
        <f>IF(ISBLANK(INDEX('Policy Characteristics'!B:B,MATCH($C747,'Policy Characteristics'!$C:$C,0))),"",INDEX('Policy Characteristics'!B:B,MATCH($C747,'Policy Characteristics'!$C:$C,0)))</f>
        <v>Electrification</v>
      </c>
      <c r="C747" s="176" t="str">
        <f t="shared" si="37"/>
        <v>Fraction of Eligible Industrial Energy Use Shifted to Electricity</v>
      </c>
      <c r="D747" s="6" t="s">
        <v>1946</v>
      </c>
      <c r="E747" s="1" t="s">
        <v>2300</v>
      </c>
      <c r="F747" t="s">
        <v>1908</v>
      </c>
      <c r="G747" s="47" t="s">
        <v>2307</v>
      </c>
      <c r="H747" s="44">
        <v>1948</v>
      </c>
      <c r="I747" s="197" t="s">
        <v>43</v>
      </c>
      <c r="J747" s="177" t="str">
        <f>IF(ISBLANK(INDEX('Policy Characteristics'!D:D,MATCH($C747,'Policy Characteristics'!$C:$C,0))),"",INDEX('Policy Characteristics'!D:D,MATCH($C747,'Policy Characteristics'!$C:$C,0)))</f>
        <v>Electrification</v>
      </c>
      <c r="K747" s="176" t="str">
        <f>IF(ISBLANK(INDEX('Policy Characteristics'!E:E,MATCH($C747,'Policy Characteristics'!$C:$C,0))),"",INDEX('Policy Characteristics'!E:E,MATCH($C747,'Policy Characteristics'!$C:$C,0)))</f>
        <v>indst shift to electricity</v>
      </c>
      <c r="L747" s="176">
        <f>IF(ISBLANK(INDEX('Policy Characteristics'!F:F,MATCH($C747,'Policy Characteristics'!$C:$C,0))),"",INDEX('Policy Characteristics'!F:F,MATCH($C747,'Policy Characteristics'!$C:$C,0)))</f>
        <v>0</v>
      </c>
      <c r="M747" s="176">
        <f>IF(ISBLANK(INDEX('Policy Characteristics'!G:G,MATCH($C747,'Policy Characteristics'!$C:$C,0))),"",INDEX('Policy Characteristics'!G:G,MATCH($C747,'Policy Characteristics'!$C:$C,0)))</f>
        <v>1</v>
      </c>
      <c r="N747" s="176">
        <f>IF(ISBLANK(INDEX('Policy Characteristics'!H:H,MATCH($C747,'Policy Characteristics'!$C:$C,0))),"",INDEX('Policy Characteristics'!H:H,MATCH($C747,'Policy Characteristics'!$C:$C,0)))</f>
        <v>0.01</v>
      </c>
      <c r="O747" s="176" t="str">
        <f>IF(ISBLANK(INDEX('Policy Characteristics'!I:I,MATCH($C747,'Policy Characteristics'!$C:$C,0))),"",INDEX('Policy Characteristics'!I:I,MATCH($C747,'Policy Characteristics'!$C:$C,0)))</f>
        <v>% of fuel shifted</v>
      </c>
      <c r="P747" s="176"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7" s="176" t="str">
        <f>IF(ISBLANK(INDEX('Policy Characteristics'!K:K,MATCH($C747,'Policy Characteristics'!$C:$C,0))),"",INDEX('Policy Characteristics'!K:K,MATCH($C747,'Policy Characteristics'!$C:$C,0)))</f>
        <v>industry-ag-main.html#fuel-switching</v>
      </c>
      <c r="R747" s="176" t="str">
        <f>IF(ISBLANK(INDEX('Policy Characteristics'!L:L,MATCH($C747,'Policy Characteristics'!$C:$C,0))),"",INDEX('Policy Characteristics'!L:L,MATCH($C747,'Policy Characteristics'!$C:$C,0)))</f>
        <v>industry-elec-and-hydrogen.html</v>
      </c>
    </row>
    <row r="748" spans="1:18" x14ac:dyDescent="0.25">
      <c r="A748" s="176" t="str">
        <f>IF(ISBLANK(INDEX('Policy Characteristics'!A:A,MATCH($C748,'Policy Characteristics'!$C:$C,0))),"",INDEX('Policy Characteristics'!A:A,MATCH($C748,'Policy Characteristics'!$C:$C,0)))</f>
        <v>Industry</v>
      </c>
      <c r="B748" s="184" t="str">
        <f>IF(ISBLANK(INDEX('Policy Characteristics'!B:B,MATCH($C748,'Policy Characteristics'!$C:$C,0))),"",INDEX('Policy Characteristics'!B:B,MATCH($C748,'Policy Characteristics'!$C:$C,0)))</f>
        <v>Electrification</v>
      </c>
      <c r="C748" s="176" t="str">
        <f t="shared" si="37"/>
        <v>Fraction of Eligible Industrial Energy Use Shifted to Electricity</v>
      </c>
      <c r="D748" s="6" t="s">
        <v>1946</v>
      </c>
      <c r="E748" s="1" t="s">
        <v>2301</v>
      </c>
      <c r="F748" t="s">
        <v>1908</v>
      </c>
      <c r="G748" s="47" t="s">
        <v>2308</v>
      </c>
      <c r="H748" s="44">
        <v>1949</v>
      </c>
      <c r="I748" s="197" t="s">
        <v>43</v>
      </c>
      <c r="J748" s="177" t="str">
        <f>IF(ISBLANK(INDEX('Policy Characteristics'!D:D,MATCH($C748,'Policy Characteristics'!$C:$C,0))),"",INDEX('Policy Characteristics'!D:D,MATCH($C748,'Policy Characteristics'!$C:$C,0)))</f>
        <v>Electrification</v>
      </c>
      <c r="K748" s="176" t="str">
        <f>IF(ISBLANK(INDEX('Policy Characteristics'!E:E,MATCH($C748,'Policy Characteristics'!$C:$C,0))),"",INDEX('Policy Characteristics'!E:E,MATCH($C748,'Policy Characteristics'!$C:$C,0)))</f>
        <v>indst shift to electricity</v>
      </c>
      <c r="L748" s="176">
        <f>IF(ISBLANK(INDEX('Policy Characteristics'!F:F,MATCH($C748,'Policy Characteristics'!$C:$C,0))),"",INDEX('Policy Characteristics'!F:F,MATCH($C748,'Policy Characteristics'!$C:$C,0)))</f>
        <v>0</v>
      </c>
      <c r="M748" s="176">
        <f>IF(ISBLANK(INDEX('Policy Characteristics'!G:G,MATCH($C748,'Policy Characteristics'!$C:$C,0))),"",INDEX('Policy Characteristics'!G:G,MATCH($C748,'Policy Characteristics'!$C:$C,0)))</f>
        <v>1</v>
      </c>
      <c r="N748" s="176">
        <f>IF(ISBLANK(INDEX('Policy Characteristics'!H:H,MATCH($C748,'Policy Characteristics'!$C:$C,0))),"",INDEX('Policy Characteristics'!H:H,MATCH($C748,'Policy Characteristics'!$C:$C,0)))</f>
        <v>0.01</v>
      </c>
      <c r="O748" s="176" t="str">
        <f>IF(ISBLANK(INDEX('Policy Characteristics'!I:I,MATCH($C748,'Policy Characteristics'!$C:$C,0))),"",INDEX('Policy Characteristics'!I:I,MATCH($C748,'Policy Characteristics'!$C:$C,0)))</f>
        <v>% of fuel shifted</v>
      </c>
      <c r="P748" s="176"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8" s="176" t="str">
        <f>IF(ISBLANK(INDEX('Policy Characteristics'!K:K,MATCH($C748,'Policy Characteristics'!$C:$C,0))),"",INDEX('Policy Characteristics'!K:K,MATCH($C748,'Policy Characteristics'!$C:$C,0)))</f>
        <v>industry-ag-main.html#fuel-switching</v>
      </c>
      <c r="R748" s="176" t="str">
        <f>IF(ISBLANK(INDEX('Policy Characteristics'!L:L,MATCH($C748,'Policy Characteristics'!$C:$C,0))),"",INDEX('Policy Characteristics'!L:L,MATCH($C748,'Policy Characteristics'!$C:$C,0)))</f>
        <v>industry-elec-and-hydrogen.html</v>
      </c>
    </row>
    <row r="749" spans="1:18" x14ac:dyDescent="0.25">
      <c r="A749" s="176" t="str">
        <f>IF(ISBLANK(INDEX('Policy Characteristics'!A:A,MATCH($C749,'Policy Characteristics'!$C:$C,0))),"",INDEX('Policy Characteristics'!A:A,MATCH($C749,'Policy Characteristics'!$C:$C,0)))</f>
        <v>Industry</v>
      </c>
      <c r="B749" s="184" t="str">
        <f>IF(ISBLANK(INDEX('Policy Characteristics'!B:B,MATCH($C749,'Policy Characteristics'!$C:$C,0))),"",INDEX('Policy Characteristics'!B:B,MATCH($C749,'Policy Characteristics'!$C:$C,0)))</f>
        <v>Electrification</v>
      </c>
      <c r="C749" s="176" t="str">
        <f t="shared" si="37"/>
        <v>Fraction of Eligible Industrial Energy Use Shifted to Electricity</v>
      </c>
      <c r="D749" s="6" t="s">
        <v>1946</v>
      </c>
      <c r="E749" s="1" t="s">
        <v>2302</v>
      </c>
      <c r="F749" t="s">
        <v>1908</v>
      </c>
      <c r="G749" s="47" t="s">
        <v>2309</v>
      </c>
      <c r="H749" s="44">
        <v>1950</v>
      </c>
      <c r="I749" s="197" t="s">
        <v>43</v>
      </c>
      <c r="J749" s="177" t="str">
        <f>IF(ISBLANK(INDEX('Policy Characteristics'!D:D,MATCH($C749,'Policy Characteristics'!$C:$C,0))),"",INDEX('Policy Characteristics'!D:D,MATCH($C749,'Policy Characteristics'!$C:$C,0)))</f>
        <v>Electrification</v>
      </c>
      <c r="K749" s="176" t="str">
        <f>IF(ISBLANK(INDEX('Policy Characteristics'!E:E,MATCH($C749,'Policy Characteristics'!$C:$C,0))),"",INDEX('Policy Characteristics'!E:E,MATCH($C749,'Policy Characteristics'!$C:$C,0)))</f>
        <v>indst shift to electricity</v>
      </c>
      <c r="L749" s="176">
        <f>IF(ISBLANK(INDEX('Policy Characteristics'!F:F,MATCH($C749,'Policy Characteristics'!$C:$C,0))),"",INDEX('Policy Characteristics'!F:F,MATCH($C749,'Policy Characteristics'!$C:$C,0)))</f>
        <v>0</v>
      </c>
      <c r="M749" s="176">
        <f>IF(ISBLANK(INDEX('Policy Characteristics'!G:G,MATCH($C749,'Policy Characteristics'!$C:$C,0))),"",INDEX('Policy Characteristics'!G:G,MATCH($C749,'Policy Characteristics'!$C:$C,0)))</f>
        <v>1</v>
      </c>
      <c r="N749" s="176">
        <f>IF(ISBLANK(INDEX('Policy Characteristics'!H:H,MATCH($C749,'Policy Characteristics'!$C:$C,0))),"",INDEX('Policy Characteristics'!H:H,MATCH($C749,'Policy Characteristics'!$C:$C,0)))</f>
        <v>0.01</v>
      </c>
      <c r="O749" s="176" t="str">
        <f>IF(ISBLANK(INDEX('Policy Characteristics'!I:I,MATCH($C749,'Policy Characteristics'!$C:$C,0))),"",INDEX('Policy Characteristics'!I:I,MATCH($C749,'Policy Characteristics'!$C:$C,0)))</f>
        <v>% of fuel shifted</v>
      </c>
      <c r="P749" s="176"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9" s="176" t="str">
        <f>IF(ISBLANK(INDEX('Policy Characteristics'!K:K,MATCH($C749,'Policy Characteristics'!$C:$C,0))),"",INDEX('Policy Characteristics'!K:K,MATCH($C749,'Policy Characteristics'!$C:$C,0)))</f>
        <v>industry-ag-main.html#fuel-switching</v>
      </c>
      <c r="R749" s="176" t="str">
        <f>IF(ISBLANK(INDEX('Policy Characteristics'!L:L,MATCH($C749,'Policy Characteristics'!$C:$C,0))),"",INDEX('Policy Characteristics'!L:L,MATCH($C749,'Policy Characteristics'!$C:$C,0)))</f>
        <v>industry-elec-and-hydrogen.html</v>
      </c>
    </row>
    <row r="750" spans="1:18" x14ac:dyDescent="0.25">
      <c r="A750" s="176" t="str">
        <f>IF(ISBLANK(INDEX('Policy Characteristics'!A:A,MATCH($C750,'Policy Characteristics'!$C:$C,0))),"",INDEX('Policy Characteristics'!A:A,MATCH($C750,'Policy Characteristics'!$C:$C,0)))</f>
        <v>Industry</v>
      </c>
      <c r="B750" s="184" t="str">
        <f>IF(ISBLANK(INDEX('Policy Characteristics'!B:B,MATCH($C750,'Policy Characteristics'!$C:$C,0))),"",INDEX('Policy Characteristics'!B:B,MATCH($C750,'Policy Characteristics'!$C:$C,0)))</f>
        <v>Electrification</v>
      </c>
      <c r="C750" s="176" t="str">
        <f t="shared" ref="C750:C800" si="38">C$633</f>
        <v>Fraction of Eligible Industrial Energy Use Shifted to Electricity</v>
      </c>
      <c r="D750" s="6" t="s">
        <v>1946</v>
      </c>
      <c r="E750" s="1" t="s">
        <v>2303</v>
      </c>
      <c r="F750" t="s">
        <v>1908</v>
      </c>
      <c r="G750" s="47" t="s">
        <v>2310</v>
      </c>
      <c r="H750" s="44">
        <v>1951</v>
      </c>
      <c r="I750" s="47" t="s">
        <v>43</v>
      </c>
      <c r="J750" s="177" t="str">
        <f>IF(ISBLANK(INDEX('Policy Characteristics'!D:D,MATCH($C750,'Policy Characteristics'!$C:$C,0))),"",INDEX('Policy Characteristics'!D:D,MATCH($C750,'Policy Characteristics'!$C:$C,0)))</f>
        <v>Electrification</v>
      </c>
      <c r="K750" s="176" t="str">
        <f>IF(ISBLANK(INDEX('Policy Characteristics'!E:E,MATCH($C750,'Policy Characteristics'!$C:$C,0))),"",INDEX('Policy Characteristics'!E:E,MATCH($C750,'Policy Characteristics'!$C:$C,0)))</f>
        <v>indst shift to electricity</v>
      </c>
      <c r="L750" s="176">
        <f>IF(ISBLANK(INDEX('Policy Characteristics'!F:F,MATCH($C750,'Policy Characteristics'!$C:$C,0))),"",INDEX('Policy Characteristics'!F:F,MATCH($C750,'Policy Characteristics'!$C:$C,0)))</f>
        <v>0</v>
      </c>
      <c r="M750" s="176">
        <f>IF(ISBLANK(INDEX('Policy Characteristics'!G:G,MATCH($C750,'Policy Characteristics'!$C:$C,0))),"",INDEX('Policy Characteristics'!G:G,MATCH($C750,'Policy Characteristics'!$C:$C,0)))</f>
        <v>1</v>
      </c>
      <c r="N750" s="176">
        <f>IF(ISBLANK(INDEX('Policy Characteristics'!H:H,MATCH($C750,'Policy Characteristics'!$C:$C,0))),"",INDEX('Policy Characteristics'!H:H,MATCH($C750,'Policy Characteristics'!$C:$C,0)))</f>
        <v>0.01</v>
      </c>
      <c r="O750" s="176" t="str">
        <f>IF(ISBLANK(INDEX('Policy Characteristics'!I:I,MATCH($C750,'Policy Characteristics'!$C:$C,0))),"",INDEX('Policy Characteristics'!I:I,MATCH($C750,'Policy Characteristics'!$C:$C,0)))</f>
        <v>% of fuel shifted</v>
      </c>
      <c r="P750" s="176"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0" s="176" t="str">
        <f>IF(ISBLANK(INDEX('Policy Characteristics'!K:K,MATCH($C750,'Policy Characteristics'!$C:$C,0))),"",INDEX('Policy Characteristics'!K:K,MATCH($C750,'Policy Characteristics'!$C:$C,0)))</f>
        <v>industry-ag-main.html#fuel-switching</v>
      </c>
      <c r="R750" s="176" t="str">
        <f>IF(ISBLANK(INDEX('Policy Characteristics'!L:L,MATCH($C750,'Policy Characteristics'!$C:$C,0))),"",INDEX('Policy Characteristics'!L:L,MATCH($C750,'Policy Characteristics'!$C:$C,0)))</f>
        <v>industry-elec-and-hydrogen.html</v>
      </c>
    </row>
    <row r="751" spans="1:18" x14ac:dyDescent="0.25">
      <c r="A751" s="176" t="str">
        <f>IF(ISBLANK(INDEX('Policy Characteristics'!A:A,MATCH($C751,'Policy Characteristics'!$C:$C,0))),"",INDEX('Policy Characteristics'!A:A,MATCH($C751,'Policy Characteristics'!$C:$C,0)))</f>
        <v>Industry</v>
      </c>
      <c r="B751" s="184" t="str">
        <f>IF(ISBLANK(INDEX('Policy Characteristics'!B:B,MATCH($C751,'Policy Characteristics'!$C:$C,0))),"",INDEX('Policy Characteristics'!B:B,MATCH($C751,'Policy Characteristics'!$C:$C,0)))</f>
        <v>Electrification</v>
      </c>
      <c r="C751" s="176" t="str">
        <f t="shared" si="38"/>
        <v>Fraction of Eligible Industrial Energy Use Shifted to Electricity</v>
      </c>
      <c r="D751" s="6" t="s">
        <v>1946</v>
      </c>
      <c r="E751" s="1" t="s">
        <v>2304</v>
      </c>
      <c r="F751" t="s">
        <v>1908</v>
      </c>
      <c r="G751" s="47" t="s">
        <v>2311</v>
      </c>
      <c r="H751" s="44">
        <v>1952</v>
      </c>
      <c r="I751" s="47" t="s">
        <v>43</v>
      </c>
      <c r="J751" s="177" t="str">
        <f>IF(ISBLANK(INDEX('Policy Characteristics'!D:D,MATCH($C751,'Policy Characteristics'!$C:$C,0))),"",INDEX('Policy Characteristics'!D:D,MATCH($C751,'Policy Characteristics'!$C:$C,0)))</f>
        <v>Electrification</v>
      </c>
      <c r="K751" s="176" t="str">
        <f>IF(ISBLANK(INDEX('Policy Characteristics'!E:E,MATCH($C751,'Policy Characteristics'!$C:$C,0))),"",INDEX('Policy Characteristics'!E:E,MATCH($C751,'Policy Characteristics'!$C:$C,0)))</f>
        <v>indst shift to electricity</v>
      </c>
      <c r="L751" s="176">
        <f>IF(ISBLANK(INDEX('Policy Characteristics'!F:F,MATCH($C751,'Policy Characteristics'!$C:$C,0))),"",INDEX('Policy Characteristics'!F:F,MATCH($C751,'Policy Characteristics'!$C:$C,0)))</f>
        <v>0</v>
      </c>
      <c r="M751" s="176">
        <f>IF(ISBLANK(INDEX('Policy Characteristics'!G:G,MATCH($C751,'Policy Characteristics'!$C:$C,0))),"",INDEX('Policy Characteristics'!G:G,MATCH($C751,'Policy Characteristics'!$C:$C,0)))</f>
        <v>1</v>
      </c>
      <c r="N751" s="176">
        <f>IF(ISBLANK(INDEX('Policy Characteristics'!H:H,MATCH($C751,'Policy Characteristics'!$C:$C,0))),"",INDEX('Policy Characteristics'!H:H,MATCH($C751,'Policy Characteristics'!$C:$C,0)))</f>
        <v>0.01</v>
      </c>
      <c r="O751" s="176" t="str">
        <f>IF(ISBLANK(INDEX('Policy Characteristics'!I:I,MATCH($C751,'Policy Characteristics'!$C:$C,0))),"",INDEX('Policy Characteristics'!I:I,MATCH($C751,'Policy Characteristics'!$C:$C,0)))</f>
        <v>% of fuel shifted</v>
      </c>
      <c r="P751" s="176"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1" s="176" t="str">
        <f>IF(ISBLANK(INDEX('Policy Characteristics'!K:K,MATCH($C751,'Policy Characteristics'!$C:$C,0))),"",INDEX('Policy Characteristics'!K:K,MATCH($C751,'Policy Characteristics'!$C:$C,0)))</f>
        <v>industry-ag-main.html#fuel-switching</v>
      </c>
      <c r="R751" s="176" t="str">
        <f>IF(ISBLANK(INDEX('Policy Characteristics'!L:L,MATCH($C751,'Policy Characteristics'!$C:$C,0))),"",INDEX('Policy Characteristics'!L:L,MATCH($C751,'Policy Characteristics'!$C:$C,0)))</f>
        <v>industry-elec-and-hydrogen.html</v>
      </c>
    </row>
    <row r="752" spans="1:18" x14ac:dyDescent="0.25">
      <c r="A752" s="176" t="str">
        <f>IF(ISBLANK(INDEX('Policy Characteristics'!A:A,MATCH($C752,'Policy Characteristics'!$C:$C,0))),"",INDEX('Policy Characteristics'!A:A,MATCH($C752,'Policy Characteristics'!$C:$C,0)))</f>
        <v>Industry</v>
      </c>
      <c r="B752" s="184" t="str">
        <f>IF(ISBLANK(INDEX('Policy Characteristics'!B:B,MATCH($C752,'Policy Characteristics'!$C:$C,0))),"",INDEX('Policy Characteristics'!B:B,MATCH($C752,'Policy Characteristics'!$C:$C,0)))</f>
        <v>Electrification</v>
      </c>
      <c r="C752" s="176" t="str">
        <f t="shared" si="38"/>
        <v>Fraction of Eligible Industrial Energy Use Shifted to Electricity</v>
      </c>
      <c r="D752" s="6" t="s">
        <v>1946</v>
      </c>
      <c r="E752" s="1" t="s">
        <v>2444</v>
      </c>
      <c r="F752" t="s">
        <v>1908</v>
      </c>
      <c r="G752" s="47" t="s">
        <v>2444</v>
      </c>
      <c r="H752" s="44">
        <v>1953</v>
      </c>
      <c r="I752" s="47" t="s">
        <v>43</v>
      </c>
      <c r="J752" s="177" t="str">
        <f>IF(ISBLANK(INDEX('Policy Characteristics'!D:D,MATCH($C752,'Policy Characteristics'!$C:$C,0))),"",INDEX('Policy Characteristics'!D:D,MATCH($C752,'Policy Characteristics'!$C:$C,0)))</f>
        <v>Electrification</v>
      </c>
      <c r="K752" s="176" t="str">
        <f>IF(ISBLANK(INDEX('Policy Characteristics'!E:E,MATCH($C752,'Policy Characteristics'!$C:$C,0))),"",INDEX('Policy Characteristics'!E:E,MATCH($C752,'Policy Characteristics'!$C:$C,0)))</f>
        <v>indst shift to electricity</v>
      </c>
      <c r="L752" s="176">
        <f>IF(ISBLANK(INDEX('Policy Characteristics'!F:F,MATCH($C752,'Policy Characteristics'!$C:$C,0))),"",INDEX('Policy Characteristics'!F:F,MATCH($C752,'Policy Characteristics'!$C:$C,0)))</f>
        <v>0</v>
      </c>
      <c r="M752" s="176">
        <f>IF(ISBLANK(INDEX('Policy Characteristics'!G:G,MATCH($C752,'Policy Characteristics'!$C:$C,0))),"",INDEX('Policy Characteristics'!G:G,MATCH($C752,'Policy Characteristics'!$C:$C,0)))</f>
        <v>1</v>
      </c>
      <c r="N752" s="176">
        <f>IF(ISBLANK(INDEX('Policy Characteristics'!H:H,MATCH($C752,'Policy Characteristics'!$C:$C,0))),"",INDEX('Policy Characteristics'!H:H,MATCH($C752,'Policy Characteristics'!$C:$C,0)))</f>
        <v>0.01</v>
      </c>
      <c r="O752" s="176" t="str">
        <f>IF(ISBLANK(INDEX('Policy Characteristics'!I:I,MATCH($C752,'Policy Characteristics'!$C:$C,0))),"",INDEX('Policy Characteristics'!I:I,MATCH($C752,'Policy Characteristics'!$C:$C,0)))</f>
        <v>% of fuel shifted</v>
      </c>
      <c r="P752" s="176"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2" s="176" t="str">
        <f>IF(ISBLANK(INDEX('Policy Characteristics'!K:K,MATCH($C752,'Policy Characteristics'!$C:$C,0))),"",INDEX('Policy Characteristics'!K:K,MATCH($C752,'Policy Characteristics'!$C:$C,0)))</f>
        <v>industry-ag-main.html#fuel-switching</v>
      </c>
      <c r="R752" s="176" t="str">
        <f>IF(ISBLANK(INDEX('Policy Characteristics'!L:L,MATCH($C752,'Policy Characteristics'!$C:$C,0))),"",INDEX('Policy Characteristics'!L:L,MATCH($C752,'Policy Characteristics'!$C:$C,0)))</f>
        <v>industry-elec-and-hydrogen.html</v>
      </c>
    </row>
    <row r="753" spans="1:18" x14ac:dyDescent="0.25">
      <c r="A753" s="176" t="str">
        <f>IF(ISBLANK(INDEX('Policy Characteristics'!A:A,MATCH($C753,'Policy Characteristics'!$C:$C,0))),"",INDEX('Policy Characteristics'!A:A,MATCH($C753,'Policy Characteristics'!$C:$C,0)))</f>
        <v>Industry</v>
      </c>
      <c r="B753" s="184" t="str">
        <f>IF(ISBLANK(INDEX('Policy Characteristics'!B:B,MATCH($C753,'Policy Characteristics'!$C:$C,0))),"",INDEX('Policy Characteristics'!B:B,MATCH($C753,'Policy Characteristics'!$C:$C,0)))</f>
        <v>Electrification</v>
      </c>
      <c r="C753" s="176" t="str">
        <f t="shared" si="38"/>
        <v>Fraction of Eligible Industrial Energy Use Shifted to Electricity</v>
      </c>
      <c r="D753" s="6" t="s">
        <v>1947</v>
      </c>
      <c r="E753" s="1" t="s">
        <v>2298</v>
      </c>
      <c r="F753" t="s">
        <v>1909</v>
      </c>
      <c r="G753" s="47" t="s">
        <v>2305</v>
      </c>
      <c r="H753" s="44">
        <v>1954</v>
      </c>
      <c r="I753" s="198" t="s">
        <v>44</v>
      </c>
      <c r="J753" s="177" t="str">
        <f>IF(ISBLANK(INDEX('Policy Characteristics'!D:D,MATCH($C753,'Policy Characteristics'!$C:$C,0))),"",INDEX('Policy Characteristics'!D:D,MATCH($C753,'Policy Characteristics'!$C:$C,0)))</f>
        <v>Electrification</v>
      </c>
      <c r="K753" s="176" t="str">
        <f>IF(ISBLANK(INDEX('Policy Characteristics'!E:E,MATCH($C753,'Policy Characteristics'!$C:$C,0))),"",INDEX('Policy Characteristics'!E:E,MATCH($C753,'Policy Characteristics'!$C:$C,0)))</f>
        <v>indst shift to electricity</v>
      </c>
      <c r="L753" s="176">
        <f>IF(ISBLANK(INDEX('Policy Characteristics'!F:F,MATCH($C753,'Policy Characteristics'!$C:$C,0))),"",INDEX('Policy Characteristics'!F:F,MATCH($C753,'Policy Characteristics'!$C:$C,0)))</f>
        <v>0</v>
      </c>
      <c r="M753" s="176">
        <f>IF(ISBLANK(INDEX('Policy Characteristics'!G:G,MATCH($C753,'Policy Characteristics'!$C:$C,0))),"",INDEX('Policy Characteristics'!G:G,MATCH($C753,'Policy Characteristics'!$C:$C,0)))</f>
        <v>1</v>
      </c>
      <c r="N753" s="176">
        <f>IF(ISBLANK(INDEX('Policy Characteristics'!H:H,MATCH($C753,'Policy Characteristics'!$C:$C,0))),"",INDEX('Policy Characteristics'!H:H,MATCH($C753,'Policy Characteristics'!$C:$C,0)))</f>
        <v>0.01</v>
      </c>
      <c r="O753" s="176" t="str">
        <f>IF(ISBLANK(INDEX('Policy Characteristics'!I:I,MATCH($C753,'Policy Characteristics'!$C:$C,0))),"",INDEX('Policy Characteristics'!I:I,MATCH($C753,'Policy Characteristics'!$C:$C,0)))</f>
        <v>% of fuel shifted</v>
      </c>
      <c r="P753" s="176"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3" s="176" t="str">
        <f>IF(ISBLANK(INDEX('Policy Characteristics'!K:K,MATCH($C753,'Policy Characteristics'!$C:$C,0))),"",INDEX('Policy Characteristics'!K:K,MATCH($C753,'Policy Characteristics'!$C:$C,0)))</f>
        <v>industry-ag-main.html#fuel-switching</v>
      </c>
      <c r="R753" s="176" t="str">
        <f>IF(ISBLANK(INDEX('Policy Characteristics'!L:L,MATCH($C753,'Policy Characteristics'!$C:$C,0))),"",INDEX('Policy Characteristics'!L:L,MATCH($C753,'Policy Characteristics'!$C:$C,0)))</f>
        <v>industry-elec-and-hydrogen.html</v>
      </c>
    </row>
    <row r="754" spans="1:18" x14ac:dyDescent="0.25">
      <c r="A754" s="176" t="str">
        <f>IF(ISBLANK(INDEX('Policy Characteristics'!A:A,MATCH($C754,'Policy Characteristics'!$C:$C,0))),"",INDEX('Policy Characteristics'!A:A,MATCH($C754,'Policy Characteristics'!$C:$C,0)))</f>
        <v>Industry</v>
      </c>
      <c r="B754" s="184" t="str">
        <f>IF(ISBLANK(INDEX('Policy Characteristics'!B:B,MATCH($C754,'Policy Characteristics'!$C:$C,0))),"",INDEX('Policy Characteristics'!B:B,MATCH($C754,'Policy Characteristics'!$C:$C,0)))</f>
        <v>Electrification</v>
      </c>
      <c r="C754" s="176" t="str">
        <f t="shared" si="38"/>
        <v>Fraction of Eligible Industrial Energy Use Shifted to Electricity</v>
      </c>
      <c r="D754" s="6" t="s">
        <v>1947</v>
      </c>
      <c r="E754" s="1" t="s">
        <v>2299</v>
      </c>
      <c r="F754" t="s">
        <v>1909</v>
      </c>
      <c r="G754" s="47" t="s">
        <v>2306</v>
      </c>
      <c r="H754" s="44">
        <v>1955</v>
      </c>
      <c r="I754" s="198" t="s">
        <v>44</v>
      </c>
      <c r="J754" s="177" t="str">
        <f>IF(ISBLANK(INDEX('Policy Characteristics'!D:D,MATCH($C754,'Policy Characteristics'!$C:$C,0))),"",INDEX('Policy Characteristics'!D:D,MATCH($C754,'Policy Characteristics'!$C:$C,0)))</f>
        <v>Electrification</v>
      </c>
      <c r="K754" s="176" t="str">
        <f>IF(ISBLANK(INDEX('Policy Characteristics'!E:E,MATCH($C754,'Policy Characteristics'!$C:$C,0))),"",INDEX('Policy Characteristics'!E:E,MATCH($C754,'Policy Characteristics'!$C:$C,0)))</f>
        <v>indst shift to electricity</v>
      </c>
      <c r="L754" s="176">
        <f>IF(ISBLANK(INDEX('Policy Characteristics'!F:F,MATCH($C754,'Policy Characteristics'!$C:$C,0))),"",INDEX('Policy Characteristics'!F:F,MATCH($C754,'Policy Characteristics'!$C:$C,0)))</f>
        <v>0</v>
      </c>
      <c r="M754" s="176">
        <f>IF(ISBLANK(INDEX('Policy Characteristics'!G:G,MATCH($C754,'Policy Characteristics'!$C:$C,0))),"",INDEX('Policy Characteristics'!G:G,MATCH($C754,'Policy Characteristics'!$C:$C,0)))</f>
        <v>1</v>
      </c>
      <c r="N754" s="176">
        <f>IF(ISBLANK(INDEX('Policy Characteristics'!H:H,MATCH($C754,'Policy Characteristics'!$C:$C,0))),"",INDEX('Policy Characteristics'!H:H,MATCH($C754,'Policy Characteristics'!$C:$C,0)))</f>
        <v>0.01</v>
      </c>
      <c r="O754" s="176" t="str">
        <f>IF(ISBLANK(INDEX('Policy Characteristics'!I:I,MATCH($C754,'Policy Characteristics'!$C:$C,0))),"",INDEX('Policy Characteristics'!I:I,MATCH($C754,'Policy Characteristics'!$C:$C,0)))</f>
        <v>% of fuel shifted</v>
      </c>
      <c r="P754" s="176"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4" s="176" t="str">
        <f>IF(ISBLANK(INDEX('Policy Characteristics'!K:K,MATCH($C754,'Policy Characteristics'!$C:$C,0))),"",INDEX('Policy Characteristics'!K:K,MATCH($C754,'Policy Characteristics'!$C:$C,0)))</f>
        <v>industry-ag-main.html#fuel-switching</v>
      </c>
      <c r="R754" s="176" t="str">
        <f>IF(ISBLANK(INDEX('Policy Characteristics'!L:L,MATCH($C754,'Policy Characteristics'!$C:$C,0))),"",INDEX('Policy Characteristics'!L:L,MATCH($C754,'Policy Characteristics'!$C:$C,0)))</f>
        <v>industry-elec-and-hydrogen.html</v>
      </c>
    </row>
    <row r="755" spans="1:18" x14ac:dyDescent="0.25">
      <c r="A755" s="176" t="str">
        <f>IF(ISBLANK(INDEX('Policy Characteristics'!A:A,MATCH($C755,'Policy Characteristics'!$C:$C,0))),"",INDEX('Policy Characteristics'!A:A,MATCH($C755,'Policy Characteristics'!$C:$C,0)))</f>
        <v>Industry</v>
      </c>
      <c r="B755" s="184" t="str">
        <f>IF(ISBLANK(INDEX('Policy Characteristics'!B:B,MATCH($C755,'Policy Characteristics'!$C:$C,0))),"",INDEX('Policy Characteristics'!B:B,MATCH($C755,'Policy Characteristics'!$C:$C,0)))</f>
        <v>Electrification</v>
      </c>
      <c r="C755" s="176" t="str">
        <f t="shared" si="38"/>
        <v>Fraction of Eligible Industrial Energy Use Shifted to Electricity</v>
      </c>
      <c r="D755" s="6" t="s">
        <v>1947</v>
      </c>
      <c r="E755" s="1" t="s">
        <v>2300</v>
      </c>
      <c r="F755" t="s">
        <v>1909</v>
      </c>
      <c r="G755" s="47" t="s">
        <v>2307</v>
      </c>
      <c r="H755" s="44">
        <v>1956</v>
      </c>
      <c r="I755" s="198" t="s">
        <v>44</v>
      </c>
      <c r="J755" s="177" t="str">
        <f>IF(ISBLANK(INDEX('Policy Characteristics'!D:D,MATCH($C755,'Policy Characteristics'!$C:$C,0))),"",INDEX('Policy Characteristics'!D:D,MATCH($C755,'Policy Characteristics'!$C:$C,0)))</f>
        <v>Electrification</v>
      </c>
      <c r="K755" s="176" t="str">
        <f>IF(ISBLANK(INDEX('Policy Characteristics'!E:E,MATCH($C755,'Policy Characteristics'!$C:$C,0))),"",INDEX('Policy Characteristics'!E:E,MATCH($C755,'Policy Characteristics'!$C:$C,0)))</f>
        <v>indst shift to electricity</v>
      </c>
      <c r="L755" s="176">
        <f>IF(ISBLANK(INDEX('Policy Characteristics'!F:F,MATCH($C755,'Policy Characteristics'!$C:$C,0))),"",INDEX('Policy Characteristics'!F:F,MATCH($C755,'Policy Characteristics'!$C:$C,0)))</f>
        <v>0</v>
      </c>
      <c r="M755" s="176">
        <f>IF(ISBLANK(INDEX('Policy Characteristics'!G:G,MATCH($C755,'Policy Characteristics'!$C:$C,0))),"",INDEX('Policy Characteristics'!G:G,MATCH($C755,'Policy Characteristics'!$C:$C,0)))</f>
        <v>1</v>
      </c>
      <c r="N755" s="176">
        <f>IF(ISBLANK(INDEX('Policy Characteristics'!H:H,MATCH($C755,'Policy Characteristics'!$C:$C,0))),"",INDEX('Policy Characteristics'!H:H,MATCH($C755,'Policy Characteristics'!$C:$C,0)))</f>
        <v>0.01</v>
      </c>
      <c r="O755" s="176" t="str">
        <f>IF(ISBLANK(INDEX('Policy Characteristics'!I:I,MATCH($C755,'Policy Characteristics'!$C:$C,0))),"",INDEX('Policy Characteristics'!I:I,MATCH($C755,'Policy Characteristics'!$C:$C,0)))</f>
        <v>% of fuel shifted</v>
      </c>
      <c r="P755" s="176"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5" s="176" t="str">
        <f>IF(ISBLANK(INDEX('Policy Characteristics'!K:K,MATCH($C755,'Policy Characteristics'!$C:$C,0))),"",INDEX('Policy Characteristics'!K:K,MATCH($C755,'Policy Characteristics'!$C:$C,0)))</f>
        <v>industry-ag-main.html#fuel-switching</v>
      </c>
      <c r="R755" s="176" t="str">
        <f>IF(ISBLANK(INDEX('Policy Characteristics'!L:L,MATCH($C755,'Policy Characteristics'!$C:$C,0))),"",INDEX('Policy Characteristics'!L:L,MATCH($C755,'Policy Characteristics'!$C:$C,0)))</f>
        <v>industry-elec-and-hydrogen.html</v>
      </c>
    </row>
    <row r="756" spans="1:18" x14ac:dyDescent="0.25">
      <c r="A756" s="176" t="str">
        <f>IF(ISBLANK(INDEX('Policy Characteristics'!A:A,MATCH($C756,'Policy Characteristics'!$C:$C,0))),"",INDEX('Policy Characteristics'!A:A,MATCH($C756,'Policy Characteristics'!$C:$C,0)))</f>
        <v>Industry</v>
      </c>
      <c r="B756" s="184" t="str">
        <f>IF(ISBLANK(INDEX('Policy Characteristics'!B:B,MATCH($C756,'Policy Characteristics'!$C:$C,0))),"",INDEX('Policy Characteristics'!B:B,MATCH($C756,'Policy Characteristics'!$C:$C,0)))</f>
        <v>Electrification</v>
      </c>
      <c r="C756" s="176" t="str">
        <f t="shared" si="38"/>
        <v>Fraction of Eligible Industrial Energy Use Shifted to Electricity</v>
      </c>
      <c r="D756" s="6" t="s">
        <v>1947</v>
      </c>
      <c r="E756" s="1" t="s">
        <v>2301</v>
      </c>
      <c r="F756" t="s">
        <v>1909</v>
      </c>
      <c r="G756" s="47" t="s">
        <v>2308</v>
      </c>
      <c r="H756" s="44">
        <v>1957</v>
      </c>
      <c r="I756" s="198" t="s">
        <v>44</v>
      </c>
      <c r="J756" s="177" t="str">
        <f>IF(ISBLANK(INDEX('Policy Characteristics'!D:D,MATCH($C756,'Policy Characteristics'!$C:$C,0))),"",INDEX('Policy Characteristics'!D:D,MATCH($C756,'Policy Characteristics'!$C:$C,0)))</f>
        <v>Electrification</v>
      </c>
      <c r="K756" s="176" t="str">
        <f>IF(ISBLANK(INDEX('Policy Characteristics'!E:E,MATCH($C756,'Policy Characteristics'!$C:$C,0))),"",INDEX('Policy Characteristics'!E:E,MATCH($C756,'Policy Characteristics'!$C:$C,0)))</f>
        <v>indst shift to electricity</v>
      </c>
      <c r="L756" s="176">
        <f>IF(ISBLANK(INDEX('Policy Characteristics'!F:F,MATCH($C756,'Policy Characteristics'!$C:$C,0))),"",INDEX('Policy Characteristics'!F:F,MATCH($C756,'Policy Characteristics'!$C:$C,0)))</f>
        <v>0</v>
      </c>
      <c r="M756" s="176">
        <f>IF(ISBLANK(INDEX('Policy Characteristics'!G:G,MATCH($C756,'Policy Characteristics'!$C:$C,0))),"",INDEX('Policy Characteristics'!G:G,MATCH($C756,'Policy Characteristics'!$C:$C,0)))</f>
        <v>1</v>
      </c>
      <c r="N756" s="176">
        <f>IF(ISBLANK(INDEX('Policy Characteristics'!H:H,MATCH($C756,'Policy Characteristics'!$C:$C,0))),"",INDEX('Policy Characteristics'!H:H,MATCH($C756,'Policy Characteristics'!$C:$C,0)))</f>
        <v>0.01</v>
      </c>
      <c r="O756" s="176" t="str">
        <f>IF(ISBLANK(INDEX('Policy Characteristics'!I:I,MATCH($C756,'Policy Characteristics'!$C:$C,0))),"",INDEX('Policy Characteristics'!I:I,MATCH($C756,'Policy Characteristics'!$C:$C,0)))</f>
        <v>% of fuel shifted</v>
      </c>
      <c r="P756" s="176"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6" s="176" t="str">
        <f>IF(ISBLANK(INDEX('Policy Characteristics'!K:K,MATCH($C756,'Policy Characteristics'!$C:$C,0))),"",INDEX('Policy Characteristics'!K:K,MATCH($C756,'Policy Characteristics'!$C:$C,0)))</f>
        <v>industry-ag-main.html#fuel-switching</v>
      </c>
      <c r="R756" s="176" t="str">
        <f>IF(ISBLANK(INDEX('Policy Characteristics'!L:L,MATCH($C756,'Policy Characteristics'!$C:$C,0))),"",INDEX('Policy Characteristics'!L:L,MATCH($C756,'Policy Characteristics'!$C:$C,0)))</f>
        <v>industry-elec-and-hydrogen.html</v>
      </c>
    </row>
    <row r="757" spans="1:18" x14ac:dyDescent="0.25">
      <c r="A757" s="176" t="str">
        <f>IF(ISBLANK(INDEX('Policy Characteristics'!A:A,MATCH($C757,'Policy Characteristics'!$C:$C,0))),"",INDEX('Policy Characteristics'!A:A,MATCH($C757,'Policy Characteristics'!$C:$C,0)))</f>
        <v>Industry</v>
      </c>
      <c r="B757" s="184" t="str">
        <f>IF(ISBLANK(INDEX('Policy Characteristics'!B:B,MATCH($C757,'Policy Characteristics'!$C:$C,0))),"",INDEX('Policy Characteristics'!B:B,MATCH($C757,'Policy Characteristics'!$C:$C,0)))</f>
        <v>Electrification</v>
      </c>
      <c r="C757" s="176" t="str">
        <f t="shared" si="38"/>
        <v>Fraction of Eligible Industrial Energy Use Shifted to Electricity</v>
      </c>
      <c r="D757" s="6" t="s">
        <v>1947</v>
      </c>
      <c r="E757" s="1" t="s">
        <v>2302</v>
      </c>
      <c r="F757" t="s">
        <v>1909</v>
      </c>
      <c r="G757" s="47" t="s">
        <v>2309</v>
      </c>
      <c r="H757" s="44">
        <v>1958</v>
      </c>
      <c r="I757" s="198" t="s">
        <v>44</v>
      </c>
      <c r="J757" s="177" t="str">
        <f>IF(ISBLANK(INDEX('Policy Characteristics'!D:D,MATCH($C757,'Policy Characteristics'!$C:$C,0))),"",INDEX('Policy Characteristics'!D:D,MATCH($C757,'Policy Characteristics'!$C:$C,0)))</f>
        <v>Electrification</v>
      </c>
      <c r="K757" s="176" t="str">
        <f>IF(ISBLANK(INDEX('Policy Characteristics'!E:E,MATCH($C757,'Policy Characteristics'!$C:$C,0))),"",INDEX('Policy Characteristics'!E:E,MATCH($C757,'Policy Characteristics'!$C:$C,0)))</f>
        <v>indst shift to electricity</v>
      </c>
      <c r="L757" s="176">
        <f>IF(ISBLANK(INDEX('Policy Characteristics'!F:F,MATCH($C757,'Policy Characteristics'!$C:$C,0))),"",INDEX('Policy Characteristics'!F:F,MATCH($C757,'Policy Characteristics'!$C:$C,0)))</f>
        <v>0</v>
      </c>
      <c r="M757" s="176">
        <f>IF(ISBLANK(INDEX('Policy Characteristics'!G:G,MATCH($C757,'Policy Characteristics'!$C:$C,0))),"",INDEX('Policy Characteristics'!G:G,MATCH($C757,'Policy Characteristics'!$C:$C,0)))</f>
        <v>1</v>
      </c>
      <c r="N757" s="176">
        <f>IF(ISBLANK(INDEX('Policy Characteristics'!H:H,MATCH($C757,'Policy Characteristics'!$C:$C,0))),"",INDEX('Policy Characteristics'!H:H,MATCH($C757,'Policy Characteristics'!$C:$C,0)))</f>
        <v>0.01</v>
      </c>
      <c r="O757" s="176" t="str">
        <f>IF(ISBLANK(INDEX('Policy Characteristics'!I:I,MATCH($C757,'Policy Characteristics'!$C:$C,0))),"",INDEX('Policy Characteristics'!I:I,MATCH($C757,'Policy Characteristics'!$C:$C,0)))</f>
        <v>% of fuel shifted</v>
      </c>
      <c r="P757" s="176"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7" s="176" t="str">
        <f>IF(ISBLANK(INDEX('Policy Characteristics'!K:K,MATCH($C757,'Policy Characteristics'!$C:$C,0))),"",INDEX('Policy Characteristics'!K:K,MATCH($C757,'Policy Characteristics'!$C:$C,0)))</f>
        <v>industry-ag-main.html#fuel-switching</v>
      </c>
      <c r="R757" s="176" t="str">
        <f>IF(ISBLANK(INDEX('Policy Characteristics'!L:L,MATCH($C757,'Policy Characteristics'!$C:$C,0))),"",INDEX('Policy Characteristics'!L:L,MATCH($C757,'Policy Characteristics'!$C:$C,0)))</f>
        <v>industry-elec-and-hydrogen.html</v>
      </c>
    </row>
    <row r="758" spans="1:18" x14ac:dyDescent="0.25">
      <c r="A758" s="176" t="str">
        <f>IF(ISBLANK(INDEX('Policy Characteristics'!A:A,MATCH($C758,'Policy Characteristics'!$C:$C,0))),"",INDEX('Policy Characteristics'!A:A,MATCH($C758,'Policy Characteristics'!$C:$C,0)))</f>
        <v>Industry</v>
      </c>
      <c r="B758" s="184" t="str">
        <f>IF(ISBLANK(INDEX('Policy Characteristics'!B:B,MATCH($C758,'Policy Characteristics'!$C:$C,0))),"",INDEX('Policy Characteristics'!B:B,MATCH($C758,'Policy Characteristics'!$C:$C,0)))</f>
        <v>Electrification</v>
      </c>
      <c r="C758" s="176" t="str">
        <f t="shared" si="38"/>
        <v>Fraction of Eligible Industrial Energy Use Shifted to Electricity</v>
      </c>
      <c r="D758" s="6" t="s">
        <v>1947</v>
      </c>
      <c r="E758" s="1" t="s">
        <v>2303</v>
      </c>
      <c r="F758" t="s">
        <v>1909</v>
      </c>
      <c r="G758" s="47" t="s">
        <v>2310</v>
      </c>
      <c r="H758" s="44">
        <v>1959</v>
      </c>
      <c r="I758" s="198" t="s">
        <v>44</v>
      </c>
      <c r="J758" s="177" t="str">
        <f>IF(ISBLANK(INDEX('Policy Characteristics'!D:D,MATCH($C758,'Policy Characteristics'!$C:$C,0))),"",INDEX('Policy Characteristics'!D:D,MATCH($C758,'Policy Characteristics'!$C:$C,0)))</f>
        <v>Electrification</v>
      </c>
      <c r="K758" s="176" t="str">
        <f>IF(ISBLANK(INDEX('Policy Characteristics'!E:E,MATCH($C758,'Policy Characteristics'!$C:$C,0))),"",INDEX('Policy Characteristics'!E:E,MATCH($C758,'Policy Characteristics'!$C:$C,0)))</f>
        <v>indst shift to electricity</v>
      </c>
      <c r="L758" s="176">
        <f>IF(ISBLANK(INDEX('Policy Characteristics'!F:F,MATCH($C758,'Policy Characteristics'!$C:$C,0))),"",INDEX('Policy Characteristics'!F:F,MATCH($C758,'Policy Characteristics'!$C:$C,0)))</f>
        <v>0</v>
      </c>
      <c r="M758" s="176">
        <f>IF(ISBLANK(INDEX('Policy Characteristics'!G:G,MATCH($C758,'Policy Characteristics'!$C:$C,0))),"",INDEX('Policy Characteristics'!G:G,MATCH($C758,'Policy Characteristics'!$C:$C,0)))</f>
        <v>1</v>
      </c>
      <c r="N758" s="176">
        <f>IF(ISBLANK(INDEX('Policy Characteristics'!H:H,MATCH($C758,'Policy Characteristics'!$C:$C,0))),"",INDEX('Policy Characteristics'!H:H,MATCH($C758,'Policy Characteristics'!$C:$C,0)))</f>
        <v>0.01</v>
      </c>
      <c r="O758" s="176" t="str">
        <f>IF(ISBLANK(INDEX('Policy Characteristics'!I:I,MATCH($C758,'Policy Characteristics'!$C:$C,0))),"",INDEX('Policy Characteristics'!I:I,MATCH($C758,'Policy Characteristics'!$C:$C,0)))</f>
        <v>% of fuel shifted</v>
      </c>
      <c r="P758" s="176"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8" s="176" t="str">
        <f>IF(ISBLANK(INDEX('Policy Characteristics'!K:K,MATCH($C758,'Policy Characteristics'!$C:$C,0))),"",INDEX('Policy Characteristics'!K:K,MATCH($C758,'Policy Characteristics'!$C:$C,0)))</f>
        <v>industry-ag-main.html#fuel-switching</v>
      </c>
      <c r="R758" s="176" t="str">
        <f>IF(ISBLANK(INDEX('Policy Characteristics'!L:L,MATCH($C758,'Policy Characteristics'!$C:$C,0))),"",INDEX('Policy Characteristics'!L:L,MATCH($C758,'Policy Characteristics'!$C:$C,0)))</f>
        <v>industry-elec-and-hydrogen.html</v>
      </c>
    </row>
    <row r="759" spans="1:18" x14ac:dyDescent="0.25">
      <c r="A759" s="176" t="str">
        <f>IF(ISBLANK(INDEX('Policy Characteristics'!A:A,MATCH($C759,'Policy Characteristics'!$C:$C,0))),"",INDEX('Policy Characteristics'!A:A,MATCH($C759,'Policy Characteristics'!$C:$C,0)))</f>
        <v>Industry</v>
      </c>
      <c r="B759" s="184" t="str">
        <f>IF(ISBLANK(INDEX('Policy Characteristics'!B:B,MATCH($C759,'Policy Characteristics'!$C:$C,0))),"",INDEX('Policy Characteristics'!B:B,MATCH($C759,'Policy Characteristics'!$C:$C,0)))</f>
        <v>Electrification</v>
      </c>
      <c r="C759" s="176" t="str">
        <f t="shared" si="38"/>
        <v>Fraction of Eligible Industrial Energy Use Shifted to Electricity</v>
      </c>
      <c r="D759" s="6" t="s">
        <v>1947</v>
      </c>
      <c r="E759" s="1" t="s">
        <v>2304</v>
      </c>
      <c r="F759" t="s">
        <v>1909</v>
      </c>
      <c r="G759" s="47" t="s">
        <v>2311</v>
      </c>
      <c r="H759" s="44">
        <v>1960</v>
      </c>
      <c r="I759" s="198" t="s">
        <v>44</v>
      </c>
      <c r="J759" s="177" t="str">
        <f>IF(ISBLANK(INDEX('Policy Characteristics'!D:D,MATCH($C759,'Policy Characteristics'!$C:$C,0))),"",INDEX('Policy Characteristics'!D:D,MATCH($C759,'Policy Characteristics'!$C:$C,0)))</f>
        <v>Electrification</v>
      </c>
      <c r="K759" s="176" t="str">
        <f>IF(ISBLANK(INDEX('Policy Characteristics'!E:E,MATCH($C759,'Policy Characteristics'!$C:$C,0))),"",INDEX('Policy Characteristics'!E:E,MATCH($C759,'Policy Characteristics'!$C:$C,0)))</f>
        <v>indst shift to electricity</v>
      </c>
      <c r="L759" s="176">
        <f>IF(ISBLANK(INDEX('Policy Characteristics'!F:F,MATCH($C759,'Policy Characteristics'!$C:$C,0))),"",INDEX('Policy Characteristics'!F:F,MATCH($C759,'Policy Characteristics'!$C:$C,0)))</f>
        <v>0</v>
      </c>
      <c r="M759" s="176">
        <f>IF(ISBLANK(INDEX('Policy Characteristics'!G:G,MATCH($C759,'Policy Characteristics'!$C:$C,0))),"",INDEX('Policy Characteristics'!G:G,MATCH($C759,'Policy Characteristics'!$C:$C,0)))</f>
        <v>1</v>
      </c>
      <c r="N759" s="176">
        <f>IF(ISBLANK(INDEX('Policy Characteristics'!H:H,MATCH($C759,'Policy Characteristics'!$C:$C,0))),"",INDEX('Policy Characteristics'!H:H,MATCH($C759,'Policy Characteristics'!$C:$C,0)))</f>
        <v>0.01</v>
      </c>
      <c r="O759" s="176" t="str">
        <f>IF(ISBLANK(INDEX('Policy Characteristics'!I:I,MATCH($C759,'Policy Characteristics'!$C:$C,0))),"",INDEX('Policy Characteristics'!I:I,MATCH($C759,'Policy Characteristics'!$C:$C,0)))</f>
        <v>% of fuel shifted</v>
      </c>
      <c r="P759" s="176"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9" s="176" t="str">
        <f>IF(ISBLANK(INDEX('Policy Characteristics'!K:K,MATCH($C759,'Policy Characteristics'!$C:$C,0))),"",INDEX('Policy Characteristics'!K:K,MATCH($C759,'Policy Characteristics'!$C:$C,0)))</f>
        <v>industry-ag-main.html#fuel-switching</v>
      </c>
      <c r="R759" s="176" t="str">
        <f>IF(ISBLANK(INDEX('Policy Characteristics'!L:L,MATCH($C759,'Policy Characteristics'!$C:$C,0))),"",INDEX('Policy Characteristics'!L:L,MATCH($C759,'Policy Characteristics'!$C:$C,0)))</f>
        <v>industry-elec-and-hydrogen.html</v>
      </c>
    </row>
    <row r="760" spans="1:18" x14ac:dyDescent="0.25">
      <c r="A760" s="176" t="str">
        <f>IF(ISBLANK(INDEX('Policy Characteristics'!A:A,MATCH($C760,'Policy Characteristics'!$C:$C,0))),"",INDEX('Policy Characteristics'!A:A,MATCH($C760,'Policy Characteristics'!$C:$C,0)))</f>
        <v>Industry</v>
      </c>
      <c r="B760" s="184" t="str">
        <f>IF(ISBLANK(INDEX('Policy Characteristics'!B:B,MATCH($C760,'Policy Characteristics'!$C:$C,0))),"",INDEX('Policy Characteristics'!B:B,MATCH($C760,'Policy Characteristics'!$C:$C,0)))</f>
        <v>Electrification</v>
      </c>
      <c r="C760" s="176" t="str">
        <f t="shared" si="38"/>
        <v>Fraction of Eligible Industrial Energy Use Shifted to Electricity</v>
      </c>
      <c r="D760" s="6" t="s">
        <v>1947</v>
      </c>
      <c r="E760" s="1" t="s">
        <v>2444</v>
      </c>
      <c r="F760" t="s">
        <v>1909</v>
      </c>
      <c r="G760" s="47" t="s">
        <v>2444</v>
      </c>
      <c r="H760" s="44">
        <v>1961</v>
      </c>
      <c r="I760" s="198" t="s">
        <v>44</v>
      </c>
      <c r="J760" s="177" t="str">
        <f>IF(ISBLANK(INDEX('Policy Characteristics'!D:D,MATCH($C760,'Policy Characteristics'!$C:$C,0))),"",INDEX('Policy Characteristics'!D:D,MATCH($C760,'Policy Characteristics'!$C:$C,0)))</f>
        <v>Electrification</v>
      </c>
      <c r="K760" s="176" t="str">
        <f>IF(ISBLANK(INDEX('Policy Characteristics'!E:E,MATCH($C760,'Policy Characteristics'!$C:$C,0))),"",INDEX('Policy Characteristics'!E:E,MATCH($C760,'Policy Characteristics'!$C:$C,0)))</f>
        <v>indst shift to electricity</v>
      </c>
      <c r="L760" s="176">
        <f>IF(ISBLANK(INDEX('Policy Characteristics'!F:F,MATCH($C760,'Policy Characteristics'!$C:$C,0))),"",INDEX('Policy Characteristics'!F:F,MATCH($C760,'Policy Characteristics'!$C:$C,0)))</f>
        <v>0</v>
      </c>
      <c r="M760" s="176">
        <f>IF(ISBLANK(INDEX('Policy Characteristics'!G:G,MATCH($C760,'Policy Characteristics'!$C:$C,0))),"",INDEX('Policy Characteristics'!G:G,MATCH($C760,'Policy Characteristics'!$C:$C,0)))</f>
        <v>1</v>
      </c>
      <c r="N760" s="176">
        <f>IF(ISBLANK(INDEX('Policy Characteristics'!H:H,MATCH($C760,'Policy Characteristics'!$C:$C,0))),"",INDEX('Policy Characteristics'!H:H,MATCH($C760,'Policy Characteristics'!$C:$C,0)))</f>
        <v>0.01</v>
      </c>
      <c r="O760" s="176" t="str">
        <f>IF(ISBLANK(INDEX('Policy Characteristics'!I:I,MATCH($C760,'Policy Characteristics'!$C:$C,0))),"",INDEX('Policy Characteristics'!I:I,MATCH($C760,'Policy Characteristics'!$C:$C,0)))</f>
        <v>% of fuel shifted</v>
      </c>
      <c r="P760" s="176"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0" s="176" t="str">
        <f>IF(ISBLANK(INDEX('Policy Characteristics'!K:K,MATCH($C760,'Policy Characteristics'!$C:$C,0))),"",INDEX('Policy Characteristics'!K:K,MATCH($C760,'Policy Characteristics'!$C:$C,0)))</f>
        <v>industry-ag-main.html#fuel-switching</v>
      </c>
      <c r="R760" s="176" t="str">
        <f>IF(ISBLANK(INDEX('Policy Characteristics'!L:L,MATCH($C760,'Policy Characteristics'!$C:$C,0))),"",INDEX('Policy Characteristics'!L:L,MATCH($C760,'Policy Characteristics'!$C:$C,0)))</f>
        <v>industry-elec-and-hydrogen.html</v>
      </c>
    </row>
    <row r="761" spans="1:18" x14ac:dyDescent="0.25">
      <c r="A761" s="176" t="str">
        <f>IF(ISBLANK(INDEX('Policy Characteristics'!A:A,MATCH($C761,'Policy Characteristics'!$C:$C,0))),"",INDEX('Policy Characteristics'!A:A,MATCH($C761,'Policy Characteristics'!$C:$C,0)))</f>
        <v>Industry</v>
      </c>
      <c r="B761" s="184" t="str">
        <f>IF(ISBLANK(INDEX('Policy Characteristics'!B:B,MATCH($C761,'Policy Characteristics'!$C:$C,0))),"",INDEX('Policy Characteristics'!B:B,MATCH($C761,'Policy Characteristics'!$C:$C,0)))</f>
        <v>Electrification</v>
      </c>
      <c r="C761" s="176" t="str">
        <f t="shared" si="38"/>
        <v>Fraction of Eligible Industrial Energy Use Shifted to Electricity</v>
      </c>
      <c r="D761" s="6" t="s">
        <v>1948</v>
      </c>
      <c r="E761" s="1" t="s">
        <v>2298</v>
      </c>
      <c r="F761" t="s">
        <v>1910</v>
      </c>
      <c r="G761" s="47" t="s">
        <v>2305</v>
      </c>
      <c r="H761" s="44">
        <v>1962</v>
      </c>
      <c r="I761" s="198" t="s">
        <v>44</v>
      </c>
      <c r="J761" s="177" t="str">
        <f>IF(ISBLANK(INDEX('Policy Characteristics'!D:D,MATCH($C761,'Policy Characteristics'!$C:$C,0))),"",INDEX('Policy Characteristics'!D:D,MATCH($C761,'Policy Characteristics'!$C:$C,0)))</f>
        <v>Electrification</v>
      </c>
      <c r="K761" s="176" t="str">
        <f>IF(ISBLANK(INDEX('Policy Characteristics'!E:E,MATCH($C761,'Policy Characteristics'!$C:$C,0))),"",INDEX('Policy Characteristics'!E:E,MATCH($C761,'Policy Characteristics'!$C:$C,0)))</f>
        <v>indst shift to electricity</v>
      </c>
      <c r="L761" s="176">
        <f>IF(ISBLANK(INDEX('Policy Characteristics'!F:F,MATCH($C761,'Policy Characteristics'!$C:$C,0))),"",INDEX('Policy Characteristics'!F:F,MATCH($C761,'Policy Characteristics'!$C:$C,0)))</f>
        <v>0</v>
      </c>
      <c r="M761" s="176">
        <f>IF(ISBLANK(INDEX('Policy Characteristics'!G:G,MATCH($C761,'Policy Characteristics'!$C:$C,0))),"",INDEX('Policy Characteristics'!G:G,MATCH($C761,'Policy Characteristics'!$C:$C,0)))</f>
        <v>1</v>
      </c>
      <c r="N761" s="176">
        <f>IF(ISBLANK(INDEX('Policy Characteristics'!H:H,MATCH($C761,'Policy Characteristics'!$C:$C,0))),"",INDEX('Policy Characteristics'!H:H,MATCH($C761,'Policy Characteristics'!$C:$C,0)))</f>
        <v>0.01</v>
      </c>
      <c r="O761" s="176" t="str">
        <f>IF(ISBLANK(INDEX('Policy Characteristics'!I:I,MATCH($C761,'Policy Characteristics'!$C:$C,0))),"",INDEX('Policy Characteristics'!I:I,MATCH($C761,'Policy Characteristics'!$C:$C,0)))</f>
        <v>% of fuel shifted</v>
      </c>
      <c r="P761" s="176"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1" s="176" t="str">
        <f>IF(ISBLANK(INDEX('Policy Characteristics'!K:K,MATCH($C761,'Policy Characteristics'!$C:$C,0))),"",INDEX('Policy Characteristics'!K:K,MATCH($C761,'Policy Characteristics'!$C:$C,0)))</f>
        <v>industry-ag-main.html#fuel-switching</v>
      </c>
      <c r="R761" s="176" t="str">
        <f>IF(ISBLANK(INDEX('Policy Characteristics'!L:L,MATCH($C761,'Policy Characteristics'!$C:$C,0))),"",INDEX('Policy Characteristics'!L:L,MATCH($C761,'Policy Characteristics'!$C:$C,0)))</f>
        <v>industry-elec-and-hydrogen.html</v>
      </c>
    </row>
    <row r="762" spans="1:18" x14ac:dyDescent="0.25">
      <c r="A762" s="176" t="str">
        <f>IF(ISBLANK(INDEX('Policy Characteristics'!A:A,MATCH($C762,'Policy Characteristics'!$C:$C,0))),"",INDEX('Policy Characteristics'!A:A,MATCH($C762,'Policy Characteristics'!$C:$C,0)))</f>
        <v>Industry</v>
      </c>
      <c r="B762" s="184" t="str">
        <f>IF(ISBLANK(INDEX('Policy Characteristics'!B:B,MATCH($C762,'Policy Characteristics'!$C:$C,0))),"",INDEX('Policy Characteristics'!B:B,MATCH($C762,'Policy Characteristics'!$C:$C,0)))</f>
        <v>Electrification</v>
      </c>
      <c r="C762" s="176" t="str">
        <f t="shared" si="38"/>
        <v>Fraction of Eligible Industrial Energy Use Shifted to Electricity</v>
      </c>
      <c r="D762" s="6" t="s">
        <v>1948</v>
      </c>
      <c r="E762" s="1" t="s">
        <v>2299</v>
      </c>
      <c r="F762" t="s">
        <v>1910</v>
      </c>
      <c r="G762" s="47" t="s">
        <v>2306</v>
      </c>
      <c r="H762" s="44">
        <v>1963</v>
      </c>
      <c r="I762" s="198" t="s">
        <v>44</v>
      </c>
      <c r="J762" s="177" t="str">
        <f>IF(ISBLANK(INDEX('Policy Characteristics'!D:D,MATCH($C762,'Policy Characteristics'!$C:$C,0))),"",INDEX('Policy Characteristics'!D:D,MATCH($C762,'Policy Characteristics'!$C:$C,0)))</f>
        <v>Electrification</v>
      </c>
      <c r="K762" s="176" t="str">
        <f>IF(ISBLANK(INDEX('Policy Characteristics'!E:E,MATCH($C762,'Policy Characteristics'!$C:$C,0))),"",INDEX('Policy Characteristics'!E:E,MATCH($C762,'Policy Characteristics'!$C:$C,0)))</f>
        <v>indst shift to electricity</v>
      </c>
      <c r="L762" s="176">
        <f>IF(ISBLANK(INDEX('Policy Characteristics'!F:F,MATCH($C762,'Policy Characteristics'!$C:$C,0))),"",INDEX('Policy Characteristics'!F:F,MATCH($C762,'Policy Characteristics'!$C:$C,0)))</f>
        <v>0</v>
      </c>
      <c r="M762" s="176">
        <f>IF(ISBLANK(INDEX('Policy Characteristics'!G:G,MATCH($C762,'Policy Characteristics'!$C:$C,0))),"",INDEX('Policy Characteristics'!G:G,MATCH($C762,'Policy Characteristics'!$C:$C,0)))</f>
        <v>1</v>
      </c>
      <c r="N762" s="176">
        <f>IF(ISBLANK(INDEX('Policy Characteristics'!H:H,MATCH($C762,'Policy Characteristics'!$C:$C,0))),"",INDEX('Policy Characteristics'!H:H,MATCH($C762,'Policy Characteristics'!$C:$C,0)))</f>
        <v>0.01</v>
      </c>
      <c r="O762" s="176" t="str">
        <f>IF(ISBLANK(INDEX('Policy Characteristics'!I:I,MATCH($C762,'Policy Characteristics'!$C:$C,0))),"",INDEX('Policy Characteristics'!I:I,MATCH($C762,'Policy Characteristics'!$C:$C,0)))</f>
        <v>% of fuel shifted</v>
      </c>
      <c r="P762" s="176"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2" s="176" t="str">
        <f>IF(ISBLANK(INDEX('Policy Characteristics'!K:K,MATCH($C762,'Policy Characteristics'!$C:$C,0))),"",INDEX('Policy Characteristics'!K:K,MATCH($C762,'Policy Characteristics'!$C:$C,0)))</f>
        <v>industry-ag-main.html#fuel-switching</v>
      </c>
      <c r="R762" s="176" t="str">
        <f>IF(ISBLANK(INDEX('Policy Characteristics'!L:L,MATCH($C762,'Policy Characteristics'!$C:$C,0))),"",INDEX('Policy Characteristics'!L:L,MATCH($C762,'Policy Characteristics'!$C:$C,0)))</f>
        <v>industry-elec-and-hydrogen.html</v>
      </c>
    </row>
    <row r="763" spans="1:18" x14ac:dyDescent="0.25">
      <c r="A763" s="176" t="str">
        <f>IF(ISBLANK(INDEX('Policy Characteristics'!A:A,MATCH($C763,'Policy Characteristics'!$C:$C,0))),"",INDEX('Policy Characteristics'!A:A,MATCH($C763,'Policy Characteristics'!$C:$C,0)))</f>
        <v>Industry</v>
      </c>
      <c r="B763" s="184" t="str">
        <f>IF(ISBLANK(INDEX('Policy Characteristics'!B:B,MATCH($C763,'Policy Characteristics'!$C:$C,0))),"",INDEX('Policy Characteristics'!B:B,MATCH($C763,'Policy Characteristics'!$C:$C,0)))</f>
        <v>Electrification</v>
      </c>
      <c r="C763" s="176" t="str">
        <f t="shared" si="38"/>
        <v>Fraction of Eligible Industrial Energy Use Shifted to Electricity</v>
      </c>
      <c r="D763" s="6" t="s">
        <v>1948</v>
      </c>
      <c r="E763" s="1" t="s">
        <v>2300</v>
      </c>
      <c r="F763" t="s">
        <v>1910</v>
      </c>
      <c r="G763" s="47" t="s">
        <v>2307</v>
      </c>
      <c r="H763" s="44">
        <v>1964</v>
      </c>
      <c r="I763" s="198" t="s">
        <v>44</v>
      </c>
      <c r="J763" s="177" t="str">
        <f>IF(ISBLANK(INDEX('Policy Characteristics'!D:D,MATCH($C763,'Policy Characteristics'!$C:$C,0))),"",INDEX('Policy Characteristics'!D:D,MATCH($C763,'Policy Characteristics'!$C:$C,0)))</f>
        <v>Electrification</v>
      </c>
      <c r="K763" s="176" t="str">
        <f>IF(ISBLANK(INDEX('Policy Characteristics'!E:E,MATCH($C763,'Policy Characteristics'!$C:$C,0))),"",INDEX('Policy Characteristics'!E:E,MATCH($C763,'Policy Characteristics'!$C:$C,0)))</f>
        <v>indst shift to electricity</v>
      </c>
      <c r="L763" s="176">
        <f>IF(ISBLANK(INDEX('Policy Characteristics'!F:F,MATCH($C763,'Policy Characteristics'!$C:$C,0))),"",INDEX('Policy Characteristics'!F:F,MATCH($C763,'Policy Characteristics'!$C:$C,0)))</f>
        <v>0</v>
      </c>
      <c r="M763" s="176">
        <f>IF(ISBLANK(INDEX('Policy Characteristics'!G:G,MATCH($C763,'Policy Characteristics'!$C:$C,0))),"",INDEX('Policy Characteristics'!G:G,MATCH($C763,'Policy Characteristics'!$C:$C,0)))</f>
        <v>1</v>
      </c>
      <c r="N763" s="176">
        <f>IF(ISBLANK(INDEX('Policy Characteristics'!H:H,MATCH($C763,'Policy Characteristics'!$C:$C,0))),"",INDEX('Policy Characteristics'!H:H,MATCH($C763,'Policy Characteristics'!$C:$C,0)))</f>
        <v>0.01</v>
      </c>
      <c r="O763" s="176" t="str">
        <f>IF(ISBLANK(INDEX('Policy Characteristics'!I:I,MATCH($C763,'Policy Characteristics'!$C:$C,0))),"",INDEX('Policy Characteristics'!I:I,MATCH($C763,'Policy Characteristics'!$C:$C,0)))</f>
        <v>% of fuel shifted</v>
      </c>
      <c r="P763" s="176"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3" s="176" t="str">
        <f>IF(ISBLANK(INDEX('Policy Characteristics'!K:K,MATCH($C763,'Policy Characteristics'!$C:$C,0))),"",INDEX('Policy Characteristics'!K:K,MATCH($C763,'Policy Characteristics'!$C:$C,0)))</f>
        <v>industry-ag-main.html#fuel-switching</v>
      </c>
      <c r="R763" s="176" t="str">
        <f>IF(ISBLANK(INDEX('Policy Characteristics'!L:L,MATCH($C763,'Policy Characteristics'!$C:$C,0))),"",INDEX('Policy Characteristics'!L:L,MATCH($C763,'Policy Characteristics'!$C:$C,0)))</f>
        <v>industry-elec-and-hydrogen.html</v>
      </c>
    </row>
    <row r="764" spans="1:18" x14ac:dyDescent="0.25">
      <c r="A764" s="176" t="str">
        <f>IF(ISBLANK(INDEX('Policy Characteristics'!A:A,MATCH($C764,'Policy Characteristics'!$C:$C,0))),"",INDEX('Policy Characteristics'!A:A,MATCH($C764,'Policy Characteristics'!$C:$C,0)))</f>
        <v>Industry</v>
      </c>
      <c r="B764" s="184" t="str">
        <f>IF(ISBLANK(INDEX('Policy Characteristics'!B:B,MATCH($C764,'Policy Characteristics'!$C:$C,0))),"",INDEX('Policy Characteristics'!B:B,MATCH($C764,'Policy Characteristics'!$C:$C,0)))</f>
        <v>Electrification</v>
      </c>
      <c r="C764" s="176" t="str">
        <f t="shared" si="38"/>
        <v>Fraction of Eligible Industrial Energy Use Shifted to Electricity</v>
      </c>
      <c r="D764" s="6" t="s">
        <v>1948</v>
      </c>
      <c r="E764" s="1" t="s">
        <v>2301</v>
      </c>
      <c r="F764" t="s">
        <v>1910</v>
      </c>
      <c r="G764" s="47" t="s">
        <v>2308</v>
      </c>
      <c r="H764" s="44">
        <v>1965</v>
      </c>
      <c r="I764" s="198" t="s">
        <v>44</v>
      </c>
      <c r="J764" s="177" t="str">
        <f>IF(ISBLANK(INDEX('Policy Characteristics'!D:D,MATCH($C764,'Policy Characteristics'!$C:$C,0))),"",INDEX('Policy Characteristics'!D:D,MATCH($C764,'Policy Characteristics'!$C:$C,0)))</f>
        <v>Electrification</v>
      </c>
      <c r="K764" s="176" t="str">
        <f>IF(ISBLANK(INDEX('Policy Characteristics'!E:E,MATCH($C764,'Policy Characteristics'!$C:$C,0))),"",INDEX('Policy Characteristics'!E:E,MATCH($C764,'Policy Characteristics'!$C:$C,0)))</f>
        <v>indst shift to electricity</v>
      </c>
      <c r="L764" s="176">
        <f>IF(ISBLANK(INDEX('Policy Characteristics'!F:F,MATCH($C764,'Policy Characteristics'!$C:$C,0))),"",INDEX('Policy Characteristics'!F:F,MATCH($C764,'Policy Characteristics'!$C:$C,0)))</f>
        <v>0</v>
      </c>
      <c r="M764" s="176">
        <f>IF(ISBLANK(INDEX('Policy Characteristics'!G:G,MATCH($C764,'Policy Characteristics'!$C:$C,0))),"",INDEX('Policy Characteristics'!G:G,MATCH($C764,'Policy Characteristics'!$C:$C,0)))</f>
        <v>1</v>
      </c>
      <c r="N764" s="176">
        <f>IF(ISBLANK(INDEX('Policy Characteristics'!H:H,MATCH($C764,'Policy Characteristics'!$C:$C,0))),"",INDEX('Policy Characteristics'!H:H,MATCH($C764,'Policy Characteristics'!$C:$C,0)))</f>
        <v>0.01</v>
      </c>
      <c r="O764" s="176" t="str">
        <f>IF(ISBLANK(INDEX('Policy Characteristics'!I:I,MATCH($C764,'Policy Characteristics'!$C:$C,0))),"",INDEX('Policy Characteristics'!I:I,MATCH($C764,'Policy Characteristics'!$C:$C,0)))</f>
        <v>% of fuel shifted</v>
      </c>
      <c r="P764" s="176"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4" s="176" t="str">
        <f>IF(ISBLANK(INDEX('Policy Characteristics'!K:K,MATCH($C764,'Policy Characteristics'!$C:$C,0))),"",INDEX('Policy Characteristics'!K:K,MATCH($C764,'Policy Characteristics'!$C:$C,0)))</f>
        <v>industry-ag-main.html#fuel-switching</v>
      </c>
      <c r="R764" s="176" t="str">
        <f>IF(ISBLANK(INDEX('Policy Characteristics'!L:L,MATCH($C764,'Policy Characteristics'!$C:$C,0))),"",INDEX('Policy Characteristics'!L:L,MATCH($C764,'Policy Characteristics'!$C:$C,0)))</f>
        <v>industry-elec-and-hydrogen.html</v>
      </c>
    </row>
    <row r="765" spans="1:18" x14ac:dyDescent="0.25">
      <c r="A765" s="176" t="str">
        <f>IF(ISBLANK(INDEX('Policy Characteristics'!A:A,MATCH($C765,'Policy Characteristics'!$C:$C,0))),"",INDEX('Policy Characteristics'!A:A,MATCH($C765,'Policy Characteristics'!$C:$C,0)))</f>
        <v>Industry</v>
      </c>
      <c r="B765" s="184" t="str">
        <f>IF(ISBLANK(INDEX('Policy Characteristics'!B:B,MATCH($C765,'Policy Characteristics'!$C:$C,0))),"",INDEX('Policy Characteristics'!B:B,MATCH($C765,'Policy Characteristics'!$C:$C,0)))</f>
        <v>Electrification</v>
      </c>
      <c r="C765" s="176" t="str">
        <f t="shared" si="38"/>
        <v>Fraction of Eligible Industrial Energy Use Shifted to Electricity</v>
      </c>
      <c r="D765" s="6" t="s">
        <v>1948</v>
      </c>
      <c r="E765" s="1" t="s">
        <v>2302</v>
      </c>
      <c r="F765" t="s">
        <v>1910</v>
      </c>
      <c r="G765" s="47" t="s">
        <v>2309</v>
      </c>
      <c r="H765" s="44">
        <v>1966</v>
      </c>
      <c r="I765" s="198" t="s">
        <v>44</v>
      </c>
      <c r="J765" s="177" t="str">
        <f>IF(ISBLANK(INDEX('Policy Characteristics'!D:D,MATCH($C765,'Policy Characteristics'!$C:$C,0))),"",INDEX('Policy Characteristics'!D:D,MATCH($C765,'Policy Characteristics'!$C:$C,0)))</f>
        <v>Electrification</v>
      </c>
      <c r="K765" s="176" t="str">
        <f>IF(ISBLANK(INDEX('Policy Characteristics'!E:E,MATCH($C765,'Policy Characteristics'!$C:$C,0))),"",INDEX('Policy Characteristics'!E:E,MATCH($C765,'Policy Characteristics'!$C:$C,0)))</f>
        <v>indst shift to electricity</v>
      </c>
      <c r="L765" s="176">
        <f>IF(ISBLANK(INDEX('Policy Characteristics'!F:F,MATCH($C765,'Policy Characteristics'!$C:$C,0))),"",INDEX('Policy Characteristics'!F:F,MATCH($C765,'Policy Characteristics'!$C:$C,0)))</f>
        <v>0</v>
      </c>
      <c r="M765" s="176">
        <f>IF(ISBLANK(INDEX('Policy Characteristics'!G:G,MATCH($C765,'Policy Characteristics'!$C:$C,0))),"",INDEX('Policy Characteristics'!G:G,MATCH($C765,'Policy Characteristics'!$C:$C,0)))</f>
        <v>1</v>
      </c>
      <c r="N765" s="176">
        <f>IF(ISBLANK(INDEX('Policy Characteristics'!H:H,MATCH($C765,'Policy Characteristics'!$C:$C,0))),"",INDEX('Policy Characteristics'!H:H,MATCH($C765,'Policy Characteristics'!$C:$C,0)))</f>
        <v>0.01</v>
      </c>
      <c r="O765" s="176" t="str">
        <f>IF(ISBLANK(INDEX('Policy Characteristics'!I:I,MATCH($C765,'Policy Characteristics'!$C:$C,0))),"",INDEX('Policy Characteristics'!I:I,MATCH($C765,'Policy Characteristics'!$C:$C,0)))</f>
        <v>% of fuel shifted</v>
      </c>
      <c r="P765" s="176"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5" s="176" t="str">
        <f>IF(ISBLANK(INDEX('Policy Characteristics'!K:K,MATCH($C765,'Policy Characteristics'!$C:$C,0))),"",INDEX('Policy Characteristics'!K:K,MATCH($C765,'Policy Characteristics'!$C:$C,0)))</f>
        <v>industry-ag-main.html#fuel-switching</v>
      </c>
      <c r="R765" s="176" t="str">
        <f>IF(ISBLANK(INDEX('Policy Characteristics'!L:L,MATCH($C765,'Policy Characteristics'!$C:$C,0))),"",INDEX('Policy Characteristics'!L:L,MATCH($C765,'Policy Characteristics'!$C:$C,0)))</f>
        <v>industry-elec-and-hydrogen.html</v>
      </c>
    </row>
    <row r="766" spans="1:18" x14ac:dyDescent="0.25">
      <c r="A766" s="176" t="str">
        <f>IF(ISBLANK(INDEX('Policy Characteristics'!A:A,MATCH($C766,'Policy Characteristics'!$C:$C,0))),"",INDEX('Policy Characteristics'!A:A,MATCH($C766,'Policy Characteristics'!$C:$C,0)))</f>
        <v>Industry</v>
      </c>
      <c r="B766" s="184" t="str">
        <f>IF(ISBLANK(INDEX('Policy Characteristics'!B:B,MATCH($C766,'Policy Characteristics'!$C:$C,0))),"",INDEX('Policy Characteristics'!B:B,MATCH($C766,'Policy Characteristics'!$C:$C,0)))</f>
        <v>Electrification</v>
      </c>
      <c r="C766" s="176" t="str">
        <f t="shared" si="38"/>
        <v>Fraction of Eligible Industrial Energy Use Shifted to Electricity</v>
      </c>
      <c r="D766" s="6" t="s">
        <v>1948</v>
      </c>
      <c r="E766" s="1" t="s">
        <v>2303</v>
      </c>
      <c r="F766" t="s">
        <v>1910</v>
      </c>
      <c r="G766" s="47" t="s">
        <v>2310</v>
      </c>
      <c r="H766" s="44">
        <v>1967</v>
      </c>
      <c r="I766" s="198" t="s">
        <v>44</v>
      </c>
      <c r="J766" s="177" t="str">
        <f>IF(ISBLANK(INDEX('Policy Characteristics'!D:D,MATCH($C766,'Policy Characteristics'!$C:$C,0))),"",INDEX('Policy Characteristics'!D:D,MATCH($C766,'Policy Characteristics'!$C:$C,0)))</f>
        <v>Electrification</v>
      </c>
      <c r="K766" s="176" t="str">
        <f>IF(ISBLANK(INDEX('Policy Characteristics'!E:E,MATCH($C766,'Policy Characteristics'!$C:$C,0))),"",INDEX('Policy Characteristics'!E:E,MATCH($C766,'Policy Characteristics'!$C:$C,0)))</f>
        <v>indst shift to electricity</v>
      </c>
      <c r="L766" s="176">
        <f>IF(ISBLANK(INDEX('Policy Characteristics'!F:F,MATCH($C766,'Policy Characteristics'!$C:$C,0))),"",INDEX('Policy Characteristics'!F:F,MATCH($C766,'Policy Characteristics'!$C:$C,0)))</f>
        <v>0</v>
      </c>
      <c r="M766" s="176">
        <f>IF(ISBLANK(INDEX('Policy Characteristics'!G:G,MATCH($C766,'Policy Characteristics'!$C:$C,0))),"",INDEX('Policy Characteristics'!G:G,MATCH($C766,'Policy Characteristics'!$C:$C,0)))</f>
        <v>1</v>
      </c>
      <c r="N766" s="176">
        <f>IF(ISBLANK(INDEX('Policy Characteristics'!H:H,MATCH($C766,'Policy Characteristics'!$C:$C,0))),"",INDEX('Policy Characteristics'!H:H,MATCH($C766,'Policy Characteristics'!$C:$C,0)))</f>
        <v>0.01</v>
      </c>
      <c r="O766" s="176" t="str">
        <f>IF(ISBLANK(INDEX('Policy Characteristics'!I:I,MATCH($C766,'Policy Characteristics'!$C:$C,0))),"",INDEX('Policy Characteristics'!I:I,MATCH($C766,'Policy Characteristics'!$C:$C,0)))</f>
        <v>% of fuel shifted</v>
      </c>
      <c r="P766" s="176" t="str">
        <f>IF(ISBLANK(INDEX('Policy Characteristics'!J:J,MATCH($C766,'Policy Characteristics'!$C:$C,0))),"",INDEX('Policy Characteristics'!J:J,MATCH($C766,'Policy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6" s="176" t="str">
        <f>IF(ISBLANK(INDEX('Policy Characteristics'!K:K,MATCH($C766,'Policy Characteristics'!$C:$C,0))),"",INDEX('Policy Characteristics'!K:K,MATCH($C766,'Policy Characteristics'!$C:$C,0)))</f>
        <v>industry-ag-main.html#fuel-switching</v>
      </c>
      <c r="R766" s="176" t="str">
        <f>IF(ISBLANK(INDEX('Policy Characteristics'!L:L,MATCH($C766,'Policy Characteristics'!$C:$C,0))),"",INDEX('Policy Characteristics'!L:L,MATCH($C766,'Policy Characteristics'!$C:$C,0)))</f>
        <v>industry-elec-and-hydrogen.html</v>
      </c>
    </row>
    <row r="767" spans="1:18" x14ac:dyDescent="0.25">
      <c r="A767" s="176" t="str">
        <f>IF(ISBLANK(INDEX('Policy Characteristics'!A:A,MATCH($C767,'Policy Characteristics'!$C:$C,0))),"",INDEX('Policy Characteristics'!A:A,MATCH($C767,'Policy Characteristics'!$C:$C,0)))</f>
        <v>Industry</v>
      </c>
      <c r="B767" s="184" t="str">
        <f>IF(ISBLANK(INDEX('Policy Characteristics'!B:B,MATCH($C767,'Policy Characteristics'!$C:$C,0))),"",INDEX('Policy Characteristics'!B:B,MATCH($C767,'Policy Characteristics'!$C:$C,0)))</f>
        <v>Electrification</v>
      </c>
      <c r="C767" s="176" t="str">
        <f t="shared" si="38"/>
        <v>Fraction of Eligible Industrial Energy Use Shifted to Electricity</v>
      </c>
      <c r="D767" s="6" t="s">
        <v>1948</v>
      </c>
      <c r="E767" s="1" t="s">
        <v>2304</v>
      </c>
      <c r="F767" t="s">
        <v>1910</v>
      </c>
      <c r="G767" s="47" t="s">
        <v>2311</v>
      </c>
      <c r="H767" s="44">
        <v>1968</v>
      </c>
      <c r="I767" s="198" t="s">
        <v>44</v>
      </c>
      <c r="J767" s="177" t="str">
        <f>IF(ISBLANK(INDEX('Policy Characteristics'!D:D,MATCH($C767,'Policy Characteristics'!$C:$C,0))),"",INDEX('Policy Characteristics'!D:D,MATCH($C767,'Policy Characteristics'!$C:$C,0)))</f>
        <v>Electrification</v>
      </c>
      <c r="K767" s="176" t="str">
        <f>IF(ISBLANK(INDEX('Policy Characteristics'!E:E,MATCH($C767,'Policy Characteristics'!$C:$C,0))),"",INDEX('Policy Characteristics'!E:E,MATCH($C767,'Policy Characteristics'!$C:$C,0)))</f>
        <v>indst shift to electricity</v>
      </c>
      <c r="L767" s="176">
        <f>IF(ISBLANK(INDEX('Policy Characteristics'!F:F,MATCH($C767,'Policy Characteristics'!$C:$C,0))),"",INDEX('Policy Characteristics'!F:F,MATCH($C767,'Policy Characteristics'!$C:$C,0)))</f>
        <v>0</v>
      </c>
      <c r="M767" s="176">
        <f>IF(ISBLANK(INDEX('Policy Characteristics'!G:G,MATCH($C767,'Policy Characteristics'!$C:$C,0))),"",INDEX('Policy Characteristics'!G:G,MATCH($C767,'Policy Characteristics'!$C:$C,0)))</f>
        <v>1</v>
      </c>
      <c r="N767" s="176">
        <f>IF(ISBLANK(INDEX('Policy Characteristics'!H:H,MATCH($C767,'Policy Characteristics'!$C:$C,0))),"",INDEX('Policy Characteristics'!H:H,MATCH($C767,'Policy Characteristics'!$C:$C,0)))</f>
        <v>0.01</v>
      </c>
      <c r="O767" s="176" t="str">
        <f>IF(ISBLANK(INDEX('Policy Characteristics'!I:I,MATCH($C767,'Policy Characteristics'!$C:$C,0))),"",INDEX('Policy Characteristics'!I:I,MATCH($C767,'Policy Characteristics'!$C:$C,0)))</f>
        <v>% of fuel shifted</v>
      </c>
      <c r="P767" s="176" t="str">
        <f>IF(ISBLANK(INDEX('Policy Characteristics'!J:J,MATCH($C767,'Policy Characteristics'!$C:$C,0))),"",INDEX('Policy Characteristics'!J:J,MATCH($C767,'Policy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7" s="176" t="str">
        <f>IF(ISBLANK(INDEX('Policy Characteristics'!K:K,MATCH($C767,'Policy Characteristics'!$C:$C,0))),"",INDEX('Policy Characteristics'!K:K,MATCH($C767,'Policy Characteristics'!$C:$C,0)))</f>
        <v>industry-ag-main.html#fuel-switching</v>
      </c>
      <c r="R767" s="176" t="str">
        <f>IF(ISBLANK(INDEX('Policy Characteristics'!L:L,MATCH($C767,'Policy Characteristics'!$C:$C,0))),"",INDEX('Policy Characteristics'!L:L,MATCH($C767,'Policy Characteristics'!$C:$C,0)))</f>
        <v>industry-elec-and-hydrogen.html</v>
      </c>
    </row>
    <row r="768" spans="1:18" x14ac:dyDescent="0.25">
      <c r="A768" s="176" t="str">
        <f>IF(ISBLANK(INDEX('Policy Characteristics'!A:A,MATCH($C768,'Policy Characteristics'!$C:$C,0))),"",INDEX('Policy Characteristics'!A:A,MATCH($C768,'Policy Characteristics'!$C:$C,0)))</f>
        <v>Industry</v>
      </c>
      <c r="B768" s="184" t="str">
        <f>IF(ISBLANK(INDEX('Policy Characteristics'!B:B,MATCH($C768,'Policy Characteristics'!$C:$C,0))),"",INDEX('Policy Characteristics'!B:B,MATCH($C768,'Policy Characteristics'!$C:$C,0)))</f>
        <v>Electrification</v>
      </c>
      <c r="C768" s="176" t="str">
        <f t="shared" si="38"/>
        <v>Fraction of Eligible Industrial Energy Use Shifted to Electricity</v>
      </c>
      <c r="D768" s="6" t="s">
        <v>1948</v>
      </c>
      <c r="E768" s="1" t="s">
        <v>2444</v>
      </c>
      <c r="F768" t="s">
        <v>1910</v>
      </c>
      <c r="G768" s="47" t="s">
        <v>2444</v>
      </c>
      <c r="H768" s="44">
        <v>1969</v>
      </c>
      <c r="I768" s="198" t="s">
        <v>44</v>
      </c>
      <c r="J768" s="177" t="str">
        <f>IF(ISBLANK(INDEX('Policy Characteristics'!D:D,MATCH($C768,'Policy Characteristics'!$C:$C,0))),"",INDEX('Policy Characteristics'!D:D,MATCH($C768,'Policy Characteristics'!$C:$C,0)))</f>
        <v>Electrification</v>
      </c>
      <c r="K768" s="176" t="str">
        <f>IF(ISBLANK(INDEX('Policy Characteristics'!E:E,MATCH($C768,'Policy Characteristics'!$C:$C,0))),"",INDEX('Policy Characteristics'!E:E,MATCH($C768,'Policy Characteristics'!$C:$C,0)))</f>
        <v>indst shift to electricity</v>
      </c>
      <c r="L768" s="176">
        <f>IF(ISBLANK(INDEX('Policy Characteristics'!F:F,MATCH($C768,'Policy Characteristics'!$C:$C,0))),"",INDEX('Policy Characteristics'!F:F,MATCH($C768,'Policy Characteristics'!$C:$C,0)))</f>
        <v>0</v>
      </c>
      <c r="M768" s="176">
        <f>IF(ISBLANK(INDEX('Policy Characteristics'!G:G,MATCH($C768,'Policy Characteristics'!$C:$C,0))),"",INDEX('Policy Characteristics'!G:G,MATCH($C768,'Policy Characteristics'!$C:$C,0)))</f>
        <v>1</v>
      </c>
      <c r="N768" s="176">
        <f>IF(ISBLANK(INDEX('Policy Characteristics'!H:H,MATCH($C768,'Policy Characteristics'!$C:$C,0))),"",INDEX('Policy Characteristics'!H:H,MATCH($C768,'Policy Characteristics'!$C:$C,0)))</f>
        <v>0.01</v>
      </c>
      <c r="O768" s="176" t="str">
        <f>IF(ISBLANK(INDEX('Policy Characteristics'!I:I,MATCH($C768,'Policy Characteristics'!$C:$C,0))),"",INDEX('Policy Characteristics'!I:I,MATCH($C768,'Policy Characteristics'!$C:$C,0)))</f>
        <v>% of fuel shifted</v>
      </c>
      <c r="P768" s="176" t="str">
        <f>IF(ISBLANK(INDEX('Policy Characteristics'!J:J,MATCH($C768,'Policy Characteristics'!$C:$C,0))),"",INDEX('Policy Characteristics'!J:J,MATCH($C768,'Policy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8" s="176" t="str">
        <f>IF(ISBLANK(INDEX('Policy Characteristics'!K:K,MATCH($C768,'Policy Characteristics'!$C:$C,0))),"",INDEX('Policy Characteristics'!K:K,MATCH($C768,'Policy Characteristics'!$C:$C,0)))</f>
        <v>industry-ag-main.html#fuel-switching</v>
      </c>
      <c r="R768" s="176" t="str">
        <f>IF(ISBLANK(INDEX('Policy Characteristics'!L:L,MATCH($C768,'Policy Characteristics'!$C:$C,0))),"",INDEX('Policy Characteristics'!L:L,MATCH($C768,'Policy Characteristics'!$C:$C,0)))</f>
        <v>industry-elec-and-hydrogen.html</v>
      </c>
    </row>
    <row r="769" spans="1:18" x14ac:dyDescent="0.25">
      <c r="A769" s="176" t="str">
        <f>IF(ISBLANK(INDEX('Policy Characteristics'!A:A,MATCH($C769,'Policy Characteristics'!$C:$C,0))),"",INDEX('Policy Characteristics'!A:A,MATCH($C769,'Policy Characteristics'!$C:$C,0)))</f>
        <v>Industry</v>
      </c>
      <c r="B769" s="184" t="str">
        <f>IF(ISBLANK(INDEX('Policy Characteristics'!B:B,MATCH($C769,'Policy Characteristics'!$C:$C,0))),"",INDEX('Policy Characteristics'!B:B,MATCH($C769,'Policy Characteristics'!$C:$C,0)))</f>
        <v>Electrification</v>
      </c>
      <c r="C769" s="176" t="str">
        <f t="shared" si="38"/>
        <v>Fraction of Eligible Industrial Energy Use Shifted to Electricity</v>
      </c>
      <c r="D769" s="6" t="s">
        <v>1949</v>
      </c>
      <c r="E769" s="1" t="s">
        <v>2298</v>
      </c>
      <c r="F769" t="s">
        <v>1911</v>
      </c>
      <c r="G769" s="47" t="s">
        <v>2305</v>
      </c>
      <c r="H769" s="44">
        <v>1970</v>
      </c>
      <c r="I769" s="198" t="s">
        <v>44</v>
      </c>
      <c r="J769" s="177" t="str">
        <f>IF(ISBLANK(INDEX('Policy Characteristics'!D:D,MATCH($C769,'Policy Characteristics'!$C:$C,0))),"",INDEX('Policy Characteristics'!D:D,MATCH($C769,'Policy Characteristics'!$C:$C,0)))</f>
        <v>Electrification</v>
      </c>
      <c r="K769" s="176" t="str">
        <f>IF(ISBLANK(INDEX('Policy Characteristics'!E:E,MATCH($C769,'Policy Characteristics'!$C:$C,0))),"",INDEX('Policy Characteristics'!E:E,MATCH($C769,'Policy Characteristics'!$C:$C,0)))</f>
        <v>indst shift to electricity</v>
      </c>
      <c r="L769" s="176">
        <f>IF(ISBLANK(INDEX('Policy Characteristics'!F:F,MATCH($C769,'Policy Characteristics'!$C:$C,0))),"",INDEX('Policy Characteristics'!F:F,MATCH($C769,'Policy Characteristics'!$C:$C,0)))</f>
        <v>0</v>
      </c>
      <c r="M769" s="176">
        <f>IF(ISBLANK(INDEX('Policy Characteristics'!G:G,MATCH($C769,'Policy Characteristics'!$C:$C,0))),"",INDEX('Policy Characteristics'!G:G,MATCH($C769,'Policy Characteristics'!$C:$C,0)))</f>
        <v>1</v>
      </c>
      <c r="N769" s="176">
        <f>IF(ISBLANK(INDEX('Policy Characteristics'!H:H,MATCH($C769,'Policy Characteristics'!$C:$C,0))),"",INDEX('Policy Characteristics'!H:H,MATCH($C769,'Policy Characteristics'!$C:$C,0)))</f>
        <v>0.01</v>
      </c>
      <c r="O769" s="176" t="str">
        <f>IF(ISBLANK(INDEX('Policy Characteristics'!I:I,MATCH($C769,'Policy Characteristics'!$C:$C,0))),"",INDEX('Policy Characteristics'!I:I,MATCH($C769,'Policy Characteristics'!$C:$C,0)))</f>
        <v>% of fuel shifted</v>
      </c>
      <c r="P769" s="176" t="str">
        <f>IF(ISBLANK(INDEX('Policy Characteristics'!J:J,MATCH($C769,'Policy Characteristics'!$C:$C,0))),"",INDEX('Policy Characteristics'!J:J,MATCH($C769,'Policy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9" s="176" t="str">
        <f>IF(ISBLANK(INDEX('Policy Characteristics'!K:K,MATCH($C769,'Policy Characteristics'!$C:$C,0))),"",INDEX('Policy Characteristics'!K:K,MATCH($C769,'Policy Characteristics'!$C:$C,0)))</f>
        <v>industry-ag-main.html#fuel-switching</v>
      </c>
      <c r="R769" s="176" t="str">
        <f>IF(ISBLANK(INDEX('Policy Characteristics'!L:L,MATCH($C769,'Policy Characteristics'!$C:$C,0))),"",INDEX('Policy Characteristics'!L:L,MATCH($C769,'Policy Characteristics'!$C:$C,0)))</f>
        <v>industry-elec-and-hydrogen.html</v>
      </c>
    </row>
    <row r="770" spans="1:18" x14ac:dyDescent="0.25">
      <c r="A770" s="176" t="str">
        <f>IF(ISBLANK(INDEX('Policy Characteristics'!A:A,MATCH($C770,'Policy Characteristics'!$C:$C,0))),"",INDEX('Policy Characteristics'!A:A,MATCH($C770,'Policy Characteristics'!$C:$C,0)))</f>
        <v>Industry</v>
      </c>
      <c r="B770" s="184" t="str">
        <f>IF(ISBLANK(INDEX('Policy Characteristics'!B:B,MATCH($C770,'Policy Characteristics'!$C:$C,0))),"",INDEX('Policy Characteristics'!B:B,MATCH($C770,'Policy Characteristics'!$C:$C,0)))</f>
        <v>Electrification</v>
      </c>
      <c r="C770" s="176" t="str">
        <f t="shared" si="38"/>
        <v>Fraction of Eligible Industrial Energy Use Shifted to Electricity</v>
      </c>
      <c r="D770" s="6" t="s">
        <v>1949</v>
      </c>
      <c r="E770" s="1" t="s">
        <v>2299</v>
      </c>
      <c r="F770" t="s">
        <v>1911</v>
      </c>
      <c r="G770" s="47" t="s">
        <v>2306</v>
      </c>
      <c r="H770" s="44">
        <v>1971</v>
      </c>
      <c r="I770" s="198" t="s">
        <v>44</v>
      </c>
      <c r="J770" s="177" t="str">
        <f>IF(ISBLANK(INDEX('Policy Characteristics'!D:D,MATCH($C770,'Policy Characteristics'!$C:$C,0))),"",INDEX('Policy Characteristics'!D:D,MATCH($C770,'Policy Characteristics'!$C:$C,0)))</f>
        <v>Electrification</v>
      </c>
      <c r="K770" s="176" t="str">
        <f>IF(ISBLANK(INDEX('Policy Characteristics'!E:E,MATCH($C770,'Policy Characteristics'!$C:$C,0))),"",INDEX('Policy Characteristics'!E:E,MATCH($C770,'Policy Characteristics'!$C:$C,0)))</f>
        <v>indst shift to electricity</v>
      </c>
      <c r="L770" s="176">
        <f>IF(ISBLANK(INDEX('Policy Characteristics'!F:F,MATCH($C770,'Policy Characteristics'!$C:$C,0))),"",INDEX('Policy Characteristics'!F:F,MATCH($C770,'Policy Characteristics'!$C:$C,0)))</f>
        <v>0</v>
      </c>
      <c r="M770" s="176">
        <f>IF(ISBLANK(INDEX('Policy Characteristics'!G:G,MATCH($C770,'Policy Characteristics'!$C:$C,0))),"",INDEX('Policy Characteristics'!G:G,MATCH($C770,'Policy Characteristics'!$C:$C,0)))</f>
        <v>1</v>
      </c>
      <c r="N770" s="176">
        <f>IF(ISBLANK(INDEX('Policy Characteristics'!H:H,MATCH($C770,'Policy Characteristics'!$C:$C,0))),"",INDEX('Policy Characteristics'!H:H,MATCH($C770,'Policy Characteristics'!$C:$C,0)))</f>
        <v>0.01</v>
      </c>
      <c r="O770" s="176" t="str">
        <f>IF(ISBLANK(INDEX('Policy Characteristics'!I:I,MATCH($C770,'Policy Characteristics'!$C:$C,0))),"",INDEX('Policy Characteristics'!I:I,MATCH($C770,'Policy Characteristics'!$C:$C,0)))</f>
        <v>% of fuel shifted</v>
      </c>
      <c r="P770" s="176" t="str">
        <f>IF(ISBLANK(INDEX('Policy Characteristics'!J:J,MATCH($C770,'Policy Characteristics'!$C:$C,0))),"",INDEX('Policy Characteristics'!J:J,MATCH($C770,'Policy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0" s="176" t="str">
        <f>IF(ISBLANK(INDEX('Policy Characteristics'!K:K,MATCH($C770,'Policy Characteristics'!$C:$C,0))),"",INDEX('Policy Characteristics'!K:K,MATCH($C770,'Policy Characteristics'!$C:$C,0)))</f>
        <v>industry-ag-main.html#fuel-switching</v>
      </c>
      <c r="R770" s="176" t="str">
        <f>IF(ISBLANK(INDEX('Policy Characteristics'!L:L,MATCH($C770,'Policy Characteristics'!$C:$C,0))),"",INDEX('Policy Characteristics'!L:L,MATCH($C770,'Policy Characteristics'!$C:$C,0)))</f>
        <v>industry-elec-and-hydrogen.html</v>
      </c>
    </row>
    <row r="771" spans="1:18" x14ac:dyDescent="0.25">
      <c r="A771" s="176" t="str">
        <f>IF(ISBLANK(INDEX('Policy Characteristics'!A:A,MATCH($C771,'Policy Characteristics'!$C:$C,0))),"",INDEX('Policy Characteristics'!A:A,MATCH($C771,'Policy Characteristics'!$C:$C,0)))</f>
        <v>Industry</v>
      </c>
      <c r="B771" s="184" t="str">
        <f>IF(ISBLANK(INDEX('Policy Characteristics'!B:B,MATCH($C771,'Policy Characteristics'!$C:$C,0))),"",INDEX('Policy Characteristics'!B:B,MATCH($C771,'Policy Characteristics'!$C:$C,0)))</f>
        <v>Electrification</v>
      </c>
      <c r="C771" s="176" t="str">
        <f t="shared" si="38"/>
        <v>Fraction of Eligible Industrial Energy Use Shifted to Electricity</v>
      </c>
      <c r="D771" s="6" t="s">
        <v>1949</v>
      </c>
      <c r="E771" s="1" t="s">
        <v>2300</v>
      </c>
      <c r="F771" t="s">
        <v>1911</v>
      </c>
      <c r="G771" s="47" t="s">
        <v>2307</v>
      </c>
      <c r="H771" s="44">
        <v>1972</v>
      </c>
      <c r="I771" s="198" t="s">
        <v>44</v>
      </c>
      <c r="J771" s="177" t="str">
        <f>IF(ISBLANK(INDEX('Policy Characteristics'!D:D,MATCH($C771,'Policy Characteristics'!$C:$C,0))),"",INDEX('Policy Characteristics'!D:D,MATCH($C771,'Policy Characteristics'!$C:$C,0)))</f>
        <v>Electrification</v>
      </c>
      <c r="K771" s="176" t="str">
        <f>IF(ISBLANK(INDEX('Policy Characteristics'!E:E,MATCH($C771,'Policy Characteristics'!$C:$C,0))),"",INDEX('Policy Characteristics'!E:E,MATCH($C771,'Policy Characteristics'!$C:$C,0)))</f>
        <v>indst shift to electricity</v>
      </c>
      <c r="L771" s="176">
        <f>IF(ISBLANK(INDEX('Policy Characteristics'!F:F,MATCH($C771,'Policy Characteristics'!$C:$C,0))),"",INDEX('Policy Characteristics'!F:F,MATCH($C771,'Policy Characteristics'!$C:$C,0)))</f>
        <v>0</v>
      </c>
      <c r="M771" s="176">
        <f>IF(ISBLANK(INDEX('Policy Characteristics'!G:G,MATCH($C771,'Policy Characteristics'!$C:$C,0))),"",INDEX('Policy Characteristics'!G:G,MATCH($C771,'Policy Characteristics'!$C:$C,0)))</f>
        <v>1</v>
      </c>
      <c r="N771" s="176">
        <f>IF(ISBLANK(INDEX('Policy Characteristics'!H:H,MATCH($C771,'Policy Characteristics'!$C:$C,0))),"",INDEX('Policy Characteristics'!H:H,MATCH($C771,'Policy Characteristics'!$C:$C,0)))</f>
        <v>0.01</v>
      </c>
      <c r="O771" s="176" t="str">
        <f>IF(ISBLANK(INDEX('Policy Characteristics'!I:I,MATCH($C771,'Policy Characteristics'!$C:$C,0))),"",INDEX('Policy Characteristics'!I:I,MATCH($C771,'Policy Characteristics'!$C:$C,0)))</f>
        <v>% of fuel shifted</v>
      </c>
      <c r="P771" s="176" t="str">
        <f>IF(ISBLANK(INDEX('Policy Characteristics'!J:J,MATCH($C771,'Policy Characteristics'!$C:$C,0))),"",INDEX('Policy Characteristics'!J:J,MATCH($C771,'Policy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1" s="176" t="str">
        <f>IF(ISBLANK(INDEX('Policy Characteristics'!K:K,MATCH($C771,'Policy Characteristics'!$C:$C,0))),"",INDEX('Policy Characteristics'!K:K,MATCH($C771,'Policy Characteristics'!$C:$C,0)))</f>
        <v>industry-ag-main.html#fuel-switching</v>
      </c>
      <c r="R771" s="176" t="str">
        <f>IF(ISBLANK(INDEX('Policy Characteristics'!L:L,MATCH($C771,'Policy Characteristics'!$C:$C,0))),"",INDEX('Policy Characteristics'!L:L,MATCH($C771,'Policy Characteristics'!$C:$C,0)))</f>
        <v>industry-elec-and-hydrogen.html</v>
      </c>
    </row>
    <row r="772" spans="1:18" x14ac:dyDescent="0.25">
      <c r="A772" s="176" t="str">
        <f>IF(ISBLANK(INDEX('Policy Characteristics'!A:A,MATCH($C772,'Policy Characteristics'!$C:$C,0))),"",INDEX('Policy Characteristics'!A:A,MATCH($C772,'Policy Characteristics'!$C:$C,0)))</f>
        <v>Industry</v>
      </c>
      <c r="B772" s="184" t="str">
        <f>IF(ISBLANK(INDEX('Policy Characteristics'!B:B,MATCH($C772,'Policy Characteristics'!$C:$C,0))),"",INDEX('Policy Characteristics'!B:B,MATCH($C772,'Policy Characteristics'!$C:$C,0)))</f>
        <v>Electrification</v>
      </c>
      <c r="C772" s="176" t="str">
        <f t="shared" si="38"/>
        <v>Fraction of Eligible Industrial Energy Use Shifted to Electricity</v>
      </c>
      <c r="D772" s="6" t="s">
        <v>1949</v>
      </c>
      <c r="E772" s="1" t="s">
        <v>2301</v>
      </c>
      <c r="F772" t="s">
        <v>1911</v>
      </c>
      <c r="G772" s="47" t="s">
        <v>2308</v>
      </c>
      <c r="H772" s="44">
        <v>1973</v>
      </c>
      <c r="I772" s="198" t="s">
        <v>44</v>
      </c>
      <c r="J772" s="177" t="str">
        <f>IF(ISBLANK(INDEX('Policy Characteristics'!D:D,MATCH($C772,'Policy Characteristics'!$C:$C,0))),"",INDEX('Policy Characteristics'!D:D,MATCH($C772,'Policy Characteristics'!$C:$C,0)))</f>
        <v>Electrification</v>
      </c>
      <c r="K772" s="176" t="str">
        <f>IF(ISBLANK(INDEX('Policy Characteristics'!E:E,MATCH($C772,'Policy Characteristics'!$C:$C,0))),"",INDEX('Policy Characteristics'!E:E,MATCH($C772,'Policy Characteristics'!$C:$C,0)))</f>
        <v>indst shift to electricity</v>
      </c>
      <c r="L772" s="176">
        <f>IF(ISBLANK(INDEX('Policy Characteristics'!F:F,MATCH($C772,'Policy Characteristics'!$C:$C,0))),"",INDEX('Policy Characteristics'!F:F,MATCH($C772,'Policy Characteristics'!$C:$C,0)))</f>
        <v>0</v>
      </c>
      <c r="M772" s="176">
        <f>IF(ISBLANK(INDEX('Policy Characteristics'!G:G,MATCH($C772,'Policy Characteristics'!$C:$C,0))),"",INDEX('Policy Characteristics'!G:G,MATCH($C772,'Policy Characteristics'!$C:$C,0)))</f>
        <v>1</v>
      </c>
      <c r="N772" s="176">
        <f>IF(ISBLANK(INDEX('Policy Characteristics'!H:H,MATCH($C772,'Policy Characteristics'!$C:$C,0))),"",INDEX('Policy Characteristics'!H:H,MATCH($C772,'Policy Characteristics'!$C:$C,0)))</f>
        <v>0.01</v>
      </c>
      <c r="O772" s="176" t="str">
        <f>IF(ISBLANK(INDEX('Policy Characteristics'!I:I,MATCH($C772,'Policy Characteristics'!$C:$C,0))),"",INDEX('Policy Characteristics'!I:I,MATCH($C772,'Policy Characteristics'!$C:$C,0)))</f>
        <v>% of fuel shifted</v>
      </c>
      <c r="P772" s="176" t="str">
        <f>IF(ISBLANK(INDEX('Policy Characteristics'!J:J,MATCH($C772,'Policy Characteristics'!$C:$C,0))),"",INDEX('Policy Characteristics'!J:J,MATCH($C772,'Policy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2" s="176" t="str">
        <f>IF(ISBLANK(INDEX('Policy Characteristics'!K:K,MATCH($C772,'Policy Characteristics'!$C:$C,0))),"",INDEX('Policy Characteristics'!K:K,MATCH($C772,'Policy Characteristics'!$C:$C,0)))</f>
        <v>industry-ag-main.html#fuel-switching</v>
      </c>
      <c r="R772" s="176" t="str">
        <f>IF(ISBLANK(INDEX('Policy Characteristics'!L:L,MATCH($C772,'Policy Characteristics'!$C:$C,0))),"",INDEX('Policy Characteristics'!L:L,MATCH($C772,'Policy Characteristics'!$C:$C,0)))</f>
        <v>industry-elec-and-hydrogen.html</v>
      </c>
    </row>
    <row r="773" spans="1:18" x14ac:dyDescent="0.25">
      <c r="A773" s="176" t="str">
        <f>IF(ISBLANK(INDEX('Policy Characteristics'!A:A,MATCH($C773,'Policy Characteristics'!$C:$C,0))),"",INDEX('Policy Characteristics'!A:A,MATCH($C773,'Policy Characteristics'!$C:$C,0)))</f>
        <v>Industry</v>
      </c>
      <c r="B773" s="184" t="str">
        <f>IF(ISBLANK(INDEX('Policy Characteristics'!B:B,MATCH($C773,'Policy Characteristics'!$C:$C,0))),"",INDEX('Policy Characteristics'!B:B,MATCH($C773,'Policy Characteristics'!$C:$C,0)))</f>
        <v>Electrification</v>
      </c>
      <c r="C773" s="176" t="str">
        <f t="shared" si="38"/>
        <v>Fraction of Eligible Industrial Energy Use Shifted to Electricity</v>
      </c>
      <c r="D773" s="6" t="s">
        <v>1949</v>
      </c>
      <c r="E773" s="1" t="s">
        <v>2302</v>
      </c>
      <c r="F773" t="s">
        <v>1911</v>
      </c>
      <c r="G773" s="47" t="s">
        <v>2309</v>
      </c>
      <c r="H773" s="44">
        <v>1974</v>
      </c>
      <c r="I773" s="198" t="s">
        <v>44</v>
      </c>
      <c r="J773" s="177" t="str">
        <f>IF(ISBLANK(INDEX('Policy Characteristics'!D:D,MATCH($C773,'Policy Characteristics'!$C:$C,0))),"",INDEX('Policy Characteristics'!D:D,MATCH($C773,'Policy Characteristics'!$C:$C,0)))</f>
        <v>Electrification</v>
      </c>
      <c r="K773" s="176" t="str">
        <f>IF(ISBLANK(INDEX('Policy Characteristics'!E:E,MATCH($C773,'Policy Characteristics'!$C:$C,0))),"",INDEX('Policy Characteristics'!E:E,MATCH($C773,'Policy Characteristics'!$C:$C,0)))</f>
        <v>indst shift to electricity</v>
      </c>
      <c r="L773" s="176">
        <f>IF(ISBLANK(INDEX('Policy Characteristics'!F:F,MATCH($C773,'Policy Characteristics'!$C:$C,0))),"",INDEX('Policy Characteristics'!F:F,MATCH($C773,'Policy Characteristics'!$C:$C,0)))</f>
        <v>0</v>
      </c>
      <c r="M773" s="176">
        <f>IF(ISBLANK(INDEX('Policy Characteristics'!G:G,MATCH($C773,'Policy Characteristics'!$C:$C,0))),"",INDEX('Policy Characteristics'!G:G,MATCH($C773,'Policy Characteristics'!$C:$C,0)))</f>
        <v>1</v>
      </c>
      <c r="N773" s="176">
        <f>IF(ISBLANK(INDEX('Policy Characteristics'!H:H,MATCH($C773,'Policy Characteristics'!$C:$C,0))),"",INDEX('Policy Characteristics'!H:H,MATCH($C773,'Policy Characteristics'!$C:$C,0)))</f>
        <v>0.01</v>
      </c>
      <c r="O773" s="176" t="str">
        <f>IF(ISBLANK(INDEX('Policy Characteristics'!I:I,MATCH($C773,'Policy Characteristics'!$C:$C,0))),"",INDEX('Policy Characteristics'!I:I,MATCH($C773,'Policy Characteristics'!$C:$C,0)))</f>
        <v>% of fuel shifted</v>
      </c>
      <c r="P773" s="176" t="str">
        <f>IF(ISBLANK(INDEX('Policy Characteristics'!J:J,MATCH($C773,'Policy Characteristics'!$C:$C,0))),"",INDEX('Policy Characteristics'!J:J,MATCH($C773,'Policy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3" s="176" t="str">
        <f>IF(ISBLANK(INDEX('Policy Characteristics'!K:K,MATCH($C773,'Policy Characteristics'!$C:$C,0))),"",INDEX('Policy Characteristics'!K:K,MATCH($C773,'Policy Characteristics'!$C:$C,0)))</f>
        <v>industry-ag-main.html#fuel-switching</v>
      </c>
      <c r="R773" s="176" t="str">
        <f>IF(ISBLANK(INDEX('Policy Characteristics'!L:L,MATCH($C773,'Policy Characteristics'!$C:$C,0))),"",INDEX('Policy Characteristics'!L:L,MATCH($C773,'Policy Characteristics'!$C:$C,0)))</f>
        <v>industry-elec-and-hydrogen.html</v>
      </c>
    </row>
    <row r="774" spans="1:18" x14ac:dyDescent="0.25">
      <c r="A774" s="176" t="str">
        <f>IF(ISBLANK(INDEX('Policy Characteristics'!A:A,MATCH($C774,'Policy Characteristics'!$C:$C,0))),"",INDEX('Policy Characteristics'!A:A,MATCH($C774,'Policy Characteristics'!$C:$C,0)))</f>
        <v>Industry</v>
      </c>
      <c r="B774" s="184" t="str">
        <f>IF(ISBLANK(INDEX('Policy Characteristics'!B:B,MATCH($C774,'Policy Characteristics'!$C:$C,0))),"",INDEX('Policy Characteristics'!B:B,MATCH($C774,'Policy Characteristics'!$C:$C,0)))</f>
        <v>Electrification</v>
      </c>
      <c r="C774" s="176" t="str">
        <f t="shared" si="38"/>
        <v>Fraction of Eligible Industrial Energy Use Shifted to Electricity</v>
      </c>
      <c r="D774" s="6" t="s">
        <v>1949</v>
      </c>
      <c r="E774" s="1" t="s">
        <v>2303</v>
      </c>
      <c r="F774" t="s">
        <v>1911</v>
      </c>
      <c r="G774" s="47" t="s">
        <v>2310</v>
      </c>
      <c r="H774" s="44">
        <v>1975</v>
      </c>
      <c r="I774" s="198" t="s">
        <v>44</v>
      </c>
      <c r="J774" s="177" t="str">
        <f>IF(ISBLANK(INDEX('Policy Characteristics'!D:D,MATCH($C774,'Policy Characteristics'!$C:$C,0))),"",INDEX('Policy Characteristics'!D:D,MATCH($C774,'Policy Characteristics'!$C:$C,0)))</f>
        <v>Electrification</v>
      </c>
      <c r="K774" s="176" t="str">
        <f>IF(ISBLANK(INDEX('Policy Characteristics'!E:E,MATCH($C774,'Policy Characteristics'!$C:$C,0))),"",INDEX('Policy Characteristics'!E:E,MATCH($C774,'Policy Characteristics'!$C:$C,0)))</f>
        <v>indst shift to electricity</v>
      </c>
      <c r="L774" s="176">
        <f>IF(ISBLANK(INDEX('Policy Characteristics'!F:F,MATCH($C774,'Policy Characteristics'!$C:$C,0))),"",INDEX('Policy Characteristics'!F:F,MATCH($C774,'Policy Characteristics'!$C:$C,0)))</f>
        <v>0</v>
      </c>
      <c r="M774" s="176">
        <f>IF(ISBLANK(INDEX('Policy Characteristics'!G:G,MATCH($C774,'Policy Characteristics'!$C:$C,0))),"",INDEX('Policy Characteristics'!G:G,MATCH($C774,'Policy Characteristics'!$C:$C,0)))</f>
        <v>1</v>
      </c>
      <c r="N774" s="176">
        <f>IF(ISBLANK(INDEX('Policy Characteristics'!H:H,MATCH($C774,'Policy Characteristics'!$C:$C,0))),"",INDEX('Policy Characteristics'!H:H,MATCH($C774,'Policy Characteristics'!$C:$C,0)))</f>
        <v>0.01</v>
      </c>
      <c r="O774" s="176" t="str">
        <f>IF(ISBLANK(INDEX('Policy Characteristics'!I:I,MATCH($C774,'Policy Characteristics'!$C:$C,0))),"",INDEX('Policy Characteristics'!I:I,MATCH($C774,'Policy Characteristics'!$C:$C,0)))</f>
        <v>% of fuel shifted</v>
      </c>
      <c r="P774" s="176" t="str">
        <f>IF(ISBLANK(INDEX('Policy Characteristics'!J:J,MATCH($C774,'Policy Characteristics'!$C:$C,0))),"",INDEX('Policy Characteristics'!J:J,MATCH($C774,'Policy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4" s="176" t="str">
        <f>IF(ISBLANK(INDEX('Policy Characteristics'!K:K,MATCH($C774,'Policy Characteristics'!$C:$C,0))),"",INDEX('Policy Characteristics'!K:K,MATCH($C774,'Policy Characteristics'!$C:$C,0)))</f>
        <v>industry-ag-main.html#fuel-switching</v>
      </c>
      <c r="R774" s="176" t="str">
        <f>IF(ISBLANK(INDEX('Policy Characteristics'!L:L,MATCH($C774,'Policy Characteristics'!$C:$C,0))),"",INDEX('Policy Characteristics'!L:L,MATCH($C774,'Policy Characteristics'!$C:$C,0)))</f>
        <v>industry-elec-and-hydrogen.html</v>
      </c>
    </row>
    <row r="775" spans="1:18" x14ac:dyDescent="0.25">
      <c r="A775" s="176" t="str">
        <f>IF(ISBLANK(INDEX('Policy Characteristics'!A:A,MATCH($C775,'Policy Characteristics'!$C:$C,0))),"",INDEX('Policy Characteristics'!A:A,MATCH($C775,'Policy Characteristics'!$C:$C,0)))</f>
        <v>Industry</v>
      </c>
      <c r="B775" s="184" t="str">
        <f>IF(ISBLANK(INDEX('Policy Characteristics'!B:B,MATCH($C775,'Policy Characteristics'!$C:$C,0))),"",INDEX('Policy Characteristics'!B:B,MATCH($C775,'Policy Characteristics'!$C:$C,0)))</f>
        <v>Electrification</v>
      </c>
      <c r="C775" s="176" t="str">
        <f t="shared" si="38"/>
        <v>Fraction of Eligible Industrial Energy Use Shifted to Electricity</v>
      </c>
      <c r="D775" s="6" t="s">
        <v>1949</v>
      </c>
      <c r="E775" s="1" t="s">
        <v>2304</v>
      </c>
      <c r="F775" t="s">
        <v>1911</v>
      </c>
      <c r="G775" s="47" t="s">
        <v>2311</v>
      </c>
      <c r="H775" s="44">
        <v>1976</v>
      </c>
      <c r="I775" s="198" t="s">
        <v>44</v>
      </c>
      <c r="J775" s="177" t="str">
        <f>IF(ISBLANK(INDEX('Policy Characteristics'!D:D,MATCH($C775,'Policy Characteristics'!$C:$C,0))),"",INDEX('Policy Characteristics'!D:D,MATCH($C775,'Policy Characteristics'!$C:$C,0)))</f>
        <v>Electrification</v>
      </c>
      <c r="K775" s="176" t="str">
        <f>IF(ISBLANK(INDEX('Policy Characteristics'!E:E,MATCH($C775,'Policy Characteristics'!$C:$C,0))),"",INDEX('Policy Characteristics'!E:E,MATCH($C775,'Policy Characteristics'!$C:$C,0)))</f>
        <v>indst shift to electricity</v>
      </c>
      <c r="L775" s="176">
        <f>IF(ISBLANK(INDEX('Policy Characteristics'!F:F,MATCH($C775,'Policy Characteristics'!$C:$C,0))),"",INDEX('Policy Characteristics'!F:F,MATCH($C775,'Policy Characteristics'!$C:$C,0)))</f>
        <v>0</v>
      </c>
      <c r="M775" s="176">
        <f>IF(ISBLANK(INDEX('Policy Characteristics'!G:G,MATCH($C775,'Policy Characteristics'!$C:$C,0))),"",INDEX('Policy Characteristics'!G:G,MATCH($C775,'Policy Characteristics'!$C:$C,0)))</f>
        <v>1</v>
      </c>
      <c r="N775" s="176">
        <f>IF(ISBLANK(INDEX('Policy Characteristics'!H:H,MATCH($C775,'Policy Characteristics'!$C:$C,0))),"",INDEX('Policy Characteristics'!H:H,MATCH($C775,'Policy Characteristics'!$C:$C,0)))</f>
        <v>0.01</v>
      </c>
      <c r="O775" s="176" t="str">
        <f>IF(ISBLANK(INDEX('Policy Characteristics'!I:I,MATCH($C775,'Policy Characteristics'!$C:$C,0))),"",INDEX('Policy Characteristics'!I:I,MATCH($C775,'Policy Characteristics'!$C:$C,0)))</f>
        <v>% of fuel shifted</v>
      </c>
      <c r="P775" s="176" t="str">
        <f>IF(ISBLANK(INDEX('Policy Characteristics'!J:J,MATCH($C775,'Policy Characteristics'!$C:$C,0))),"",INDEX('Policy Characteristics'!J:J,MATCH($C775,'Policy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5" s="176" t="str">
        <f>IF(ISBLANK(INDEX('Policy Characteristics'!K:K,MATCH($C775,'Policy Characteristics'!$C:$C,0))),"",INDEX('Policy Characteristics'!K:K,MATCH($C775,'Policy Characteristics'!$C:$C,0)))</f>
        <v>industry-ag-main.html#fuel-switching</v>
      </c>
      <c r="R775" s="176" t="str">
        <f>IF(ISBLANK(INDEX('Policy Characteristics'!L:L,MATCH($C775,'Policy Characteristics'!$C:$C,0))),"",INDEX('Policy Characteristics'!L:L,MATCH($C775,'Policy Characteristics'!$C:$C,0)))</f>
        <v>industry-elec-and-hydrogen.html</v>
      </c>
    </row>
    <row r="776" spans="1:18" x14ac:dyDescent="0.25">
      <c r="A776" s="176" t="str">
        <f>IF(ISBLANK(INDEX('Policy Characteristics'!A:A,MATCH($C776,'Policy Characteristics'!$C:$C,0))),"",INDEX('Policy Characteristics'!A:A,MATCH($C776,'Policy Characteristics'!$C:$C,0)))</f>
        <v>Industry</v>
      </c>
      <c r="B776" s="184" t="str">
        <f>IF(ISBLANK(INDEX('Policy Characteristics'!B:B,MATCH($C776,'Policy Characteristics'!$C:$C,0))),"",INDEX('Policy Characteristics'!B:B,MATCH($C776,'Policy Characteristics'!$C:$C,0)))</f>
        <v>Electrification</v>
      </c>
      <c r="C776" s="176" t="str">
        <f t="shared" si="38"/>
        <v>Fraction of Eligible Industrial Energy Use Shifted to Electricity</v>
      </c>
      <c r="D776" s="6" t="s">
        <v>1949</v>
      </c>
      <c r="E776" s="1" t="s">
        <v>2444</v>
      </c>
      <c r="F776" t="s">
        <v>1911</v>
      </c>
      <c r="G776" s="47" t="s">
        <v>2444</v>
      </c>
      <c r="H776" s="44">
        <v>1977</v>
      </c>
      <c r="I776" s="198" t="s">
        <v>44</v>
      </c>
      <c r="J776" s="177" t="str">
        <f>IF(ISBLANK(INDEX('Policy Characteristics'!D:D,MATCH($C776,'Policy Characteristics'!$C:$C,0))),"",INDEX('Policy Characteristics'!D:D,MATCH($C776,'Policy Characteristics'!$C:$C,0)))</f>
        <v>Electrification</v>
      </c>
      <c r="K776" s="176" t="str">
        <f>IF(ISBLANK(INDEX('Policy Characteristics'!E:E,MATCH($C776,'Policy Characteristics'!$C:$C,0))),"",INDEX('Policy Characteristics'!E:E,MATCH($C776,'Policy Characteristics'!$C:$C,0)))</f>
        <v>indst shift to electricity</v>
      </c>
      <c r="L776" s="176">
        <f>IF(ISBLANK(INDEX('Policy Characteristics'!F:F,MATCH($C776,'Policy Characteristics'!$C:$C,0))),"",INDEX('Policy Characteristics'!F:F,MATCH($C776,'Policy Characteristics'!$C:$C,0)))</f>
        <v>0</v>
      </c>
      <c r="M776" s="176">
        <f>IF(ISBLANK(INDEX('Policy Characteristics'!G:G,MATCH($C776,'Policy Characteristics'!$C:$C,0))),"",INDEX('Policy Characteristics'!G:G,MATCH($C776,'Policy Characteristics'!$C:$C,0)))</f>
        <v>1</v>
      </c>
      <c r="N776" s="176">
        <f>IF(ISBLANK(INDEX('Policy Characteristics'!H:H,MATCH($C776,'Policy Characteristics'!$C:$C,0))),"",INDEX('Policy Characteristics'!H:H,MATCH($C776,'Policy Characteristics'!$C:$C,0)))</f>
        <v>0.01</v>
      </c>
      <c r="O776" s="176" t="str">
        <f>IF(ISBLANK(INDEX('Policy Characteristics'!I:I,MATCH($C776,'Policy Characteristics'!$C:$C,0))),"",INDEX('Policy Characteristics'!I:I,MATCH($C776,'Policy Characteristics'!$C:$C,0)))</f>
        <v>% of fuel shifted</v>
      </c>
      <c r="P776" s="176" t="str">
        <f>IF(ISBLANK(INDEX('Policy Characteristics'!J:J,MATCH($C776,'Policy Characteristics'!$C:$C,0))),"",INDEX('Policy Characteristics'!J:J,MATCH($C776,'Policy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6" s="176" t="str">
        <f>IF(ISBLANK(INDEX('Policy Characteristics'!K:K,MATCH($C776,'Policy Characteristics'!$C:$C,0))),"",INDEX('Policy Characteristics'!K:K,MATCH($C776,'Policy Characteristics'!$C:$C,0)))</f>
        <v>industry-ag-main.html#fuel-switching</v>
      </c>
      <c r="R776" s="176" t="str">
        <f>IF(ISBLANK(INDEX('Policy Characteristics'!L:L,MATCH($C776,'Policy Characteristics'!$C:$C,0))),"",INDEX('Policy Characteristics'!L:L,MATCH($C776,'Policy Characteristics'!$C:$C,0)))</f>
        <v>industry-elec-and-hydrogen.html</v>
      </c>
    </row>
    <row r="777" spans="1:18" x14ac:dyDescent="0.25">
      <c r="A777" s="176" t="str">
        <f>IF(ISBLANK(INDEX('Policy Characteristics'!A:A,MATCH($C777,'Policy Characteristics'!$C:$C,0))),"",INDEX('Policy Characteristics'!A:A,MATCH($C777,'Policy Characteristics'!$C:$C,0)))</f>
        <v>Industry</v>
      </c>
      <c r="B777" s="184" t="str">
        <f>IF(ISBLANK(INDEX('Policy Characteristics'!B:B,MATCH($C777,'Policy Characteristics'!$C:$C,0))),"",INDEX('Policy Characteristics'!B:B,MATCH($C777,'Policy Characteristics'!$C:$C,0)))</f>
        <v>Electrification</v>
      </c>
      <c r="C777" s="176" t="str">
        <f t="shared" si="38"/>
        <v>Fraction of Eligible Industrial Energy Use Shifted to Electricity</v>
      </c>
      <c r="D777" s="6" t="s">
        <v>1950</v>
      </c>
      <c r="E777" s="1" t="s">
        <v>2298</v>
      </c>
      <c r="F777" t="s">
        <v>1912</v>
      </c>
      <c r="G777" s="47" t="s">
        <v>2305</v>
      </c>
      <c r="H777" s="44">
        <v>1978</v>
      </c>
      <c r="I777" s="197" t="s">
        <v>43</v>
      </c>
      <c r="J777" s="177" t="str">
        <f>IF(ISBLANK(INDEX('Policy Characteristics'!D:D,MATCH($C777,'Policy Characteristics'!$C:$C,0))),"",INDEX('Policy Characteristics'!D:D,MATCH($C777,'Policy Characteristics'!$C:$C,0)))</f>
        <v>Electrification</v>
      </c>
      <c r="K777" s="176" t="str">
        <f>IF(ISBLANK(INDEX('Policy Characteristics'!E:E,MATCH($C777,'Policy Characteristics'!$C:$C,0))),"",INDEX('Policy Characteristics'!E:E,MATCH($C777,'Policy Characteristics'!$C:$C,0)))</f>
        <v>indst shift to electricity</v>
      </c>
      <c r="L777" s="176">
        <f>IF(ISBLANK(INDEX('Policy Characteristics'!F:F,MATCH($C777,'Policy Characteristics'!$C:$C,0))),"",INDEX('Policy Characteristics'!F:F,MATCH($C777,'Policy Characteristics'!$C:$C,0)))</f>
        <v>0</v>
      </c>
      <c r="M777" s="176">
        <f>IF(ISBLANK(INDEX('Policy Characteristics'!G:G,MATCH($C777,'Policy Characteristics'!$C:$C,0))),"",INDEX('Policy Characteristics'!G:G,MATCH($C777,'Policy Characteristics'!$C:$C,0)))</f>
        <v>1</v>
      </c>
      <c r="N777" s="176">
        <f>IF(ISBLANK(INDEX('Policy Characteristics'!H:H,MATCH($C777,'Policy Characteristics'!$C:$C,0))),"",INDEX('Policy Characteristics'!H:H,MATCH($C777,'Policy Characteristics'!$C:$C,0)))</f>
        <v>0.01</v>
      </c>
      <c r="O777" s="176" t="str">
        <f>IF(ISBLANK(INDEX('Policy Characteristics'!I:I,MATCH($C777,'Policy Characteristics'!$C:$C,0))),"",INDEX('Policy Characteristics'!I:I,MATCH($C777,'Policy Characteristics'!$C:$C,0)))</f>
        <v>% of fuel shifted</v>
      </c>
      <c r="P777" s="176" t="str">
        <f>IF(ISBLANK(INDEX('Policy Characteristics'!J:J,MATCH($C777,'Policy Characteristics'!$C:$C,0))),"",INDEX('Policy Characteristics'!J:J,MATCH($C777,'Policy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7" s="176" t="str">
        <f>IF(ISBLANK(INDEX('Policy Characteristics'!K:K,MATCH($C777,'Policy Characteristics'!$C:$C,0))),"",INDEX('Policy Characteristics'!K:K,MATCH($C777,'Policy Characteristics'!$C:$C,0)))</f>
        <v>industry-ag-main.html#fuel-switching</v>
      </c>
      <c r="R777" s="176" t="str">
        <f>IF(ISBLANK(INDEX('Policy Characteristics'!L:L,MATCH($C777,'Policy Characteristics'!$C:$C,0))),"",INDEX('Policy Characteristics'!L:L,MATCH($C777,'Policy Characteristics'!$C:$C,0)))</f>
        <v>industry-elec-and-hydrogen.html</v>
      </c>
    </row>
    <row r="778" spans="1:18" x14ac:dyDescent="0.25">
      <c r="A778" s="176" t="str">
        <f>IF(ISBLANK(INDEX('Policy Characteristics'!A:A,MATCH($C778,'Policy Characteristics'!$C:$C,0))),"",INDEX('Policy Characteristics'!A:A,MATCH($C778,'Policy Characteristics'!$C:$C,0)))</f>
        <v>Industry</v>
      </c>
      <c r="B778" s="184" t="str">
        <f>IF(ISBLANK(INDEX('Policy Characteristics'!B:B,MATCH($C778,'Policy Characteristics'!$C:$C,0))),"",INDEX('Policy Characteristics'!B:B,MATCH($C778,'Policy Characteristics'!$C:$C,0)))</f>
        <v>Electrification</v>
      </c>
      <c r="C778" s="176" t="str">
        <f t="shared" si="38"/>
        <v>Fraction of Eligible Industrial Energy Use Shifted to Electricity</v>
      </c>
      <c r="D778" s="6" t="s">
        <v>1950</v>
      </c>
      <c r="E778" s="1" t="s">
        <v>2299</v>
      </c>
      <c r="F778" t="s">
        <v>1912</v>
      </c>
      <c r="G778" s="47" t="s">
        <v>2306</v>
      </c>
      <c r="H778" s="44">
        <v>1979</v>
      </c>
      <c r="I778" s="197" t="s">
        <v>43</v>
      </c>
      <c r="J778" s="177" t="str">
        <f>IF(ISBLANK(INDEX('Policy Characteristics'!D:D,MATCH($C778,'Policy Characteristics'!$C:$C,0))),"",INDEX('Policy Characteristics'!D:D,MATCH($C778,'Policy Characteristics'!$C:$C,0)))</f>
        <v>Electrification</v>
      </c>
      <c r="K778" s="176" t="str">
        <f>IF(ISBLANK(INDEX('Policy Characteristics'!E:E,MATCH($C778,'Policy Characteristics'!$C:$C,0))),"",INDEX('Policy Characteristics'!E:E,MATCH($C778,'Policy Characteristics'!$C:$C,0)))</f>
        <v>indst shift to electricity</v>
      </c>
      <c r="L778" s="176">
        <f>IF(ISBLANK(INDEX('Policy Characteristics'!F:F,MATCH($C778,'Policy Characteristics'!$C:$C,0))),"",INDEX('Policy Characteristics'!F:F,MATCH($C778,'Policy Characteristics'!$C:$C,0)))</f>
        <v>0</v>
      </c>
      <c r="M778" s="176">
        <f>IF(ISBLANK(INDEX('Policy Characteristics'!G:G,MATCH($C778,'Policy Characteristics'!$C:$C,0))),"",INDEX('Policy Characteristics'!G:G,MATCH($C778,'Policy Characteristics'!$C:$C,0)))</f>
        <v>1</v>
      </c>
      <c r="N778" s="176">
        <f>IF(ISBLANK(INDEX('Policy Characteristics'!H:H,MATCH($C778,'Policy Characteristics'!$C:$C,0))),"",INDEX('Policy Characteristics'!H:H,MATCH($C778,'Policy Characteristics'!$C:$C,0)))</f>
        <v>0.01</v>
      </c>
      <c r="O778" s="176" t="str">
        <f>IF(ISBLANK(INDEX('Policy Characteristics'!I:I,MATCH($C778,'Policy Characteristics'!$C:$C,0))),"",INDEX('Policy Characteristics'!I:I,MATCH($C778,'Policy Characteristics'!$C:$C,0)))</f>
        <v>% of fuel shifted</v>
      </c>
      <c r="P778" s="176" t="str">
        <f>IF(ISBLANK(INDEX('Policy Characteristics'!J:J,MATCH($C778,'Policy Characteristics'!$C:$C,0))),"",INDEX('Policy Characteristics'!J:J,MATCH($C778,'Policy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8" s="176" t="str">
        <f>IF(ISBLANK(INDEX('Policy Characteristics'!K:K,MATCH($C778,'Policy Characteristics'!$C:$C,0))),"",INDEX('Policy Characteristics'!K:K,MATCH($C778,'Policy Characteristics'!$C:$C,0)))</f>
        <v>industry-ag-main.html#fuel-switching</v>
      </c>
      <c r="R778" s="176" t="str">
        <f>IF(ISBLANK(INDEX('Policy Characteristics'!L:L,MATCH($C778,'Policy Characteristics'!$C:$C,0))),"",INDEX('Policy Characteristics'!L:L,MATCH($C778,'Policy Characteristics'!$C:$C,0)))</f>
        <v>industry-elec-and-hydrogen.html</v>
      </c>
    </row>
    <row r="779" spans="1:18" x14ac:dyDescent="0.25">
      <c r="A779" s="176" t="str">
        <f>IF(ISBLANK(INDEX('Policy Characteristics'!A:A,MATCH($C779,'Policy Characteristics'!$C:$C,0))),"",INDEX('Policy Characteristics'!A:A,MATCH($C779,'Policy Characteristics'!$C:$C,0)))</f>
        <v>Industry</v>
      </c>
      <c r="B779" s="184" t="str">
        <f>IF(ISBLANK(INDEX('Policy Characteristics'!B:B,MATCH($C779,'Policy Characteristics'!$C:$C,0))),"",INDEX('Policy Characteristics'!B:B,MATCH($C779,'Policy Characteristics'!$C:$C,0)))</f>
        <v>Electrification</v>
      </c>
      <c r="C779" s="176" t="str">
        <f t="shared" si="38"/>
        <v>Fraction of Eligible Industrial Energy Use Shifted to Electricity</v>
      </c>
      <c r="D779" s="6" t="s">
        <v>1950</v>
      </c>
      <c r="E779" s="1" t="s">
        <v>2300</v>
      </c>
      <c r="F779" t="s">
        <v>1912</v>
      </c>
      <c r="G779" s="47" t="s">
        <v>2307</v>
      </c>
      <c r="H779" s="44">
        <v>1980</v>
      </c>
      <c r="I779" s="197" t="s">
        <v>43</v>
      </c>
      <c r="J779" s="177" t="str">
        <f>IF(ISBLANK(INDEX('Policy Characteristics'!D:D,MATCH($C779,'Policy Characteristics'!$C:$C,0))),"",INDEX('Policy Characteristics'!D:D,MATCH($C779,'Policy Characteristics'!$C:$C,0)))</f>
        <v>Electrification</v>
      </c>
      <c r="K779" s="176" t="str">
        <f>IF(ISBLANK(INDEX('Policy Characteristics'!E:E,MATCH($C779,'Policy Characteristics'!$C:$C,0))),"",INDEX('Policy Characteristics'!E:E,MATCH($C779,'Policy Characteristics'!$C:$C,0)))</f>
        <v>indst shift to electricity</v>
      </c>
      <c r="L779" s="176">
        <f>IF(ISBLANK(INDEX('Policy Characteristics'!F:F,MATCH($C779,'Policy Characteristics'!$C:$C,0))),"",INDEX('Policy Characteristics'!F:F,MATCH($C779,'Policy Characteristics'!$C:$C,0)))</f>
        <v>0</v>
      </c>
      <c r="M779" s="176">
        <f>IF(ISBLANK(INDEX('Policy Characteristics'!G:G,MATCH($C779,'Policy Characteristics'!$C:$C,0))),"",INDEX('Policy Characteristics'!G:G,MATCH($C779,'Policy Characteristics'!$C:$C,0)))</f>
        <v>1</v>
      </c>
      <c r="N779" s="176">
        <f>IF(ISBLANK(INDEX('Policy Characteristics'!H:H,MATCH($C779,'Policy Characteristics'!$C:$C,0))),"",INDEX('Policy Characteristics'!H:H,MATCH($C779,'Policy Characteristics'!$C:$C,0)))</f>
        <v>0.01</v>
      </c>
      <c r="O779" s="176" t="str">
        <f>IF(ISBLANK(INDEX('Policy Characteristics'!I:I,MATCH($C779,'Policy Characteristics'!$C:$C,0))),"",INDEX('Policy Characteristics'!I:I,MATCH($C779,'Policy Characteristics'!$C:$C,0)))</f>
        <v>% of fuel shifted</v>
      </c>
      <c r="P779" s="176" t="str">
        <f>IF(ISBLANK(INDEX('Policy Characteristics'!J:J,MATCH($C779,'Policy Characteristics'!$C:$C,0))),"",INDEX('Policy Characteristics'!J:J,MATCH($C779,'Policy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9" s="176" t="str">
        <f>IF(ISBLANK(INDEX('Policy Characteristics'!K:K,MATCH($C779,'Policy Characteristics'!$C:$C,0))),"",INDEX('Policy Characteristics'!K:K,MATCH($C779,'Policy Characteristics'!$C:$C,0)))</f>
        <v>industry-ag-main.html#fuel-switching</v>
      </c>
      <c r="R779" s="176" t="str">
        <f>IF(ISBLANK(INDEX('Policy Characteristics'!L:L,MATCH($C779,'Policy Characteristics'!$C:$C,0))),"",INDEX('Policy Characteristics'!L:L,MATCH($C779,'Policy Characteristics'!$C:$C,0)))</f>
        <v>industry-elec-and-hydrogen.html</v>
      </c>
    </row>
    <row r="780" spans="1:18" x14ac:dyDescent="0.25">
      <c r="A780" s="176" t="str">
        <f>IF(ISBLANK(INDEX('Policy Characteristics'!A:A,MATCH($C780,'Policy Characteristics'!$C:$C,0))),"",INDEX('Policy Characteristics'!A:A,MATCH($C780,'Policy Characteristics'!$C:$C,0)))</f>
        <v>Industry</v>
      </c>
      <c r="B780" s="184" t="str">
        <f>IF(ISBLANK(INDEX('Policy Characteristics'!B:B,MATCH($C780,'Policy Characteristics'!$C:$C,0))),"",INDEX('Policy Characteristics'!B:B,MATCH($C780,'Policy Characteristics'!$C:$C,0)))</f>
        <v>Electrification</v>
      </c>
      <c r="C780" s="176" t="str">
        <f t="shared" si="38"/>
        <v>Fraction of Eligible Industrial Energy Use Shifted to Electricity</v>
      </c>
      <c r="D780" s="6" t="s">
        <v>1950</v>
      </c>
      <c r="E780" s="1" t="s">
        <v>2301</v>
      </c>
      <c r="F780" t="s">
        <v>1912</v>
      </c>
      <c r="G780" s="47" t="s">
        <v>2308</v>
      </c>
      <c r="H780" s="44">
        <v>1981</v>
      </c>
      <c r="I780" s="197" t="s">
        <v>43</v>
      </c>
      <c r="J780" s="177" t="str">
        <f>IF(ISBLANK(INDEX('Policy Characteristics'!D:D,MATCH($C780,'Policy Characteristics'!$C:$C,0))),"",INDEX('Policy Characteristics'!D:D,MATCH($C780,'Policy Characteristics'!$C:$C,0)))</f>
        <v>Electrification</v>
      </c>
      <c r="K780" s="176" t="str">
        <f>IF(ISBLANK(INDEX('Policy Characteristics'!E:E,MATCH($C780,'Policy Characteristics'!$C:$C,0))),"",INDEX('Policy Characteristics'!E:E,MATCH($C780,'Policy Characteristics'!$C:$C,0)))</f>
        <v>indst shift to electricity</v>
      </c>
      <c r="L780" s="176">
        <f>IF(ISBLANK(INDEX('Policy Characteristics'!F:F,MATCH($C780,'Policy Characteristics'!$C:$C,0))),"",INDEX('Policy Characteristics'!F:F,MATCH($C780,'Policy Characteristics'!$C:$C,0)))</f>
        <v>0</v>
      </c>
      <c r="M780" s="176">
        <f>IF(ISBLANK(INDEX('Policy Characteristics'!G:G,MATCH($C780,'Policy Characteristics'!$C:$C,0))),"",INDEX('Policy Characteristics'!G:G,MATCH($C780,'Policy Characteristics'!$C:$C,0)))</f>
        <v>1</v>
      </c>
      <c r="N780" s="176">
        <f>IF(ISBLANK(INDEX('Policy Characteristics'!H:H,MATCH($C780,'Policy Characteristics'!$C:$C,0))),"",INDEX('Policy Characteristics'!H:H,MATCH($C780,'Policy Characteristics'!$C:$C,0)))</f>
        <v>0.01</v>
      </c>
      <c r="O780" s="176" t="str">
        <f>IF(ISBLANK(INDEX('Policy Characteristics'!I:I,MATCH($C780,'Policy Characteristics'!$C:$C,0))),"",INDEX('Policy Characteristics'!I:I,MATCH($C780,'Policy Characteristics'!$C:$C,0)))</f>
        <v>% of fuel shifted</v>
      </c>
      <c r="P780" s="176" t="str">
        <f>IF(ISBLANK(INDEX('Policy Characteristics'!J:J,MATCH($C780,'Policy Characteristics'!$C:$C,0))),"",INDEX('Policy Characteristics'!J:J,MATCH($C780,'Policy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0" s="176" t="str">
        <f>IF(ISBLANK(INDEX('Policy Characteristics'!K:K,MATCH($C780,'Policy Characteristics'!$C:$C,0))),"",INDEX('Policy Characteristics'!K:K,MATCH($C780,'Policy Characteristics'!$C:$C,0)))</f>
        <v>industry-ag-main.html#fuel-switching</v>
      </c>
      <c r="R780" s="176" t="str">
        <f>IF(ISBLANK(INDEX('Policy Characteristics'!L:L,MATCH($C780,'Policy Characteristics'!$C:$C,0))),"",INDEX('Policy Characteristics'!L:L,MATCH($C780,'Policy Characteristics'!$C:$C,0)))</f>
        <v>industry-elec-and-hydrogen.html</v>
      </c>
    </row>
    <row r="781" spans="1:18" x14ac:dyDescent="0.25">
      <c r="A781" s="176" t="str">
        <f>IF(ISBLANK(INDEX('Policy Characteristics'!A:A,MATCH($C781,'Policy Characteristics'!$C:$C,0))),"",INDEX('Policy Characteristics'!A:A,MATCH($C781,'Policy Characteristics'!$C:$C,0)))</f>
        <v>Industry</v>
      </c>
      <c r="B781" s="184" t="str">
        <f>IF(ISBLANK(INDEX('Policy Characteristics'!B:B,MATCH($C781,'Policy Characteristics'!$C:$C,0))),"",INDEX('Policy Characteristics'!B:B,MATCH($C781,'Policy Characteristics'!$C:$C,0)))</f>
        <v>Electrification</v>
      </c>
      <c r="C781" s="176" t="str">
        <f t="shared" si="38"/>
        <v>Fraction of Eligible Industrial Energy Use Shifted to Electricity</v>
      </c>
      <c r="D781" s="6" t="s">
        <v>1950</v>
      </c>
      <c r="E781" s="1" t="s">
        <v>2302</v>
      </c>
      <c r="F781" t="s">
        <v>1912</v>
      </c>
      <c r="G781" s="47" t="s">
        <v>2309</v>
      </c>
      <c r="H781" s="44">
        <v>1982</v>
      </c>
      <c r="I781" s="47" t="s">
        <v>43</v>
      </c>
      <c r="J781" s="177" t="str">
        <f>IF(ISBLANK(INDEX('Policy Characteristics'!D:D,MATCH($C781,'Policy Characteristics'!$C:$C,0))),"",INDEX('Policy Characteristics'!D:D,MATCH($C781,'Policy Characteristics'!$C:$C,0)))</f>
        <v>Electrification</v>
      </c>
      <c r="K781" s="176" t="str">
        <f>IF(ISBLANK(INDEX('Policy Characteristics'!E:E,MATCH($C781,'Policy Characteristics'!$C:$C,0))),"",INDEX('Policy Characteristics'!E:E,MATCH($C781,'Policy Characteristics'!$C:$C,0)))</f>
        <v>indst shift to electricity</v>
      </c>
      <c r="L781" s="176">
        <f>IF(ISBLANK(INDEX('Policy Characteristics'!F:F,MATCH($C781,'Policy Characteristics'!$C:$C,0))),"",INDEX('Policy Characteristics'!F:F,MATCH($C781,'Policy Characteristics'!$C:$C,0)))</f>
        <v>0</v>
      </c>
      <c r="M781" s="176">
        <f>IF(ISBLANK(INDEX('Policy Characteristics'!G:G,MATCH($C781,'Policy Characteristics'!$C:$C,0))),"",INDEX('Policy Characteristics'!G:G,MATCH($C781,'Policy Characteristics'!$C:$C,0)))</f>
        <v>1</v>
      </c>
      <c r="N781" s="176">
        <f>IF(ISBLANK(INDEX('Policy Characteristics'!H:H,MATCH($C781,'Policy Characteristics'!$C:$C,0))),"",INDEX('Policy Characteristics'!H:H,MATCH($C781,'Policy Characteristics'!$C:$C,0)))</f>
        <v>0.01</v>
      </c>
      <c r="O781" s="176" t="str">
        <f>IF(ISBLANK(INDEX('Policy Characteristics'!I:I,MATCH($C781,'Policy Characteristics'!$C:$C,0))),"",INDEX('Policy Characteristics'!I:I,MATCH($C781,'Policy Characteristics'!$C:$C,0)))</f>
        <v>% of fuel shifted</v>
      </c>
      <c r="P781" s="176" t="str">
        <f>IF(ISBLANK(INDEX('Policy Characteristics'!J:J,MATCH($C781,'Policy Characteristics'!$C:$C,0))),"",INDEX('Policy Characteristics'!J:J,MATCH($C781,'Policy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1" s="176" t="str">
        <f>IF(ISBLANK(INDEX('Policy Characteristics'!K:K,MATCH($C781,'Policy Characteristics'!$C:$C,0))),"",INDEX('Policy Characteristics'!K:K,MATCH($C781,'Policy Characteristics'!$C:$C,0)))</f>
        <v>industry-ag-main.html#fuel-switching</v>
      </c>
      <c r="R781" s="176" t="str">
        <f>IF(ISBLANK(INDEX('Policy Characteristics'!L:L,MATCH($C781,'Policy Characteristics'!$C:$C,0))),"",INDEX('Policy Characteristics'!L:L,MATCH($C781,'Policy Characteristics'!$C:$C,0)))</f>
        <v>industry-elec-and-hydrogen.html</v>
      </c>
    </row>
    <row r="782" spans="1:18" x14ac:dyDescent="0.25">
      <c r="A782" s="176" t="str">
        <f>IF(ISBLANK(INDEX('Policy Characteristics'!A:A,MATCH($C782,'Policy Characteristics'!$C:$C,0))),"",INDEX('Policy Characteristics'!A:A,MATCH($C782,'Policy Characteristics'!$C:$C,0)))</f>
        <v>Industry</v>
      </c>
      <c r="B782" s="184" t="str">
        <f>IF(ISBLANK(INDEX('Policy Characteristics'!B:B,MATCH($C782,'Policy Characteristics'!$C:$C,0))),"",INDEX('Policy Characteristics'!B:B,MATCH($C782,'Policy Characteristics'!$C:$C,0)))</f>
        <v>Electrification</v>
      </c>
      <c r="C782" s="176" t="str">
        <f t="shared" si="38"/>
        <v>Fraction of Eligible Industrial Energy Use Shifted to Electricity</v>
      </c>
      <c r="D782" s="6" t="s">
        <v>1950</v>
      </c>
      <c r="E782" s="1" t="s">
        <v>2303</v>
      </c>
      <c r="F782" t="s">
        <v>1912</v>
      </c>
      <c r="G782" s="47" t="s">
        <v>2310</v>
      </c>
      <c r="H782" s="44">
        <v>1983</v>
      </c>
      <c r="I782" s="197" t="s">
        <v>43</v>
      </c>
      <c r="J782" s="177" t="str">
        <f>IF(ISBLANK(INDEX('Policy Characteristics'!D:D,MATCH($C782,'Policy Characteristics'!$C:$C,0))),"",INDEX('Policy Characteristics'!D:D,MATCH($C782,'Policy Characteristics'!$C:$C,0)))</f>
        <v>Electrification</v>
      </c>
      <c r="K782" s="176" t="str">
        <f>IF(ISBLANK(INDEX('Policy Characteristics'!E:E,MATCH($C782,'Policy Characteristics'!$C:$C,0))),"",INDEX('Policy Characteristics'!E:E,MATCH($C782,'Policy Characteristics'!$C:$C,0)))</f>
        <v>indst shift to electricity</v>
      </c>
      <c r="L782" s="176">
        <f>IF(ISBLANK(INDEX('Policy Characteristics'!F:F,MATCH($C782,'Policy Characteristics'!$C:$C,0))),"",INDEX('Policy Characteristics'!F:F,MATCH($C782,'Policy Characteristics'!$C:$C,0)))</f>
        <v>0</v>
      </c>
      <c r="M782" s="176">
        <f>IF(ISBLANK(INDEX('Policy Characteristics'!G:G,MATCH($C782,'Policy Characteristics'!$C:$C,0))),"",INDEX('Policy Characteristics'!G:G,MATCH($C782,'Policy Characteristics'!$C:$C,0)))</f>
        <v>1</v>
      </c>
      <c r="N782" s="176">
        <f>IF(ISBLANK(INDEX('Policy Characteristics'!H:H,MATCH($C782,'Policy Characteristics'!$C:$C,0))),"",INDEX('Policy Characteristics'!H:H,MATCH($C782,'Policy Characteristics'!$C:$C,0)))</f>
        <v>0.01</v>
      </c>
      <c r="O782" s="176" t="str">
        <f>IF(ISBLANK(INDEX('Policy Characteristics'!I:I,MATCH($C782,'Policy Characteristics'!$C:$C,0))),"",INDEX('Policy Characteristics'!I:I,MATCH($C782,'Policy Characteristics'!$C:$C,0)))</f>
        <v>% of fuel shifted</v>
      </c>
      <c r="P782" s="176" t="str">
        <f>IF(ISBLANK(INDEX('Policy Characteristics'!J:J,MATCH($C782,'Policy Characteristics'!$C:$C,0))),"",INDEX('Policy Characteristics'!J:J,MATCH($C782,'Policy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2" s="176" t="str">
        <f>IF(ISBLANK(INDEX('Policy Characteristics'!K:K,MATCH($C782,'Policy Characteristics'!$C:$C,0))),"",INDEX('Policy Characteristics'!K:K,MATCH($C782,'Policy Characteristics'!$C:$C,0)))</f>
        <v>industry-ag-main.html#fuel-switching</v>
      </c>
      <c r="R782" s="176" t="str">
        <f>IF(ISBLANK(INDEX('Policy Characteristics'!L:L,MATCH($C782,'Policy Characteristics'!$C:$C,0))),"",INDEX('Policy Characteristics'!L:L,MATCH($C782,'Policy Characteristics'!$C:$C,0)))</f>
        <v>industry-elec-and-hydrogen.html</v>
      </c>
    </row>
    <row r="783" spans="1:18" x14ac:dyDescent="0.25">
      <c r="A783" s="176" t="str">
        <f>IF(ISBLANK(INDEX('Policy Characteristics'!A:A,MATCH($C783,'Policy Characteristics'!$C:$C,0))),"",INDEX('Policy Characteristics'!A:A,MATCH($C783,'Policy Characteristics'!$C:$C,0)))</f>
        <v>Industry</v>
      </c>
      <c r="B783" s="184" t="str">
        <f>IF(ISBLANK(INDEX('Policy Characteristics'!B:B,MATCH($C783,'Policy Characteristics'!$C:$C,0))),"",INDEX('Policy Characteristics'!B:B,MATCH($C783,'Policy Characteristics'!$C:$C,0)))</f>
        <v>Electrification</v>
      </c>
      <c r="C783" s="176" t="str">
        <f t="shared" si="38"/>
        <v>Fraction of Eligible Industrial Energy Use Shifted to Electricity</v>
      </c>
      <c r="D783" s="6" t="s">
        <v>1950</v>
      </c>
      <c r="E783" s="1" t="s">
        <v>2304</v>
      </c>
      <c r="F783" t="s">
        <v>1912</v>
      </c>
      <c r="G783" s="47" t="s">
        <v>2311</v>
      </c>
      <c r="H783" s="44">
        <v>1984</v>
      </c>
      <c r="I783" s="47" t="s">
        <v>43</v>
      </c>
      <c r="J783" s="177" t="str">
        <f>IF(ISBLANK(INDEX('Policy Characteristics'!D:D,MATCH($C783,'Policy Characteristics'!$C:$C,0))),"",INDEX('Policy Characteristics'!D:D,MATCH($C783,'Policy Characteristics'!$C:$C,0)))</f>
        <v>Electrification</v>
      </c>
      <c r="K783" s="176" t="str">
        <f>IF(ISBLANK(INDEX('Policy Characteristics'!E:E,MATCH($C783,'Policy Characteristics'!$C:$C,0))),"",INDEX('Policy Characteristics'!E:E,MATCH($C783,'Policy Characteristics'!$C:$C,0)))</f>
        <v>indst shift to electricity</v>
      </c>
      <c r="L783" s="176">
        <f>IF(ISBLANK(INDEX('Policy Characteristics'!F:F,MATCH($C783,'Policy Characteristics'!$C:$C,0))),"",INDEX('Policy Characteristics'!F:F,MATCH($C783,'Policy Characteristics'!$C:$C,0)))</f>
        <v>0</v>
      </c>
      <c r="M783" s="176">
        <f>IF(ISBLANK(INDEX('Policy Characteristics'!G:G,MATCH($C783,'Policy Characteristics'!$C:$C,0))),"",INDEX('Policy Characteristics'!G:G,MATCH($C783,'Policy Characteristics'!$C:$C,0)))</f>
        <v>1</v>
      </c>
      <c r="N783" s="176">
        <f>IF(ISBLANK(INDEX('Policy Characteristics'!H:H,MATCH($C783,'Policy Characteristics'!$C:$C,0))),"",INDEX('Policy Characteristics'!H:H,MATCH($C783,'Policy Characteristics'!$C:$C,0)))</f>
        <v>0.01</v>
      </c>
      <c r="O783" s="176" t="str">
        <f>IF(ISBLANK(INDEX('Policy Characteristics'!I:I,MATCH($C783,'Policy Characteristics'!$C:$C,0))),"",INDEX('Policy Characteristics'!I:I,MATCH($C783,'Policy Characteristics'!$C:$C,0)))</f>
        <v>% of fuel shifted</v>
      </c>
      <c r="P783" s="176" t="str">
        <f>IF(ISBLANK(INDEX('Policy Characteristics'!J:J,MATCH($C783,'Policy Characteristics'!$C:$C,0))),"",INDEX('Policy Characteristics'!J:J,MATCH($C783,'Policy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3" s="176" t="str">
        <f>IF(ISBLANK(INDEX('Policy Characteristics'!K:K,MATCH($C783,'Policy Characteristics'!$C:$C,0))),"",INDEX('Policy Characteristics'!K:K,MATCH($C783,'Policy Characteristics'!$C:$C,0)))</f>
        <v>industry-ag-main.html#fuel-switching</v>
      </c>
      <c r="R783" s="176" t="str">
        <f>IF(ISBLANK(INDEX('Policy Characteristics'!L:L,MATCH($C783,'Policy Characteristics'!$C:$C,0))),"",INDEX('Policy Characteristics'!L:L,MATCH($C783,'Policy Characteristics'!$C:$C,0)))</f>
        <v>industry-elec-and-hydrogen.html</v>
      </c>
    </row>
    <row r="784" spans="1:18" x14ac:dyDescent="0.25">
      <c r="A784" s="176" t="str">
        <f>IF(ISBLANK(INDEX('Policy Characteristics'!A:A,MATCH($C784,'Policy Characteristics'!$C:$C,0))),"",INDEX('Policy Characteristics'!A:A,MATCH($C784,'Policy Characteristics'!$C:$C,0)))</f>
        <v>Industry</v>
      </c>
      <c r="B784" s="184" t="str">
        <f>IF(ISBLANK(INDEX('Policy Characteristics'!B:B,MATCH($C784,'Policy Characteristics'!$C:$C,0))),"",INDEX('Policy Characteristics'!B:B,MATCH($C784,'Policy Characteristics'!$C:$C,0)))</f>
        <v>Electrification</v>
      </c>
      <c r="C784" s="176" t="str">
        <f t="shared" si="38"/>
        <v>Fraction of Eligible Industrial Energy Use Shifted to Electricity</v>
      </c>
      <c r="D784" s="6" t="s">
        <v>1950</v>
      </c>
      <c r="E784" s="1" t="s">
        <v>2444</v>
      </c>
      <c r="F784" t="s">
        <v>1912</v>
      </c>
      <c r="G784" s="47" t="s">
        <v>2444</v>
      </c>
      <c r="H784" s="44">
        <v>1985</v>
      </c>
      <c r="I784" s="197" t="s">
        <v>43</v>
      </c>
      <c r="J784" s="177" t="str">
        <f>IF(ISBLANK(INDEX('Policy Characteristics'!D:D,MATCH($C784,'Policy Characteristics'!$C:$C,0))),"",INDEX('Policy Characteristics'!D:D,MATCH($C784,'Policy Characteristics'!$C:$C,0)))</f>
        <v>Electrification</v>
      </c>
      <c r="K784" s="176" t="str">
        <f>IF(ISBLANK(INDEX('Policy Characteristics'!E:E,MATCH($C784,'Policy Characteristics'!$C:$C,0))),"",INDEX('Policy Characteristics'!E:E,MATCH($C784,'Policy Characteristics'!$C:$C,0)))</f>
        <v>indst shift to electricity</v>
      </c>
      <c r="L784" s="176">
        <f>IF(ISBLANK(INDEX('Policy Characteristics'!F:F,MATCH($C784,'Policy Characteristics'!$C:$C,0))),"",INDEX('Policy Characteristics'!F:F,MATCH($C784,'Policy Characteristics'!$C:$C,0)))</f>
        <v>0</v>
      </c>
      <c r="M784" s="176">
        <f>IF(ISBLANK(INDEX('Policy Characteristics'!G:G,MATCH($C784,'Policy Characteristics'!$C:$C,0))),"",INDEX('Policy Characteristics'!G:G,MATCH($C784,'Policy Characteristics'!$C:$C,0)))</f>
        <v>1</v>
      </c>
      <c r="N784" s="176">
        <f>IF(ISBLANK(INDEX('Policy Characteristics'!H:H,MATCH($C784,'Policy Characteristics'!$C:$C,0))),"",INDEX('Policy Characteristics'!H:H,MATCH($C784,'Policy Characteristics'!$C:$C,0)))</f>
        <v>0.01</v>
      </c>
      <c r="O784" s="176" t="str">
        <f>IF(ISBLANK(INDEX('Policy Characteristics'!I:I,MATCH($C784,'Policy Characteristics'!$C:$C,0))),"",INDEX('Policy Characteristics'!I:I,MATCH($C784,'Policy Characteristics'!$C:$C,0)))</f>
        <v>% of fuel shifted</v>
      </c>
      <c r="P784" s="176" t="str">
        <f>IF(ISBLANK(INDEX('Policy Characteristics'!J:J,MATCH($C784,'Policy Characteristics'!$C:$C,0))),"",INDEX('Policy Characteristics'!J:J,MATCH($C784,'Policy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4" s="176" t="str">
        <f>IF(ISBLANK(INDEX('Policy Characteristics'!K:K,MATCH($C784,'Policy Characteristics'!$C:$C,0))),"",INDEX('Policy Characteristics'!K:K,MATCH($C784,'Policy Characteristics'!$C:$C,0)))</f>
        <v>industry-ag-main.html#fuel-switching</v>
      </c>
      <c r="R784" s="176" t="str">
        <f>IF(ISBLANK(INDEX('Policy Characteristics'!L:L,MATCH($C784,'Policy Characteristics'!$C:$C,0))),"",INDEX('Policy Characteristics'!L:L,MATCH($C784,'Policy Characteristics'!$C:$C,0)))</f>
        <v>industry-elec-and-hydrogen.html</v>
      </c>
    </row>
    <row r="785" spans="1:18" x14ac:dyDescent="0.25">
      <c r="A785" s="176" t="str">
        <f>IF(ISBLANK(INDEX('Policy Characteristics'!A:A,MATCH($C785,'Policy Characteristics'!$C:$C,0))),"",INDEX('Policy Characteristics'!A:A,MATCH($C785,'Policy Characteristics'!$C:$C,0)))</f>
        <v>Industry</v>
      </c>
      <c r="B785" s="184" t="str">
        <f>IF(ISBLANK(INDEX('Policy Characteristics'!B:B,MATCH($C785,'Policy Characteristics'!$C:$C,0))),"",INDEX('Policy Characteristics'!B:B,MATCH($C785,'Policy Characteristics'!$C:$C,0)))</f>
        <v>Electrification</v>
      </c>
      <c r="C785" s="176" t="str">
        <f t="shared" si="38"/>
        <v>Fraction of Eligible Industrial Energy Use Shifted to Electricity</v>
      </c>
      <c r="D785" s="6" t="s">
        <v>1951</v>
      </c>
      <c r="E785" s="1" t="s">
        <v>2298</v>
      </c>
      <c r="F785" t="s">
        <v>1913</v>
      </c>
      <c r="G785" s="47" t="s">
        <v>2305</v>
      </c>
      <c r="H785" s="44">
        <v>1986</v>
      </c>
      <c r="I785" s="197" t="s">
        <v>43</v>
      </c>
      <c r="J785" s="177" t="str">
        <f>IF(ISBLANK(INDEX('Policy Characteristics'!D:D,MATCH($C785,'Policy Characteristics'!$C:$C,0))),"",INDEX('Policy Characteristics'!D:D,MATCH($C785,'Policy Characteristics'!$C:$C,0)))</f>
        <v>Electrification</v>
      </c>
      <c r="K785" s="176" t="str">
        <f>IF(ISBLANK(INDEX('Policy Characteristics'!E:E,MATCH($C785,'Policy Characteristics'!$C:$C,0))),"",INDEX('Policy Characteristics'!E:E,MATCH($C785,'Policy Characteristics'!$C:$C,0)))</f>
        <v>indst shift to electricity</v>
      </c>
      <c r="L785" s="176">
        <f>IF(ISBLANK(INDEX('Policy Characteristics'!F:F,MATCH($C785,'Policy Characteristics'!$C:$C,0))),"",INDEX('Policy Characteristics'!F:F,MATCH($C785,'Policy Characteristics'!$C:$C,0)))</f>
        <v>0</v>
      </c>
      <c r="M785" s="176">
        <f>IF(ISBLANK(INDEX('Policy Characteristics'!G:G,MATCH($C785,'Policy Characteristics'!$C:$C,0))),"",INDEX('Policy Characteristics'!G:G,MATCH($C785,'Policy Characteristics'!$C:$C,0)))</f>
        <v>1</v>
      </c>
      <c r="N785" s="176">
        <f>IF(ISBLANK(INDEX('Policy Characteristics'!H:H,MATCH($C785,'Policy Characteristics'!$C:$C,0))),"",INDEX('Policy Characteristics'!H:H,MATCH($C785,'Policy Characteristics'!$C:$C,0)))</f>
        <v>0.01</v>
      </c>
      <c r="O785" s="176" t="str">
        <f>IF(ISBLANK(INDEX('Policy Characteristics'!I:I,MATCH($C785,'Policy Characteristics'!$C:$C,0))),"",INDEX('Policy Characteristics'!I:I,MATCH($C785,'Policy Characteristics'!$C:$C,0)))</f>
        <v>% of fuel shifted</v>
      </c>
      <c r="P785" s="176" t="str">
        <f>IF(ISBLANK(INDEX('Policy Characteristics'!J:J,MATCH($C785,'Policy Characteristics'!$C:$C,0))),"",INDEX('Policy Characteristics'!J:J,MATCH($C785,'Policy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5" s="176" t="str">
        <f>IF(ISBLANK(INDEX('Policy Characteristics'!K:K,MATCH($C785,'Policy Characteristics'!$C:$C,0))),"",INDEX('Policy Characteristics'!K:K,MATCH($C785,'Policy Characteristics'!$C:$C,0)))</f>
        <v>industry-ag-main.html#fuel-switching</v>
      </c>
      <c r="R785" s="176" t="str">
        <f>IF(ISBLANK(INDEX('Policy Characteristics'!L:L,MATCH($C785,'Policy Characteristics'!$C:$C,0))),"",INDEX('Policy Characteristics'!L:L,MATCH($C785,'Policy Characteristics'!$C:$C,0)))</f>
        <v>industry-elec-and-hydrogen.html</v>
      </c>
    </row>
    <row r="786" spans="1:18" x14ac:dyDescent="0.25">
      <c r="A786" s="176" t="str">
        <f>IF(ISBLANK(INDEX('Policy Characteristics'!A:A,MATCH($C786,'Policy Characteristics'!$C:$C,0))),"",INDEX('Policy Characteristics'!A:A,MATCH($C786,'Policy Characteristics'!$C:$C,0)))</f>
        <v>Industry</v>
      </c>
      <c r="B786" s="184" t="str">
        <f>IF(ISBLANK(INDEX('Policy Characteristics'!B:B,MATCH($C786,'Policy Characteristics'!$C:$C,0))),"",INDEX('Policy Characteristics'!B:B,MATCH($C786,'Policy Characteristics'!$C:$C,0)))</f>
        <v>Electrification</v>
      </c>
      <c r="C786" s="176" t="str">
        <f t="shared" si="38"/>
        <v>Fraction of Eligible Industrial Energy Use Shifted to Electricity</v>
      </c>
      <c r="D786" s="6" t="s">
        <v>1951</v>
      </c>
      <c r="E786" s="1" t="s">
        <v>2299</v>
      </c>
      <c r="F786" t="s">
        <v>1913</v>
      </c>
      <c r="G786" s="47" t="s">
        <v>2306</v>
      </c>
      <c r="H786" s="44">
        <v>1987</v>
      </c>
      <c r="I786" s="197" t="s">
        <v>43</v>
      </c>
      <c r="J786" s="177" t="str">
        <f>IF(ISBLANK(INDEX('Policy Characteristics'!D:D,MATCH($C786,'Policy Characteristics'!$C:$C,0))),"",INDEX('Policy Characteristics'!D:D,MATCH($C786,'Policy Characteristics'!$C:$C,0)))</f>
        <v>Electrification</v>
      </c>
      <c r="K786" s="176" t="str">
        <f>IF(ISBLANK(INDEX('Policy Characteristics'!E:E,MATCH($C786,'Policy Characteristics'!$C:$C,0))),"",INDEX('Policy Characteristics'!E:E,MATCH($C786,'Policy Characteristics'!$C:$C,0)))</f>
        <v>indst shift to electricity</v>
      </c>
      <c r="L786" s="176">
        <f>IF(ISBLANK(INDEX('Policy Characteristics'!F:F,MATCH($C786,'Policy Characteristics'!$C:$C,0))),"",INDEX('Policy Characteristics'!F:F,MATCH($C786,'Policy Characteristics'!$C:$C,0)))</f>
        <v>0</v>
      </c>
      <c r="M786" s="176">
        <f>IF(ISBLANK(INDEX('Policy Characteristics'!G:G,MATCH($C786,'Policy Characteristics'!$C:$C,0))),"",INDEX('Policy Characteristics'!G:G,MATCH($C786,'Policy Characteristics'!$C:$C,0)))</f>
        <v>1</v>
      </c>
      <c r="N786" s="176">
        <f>IF(ISBLANK(INDEX('Policy Characteristics'!H:H,MATCH($C786,'Policy Characteristics'!$C:$C,0))),"",INDEX('Policy Characteristics'!H:H,MATCH($C786,'Policy Characteristics'!$C:$C,0)))</f>
        <v>0.01</v>
      </c>
      <c r="O786" s="176" t="str">
        <f>IF(ISBLANK(INDEX('Policy Characteristics'!I:I,MATCH($C786,'Policy Characteristics'!$C:$C,0))),"",INDEX('Policy Characteristics'!I:I,MATCH($C786,'Policy Characteristics'!$C:$C,0)))</f>
        <v>% of fuel shifted</v>
      </c>
      <c r="P786" s="176" t="str">
        <f>IF(ISBLANK(INDEX('Policy Characteristics'!J:J,MATCH($C786,'Policy Characteristics'!$C:$C,0))),"",INDEX('Policy Characteristics'!J:J,MATCH($C786,'Policy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6" s="176" t="str">
        <f>IF(ISBLANK(INDEX('Policy Characteristics'!K:K,MATCH($C786,'Policy Characteristics'!$C:$C,0))),"",INDEX('Policy Characteristics'!K:K,MATCH($C786,'Policy Characteristics'!$C:$C,0)))</f>
        <v>industry-ag-main.html#fuel-switching</v>
      </c>
      <c r="R786" s="176" t="str">
        <f>IF(ISBLANK(INDEX('Policy Characteristics'!L:L,MATCH($C786,'Policy Characteristics'!$C:$C,0))),"",INDEX('Policy Characteristics'!L:L,MATCH($C786,'Policy Characteristics'!$C:$C,0)))</f>
        <v>industry-elec-and-hydrogen.html</v>
      </c>
    </row>
    <row r="787" spans="1:18" x14ac:dyDescent="0.25">
      <c r="A787" s="176" t="str">
        <f>IF(ISBLANK(INDEX('Policy Characteristics'!A:A,MATCH($C787,'Policy Characteristics'!$C:$C,0))),"",INDEX('Policy Characteristics'!A:A,MATCH($C787,'Policy Characteristics'!$C:$C,0)))</f>
        <v>Industry</v>
      </c>
      <c r="B787" s="184" t="str">
        <f>IF(ISBLANK(INDEX('Policy Characteristics'!B:B,MATCH($C787,'Policy Characteristics'!$C:$C,0))),"",INDEX('Policy Characteristics'!B:B,MATCH($C787,'Policy Characteristics'!$C:$C,0)))</f>
        <v>Electrification</v>
      </c>
      <c r="C787" s="176" t="str">
        <f t="shared" si="38"/>
        <v>Fraction of Eligible Industrial Energy Use Shifted to Electricity</v>
      </c>
      <c r="D787" s="6" t="s">
        <v>1951</v>
      </c>
      <c r="E787" s="1" t="s">
        <v>2300</v>
      </c>
      <c r="F787" t="s">
        <v>1913</v>
      </c>
      <c r="G787" s="47" t="s">
        <v>2307</v>
      </c>
      <c r="H787" s="44">
        <v>1988</v>
      </c>
      <c r="I787" s="197" t="s">
        <v>43</v>
      </c>
      <c r="J787" s="177" t="str">
        <f>IF(ISBLANK(INDEX('Policy Characteristics'!D:D,MATCH($C787,'Policy Characteristics'!$C:$C,0))),"",INDEX('Policy Characteristics'!D:D,MATCH($C787,'Policy Characteristics'!$C:$C,0)))</f>
        <v>Electrification</v>
      </c>
      <c r="K787" s="176" t="str">
        <f>IF(ISBLANK(INDEX('Policy Characteristics'!E:E,MATCH($C787,'Policy Characteristics'!$C:$C,0))),"",INDEX('Policy Characteristics'!E:E,MATCH($C787,'Policy Characteristics'!$C:$C,0)))</f>
        <v>indst shift to electricity</v>
      </c>
      <c r="L787" s="176">
        <f>IF(ISBLANK(INDEX('Policy Characteristics'!F:F,MATCH($C787,'Policy Characteristics'!$C:$C,0))),"",INDEX('Policy Characteristics'!F:F,MATCH($C787,'Policy Characteristics'!$C:$C,0)))</f>
        <v>0</v>
      </c>
      <c r="M787" s="176">
        <f>IF(ISBLANK(INDEX('Policy Characteristics'!G:G,MATCH($C787,'Policy Characteristics'!$C:$C,0))),"",INDEX('Policy Characteristics'!G:G,MATCH($C787,'Policy Characteristics'!$C:$C,0)))</f>
        <v>1</v>
      </c>
      <c r="N787" s="176">
        <f>IF(ISBLANK(INDEX('Policy Characteristics'!H:H,MATCH($C787,'Policy Characteristics'!$C:$C,0))),"",INDEX('Policy Characteristics'!H:H,MATCH($C787,'Policy Characteristics'!$C:$C,0)))</f>
        <v>0.01</v>
      </c>
      <c r="O787" s="176" t="str">
        <f>IF(ISBLANK(INDEX('Policy Characteristics'!I:I,MATCH($C787,'Policy Characteristics'!$C:$C,0))),"",INDEX('Policy Characteristics'!I:I,MATCH($C787,'Policy Characteristics'!$C:$C,0)))</f>
        <v>% of fuel shifted</v>
      </c>
      <c r="P787" s="176" t="str">
        <f>IF(ISBLANK(INDEX('Policy Characteristics'!J:J,MATCH($C787,'Policy Characteristics'!$C:$C,0))),"",INDEX('Policy Characteristics'!J:J,MATCH($C787,'Policy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7" s="176" t="str">
        <f>IF(ISBLANK(INDEX('Policy Characteristics'!K:K,MATCH($C787,'Policy Characteristics'!$C:$C,0))),"",INDEX('Policy Characteristics'!K:K,MATCH($C787,'Policy Characteristics'!$C:$C,0)))</f>
        <v>industry-ag-main.html#fuel-switching</v>
      </c>
      <c r="R787" s="176" t="str">
        <f>IF(ISBLANK(INDEX('Policy Characteristics'!L:L,MATCH($C787,'Policy Characteristics'!$C:$C,0))),"",INDEX('Policy Characteristics'!L:L,MATCH($C787,'Policy Characteristics'!$C:$C,0)))</f>
        <v>industry-elec-and-hydrogen.html</v>
      </c>
    </row>
    <row r="788" spans="1:18" x14ac:dyDescent="0.25">
      <c r="A788" s="176" t="str">
        <f>IF(ISBLANK(INDEX('Policy Characteristics'!A:A,MATCH($C788,'Policy Characteristics'!$C:$C,0))),"",INDEX('Policy Characteristics'!A:A,MATCH($C788,'Policy Characteristics'!$C:$C,0)))</f>
        <v>Industry</v>
      </c>
      <c r="B788" s="184" t="str">
        <f>IF(ISBLANK(INDEX('Policy Characteristics'!B:B,MATCH($C788,'Policy Characteristics'!$C:$C,0))),"",INDEX('Policy Characteristics'!B:B,MATCH($C788,'Policy Characteristics'!$C:$C,0)))</f>
        <v>Electrification</v>
      </c>
      <c r="C788" s="176" t="str">
        <f t="shared" si="38"/>
        <v>Fraction of Eligible Industrial Energy Use Shifted to Electricity</v>
      </c>
      <c r="D788" s="6" t="s">
        <v>1951</v>
      </c>
      <c r="E788" s="1" t="s">
        <v>2301</v>
      </c>
      <c r="F788" t="s">
        <v>1913</v>
      </c>
      <c r="G788" s="47" t="s">
        <v>2308</v>
      </c>
      <c r="H788" s="44">
        <v>1989</v>
      </c>
      <c r="I788" s="197" t="s">
        <v>43</v>
      </c>
      <c r="J788" s="177" t="str">
        <f>IF(ISBLANK(INDEX('Policy Characteristics'!D:D,MATCH($C788,'Policy Characteristics'!$C:$C,0))),"",INDEX('Policy Characteristics'!D:D,MATCH($C788,'Policy Characteristics'!$C:$C,0)))</f>
        <v>Electrification</v>
      </c>
      <c r="K788" s="176" t="str">
        <f>IF(ISBLANK(INDEX('Policy Characteristics'!E:E,MATCH($C788,'Policy Characteristics'!$C:$C,0))),"",INDEX('Policy Characteristics'!E:E,MATCH($C788,'Policy Characteristics'!$C:$C,0)))</f>
        <v>indst shift to electricity</v>
      </c>
      <c r="L788" s="176">
        <f>IF(ISBLANK(INDEX('Policy Characteristics'!F:F,MATCH($C788,'Policy Characteristics'!$C:$C,0))),"",INDEX('Policy Characteristics'!F:F,MATCH($C788,'Policy Characteristics'!$C:$C,0)))</f>
        <v>0</v>
      </c>
      <c r="M788" s="176">
        <f>IF(ISBLANK(INDEX('Policy Characteristics'!G:G,MATCH($C788,'Policy Characteristics'!$C:$C,0))),"",INDEX('Policy Characteristics'!G:G,MATCH($C788,'Policy Characteristics'!$C:$C,0)))</f>
        <v>1</v>
      </c>
      <c r="N788" s="176">
        <f>IF(ISBLANK(INDEX('Policy Characteristics'!H:H,MATCH($C788,'Policy Characteristics'!$C:$C,0))),"",INDEX('Policy Characteristics'!H:H,MATCH($C788,'Policy Characteristics'!$C:$C,0)))</f>
        <v>0.01</v>
      </c>
      <c r="O788" s="176" t="str">
        <f>IF(ISBLANK(INDEX('Policy Characteristics'!I:I,MATCH($C788,'Policy Characteristics'!$C:$C,0))),"",INDEX('Policy Characteristics'!I:I,MATCH($C788,'Policy Characteristics'!$C:$C,0)))</f>
        <v>% of fuel shifted</v>
      </c>
      <c r="P788" s="176" t="str">
        <f>IF(ISBLANK(INDEX('Policy Characteristics'!J:J,MATCH($C788,'Policy Characteristics'!$C:$C,0))),"",INDEX('Policy Characteristics'!J:J,MATCH($C788,'Policy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8" s="176" t="str">
        <f>IF(ISBLANK(INDEX('Policy Characteristics'!K:K,MATCH($C788,'Policy Characteristics'!$C:$C,0))),"",INDEX('Policy Characteristics'!K:K,MATCH($C788,'Policy Characteristics'!$C:$C,0)))</f>
        <v>industry-ag-main.html#fuel-switching</v>
      </c>
      <c r="R788" s="176" t="str">
        <f>IF(ISBLANK(INDEX('Policy Characteristics'!L:L,MATCH($C788,'Policy Characteristics'!$C:$C,0))),"",INDEX('Policy Characteristics'!L:L,MATCH($C788,'Policy Characteristics'!$C:$C,0)))</f>
        <v>industry-elec-and-hydrogen.html</v>
      </c>
    </row>
    <row r="789" spans="1:18" x14ac:dyDescent="0.25">
      <c r="A789" s="176" t="str">
        <f>IF(ISBLANK(INDEX('Policy Characteristics'!A:A,MATCH($C789,'Policy Characteristics'!$C:$C,0))),"",INDEX('Policy Characteristics'!A:A,MATCH($C789,'Policy Characteristics'!$C:$C,0)))</f>
        <v>Industry</v>
      </c>
      <c r="B789" s="184" t="str">
        <f>IF(ISBLANK(INDEX('Policy Characteristics'!B:B,MATCH($C789,'Policy Characteristics'!$C:$C,0))),"",INDEX('Policy Characteristics'!B:B,MATCH($C789,'Policy Characteristics'!$C:$C,0)))</f>
        <v>Electrification</v>
      </c>
      <c r="C789" s="176" t="str">
        <f t="shared" si="38"/>
        <v>Fraction of Eligible Industrial Energy Use Shifted to Electricity</v>
      </c>
      <c r="D789" s="6" t="s">
        <v>1951</v>
      </c>
      <c r="E789" s="1" t="s">
        <v>2302</v>
      </c>
      <c r="F789" t="s">
        <v>1913</v>
      </c>
      <c r="G789" s="47" t="s">
        <v>2309</v>
      </c>
      <c r="H789" s="44">
        <v>1990</v>
      </c>
      <c r="I789" s="197" t="s">
        <v>43</v>
      </c>
      <c r="J789" s="177" t="str">
        <f>IF(ISBLANK(INDEX('Policy Characteristics'!D:D,MATCH($C789,'Policy Characteristics'!$C:$C,0))),"",INDEX('Policy Characteristics'!D:D,MATCH($C789,'Policy Characteristics'!$C:$C,0)))</f>
        <v>Electrification</v>
      </c>
      <c r="K789" s="176" t="str">
        <f>IF(ISBLANK(INDEX('Policy Characteristics'!E:E,MATCH($C789,'Policy Characteristics'!$C:$C,0))),"",INDEX('Policy Characteristics'!E:E,MATCH($C789,'Policy Characteristics'!$C:$C,0)))</f>
        <v>indst shift to electricity</v>
      </c>
      <c r="L789" s="176">
        <f>IF(ISBLANK(INDEX('Policy Characteristics'!F:F,MATCH($C789,'Policy Characteristics'!$C:$C,0))),"",INDEX('Policy Characteristics'!F:F,MATCH($C789,'Policy Characteristics'!$C:$C,0)))</f>
        <v>0</v>
      </c>
      <c r="M789" s="176">
        <f>IF(ISBLANK(INDEX('Policy Characteristics'!G:G,MATCH($C789,'Policy Characteristics'!$C:$C,0))),"",INDEX('Policy Characteristics'!G:G,MATCH($C789,'Policy Characteristics'!$C:$C,0)))</f>
        <v>1</v>
      </c>
      <c r="N789" s="176">
        <f>IF(ISBLANK(INDEX('Policy Characteristics'!H:H,MATCH($C789,'Policy Characteristics'!$C:$C,0))),"",INDEX('Policy Characteristics'!H:H,MATCH($C789,'Policy Characteristics'!$C:$C,0)))</f>
        <v>0.01</v>
      </c>
      <c r="O789" s="176" t="str">
        <f>IF(ISBLANK(INDEX('Policy Characteristics'!I:I,MATCH($C789,'Policy Characteristics'!$C:$C,0))),"",INDEX('Policy Characteristics'!I:I,MATCH($C789,'Policy Characteristics'!$C:$C,0)))</f>
        <v>% of fuel shifted</v>
      </c>
      <c r="P789" s="176" t="str">
        <f>IF(ISBLANK(INDEX('Policy Characteristics'!J:J,MATCH($C789,'Policy Characteristics'!$C:$C,0))),"",INDEX('Policy Characteristics'!J:J,MATCH($C789,'Policy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9" s="176" t="str">
        <f>IF(ISBLANK(INDEX('Policy Characteristics'!K:K,MATCH($C789,'Policy Characteristics'!$C:$C,0))),"",INDEX('Policy Characteristics'!K:K,MATCH($C789,'Policy Characteristics'!$C:$C,0)))</f>
        <v>industry-ag-main.html#fuel-switching</v>
      </c>
      <c r="R789" s="176" t="str">
        <f>IF(ISBLANK(INDEX('Policy Characteristics'!L:L,MATCH($C789,'Policy Characteristics'!$C:$C,0))),"",INDEX('Policy Characteristics'!L:L,MATCH($C789,'Policy Characteristics'!$C:$C,0)))</f>
        <v>industry-elec-and-hydrogen.html</v>
      </c>
    </row>
    <row r="790" spans="1:18" x14ac:dyDescent="0.25">
      <c r="A790" s="176" t="str">
        <f>IF(ISBLANK(INDEX('Policy Characteristics'!A:A,MATCH($C790,'Policy Characteristics'!$C:$C,0))),"",INDEX('Policy Characteristics'!A:A,MATCH($C790,'Policy Characteristics'!$C:$C,0)))</f>
        <v>Industry</v>
      </c>
      <c r="B790" s="184" t="str">
        <f>IF(ISBLANK(INDEX('Policy Characteristics'!B:B,MATCH($C790,'Policy Characteristics'!$C:$C,0))),"",INDEX('Policy Characteristics'!B:B,MATCH($C790,'Policy Characteristics'!$C:$C,0)))</f>
        <v>Electrification</v>
      </c>
      <c r="C790" s="176" t="str">
        <f t="shared" si="38"/>
        <v>Fraction of Eligible Industrial Energy Use Shifted to Electricity</v>
      </c>
      <c r="D790" s="6" t="s">
        <v>1951</v>
      </c>
      <c r="E790" s="1" t="s">
        <v>2303</v>
      </c>
      <c r="F790" t="s">
        <v>1913</v>
      </c>
      <c r="G790" s="47" t="s">
        <v>2310</v>
      </c>
      <c r="H790" s="44">
        <v>1991</v>
      </c>
      <c r="I790" s="47" t="s">
        <v>43</v>
      </c>
      <c r="J790" s="177" t="str">
        <f>IF(ISBLANK(INDEX('Policy Characteristics'!D:D,MATCH($C790,'Policy Characteristics'!$C:$C,0))),"",INDEX('Policy Characteristics'!D:D,MATCH($C790,'Policy Characteristics'!$C:$C,0)))</f>
        <v>Electrification</v>
      </c>
      <c r="K790" s="176" t="str">
        <f>IF(ISBLANK(INDEX('Policy Characteristics'!E:E,MATCH($C790,'Policy Characteristics'!$C:$C,0))),"",INDEX('Policy Characteristics'!E:E,MATCH($C790,'Policy Characteristics'!$C:$C,0)))</f>
        <v>indst shift to electricity</v>
      </c>
      <c r="L790" s="176">
        <f>IF(ISBLANK(INDEX('Policy Characteristics'!F:F,MATCH($C790,'Policy Characteristics'!$C:$C,0))),"",INDEX('Policy Characteristics'!F:F,MATCH($C790,'Policy Characteristics'!$C:$C,0)))</f>
        <v>0</v>
      </c>
      <c r="M790" s="176">
        <f>IF(ISBLANK(INDEX('Policy Characteristics'!G:G,MATCH($C790,'Policy Characteristics'!$C:$C,0))),"",INDEX('Policy Characteristics'!G:G,MATCH($C790,'Policy Characteristics'!$C:$C,0)))</f>
        <v>1</v>
      </c>
      <c r="N790" s="176">
        <f>IF(ISBLANK(INDEX('Policy Characteristics'!H:H,MATCH($C790,'Policy Characteristics'!$C:$C,0))),"",INDEX('Policy Characteristics'!H:H,MATCH($C790,'Policy Characteristics'!$C:$C,0)))</f>
        <v>0.01</v>
      </c>
      <c r="O790" s="176" t="str">
        <f>IF(ISBLANK(INDEX('Policy Characteristics'!I:I,MATCH($C790,'Policy Characteristics'!$C:$C,0))),"",INDEX('Policy Characteristics'!I:I,MATCH($C790,'Policy Characteristics'!$C:$C,0)))</f>
        <v>% of fuel shifted</v>
      </c>
      <c r="P790" s="176" t="str">
        <f>IF(ISBLANK(INDEX('Policy Characteristics'!J:J,MATCH($C790,'Policy Characteristics'!$C:$C,0))),"",INDEX('Policy Characteristics'!J:J,MATCH($C790,'Policy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0" s="176" t="str">
        <f>IF(ISBLANK(INDEX('Policy Characteristics'!K:K,MATCH($C790,'Policy Characteristics'!$C:$C,0))),"",INDEX('Policy Characteristics'!K:K,MATCH($C790,'Policy Characteristics'!$C:$C,0)))</f>
        <v>industry-ag-main.html#fuel-switching</v>
      </c>
      <c r="R790" s="176" t="str">
        <f>IF(ISBLANK(INDEX('Policy Characteristics'!L:L,MATCH($C790,'Policy Characteristics'!$C:$C,0))),"",INDEX('Policy Characteristics'!L:L,MATCH($C790,'Policy Characteristics'!$C:$C,0)))</f>
        <v>industry-elec-and-hydrogen.html</v>
      </c>
    </row>
    <row r="791" spans="1:18" x14ac:dyDescent="0.25">
      <c r="A791" s="176" t="str">
        <f>IF(ISBLANK(INDEX('Policy Characteristics'!A:A,MATCH($C791,'Policy Characteristics'!$C:$C,0))),"",INDEX('Policy Characteristics'!A:A,MATCH($C791,'Policy Characteristics'!$C:$C,0)))</f>
        <v>Industry</v>
      </c>
      <c r="B791" s="184" t="str">
        <f>IF(ISBLANK(INDEX('Policy Characteristics'!B:B,MATCH($C791,'Policy Characteristics'!$C:$C,0))),"",INDEX('Policy Characteristics'!B:B,MATCH($C791,'Policy Characteristics'!$C:$C,0)))</f>
        <v>Electrification</v>
      </c>
      <c r="C791" s="176" t="str">
        <f t="shared" si="38"/>
        <v>Fraction of Eligible Industrial Energy Use Shifted to Electricity</v>
      </c>
      <c r="D791" s="6" t="s">
        <v>1951</v>
      </c>
      <c r="E791" s="1" t="s">
        <v>2304</v>
      </c>
      <c r="F791" t="s">
        <v>1913</v>
      </c>
      <c r="G791" s="47" t="s">
        <v>2311</v>
      </c>
      <c r="H791" s="44">
        <v>1992</v>
      </c>
      <c r="I791" s="47" t="s">
        <v>43</v>
      </c>
      <c r="J791" s="177" t="str">
        <f>IF(ISBLANK(INDEX('Policy Characteristics'!D:D,MATCH($C791,'Policy Characteristics'!$C:$C,0))),"",INDEX('Policy Characteristics'!D:D,MATCH($C791,'Policy Characteristics'!$C:$C,0)))</f>
        <v>Electrification</v>
      </c>
      <c r="K791" s="176" t="str">
        <f>IF(ISBLANK(INDEX('Policy Characteristics'!E:E,MATCH($C791,'Policy Characteristics'!$C:$C,0))),"",INDEX('Policy Characteristics'!E:E,MATCH($C791,'Policy Characteristics'!$C:$C,0)))</f>
        <v>indst shift to electricity</v>
      </c>
      <c r="L791" s="176">
        <f>IF(ISBLANK(INDEX('Policy Characteristics'!F:F,MATCH($C791,'Policy Characteristics'!$C:$C,0))),"",INDEX('Policy Characteristics'!F:F,MATCH($C791,'Policy Characteristics'!$C:$C,0)))</f>
        <v>0</v>
      </c>
      <c r="M791" s="176">
        <f>IF(ISBLANK(INDEX('Policy Characteristics'!G:G,MATCH($C791,'Policy Characteristics'!$C:$C,0))),"",INDEX('Policy Characteristics'!G:G,MATCH($C791,'Policy Characteristics'!$C:$C,0)))</f>
        <v>1</v>
      </c>
      <c r="N791" s="176">
        <f>IF(ISBLANK(INDEX('Policy Characteristics'!H:H,MATCH($C791,'Policy Characteristics'!$C:$C,0))),"",INDEX('Policy Characteristics'!H:H,MATCH($C791,'Policy Characteristics'!$C:$C,0)))</f>
        <v>0.01</v>
      </c>
      <c r="O791" s="176" t="str">
        <f>IF(ISBLANK(INDEX('Policy Characteristics'!I:I,MATCH($C791,'Policy Characteristics'!$C:$C,0))),"",INDEX('Policy Characteristics'!I:I,MATCH($C791,'Policy Characteristics'!$C:$C,0)))</f>
        <v>% of fuel shifted</v>
      </c>
      <c r="P791" s="176" t="str">
        <f>IF(ISBLANK(INDEX('Policy Characteristics'!J:J,MATCH($C791,'Policy Characteristics'!$C:$C,0))),"",INDEX('Policy Characteristics'!J:J,MATCH($C791,'Policy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1" s="176" t="str">
        <f>IF(ISBLANK(INDEX('Policy Characteristics'!K:K,MATCH($C791,'Policy Characteristics'!$C:$C,0))),"",INDEX('Policy Characteristics'!K:K,MATCH($C791,'Policy Characteristics'!$C:$C,0)))</f>
        <v>industry-ag-main.html#fuel-switching</v>
      </c>
      <c r="R791" s="176" t="str">
        <f>IF(ISBLANK(INDEX('Policy Characteristics'!L:L,MATCH($C791,'Policy Characteristics'!$C:$C,0))),"",INDEX('Policy Characteristics'!L:L,MATCH($C791,'Policy Characteristics'!$C:$C,0)))</f>
        <v>industry-elec-and-hydrogen.html</v>
      </c>
    </row>
    <row r="792" spans="1:18" x14ac:dyDescent="0.25">
      <c r="A792" s="176" t="str">
        <f>IF(ISBLANK(INDEX('Policy Characteristics'!A:A,MATCH($C792,'Policy Characteristics'!$C:$C,0))),"",INDEX('Policy Characteristics'!A:A,MATCH($C792,'Policy Characteristics'!$C:$C,0)))</f>
        <v>Industry</v>
      </c>
      <c r="B792" s="184" t="str">
        <f>IF(ISBLANK(INDEX('Policy Characteristics'!B:B,MATCH($C792,'Policy Characteristics'!$C:$C,0))),"",INDEX('Policy Characteristics'!B:B,MATCH($C792,'Policy Characteristics'!$C:$C,0)))</f>
        <v>Electrification</v>
      </c>
      <c r="C792" s="176" t="str">
        <f t="shared" si="38"/>
        <v>Fraction of Eligible Industrial Energy Use Shifted to Electricity</v>
      </c>
      <c r="D792" s="6" t="s">
        <v>1951</v>
      </c>
      <c r="E792" s="1" t="s">
        <v>2444</v>
      </c>
      <c r="F792" t="s">
        <v>1913</v>
      </c>
      <c r="G792" s="47" t="s">
        <v>2444</v>
      </c>
      <c r="H792" s="44">
        <v>1993</v>
      </c>
      <c r="I792" s="197" t="s">
        <v>43</v>
      </c>
      <c r="J792" s="177" t="str">
        <f>IF(ISBLANK(INDEX('Policy Characteristics'!D:D,MATCH($C792,'Policy Characteristics'!$C:$C,0))),"",INDEX('Policy Characteristics'!D:D,MATCH($C792,'Policy Characteristics'!$C:$C,0)))</f>
        <v>Electrification</v>
      </c>
      <c r="K792" s="176" t="str">
        <f>IF(ISBLANK(INDEX('Policy Characteristics'!E:E,MATCH($C792,'Policy Characteristics'!$C:$C,0))),"",INDEX('Policy Characteristics'!E:E,MATCH($C792,'Policy Characteristics'!$C:$C,0)))</f>
        <v>indst shift to electricity</v>
      </c>
      <c r="L792" s="176">
        <f>IF(ISBLANK(INDEX('Policy Characteristics'!F:F,MATCH($C792,'Policy Characteristics'!$C:$C,0))),"",INDEX('Policy Characteristics'!F:F,MATCH($C792,'Policy Characteristics'!$C:$C,0)))</f>
        <v>0</v>
      </c>
      <c r="M792" s="176">
        <f>IF(ISBLANK(INDEX('Policy Characteristics'!G:G,MATCH($C792,'Policy Characteristics'!$C:$C,0))),"",INDEX('Policy Characteristics'!G:G,MATCH($C792,'Policy Characteristics'!$C:$C,0)))</f>
        <v>1</v>
      </c>
      <c r="N792" s="176">
        <f>IF(ISBLANK(INDEX('Policy Characteristics'!H:H,MATCH($C792,'Policy Characteristics'!$C:$C,0))),"",INDEX('Policy Characteristics'!H:H,MATCH($C792,'Policy Characteristics'!$C:$C,0)))</f>
        <v>0.01</v>
      </c>
      <c r="O792" s="176" t="str">
        <f>IF(ISBLANK(INDEX('Policy Characteristics'!I:I,MATCH($C792,'Policy Characteristics'!$C:$C,0))),"",INDEX('Policy Characteristics'!I:I,MATCH($C792,'Policy Characteristics'!$C:$C,0)))</f>
        <v>% of fuel shifted</v>
      </c>
      <c r="P792" s="176" t="str">
        <f>IF(ISBLANK(INDEX('Policy Characteristics'!J:J,MATCH($C792,'Policy Characteristics'!$C:$C,0))),"",INDEX('Policy Characteristics'!J:J,MATCH($C792,'Policy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2" s="176" t="str">
        <f>IF(ISBLANK(INDEX('Policy Characteristics'!K:K,MATCH($C792,'Policy Characteristics'!$C:$C,0))),"",INDEX('Policy Characteristics'!K:K,MATCH($C792,'Policy Characteristics'!$C:$C,0)))</f>
        <v>industry-ag-main.html#fuel-switching</v>
      </c>
      <c r="R792" s="176" t="str">
        <f>IF(ISBLANK(INDEX('Policy Characteristics'!L:L,MATCH($C792,'Policy Characteristics'!$C:$C,0))),"",INDEX('Policy Characteristics'!L:L,MATCH($C792,'Policy Characteristics'!$C:$C,0)))</f>
        <v>industry-elec-and-hydrogen.html</v>
      </c>
    </row>
    <row r="793" spans="1:18" x14ac:dyDescent="0.25">
      <c r="A793" s="176" t="str">
        <f>IF(ISBLANK(INDEX('Policy Characteristics'!A:A,MATCH($C793,'Policy Characteristics'!$C:$C,0))),"",INDEX('Policy Characteristics'!A:A,MATCH($C793,'Policy Characteristics'!$C:$C,0)))</f>
        <v>Industry</v>
      </c>
      <c r="B793" s="184" t="str">
        <f>IF(ISBLANK(INDEX('Policy Characteristics'!B:B,MATCH($C793,'Policy Characteristics'!$C:$C,0))),"",INDEX('Policy Characteristics'!B:B,MATCH($C793,'Policy Characteristics'!$C:$C,0)))</f>
        <v>Electrification</v>
      </c>
      <c r="C793" s="176" t="str">
        <f t="shared" si="38"/>
        <v>Fraction of Eligible Industrial Energy Use Shifted to Electricity</v>
      </c>
      <c r="D793" s="6" t="s">
        <v>1952</v>
      </c>
      <c r="E793" s="1" t="s">
        <v>2298</v>
      </c>
      <c r="F793" t="s">
        <v>1914</v>
      </c>
      <c r="G793" s="47" t="s">
        <v>2305</v>
      </c>
      <c r="H793" s="44">
        <v>1994</v>
      </c>
      <c r="I793" s="198" t="s">
        <v>44</v>
      </c>
      <c r="J793" s="177" t="str">
        <f>IF(ISBLANK(INDEX('Policy Characteristics'!D:D,MATCH($C793,'Policy Characteristics'!$C:$C,0))),"",INDEX('Policy Characteristics'!D:D,MATCH($C793,'Policy Characteristics'!$C:$C,0)))</f>
        <v>Electrification</v>
      </c>
      <c r="K793" s="176" t="str">
        <f>IF(ISBLANK(INDEX('Policy Characteristics'!E:E,MATCH($C793,'Policy Characteristics'!$C:$C,0))),"",INDEX('Policy Characteristics'!E:E,MATCH($C793,'Policy Characteristics'!$C:$C,0)))</f>
        <v>indst shift to electricity</v>
      </c>
      <c r="L793" s="176">
        <f>IF(ISBLANK(INDEX('Policy Characteristics'!F:F,MATCH($C793,'Policy Characteristics'!$C:$C,0))),"",INDEX('Policy Characteristics'!F:F,MATCH($C793,'Policy Characteristics'!$C:$C,0)))</f>
        <v>0</v>
      </c>
      <c r="M793" s="176">
        <f>IF(ISBLANK(INDEX('Policy Characteristics'!G:G,MATCH($C793,'Policy Characteristics'!$C:$C,0))),"",INDEX('Policy Characteristics'!G:G,MATCH($C793,'Policy Characteristics'!$C:$C,0)))</f>
        <v>1</v>
      </c>
      <c r="N793" s="176">
        <f>IF(ISBLANK(INDEX('Policy Characteristics'!H:H,MATCH($C793,'Policy Characteristics'!$C:$C,0))),"",INDEX('Policy Characteristics'!H:H,MATCH($C793,'Policy Characteristics'!$C:$C,0)))</f>
        <v>0.01</v>
      </c>
      <c r="O793" s="176" t="str">
        <f>IF(ISBLANK(INDEX('Policy Characteristics'!I:I,MATCH($C793,'Policy Characteristics'!$C:$C,0))),"",INDEX('Policy Characteristics'!I:I,MATCH($C793,'Policy Characteristics'!$C:$C,0)))</f>
        <v>% of fuel shifted</v>
      </c>
      <c r="P793" s="176" t="str">
        <f>IF(ISBLANK(INDEX('Policy Characteristics'!J:J,MATCH($C793,'Policy Characteristics'!$C:$C,0))),"",INDEX('Policy Characteristics'!J:J,MATCH($C793,'Policy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3" s="176" t="str">
        <f>IF(ISBLANK(INDEX('Policy Characteristics'!K:K,MATCH($C793,'Policy Characteristics'!$C:$C,0))),"",INDEX('Policy Characteristics'!K:K,MATCH($C793,'Policy Characteristics'!$C:$C,0)))</f>
        <v>industry-ag-main.html#fuel-switching</v>
      </c>
      <c r="R793" s="176" t="str">
        <f>IF(ISBLANK(INDEX('Policy Characteristics'!L:L,MATCH($C793,'Policy Characteristics'!$C:$C,0))),"",INDEX('Policy Characteristics'!L:L,MATCH($C793,'Policy Characteristics'!$C:$C,0)))</f>
        <v>industry-elec-and-hydrogen.html</v>
      </c>
    </row>
    <row r="794" spans="1:18" x14ac:dyDescent="0.25">
      <c r="A794" s="176" t="str">
        <f>IF(ISBLANK(INDEX('Policy Characteristics'!A:A,MATCH($C794,'Policy Characteristics'!$C:$C,0))),"",INDEX('Policy Characteristics'!A:A,MATCH($C794,'Policy Characteristics'!$C:$C,0)))</f>
        <v>Industry</v>
      </c>
      <c r="B794" s="184" t="str">
        <f>IF(ISBLANK(INDEX('Policy Characteristics'!B:B,MATCH($C794,'Policy Characteristics'!$C:$C,0))),"",INDEX('Policy Characteristics'!B:B,MATCH($C794,'Policy Characteristics'!$C:$C,0)))</f>
        <v>Electrification</v>
      </c>
      <c r="C794" s="176" t="str">
        <f t="shared" si="38"/>
        <v>Fraction of Eligible Industrial Energy Use Shifted to Electricity</v>
      </c>
      <c r="D794" s="6" t="s">
        <v>1952</v>
      </c>
      <c r="E794" s="1" t="s">
        <v>2299</v>
      </c>
      <c r="F794" t="s">
        <v>1914</v>
      </c>
      <c r="G794" s="47" t="s">
        <v>2306</v>
      </c>
      <c r="H794" s="44">
        <v>1995</v>
      </c>
      <c r="I794" s="198" t="s">
        <v>44</v>
      </c>
      <c r="J794" s="177" t="str">
        <f>IF(ISBLANK(INDEX('Policy Characteristics'!D:D,MATCH($C794,'Policy Characteristics'!$C:$C,0))),"",INDEX('Policy Characteristics'!D:D,MATCH($C794,'Policy Characteristics'!$C:$C,0)))</f>
        <v>Electrification</v>
      </c>
      <c r="K794" s="176" t="str">
        <f>IF(ISBLANK(INDEX('Policy Characteristics'!E:E,MATCH($C794,'Policy Characteristics'!$C:$C,0))),"",INDEX('Policy Characteristics'!E:E,MATCH($C794,'Policy Characteristics'!$C:$C,0)))</f>
        <v>indst shift to electricity</v>
      </c>
      <c r="L794" s="176">
        <f>IF(ISBLANK(INDEX('Policy Characteristics'!F:F,MATCH($C794,'Policy Characteristics'!$C:$C,0))),"",INDEX('Policy Characteristics'!F:F,MATCH($C794,'Policy Characteristics'!$C:$C,0)))</f>
        <v>0</v>
      </c>
      <c r="M794" s="176">
        <f>IF(ISBLANK(INDEX('Policy Characteristics'!G:G,MATCH($C794,'Policy Characteristics'!$C:$C,0))),"",INDEX('Policy Characteristics'!G:G,MATCH($C794,'Policy Characteristics'!$C:$C,0)))</f>
        <v>1</v>
      </c>
      <c r="N794" s="176">
        <f>IF(ISBLANK(INDEX('Policy Characteristics'!H:H,MATCH($C794,'Policy Characteristics'!$C:$C,0))),"",INDEX('Policy Characteristics'!H:H,MATCH($C794,'Policy Characteristics'!$C:$C,0)))</f>
        <v>0.01</v>
      </c>
      <c r="O794" s="176" t="str">
        <f>IF(ISBLANK(INDEX('Policy Characteristics'!I:I,MATCH($C794,'Policy Characteristics'!$C:$C,0))),"",INDEX('Policy Characteristics'!I:I,MATCH($C794,'Policy Characteristics'!$C:$C,0)))</f>
        <v>% of fuel shifted</v>
      </c>
      <c r="P794" s="176" t="str">
        <f>IF(ISBLANK(INDEX('Policy Characteristics'!J:J,MATCH($C794,'Policy Characteristics'!$C:$C,0))),"",INDEX('Policy Characteristics'!J:J,MATCH($C794,'Policy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4" s="176" t="str">
        <f>IF(ISBLANK(INDEX('Policy Characteristics'!K:K,MATCH($C794,'Policy Characteristics'!$C:$C,0))),"",INDEX('Policy Characteristics'!K:K,MATCH($C794,'Policy Characteristics'!$C:$C,0)))</f>
        <v>industry-ag-main.html#fuel-switching</v>
      </c>
      <c r="R794" s="176" t="str">
        <f>IF(ISBLANK(INDEX('Policy Characteristics'!L:L,MATCH($C794,'Policy Characteristics'!$C:$C,0))),"",INDEX('Policy Characteristics'!L:L,MATCH($C794,'Policy Characteristics'!$C:$C,0)))</f>
        <v>industry-elec-and-hydrogen.html</v>
      </c>
    </row>
    <row r="795" spans="1:18" x14ac:dyDescent="0.25">
      <c r="A795" s="176" t="str">
        <f>IF(ISBLANK(INDEX('Policy Characteristics'!A:A,MATCH($C795,'Policy Characteristics'!$C:$C,0))),"",INDEX('Policy Characteristics'!A:A,MATCH($C795,'Policy Characteristics'!$C:$C,0)))</f>
        <v>Industry</v>
      </c>
      <c r="B795" s="184" t="str">
        <f>IF(ISBLANK(INDEX('Policy Characteristics'!B:B,MATCH($C795,'Policy Characteristics'!$C:$C,0))),"",INDEX('Policy Characteristics'!B:B,MATCH($C795,'Policy Characteristics'!$C:$C,0)))</f>
        <v>Electrification</v>
      </c>
      <c r="C795" s="176" t="str">
        <f t="shared" si="38"/>
        <v>Fraction of Eligible Industrial Energy Use Shifted to Electricity</v>
      </c>
      <c r="D795" s="6" t="s">
        <v>1952</v>
      </c>
      <c r="E795" s="1" t="s">
        <v>2300</v>
      </c>
      <c r="F795" t="s">
        <v>1914</v>
      </c>
      <c r="G795" s="47" t="s">
        <v>2307</v>
      </c>
      <c r="H795" s="44">
        <v>1996</v>
      </c>
      <c r="I795" s="198" t="s">
        <v>44</v>
      </c>
      <c r="J795" s="177" t="str">
        <f>IF(ISBLANK(INDEX('Policy Characteristics'!D:D,MATCH($C795,'Policy Characteristics'!$C:$C,0))),"",INDEX('Policy Characteristics'!D:D,MATCH($C795,'Policy Characteristics'!$C:$C,0)))</f>
        <v>Electrification</v>
      </c>
      <c r="K795" s="176" t="str">
        <f>IF(ISBLANK(INDEX('Policy Characteristics'!E:E,MATCH($C795,'Policy Characteristics'!$C:$C,0))),"",INDEX('Policy Characteristics'!E:E,MATCH($C795,'Policy Characteristics'!$C:$C,0)))</f>
        <v>indst shift to electricity</v>
      </c>
      <c r="L795" s="176">
        <f>IF(ISBLANK(INDEX('Policy Characteristics'!F:F,MATCH($C795,'Policy Characteristics'!$C:$C,0))),"",INDEX('Policy Characteristics'!F:F,MATCH($C795,'Policy Characteristics'!$C:$C,0)))</f>
        <v>0</v>
      </c>
      <c r="M795" s="176">
        <f>IF(ISBLANK(INDEX('Policy Characteristics'!G:G,MATCH($C795,'Policy Characteristics'!$C:$C,0))),"",INDEX('Policy Characteristics'!G:G,MATCH($C795,'Policy Characteristics'!$C:$C,0)))</f>
        <v>1</v>
      </c>
      <c r="N795" s="176">
        <f>IF(ISBLANK(INDEX('Policy Characteristics'!H:H,MATCH($C795,'Policy Characteristics'!$C:$C,0))),"",INDEX('Policy Characteristics'!H:H,MATCH($C795,'Policy Characteristics'!$C:$C,0)))</f>
        <v>0.01</v>
      </c>
      <c r="O795" s="176" t="str">
        <f>IF(ISBLANK(INDEX('Policy Characteristics'!I:I,MATCH($C795,'Policy Characteristics'!$C:$C,0))),"",INDEX('Policy Characteristics'!I:I,MATCH($C795,'Policy Characteristics'!$C:$C,0)))</f>
        <v>% of fuel shifted</v>
      </c>
      <c r="P795" s="176" t="str">
        <f>IF(ISBLANK(INDEX('Policy Characteristics'!J:J,MATCH($C795,'Policy Characteristics'!$C:$C,0))),"",INDEX('Policy Characteristics'!J:J,MATCH($C795,'Policy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5" s="176" t="str">
        <f>IF(ISBLANK(INDEX('Policy Characteristics'!K:K,MATCH($C795,'Policy Characteristics'!$C:$C,0))),"",INDEX('Policy Characteristics'!K:K,MATCH($C795,'Policy Characteristics'!$C:$C,0)))</f>
        <v>industry-ag-main.html#fuel-switching</v>
      </c>
      <c r="R795" s="176" t="str">
        <f>IF(ISBLANK(INDEX('Policy Characteristics'!L:L,MATCH($C795,'Policy Characteristics'!$C:$C,0))),"",INDEX('Policy Characteristics'!L:L,MATCH($C795,'Policy Characteristics'!$C:$C,0)))</f>
        <v>industry-elec-and-hydrogen.html</v>
      </c>
    </row>
    <row r="796" spans="1:18" x14ac:dyDescent="0.25">
      <c r="A796" s="176" t="str">
        <f>IF(ISBLANK(INDEX('Policy Characteristics'!A:A,MATCH($C796,'Policy Characteristics'!$C:$C,0))),"",INDEX('Policy Characteristics'!A:A,MATCH($C796,'Policy Characteristics'!$C:$C,0)))</f>
        <v>Industry</v>
      </c>
      <c r="B796" s="184" t="str">
        <f>IF(ISBLANK(INDEX('Policy Characteristics'!B:B,MATCH($C796,'Policy Characteristics'!$C:$C,0))),"",INDEX('Policy Characteristics'!B:B,MATCH($C796,'Policy Characteristics'!$C:$C,0)))</f>
        <v>Electrification</v>
      </c>
      <c r="C796" s="176" t="str">
        <f t="shared" si="38"/>
        <v>Fraction of Eligible Industrial Energy Use Shifted to Electricity</v>
      </c>
      <c r="D796" s="6" t="s">
        <v>1952</v>
      </c>
      <c r="E796" s="1" t="s">
        <v>2301</v>
      </c>
      <c r="F796" t="s">
        <v>1914</v>
      </c>
      <c r="G796" s="47" t="s">
        <v>2308</v>
      </c>
      <c r="H796" s="44">
        <v>1997</v>
      </c>
      <c r="I796" s="198" t="s">
        <v>44</v>
      </c>
      <c r="J796" s="177" t="str">
        <f>IF(ISBLANK(INDEX('Policy Characteristics'!D:D,MATCH($C796,'Policy Characteristics'!$C:$C,0))),"",INDEX('Policy Characteristics'!D:D,MATCH($C796,'Policy Characteristics'!$C:$C,0)))</f>
        <v>Electrification</v>
      </c>
      <c r="K796" s="176" t="str">
        <f>IF(ISBLANK(INDEX('Policy Characteristics'!E:E,MATCH($C796,'Policy Characteristics'!$C:$C,0))),"",INDEX('Policy Characteristics'!E:E,MATCH($C796,'Policy Characteristics'!$C:$C,0)))</f>
        <v>indst shift to electricity</v>
      </c>
      <c r="L796" s="176">
        <f>IF(ISBLANK(INDEX('Policy Characteristics'!F:F,MATCH($C796,'Policy Characteristics'!$C:$C,0))),"",INDEX('Policy Characteristics'!F:F,MATCH($C796,'Policy Characteristics'!$C:$C,0)))</f>
        <v>0</v>
      </c>
      <c r="M796" s="176">
        <f>IF(ISBLANK(INDEX('Policy Characteristics'!G:G,MATCH($C796,'Policy Characteristics'!$C:$C,0))),"",INDEX('Policy Characteristics'!G:G,MATCH($C796,'Policy Characteristics'!$C:$C,0)))</f>
        <v>1</v>
      </c>
      <c r="N796" s="176">
        <f>IF(ISBLANK(INDEX('Policy Characteristics'!H:H,MATCH($C796,'Policy Characteristics'!$C:$C,0))),"",INDEX('Policy Characteristics'!H:H,MATCH($C796,'Policy Characteristics'!$C:$C,0)))</f>
        <v>0.01</v>
      </c>
      <c r="O796" s="176" t="str">
        <f>IF(ISBLANK(INDEX('Policy Characteristics'!I:I,MATCH($C796,'Policy Characteristics'!$C:$C,0))),"",INDEX('Policy Characteristics'!I:I,MATCH($C796,'Policy Characteristics'!$C:$C,0)))</f>
        <v>% of fuel shifted</v>
      </c>
      <c r="P796" s="176" t="str">
        <f>IF(ISBLANK(INDEX('Policy Characteristics'!J:J,MATCH($C796,'Policy Characteristics'!$C:$C,0))),"",INDEX('Policy Characteristics'!J:J,MATCH($C796,'Policy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6" s="176" t="str">
        <f>IF(ISBLANK(INDEX('Policy Characteristics'!K:K,MATCH($C796,'Policy Characteristics'!$C:$C,0))),"",INDEX('Policy Characteristics'!K:K,MATCH($C796,'Policy Characteristics'!$C:$C,0)))</f>
        <v>industry-ag-main.html#fuel-switching</v>
      </c>
      <c r="R796" s="176" t="str">
        <f>IF(ISBLANK(INDEX('Policy Characteristics'!L:L,MATCH($C796,'Policy Characteristics'!$C:$C,0))),"",INDEX('Policy Characteristics'!L:L,MATCH($C796,'Policy Characteristics'!$C:$C,0)))</f>
        <v>industry-elec-and-hydrogen.html</v>
      </c>
    </row>
    <row r="797" spans="1:18" x14ac:dyDescent="0.25">
      <c r="A797" s="176" t="str">
        <f>IF(ISBLANK(INDEX('Policy Characteristics'!A:A,MATCH($C797,'Policy Characteristics'!$C:$C,0))),"",INDEX('Policy Characteristics'!A:A,MATCH($C797,'Policy Characteristics'!$C:$C,0)))</f>
        <v>Industry</v>
      </c>
      <c r="B797" s="184" t="str">
        <f>IF(ISBLANK(INDEX('Policy Characteristics'!B:B,MATCH($C797,'Policy Characteristics'!$C:$C,0))),"",INDEX('Policy Characteristics'!B:B,MATCH($C797,'Policy Characteristics'!$C:$C,0)))</f>
        <v>Electrification</v>
      </c>
      <c r="C797" s="176" t="str">
        <f t="shared" si="38"/>
        <v>Fraction of Eligible Industrial Energy Use Shifted to Electricity</v>
      </c>
      <c r="D797" s="6" t="s">
        <v>1952</v>
      </c>
      <c r="E797" s="1" t="s">
        <v>2302</v>
      </c>
      <c r="F797" t="s">
        <v>1914</v>
      </c>
      <c r="G797" s="47" t="s">
        <v>2309</v>
      </c>
      <c r="H797" s="44">
        <v>1998</v>
      </c>
      <c r="I797" s="198" t="s">
        <v>44</v>
      </c>
      <c r="J797" s="177" t="str">
        <f>IF(ISBLANK(INDEX('Policy Characteristics'!D:D,MATCH($C797,'Policy Characteristics'!$C:$C,0))),"",INDEX('Policy Characteristics'!D:D,MATCH($C797,'Policy Characteristics'!$C:$C,0)))</f>
        <v>Electrification</v>
      </c>
      <c r="K797" s="176" t="str">
        <f>IF(ISBLANK(INDEX('Policy Characteristics'!E:E,MATCH($C797,'Policy Characteristics'!$C:$C,0))),"",INDEX('Policy Characteristics'!E:E,MATCH($C797,'Policy Characteristics'!$C:$C,0)))</f>
        <v>indst shift to electricity</v>
      </c>
      <c r="L797" s="176">
        <f>IF(ISBLANK(INDEX('Policy Characteristics'!F:F,MATCH($C797,'Policy Characteristics'!$C:$C,0))),"",INDEX('Policy Characteristics'!F:F,MATCH($C797,'Policy Characteristics'!$C:$C,0)))</f>
        <v>0</v>
      </c>
      <c r="M797" s="176">
        <f>IF(ISBLANK(INDEX('Policy Characteristics'!G:G,MATCH($C797,'Policy Characteristics'!$C:$C,0))),"",INDEX('Policy Characteristics'!G:G,MATCH($C797,'Policy Characteristics'!$C:$C,0)))</f>
        <v>1</v>
      </c>
      <c r="N797" s="176">
        <f>IF(ISBLANK(INDEX('Policy Characteristics'!H:H,MATCH($C797,'Policy Characteristics'!$C:$C,0))),"",INDEX('Policy Characteristics'!H:H,MATCH($C797,'Policy Characteristics'!$C:$C,0)))</f>
        <v>0.01</v>
      </c>
      <c r="O797" s="176" t="str">
        <f>IF(ISBLANK(INDEX('Policy Characteristics'!I:I,MATCH($C797,'Policy Characteristics'!$C:$C,0))),"",INDEX('Policy Characteristics'!I:I,MATCH($C797,'Policy Characteristics'!$C:$C,0)))</f>
        <v>% of fuel shifted</v>
      </c>
      <c r="P797" s="176" t="str">
        <f>IF(ISBLANK(INDEX('Policy Characteristics'!J:J,MATCH($C797,'Policy Characteristics'!$C:$C,0))),"",INDEX('Policy Characteristics'!J:J,MATCH($C797,'Policy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7" s="176" t="str">
        <f>IF(ISBLANK(INDEX('Policy Characteristics'!K:K,MATCH($C797,'Policy Characteristics'!$C:$C,0))),"",INDEX('Policy Characteristics'!K:K,MATCH($C797,'Policy Characteristics'!$C:$C,0)))</f>
        <v>industry-ag-main.html#fuel-switching</v>
      </c>
      <c r="R797" s="176" t="str">
        <f>IF(ISBLANK(INDEX('Policy Characteristics'!L:L,MATCH($C797,'Policy Characteristics'!$C:$C,0))),"",INDEX('Policy Characteristics'!L:L,MATCH($C797,'Policy Characteristics'!$C:$C,0)))</f>
        <v>industry-elec-and-hydrogen.html</v>
      </c>
    </row>
    <row r="798" spans="1:18" x14ac:dyDescent="0.25">
      <c r="A798" s="176" t="str">
        <f>IF(ISBLANK(INDEX('Policy Characteristics'!A:A,MATCH($C798,'Policy Characteristics'!$C:$C,0))),"",INDEX('Policy Characteristics'!A:A,MATCH($C798,'Policy Characteristics'!$C:$C,0)))</f>
        <v>Industry</v>
      </c>
      <c r="B798" s="184" t="str">
        <f>IF(ISBLANK(INDEX('Policy Characteristics'!B:B,MATCH($C798,'Policy Characteristics'!$C:$C,0))),"",INDEX('Policy Characteristics'!B:B,MATCH($C798,'Policy Characteristics'!$C:$C,0)))</f>
        <v>Electrification</v>
      </c>
      <c r="C798" s="176" t="str">
        <f t="shared" si="38"/>
        <v>Fraction of Eligible Industrial Energy Use Shifted to Electricity</v>
      </c>
      <c r="D798" s="6" t="s">
        <v>1952</v>
      </c>
      <c r="E798" s="1" t="s">
        <v>2303</v>
      </c>
      <c r="F798" t="s">
        <v>1914</v>
      </c>
      <c r="G798" s="47" t="s">
        <v>2310</v>
      </c>
      <c r="H798" s="44">
        <v>1999</v>
      </c>
      <c r="I798" s="198" t="s">
        <v>44</v>
      </c>
      <c r="J798" s="177" t="str">
        <f>IF(ISBLANK(INDEX('Policy Characteristics'!D:D,MATCH($C798,'Policy Characteristics'!$C:$C,0))),"",INDEX('Policy Characteristics'!D:D,MATCH($C798,'Policy Characteristics'!$C:$C,0)))</f>
        <v>Electrification</v>
      </c>
      <c r="K798" s="176" t="str">
        <f>IF(ISBLANK(INDEX('Policy Characteristics'!E:E,MATCH($C798,'Policy Characteristics'!$C:$C,0))),"",INDEX('Policy Characteristics'!E:E,MATCH($C798,'Policy Characteristics'!$C:$C,0)))</f>
        <v>indst shift to electricity</v>
      </c>
      <c r="L798" s="176">
        <f>IF(ISBLANK(INDEX('Policy Characteristics'!F:F,MATCH($C798,'Policy Characteristics'!$C:$C,0))),"",INDEX('Policy Characteristics'!F:F,MATCH($C798,'Policy Characteristics'!$C:$C,0)))</f>
        <v>0</v>
      </c>
      <c r="M798" s="176">
        <f>IF(ISBLANK(INDEX('Policy Characteristics'!G:G,MATCH($C798,'Policy Characteristics'!$C:$C,0))),"",INDEX('Policy Characteristics'!G:G,MATCH($C798,'Policy Characteristics'!$C:$C,0)))</f>
        <v>1</v>
      </c>
      <c r="N798" s="176">
        <f>IF(ISBLANK(INDEX('Policy Characteristics'!H:H,MATCH($C798,'Policy Characteristics'!$C:$C,0))),"",INDEX('Policy Characteristics'!H:H,MATCH($C798,'Policy Characteristics'!$C:$C,0)))</f>
        <v>0.01</v>
      </c>
      <c r="O798" s="176" t="str">
        <f>IF(ISBLANK(INDEX('Policy Characteristics'!I:I,MATCH($C798,'Policy Characteristics'!$C:$C,0))),"",INDEX('Policy Characteristics'!I:I,MATCH($C798,'Policy Characteristics'!$C:$C,0)))</f>
        <v>% of fuel shifted</v>
      </c>
      <c r="P798" s="176" t="str">
        <f>IF(ISBLANK(INDEX('Policy Characteristics'!J:J,MATCH($C798,'Policy Characteristics'!$C:$C,0))),"",INDEX('Policy Characteristics'!J:J,MATCH($C798,'Policy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8" s="176" t="str">
        <f>IF(ISBLANK(INDEX('Policy Characteristics'!K:K,MATCH($C798,'Policy Characteristics'!$C:$C,0))),"",INDEX('Policy Characteristics'!K:K,MATCH($C798,'Policy Characteristics'!$C:$C,0)))</f>
        <v>industry-ag-main.html#fuel-switching</v>
      </c>
      <c r="R798" s="176" t="str">
        <f>IF(ISBLANK(INDEX('Policy Characteristics'!L:L,MATCH($C798,'Policy Characteristics'!$C:$C,0))),"",INDEX('Policy Characteristics'!L:L,MATCH($C798,'Policy Characteristics'!$C:$C,0)))</f>
        <v>industry-elec-and-hydrogen.html</v>
      </c>
    </row>
    <row r="799" spans="1:18" x14ac:dyDescent="0.25">
      <c r="A799" s="176" t="str">
        <f>IF(ISBLANK(INDEX('Policy Characteristics'!A:A,MATCH($C799,'Policy Characteristics'!$C:$C,0))),"",INDEX('Policy Characteristics'!A:A,MATCH($C799,'Policy Characteristics'!$C:$C,0)))</f>
        <v>Industry</v>
      </c>
      <c r="B799" s="184" t="str">
        <f>IF(ISBLANK(INDEX('Policy Characteristics'!B:B,MATCH($C799,'Policy Characteristics'!$C:$C,0))),"",INDEX('Policy Characteristics'!B:B,MATCH($C799,'Policy Characteristics'!$C:$C,0)))</f>
        <v>Electrification</v>
      </c>
      <c r="C799" s="176" t="str">
        <f t="shared" si="38"/>
        <v>Fraction of Eligible Industrial Energy Use Shifted to Electricity</v>
      </c>
      <c r="D799" s="6" t="s">
        <v>1952</v>
      </c>
      <c r="E799" s="1" t="s">
        <v>2304</v>
      </c>
      <c r="F799" t="s">
        <v>1914</v>
      </c>
      <c r="G799" s="47" t="s">
        <v>2311</v>
      </c>
      <c r="H799" s="44">
        <v>2000</v>
      </c>
      <c r="I799" s="198" t="s">
        <v>44</v>
      </c>
      <c r="J799" s="177" t="str">
        <f>IF(ISBLANK(INDEX('Policy Characteristics'!D:D,MATCH($C799,'Policy Characteristics'!$C:$C,0))),"",INDEX('Policy Characteristics'!D:D,MATCH($C799,'Policy Characteristics'!$C:$C,0)))</f>
        <v>Electrification</v>
      </c>
      <c r="K799" s="176" t="str">
        <f>IF(ISBLANK(INDEX('Policy Characteristics'!E:E,MATCH($C799,'Policy Characteristics'!$C:$C,0))),"",INDEX('Policy Characteristics'!E:E,MATCH($C799,'Policy Characteristics'!$C:$C,0)))</f>
        <v>indst shift to electricity</v>
      </c>
      <c r="L799" s="176">
        <f>IF(ISBLANK(INDEX('Policy Characteristics'!F:F,MATCH($C799,'Policy Characteristics'!$C:$C,0))),"",INDEX('Policy Characteristics'!F:F,MATCH($C799,'Policy Characteristics'!$C:$C,0)))</f>
        <v>0</v>
      </c>
      <c r="M799" s="176">
        <f>IF(ISBLANK(INDEX('Policy Characteristics'!G:G,MATCH($C799,'Policy Characteristics'!$C:$C,0))),"",INDEX('Policy Characteristics'!G:G,MATCH($C799,'Policy Characteristics'!$C:$C,0)))</f>
        <v>1</v>
      </c>
      <c r="N799" s="176">
        <f>IF(ISBLANK(INDEX('Policy Characteristics'!H:H,MATCH($C799,'Policy Characteristics'!$C:$C,0))),"",INDEX('Policy Characteristics'!H:H,MATCH($C799,'Policy Characteristics'!$C:$C,0)))</f>
        <v>0.01</v>
      </c>
      <c r="O799" s="176" t="str">
        <f>IF(ISBLANK(INDEX('Policy Characteristics'!I:I,MATCH($C799,'Policy Characteristics'!$C:$C,0))),"",INDEX('Policy Characteristics'!I:I,MATCH($C799,'Policy Characteristics'!$C:$C,0)))</f>
        <v>% of fuel shifted</v>
      </c>
      <c r="P799" s="176" t="str">
        <f>IF(ISBLANK(INDEX('Policy Characteristics'!J:J,MATCH($C799,'Policy Characteristics'!$C:$C,0))),"",INDEX('Policy Characteristics'!J:J,MATCH($C799,'Policy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9" s="176" t="str">
        <f>IF(ISBLANK(INDEX('Policy Characteristics'!K:K,MATCH($C799,'Policy Characteristics'!$C:$C,0))),"",INDEX('Policy Characteristics'!K:K,MATCH($C799,'Policy Characteristics'!$C:$C,0)))</f>
        <v>industry-ag-main.html#fuel-switching</v>
      </c>
      <c r="R799" s="176" t="str">
        <f>IF(ISBLANK(INDEX('Policy Characteristics'!L:L,MATCH($C799,'Policy Characteristics'!$C:$C,0))),"",INDEX('Policy Characteristics'!L:L,MATCH($C799,'Policy Characteristics'!$C:$C,0)))</f>
        <v>industry-elec-and-hydrogen.html</v>
      </c>
    </row>
    <row r="800" spans="1:18" x14ac:dyDescent="0.25">
      <c r="A800" s="176" t="str">
        <f>IF(ISBLANK(INDEX('Policy Characteristics'!A:A,MATCH($C800,'Policy Characteristics'!$C:$C,0))),"",INDEX('Policy Characteristics'!A:A,MATCH($C800,'Policy Characteristics'!$C:$C,0)))</f>
        <v>Industry</v>
      </c>
      <c r="B800" s="184" t="str">
        <f>IF(ISBLANK(INDEX('Policy Characteristics'!B:B,MATCH($C800,'Policy Characteristics'!$C:$C,0))),"",INDEX('Policy Characteristics'!B:B,MATCH($C800,'Policy Characteristics'!$C:$C,0)))</f>
        <v>Electrification</v>
      </c>
      <c r="C800" s="176" t="str">
        <f t="shared" si="38"/>
        <v>Fraction of Eligible Industrial Energy Use Shifted to Electricity</v>
      </c>
      <c r="D800" s="6" t="s">
        <v>1952</v>
      </c>
      <c r="E800" s="1" t="s">
        <v>2444</v>
      </c>
      <c r="F800" t="s">
        <v>1914</v>
      </c>
      <c r="G800" s="47" t="s">
        <v>2444</v>
      </c>
      <c r="H800" s="44">
        <v>2001</v>
      </c>
      <c r="I800" s="198" t="s">
        <v>44</v>
      </c>
      <c r="J800" s="177" t="str">
        <f>IF(ISBLANK(INDEX('Policy Characteristics'!D:D,MATCH($C800,'Policy Characteristics'!$C:$C,0))),"",INDEX('Policy Characteristics'!D:D,MATCH($C800,'Policy Characteristics'!$C:$C,0)))</f>
        <v>Electrification</v>
      </c>
      <c r="K800" s="176" t="str">
        <f>IF(ISBLANK(INDEX('Policy Characteristics'!E:E,MATCH($C800,'Policy Characteristics'!$C:$C,0))),"",INDEX('Policy Characteristics'!E:E,MATCH($C800,'Policy Characteristics'!$C:$C,0)))</f>
        <v>indst shift to electricity</v>
      </c>
      <c r="L800" s="176">
        <f>IF(ISBLANK(INDEX('Policy Characteristics'!F:F,MATCH($C800,'Policy Characteristics'!$C:$C,0))),"",INDEX('Policy Characteristics'!F:F,MATCH($C800,'Policy Characteristics'!$C:$C,0)))</f>
        <v>0</v>
      </c>
      <c r="M800" s="176">
        <f>IF(ISBLANK(INDEX('Policy Characteristics'!G:G,MATCH($C800,'Policy Characteristics'!$C:$C,0))),"",INDEX('Policy Characteristics'!G:G,MATCH($C800,'Policy Characteristics'!$C:$C,0)))</f>
        <v>1</v>
      </c>
      <c r="N800" s="176">
        <f>IF(ISBLANK(INDEX('Policy Characteristics'!H:H,MATCH($C800,'Policy Characteristics'!$C:$C,0))),"",INDEX('Policy Characteristics'!H:H,MATCH($C800,'Policy Characteristics'!$C:$C,0)))</f>
        <v>0.01</v>
      </c>
      <c r="O800" s="176" t="str">
        <f>IF(ISBLANK(INDEX('Policy Characteristics'!I:I,MATCH($C800,'Policy Characteristics'!$C:$C,0))),"",INDEX('Policy Characteristics'!I:I,MATCH($C800,'Policy Characteristics'!$C:$C,0)))</f>
        <v>% of fuel shifted</v>
      </c>
      <c r="P800" s="176" t="str">
        <f>IF(ISBLANK(INDEX('Policy Characteristics'!J:J,MATCH($C800,'Policy Characteristics'!$C:$C,0))),"",INDEX('Policy Characteristics'!J:J,MATCH($C800,'Policy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00" s="176" t="str">
        <f>IF(ISBLANK(INDEX('Policy Characteristics'!K:K,MATCH($C800,'Policy Characteristics'!$C:$C,0))),"",INDEX('Policy Characteristics'!K:K,MATCH($C800,'Policy Characteristics'!$C:$C,0)))</f>
        <v>industry-ag-main.html#fuel-switching</v>
      </c>
      <c r="R800" s="176" t="str">
        <f>IF(ISBLANK(INDEX('Policy Characteristics'!L:L,MATCH($C800,'Policy Characteristics'!$C:$C,0))),"",INDEX('Policy Characteristics'!L:L,MATCH($C800,'Policy Characteristics'!$C:$C,0)))</f>
        <v>industry-elec-and-hydrogen.html</v>
      </c>
    </row>
    <row r="801" spans="1:18" x14ac:dyDescent="0.25">
      <c r="A801" s="176" t="str">
        <f>IF(ISBLANK(INDEX('Policy Characteristics'!A:A,MATCH($C801,'Policy Characteristics'!$C:$C,0))),"",INDEX('Policy Characteristics'!A:A,MATCH($C801,'Policy Characteristics'!$C:$C,0)))</f>
        <v>Industry</v>
      </c>
      <c r="B801" s="184" t="str">
        <f>IF(ISBLANK(INDEX('Policy Characteristics'!B:B,MATCH($C801,'Policy Characteristics'!$C:$C,0))),"",INDEX('Policy Characteristics'!B:B,MATCH($C801,'Policy Characteristics'!$C:$C,0)))</f>
        <v>Electrification</v>
      </c>
      <c r="C801" s="176" t="str">
        <f t="shared" ref="C801:C832" si="39">C$633</f>
        <v>Fraction of Eligible Industrial Energy Use Shifted to Electricity</v>
      </c>
      <c r="D801" s="6" t="s">
        <v>1953</v>
      </c>
      <c r="E801" s="1" t="s">
        <v>2298</v>
      </c>
      <c r="F801" t="s">
        <v>1915</v>
      </c>
      <c r="G801" s="47" t="s">
        <v>2305</v>
      </c>
      <c r="H801" s="44">
        <v>2002</v>
      </c>
      <c r="I801" s="197" t="s">
        <v>43</v>
      </c>
      <c r="J801" s="177" t="str">
        <f>IF(ISBLANK(INDEX('Policy Characteristics'!D:D,MATCH($C801,'Policy Characteristics'!$C:$C,0))),"",INDEX('Policy Characteristics'!D:D,MATCH($C801,'Policy Characteristics'!$C:$C,0)))</f>
        <v>Electrification</v>
      </c>
      <c r="K801" s="176" t="str">
        <f>IF(ISBLANK(INDEX('Policy Characteristics'!E:E,MATCH($C801,'Policy Characteristics'!$C:$C,0))),"",INDEX('Policy Characteristics'!E:E,MATCH($C801,'Policy Characteristics'!$C:$C,0)))</f>
        <v>indst shift to electricity</v>
      </c>
      <c r="L801" s="176">
        <f>IF(ISBLANK(INDEX('Policy Characteristics'!F:F,MATCH($C801,'Policy Characteristics'!$C:$C,0))),"",INDEX('Policy Characteristics'!F:F,MATCH($C801,'Policy Characteristics'!$C:$C,0)))</f>
        <v>0</v>
      </c>
      <c r="M801" s="176">
        <f>IF(ISBLANK(INDEX('Policy Characteristics'!G:G,MATCH($C801,'Policy Characteristics'!$C:$C,0))),"",INDEX('Policy Characteristics'!G:G,MATCH($C801,'Policy Characteristics'!$C:$C,0)))</f>
        <v>1</v>
      </c>
      <c r="N801" s="176">
        <f>IF(ISBLANK(INDEX('Policy Characteristics'!H:H,MATCH($C801,'Policy Characteristics'!$C:$C,0))),"",INDEX('Policy Characteristics'!H:H,MATCH($C801,'Policy Characteristics'!$C:$C,0)))</f>
        <v>0.01</v>
      </c>
      <c r="O801" s="176" t="str">
        <f>IF(ISBLANK(INDEX('Policy Characteristics'!I:I,MATCH($C801,'Policy Characteristics'!$C:$C,0))),"",INDEX('Policy Characteristics'!I:I,MATCH($C801,'Policy Characteristics'!$C:$C,0)))</f>
        <v>% of fuel shifted</v>
      </c>
      <c r="P801" s="176" t="str">
        <f>IF(ISBLANK(INDEX('Policy Characteristics'!J:J,MATCH($C801,'Policy Characteristics'!$C:$C,0))),"",INDEX('Policy Characteristics'!J:J,MATCH($C801,'Policy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01" s="176" t="str">
        <f>IF(ISBLANK(INDEX('Policy Characteristics'!K:K,MATCH($C801,'Policy Characteristics'!$C:$C,0))),"",INDEX('Policy Characteristics'!K:K,MATCH($C801,'Policy Characteristics'!$C:$C,0)))</f>
        <v>industry-ag-main.html#fuel-switching</v>
      </c>
      <c r="R801" s="176" t="str">
        <f>IF(ISBLANK(INDEX('Policy Characteristics'!L:L,MATCH($C801,'Policy Characteristics'!$C:$C,0))),"",INDEX('Policy Characteristics'!L:L,MATCH($C801,'Policy Characteristics'!$C:$C,0)))</f>
        <v>industry-elec-and-hydrogen.html</v>
      </c>
    </row>
    <row r="802" spans="1:18" x14ac:dyDescent="0.25">
      <c r="A802" s="176" t="str">
        <f>IF(ISBLANK(INDEX('Policy Characteristics'!A:A,MATCH($C802,'Policy Characteristics'!$C:$C,0))),"",INDEX('Policy Characteristics'!A:A,MATCH($C802,'Policy Characteristics'!$C:$C,0)))</f>
        <v>Industry</v>
      </c>
      <c r="B802" s="184" t="str">
        <f>IF(ISBLANK(INDEX('Policy Characteristics'!B:B,MATCH($C802,'Policy Characteristics'!$C:$C,0))),"",INDEX('Policy Characteristics'!B:B,MATCH($C802,'Policy Characteristics'!$C:$C,0)))</f>
        <v>Electrification</v>
      </c>
      <c r="C802" s="176" t="str">
        <f t="shared" si="39"/>
        <v>Fraction of Eligible Industrial Energy Use Shifted to Electricity</v>
      </c>
      <c r="D802" s="6" t="s">
        <v>1953</v>
      </c>
      <c r="E802" s="1" t="s">
        <v>2299</v>
      </c>
      <c r="F802" t="s">
        <v>1915</v>
      </c>
      <c r="G802" s="47" t="s">
        <v>2306</v>
      </c>
      <c r="H802" s="44">
        <v>2003</v>
      </c>
      <c r="I802" s="197" t="s">
        <v>43</v>
      </c>
      <c r="J802" s="177" t="str">
        <f>IF(ISBLANK(INDEX('Policy Characteristics'!D:D,MATCH($C802,'Policy Characteristics'!$C:$C,0))),"",INDEX('Policy Characteristics'!D:D,MATCH($C802,'Policy Characteristics'!$C:$C,0)))</f>
        <v>Electrification</v>
      </c>
      <c r="K802" s="176" t="str">
        <f>IF(ISBLANK(INDEX('Policy Characteristics'!E:E,MATCH($C802,'Policy Characteristics'!$C:$C,0))),"",INDEX('Policy Characteristics'!E:E,MATCH($C802,'Policy Characteristics'!$C:$C,0)))</f>
        <v>indst shift to electricity</v>
      </c>
      <c r="L802" s="176">
        <f>IF(ISBLANK(INDEX('Policy Characteristics'!F:F,MATCH($C802,'Policy Characteristics'!$C:$C,0))),"",INDEX('Policy Characteristics'!F:F,MATCH($C802,'Policy Characteristics'!$C:$C,0)))</f>
        <v>0</v>
      </c>
      <c r="M802" s="176">
        <f>IF(ISBLANK(INDEX('Policy Characteristics'!G:G,MATCH($C802,'Policy Characteristics'!$C:$C,0))),"",INDEX('Policy Characteristics'!G:G,MATCH($C802,'Policy Characteristics'!$C:$C,0)))</f>
        <v>1</v>
      </c>
      <c r="N802" s="176">
        <f>IF(ISBLANK(INDEX('Policy Characteristics'!H:H,MATCH($C802,'Policy Characteristics'!$C:$C,0))),"",INDEX('Policy Characteristics'!H:H,MATCH($C802,'Policy Characteristics'!$C:$C,0)))</f>
        <v>0.01</v>
      </c>
      <c r="O802" s="176" t="str">
        <f>IF(ISBLANK(INDEX('Policy Characteristics'!I:I,MATCH($C802,'Policy Characteristics'!$C:$C,0))),"",INDEX('Policy Characteristics'!I:I,MATCH($C802,'Policy Characteristics'!$C:$C,0)))</f>
        <v>% of fuel shifted</v>
      </c>
      <c r="P802" s="176" t="str">
        <f>IF(ISBLANK(INDEX('Policy Characteristics'!J:J,MATCH($C802,'Policy Characteristics'!$C:$C,0))),"",INDEX('Policy Characteristics'!J:J,MATCH($C802,'Policy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02" s="176" t="str">
        <f>IF(ISBLANK(INDEX('Policy Characteristics'!K:K,MATCH($C802,'Policy Characteristics'!$C:$C,0))),"",INDEX('Policy Characteristics'!K:K,MATCH($C802,'Policy Characteristics'!$C:$C,0)))</f>
        <v>industry-ag-main.html#fuel-switching</v>
      </c>
      <c r="R802" s="176" t="str">
        <f>IF(ISBLANK(INDEX('Policy Characteristics'!L:L,MATCH($C802,'Policy Characteristics'!$C:$C,0))),"",INDEX('Policy Characteristics'!L:L,MATCH($C802,'Policy Characteristics'!$C:$C,0)))</f>
        <v>industry-elec-and-hydrogen.html</v>
      </c>
    </row>
    <row r="803" spans="1:18" x14ac:dyDescent="0.25">
      <c r="A803" s="176" t="str">
        <f>IF(ISBLANK(INDEX('Policy Characteristics'!A:A,MATCH($C803,'Policy Characteristics'!$C:$C,0))),"",INDEX('Policy Characteristics'!A:A,MATCH($C803,'Policy Characteristics'!$C:$C,0)))</f>
        <v>Industry</v>
      </c>
      <c r="B803" s="184" t="str">
        <f>IF(ISBLANK(INDEX('Policy Characteristics'!B:B,MATCH($C803,'Policy Characteristics'!$C:$C,0))),"",INDEX('Policy Characteristics'!B:B,MATCH($C803,'Policy Characteristics'!$C:$C,0)))</f>
        <v>Electrification</v>
      </c>
      <c r="C803" s="176" t="str">
        <f t="shared" si="39"/>
        <v>Fraction of Eligible Industrial Energy Use Shifted to Electricity</v>
      </c>
      <c r="D803" s="6" t="s">
        <v>1953</v>
      </c>
      <c r="E803" s="1" t="s">
        <v>2300</v>
      </c>
      <c r="F803" t="s">
        <v>1915</v>
      </c>
      <c r="G803" s="47" t="s">
        <v>2307</v>
      </c>
      <c r="H803" s="44">
        <v>2004</v>
      </c>
      <c r="I803" s="197" t="s">
        <v>43</v>
      </c>
      <c r="J803" s="177" t="str">
        <f>IF(ISBLANK(INDEX('Policy Characteristics'!D:D,MATCH($C803,'Policy Characteristics'!$C:$C,0))),"",INDEX('Policy Characteristics'!D:D,MATCH($C803,'Policy Characteristics'!$C:$C,0)))</f>
        <v>Electrification</v>
      </c>
      <c r="K803" s="176" t="str">
        <f>IF(ISBLANK(INDEX('Policy Characteristics'!E:E,MATCH($C803,'Policy Characteristics'!$C:$C,0))),"",INDEX('Policy Characteristics'!E:E,MATCH($C803,'Policy Characteristics'!$C:$C,0)))</f>
        <v>indst shift to electricity</v>
      </c>
      <c r="L803" s="176">
        <f>IF(ISBLANK(INDEX('Policy Characteristics'!F:F,MATCH($C803,'Policy Characteristics'!$C:$C,0))),"",INDEX('Policy Characteristics'!F:F,MATCH($C803,'Policy Characteristics'!$C:$C,0)))</f>
        <v>0</v>
      </c>
      <c r="M803" s="176">
        <f>IF(ISBLANK(INDEX('Policy Characteristics'!G:G,MATCH($C803,'Policy Characteristics'!$C:$C,0))),"",INDEX('Policy Characteristics'!G:G,MATCH($C803,'Policy Characteristics'!$C:$C,0)))</f>
        <v>1</v>
      </c>
      <c r="N803" s="176">
        <f>IF(ISBLANK(INDEX('Policy Characteristics'!H:H,MATCH($C803,'Policy Characteristics'!$C:$C,0))),"",INDEX('Policy Characteristics'!H:H,MATCH($C803,'Policy Characteristics'!$C:$C,0)))</f>
        <v>0.01</v>
      </c>
      <c r="O803" s="176" t="str">
        <f>IF(ISBLANK(INDEX('Policy Characteristics'!I:I,MATCH($C803,'Policy Characteristics'!$C:$C,0))),"",INDEX('Policy Characteristics'!I:I,MATCH($C803,'Policy Characteristics'!$C:$C,0)))</f>
        <v>% of fuel shifted</v>
      </c>
      <c r="P803" s="176" t="str">
        <f>IF(ISBLANK(INDEX('Policy Characteristics'!J:J,MATCH($C803,'Policy Characteristics'!$C:$C,0))),"",INDEX('Policy Characteristics'!J:J,MATCH($C803,'Policy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03" s="176" t="str">
        <f>IF(ISBLANK(INDEX('Policy Characteristics'!K:K,MATCH($C803,'Policy Characteristics'!$C:$C,0))),"",INDEX('Policy Characteristics'!K:K,MATCH($C803,'Policy Characteristics'!$C:$C,0)))</f>
        <v>industry-ag-main.html#fuel-switching</v>
      </c>
      <c r="R803" s="176" t="str">
        <f>IF(ISBLANK(INDEX('Policy Characteristics'!L:L,MATCH($C803,'Policy Characteristics'!$C:$C,0))),"",INDEX('Policy Characteristics'!L:L,MATCH($C803,'Policy Characteristics'!$C:$C,0)))</f>
        <v>industry-elec-and-hydrogen.html</v>
      </c>
    </row>
    <row r="804" spans="1:18" x14ac:dyDescent="0.25">
      <c r="A804" s="176" t="str">
        <f>IF(ISBLANK(INDEX('Policy Characteristics'!A:A,MATCH($C804,'Policy Characteristics'!$C:$C,0))),"",INDEX('Policy Characteristics'!A:A,MATCH($C804,'Policy Characteristics'!$C:$C,0)))</f>
        <v>Industry</v>
      </c>
      <c r="B804" s="184" t="str">
        <f>IF(ISBLANK(INDEX('Policy Characteristics'!B:B,MATCH($C804,'Policy Characteristics'!$C:$C,0))),"",INDEX('Policy Characteristics'!B:B,MATCH($C804,'Policy Characteristics'!$C:$C,0)))</f>
        <v>Electrification</v>
      </c>
      <c r="C804" s="176" t="str">
        <f t="shared" si="39"/>
        <v>Fraction of Eligible Industrial Energy Use Shifted to Electricity</v>
      </c>
      <c r="D804" s="6" t="s">
        <v>1953</v>
      </c>
      <c r="E804" s="1" t="s">
        <v>2301</v>
      </c>
      <c r="F804" t="s">
        <v>1915</v>
      </c>
      <c r="G804" s="47" t="s">
        <v>2308</v>
      </c>
      <c r="H804" s="44">
        <v>2005</v>
      </c>
      <c r="I804" s="197" t="s">
        <v>43</v>
      </c>
      <c r="J804" s="177" t="str">
        <f>IF(ISBLANK(INDEX('Policy Characteristics'!D:D,MATCH($C804,'Policy Characteristics'!$C:$C,0))),"",INDEX('Policy Characteristics'!D:D,MATCH($C804,'Policy Characteristics'!$C:$C,0)))</f>
        <v>Electrification</v>
      </c>
      <c r="K804" s="176" t="str">
        <f>IF(ISBLANK(INDEX('Policy Characteristics'!E:E,MATCH($C804,'Policy Characteristics'!$C:$C,0))),"",INDEX('Policy Characteristics'!E:E,MATCH($C804,'Policy Characteristics'!$C:$C,0)))</f>
        <v>indst shift to electricity</v>
      </c>
      <c r="L804" s="176">
        <f>IF(ISBLANK(INDEX('Policy Characteristics'!F:F,MATCH($C804,'Policy Characteristics'!$C:$C,0))),"",INDEX('Policy Characteristics'!F:F,MATCH($C804,'Policy Characteristics'!$C:$C,0)))</f>
        <v>0</v>
      </c>
      <c r="M804" s="176">
        <f>IF(ISBLANK(INDEX('Policy Characteristics'!G:G,MATCH($C804,'Policy Characteristics'!$C:$C,0))),"",INDEX('Policy Characteristics'!G:G,MATCH($C804,'Policy Characteristics'!$C:$C,0)))</f>
        <v>1</v>
      </c>
      <c r="N804" s="176">
        <f>IF(ISBLANK(INDEX('Policy Characteristics'!H:H,MATCH($C804,'Policy Characteristics'!$C:$C,0))),"",INDEX('Policy Characteristics'!H:H,MATCH($C804,'Policy Characteristics'!$C:$C,0)))</f>
        <v>0.01</v>
      </c>
      <c r="O804" s="176" t="str">
        <f>IF(ISBLANK(INDEX('Policy Characteristics'!I:I,MATCH($C804,'Policy Characteristics'!$C:$C,0))),"",INDEX('Policy Characteristics'!I:I,MATCH($C804,'Policy Characteristics'!$C:$C,0)))</f>
        <v>% of fuel shifted</v>
      </c>
      <c r="P804" s="176" t="str">
        <f>IF(ISBLANK(INDEX('Policy Characteristics'!J:J,MATCH($C804,'Policy Characteristics'!$C:$C,0))),"",INDEX('Policy Characteristics'!J:J,MATCH($C804,'Policy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04" s="176" t="str">
        <f>IF(ISBLANK(INDEX('Policy Characteristics'!K:K,MATCH($C804,'Policy Characteristics'!$C:$C,0))),"",INDEX('Policy Characteristics'!K:K,MATCH($C804,'Policy Characteristics'!$C:$C,0)))</f>
        <v>industry-ag-main.html#fuel-switching</v>
      </c>
      <c r="R804" s="176" t="str">
        <f>IF(ISBLANK(INDEX('Policy Characteristics'!L:L,MATCH($C804,'Policy Characteristics'!$C:$C,0))),"",INDEX('Policy Characteristics'!L:L,MATCH($C804,'Policy Characteristics'!$C:$C,0)))</f>
        <v>industry-elec-and-hydrogen.html</v>
      </c>
    </row>
    <row r="805" spans="1:18" x14ac:dyDescent="0.25">
      <c r="A805" s="176" t="str">
        <f>IF(ISBLANK(INDEX('Policy Characteristics'!A:A,MATCH($C805,'Policy Characteristics'!$C:$C,0))),"",INDEX('Policy Characteristics'!A:A,MATCH($C805,'Policy Characteristics'!$C:$C,0)))</f>
        <v>Industry</v>
      </c>
      <c r="B805" s="184" t="str">
        <f>IF(ISBLANK(INDEX('Policy Characteristics'!B:B,MATCH($C805,'Policy Characteristics'!$C:$C,0))),"",INDEX('Policy Characteristics'!B:B,MATCH($C805,'Policy Characteristics'!$C:$C,0)))</f>
        <v>Electrification</v>
      </c>
      <c r="C805" s="176" t="str">
        <f t="shared" si="39"/>
        <v>Fraction of Eligible Industrial Energy Use Shifted to Electricity</v>
      </c>
      <c r="D805" s="6" t="s">
        <v>1953</v>
      </c>
      <c r="E805" s="1" t="s">
        <v>2302</v>
      </c>
      <c r="F805" t="s">
        <v>1915</v>
      </c>
      <c r="G805" s="47" t="s">
        <v>2309</v>
      </c>
      <c r="H805" s="44">
        <v>2006</v>
      </c>
      <c r="I805" s="197" t="s">
        <v>43</v>
      </c>
      <c r="J805" s="177" t="str">
        <f>IF(ISBLANK(INDEX('Policy Characteristics'!D:D,MATCH($C805,'Policy Characteristics'!$C:$C,0))),"",INDEX('Policy Characteristics'!D:D,MATCH($C805,'Policy Characteristics'!$C:$C,0)))</f>
        <v>Electrification</v>
      </c>
      <c r="K805" s="176" t="str">
        <f>IF(ISBLANK(INDEX('Policy Characteristics'!E:E,MATCH($C805,'Policy Characteristics'!$C:$C,0))),"",INDEX('Policy Characteristics'!E:E,MATCH($C805,'Policy Characteristics'!$C:$C,0)))</f>
        <v>indst shift to electricity</v>
      </c>
      <c r="L805" s="176">
        <f>IF(ISBLANK(INDEX('Policy Characteristics'!F:F,MATCH($C805,'Policy Characteristics'!$C:$C,0))),"",INDEX('Policy Characteristics'!F:F,MATCH($C805,'Policy Characteristics'!$C:$C,0)))</f>
        <v>0</v>
      </c>
      <c r="M805" s="176">
        <f>IF(ISBLANK(INDEX('Policy Characteristics'!G:G,MATCH($C805,'Policy Characteristics'!$C:$C,0))),"",INDEX('Policy Characteristics'!G:G,MATCH($C805,'Policy Characteristics'!$C:$C,0)))</f>
        <v>1</v>
      </c>
      <c r="N805" s="176">
        <f>IF(ISBLANK(INDEX('Policy Characteristics'!H:H,MATCH($C805,'Policy Characteristics'!$C:$C,0))),"",INDEX('Policy Characteristics'!H:H,MATCH($C805,'Policy Characteristics'!$C:$C,0)))</f>
        <v>0.01</v>
      </c>
      <c r="O805" s="176" t="str">
        <f>IF(ISBLANK(INDEX('Policy Characteristics'!I:I,MATCH($C805,'Policy Characteristics'!$C:$C,0))),"",INDEX('Policy Characteristics'!I:I,MATCH($C805,'Policy Characteristics'!$C:$C,0)))</f>
        <v>% of fuel shifted</v>
      </c>
      <c r="P805" s="176" t="str">
        <f>IF(ISBLANK(INDEX('Policy Characteristics'!J:J,MATCH($C805,'Policy Characteristics'!$C:$C,0))),"",INDEX('Policy Characteristics'!J:J,MATCH($C805,'Policy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05" s="176" t="str">
        <f>IF(ISBLANK(INDEX('Policy Characteristics'!K:K,MATCH($C805,'Policy Characteristics'!$C:$C,0))),"",INDEX('Policy Characteristics'!K:K,MATCH($C805,'Policy Characteristics'!$C:$C,0)))</f>
        <v>industry-ag-main.html#fuel-switching</v>
      </c>
      <c r="R805" s="176" t="str">
        <f>IF(ISBLANK(INDEX('Policy Characteristics'!L:L,MATCH($C805,'Policy Characteristics'!$C:$C,0))),"",INDEX('Policy Characteristics'!L:L,MATCH($C805,'Policy Characteristics'!$C:$C,0)))</f>
        <v>industry-elec-and-hydrogen.html</v>
      </c>
    </row>
    <row r="806" spans="1:18" x14ac:dyDescent="0.25">
      <c r="A806" s="176" t="str">
        <f>IF(ISBLANK(INDEX('Policy Characteristics'!A:A,MATCH($C806,'Policy Characteristics'!$C:$C,0))),"",INDEX('Policy Characteristics'!A:A,MATCH($C806,'Policy Characteristics'!$C:$C,0)))</f>
        <v>Industry</v>
      </c>
      <c r="B806" s="184" t="str">
        <f>IF(ISBLANK(INDEX('Policy Characteristics'!B:B,MATCH($C806,'Policy Characteristics'!$C:$C,0))),"",INDEX('Policy Characteristics'!B:B,MATCH($C806,'Policy Characteristics'!$C:$C,0)))</f>
        <v>Electrification</v>
      </c>
      <c r="C806" s="176" t="str">
        <f t="shared" si="39"/>
        <v>Fraction of Eligible Industrial Energy Use Shifted to Electricity</v>
      </c>
      <c r="D806" s="6" t="s">
        <v>1953</v>
      </c>
      <c r="E806" s="1" t="s">
        <v>2303</v>
      </c>
      <c r="F806" t="s">
        <v>1915</v>
      </c>
      <c r="G806" s="47" t="s">
        <v>2310</v>
      </c>
      <c r="H806" s="44">
        <v>2007</v>
      </c>
      <c r="I806" s="197" t="s">
        <v>43</v>
      </c>
      <c r="J806" s="177" t="str">
        <f>IF(ISBLANK(INDEX('Policy Characteristics'!D:D,MATCH($C806,'Policy Characteristics'!$C:$C,0))),"",INDEX('Policy Characteristics'!D:D,MATCH($C806,'Policy Characteristics'!$C:$C,0)))</f>
        <v>Electrification</v>
      </c>
      <c r="K806" s="176" t="str">
        <f>IF(ISBLANK(INDEX('Policy Characteristics'!E:E,MATCH($C806,'Policy Characteristics'!$C:$C,0))),"",INDEX('Policy Characteristics'!E:E,MATCH($C806,'Policy Characteristics'!$C:$C,0)))</f>
        <v>indst shift to electricity</v>
      </c>
      <c r="L806" s="176">
        <f>IF(ISBLANK(INDEX('Policy Characteristics'!F:F,MATCH($C806,'Policy Characteristics'!$C:$C,0))),"",INDEX('Policy Characteristics'!F:F,MATCH($C806,'Policy Characteristics'!$C:$C,0)))</f>
        <v>0</v>
      </c>
      <c r="M806" s="176">
        <f>IF(ISBLANK(INDEX('Policy Characteristics'!G:G,MATCH($C806,'Policy Characteristics'!$C:$C,0))),"",INDEX('Policy Characteristics'!G:G,MATCH($C806,'Policy Characteristics'!$C:$C,0)))</f>
        <v>1</v>
      </c>
      <c r="N806" s="176">
        <f>IF(ISBLANK(INDEX('Policy Characteristics'!H:H,MATCH($C806,'Policy Characteristics'!$C:$C,0))),"",INDEX('Policy Characteristics'!H:H,MATCH($C806,'Policy Characteristics'!$C:$C,0)))</f>
        <v>0.01</v>
      </c>
      <c r="O806" s="176" t="str">
        <f>IF(ISBLANK(INDEX('Policy Characteristics'!I:I,MATCH($C806,'Policy Characteristics'!$C:$C,0))),"",INDEX('Policy Characteristics'!I:I,MATCH($C806,'Policy Characteristics'!$C:$C,0)))</f>
        <v>% of fuel shifted</v>
      </c>
      <c r="P806" s="176" t="str">
        <f>IF(ISBLANK(INDEX('Policy Characteristics'!J:J,MATCH($C806,'Policy Characteristics'!$C:$C,0))),"",INDEX('Policy Characteristics'!J:J,MATCH($C806,'Policy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06" s="176" t="str">
        <f>IF(ISBLANK(INDEX('Policy Characteristics'!K:K,MATCH($C806,'Policy Characteristics'!$C:$C,0))),"",INDEX('Policy Characteristics'!K:K,MATCH($C806,'Policy Characteristics'!$C:$C,0)))</f>
        <v>industry-ag-main.html#fuel-switching</v>
      </c>
      <c r="R806" s="176" t="str">
        <f>IF(ISBLANK(INDEX('Policy Characteristics'!L:L,MATCH($C806,'Policy Characteristics'!$C:$C,0))),"",INDEX('Policy Characteristics'!L:L,MATCH($C806,'Policy Characteristics'!$C:$C,0)))</f>
        <v>industry-elec-and-hydrogen.html</v>
      </c>
    </row>
    <row r="807" spans="1:18" x14ac:dyDescent="0.25">
      <c r="A807" s="176" t="str">
        <f>IF(ISBLANK(INDEX('Policy Characteristics'!A:A,MATCH($C807,'Policy Characteristics'!$C:$C,0))),"",INDEX('Policy Characteristics'!A:A,MATCH($C807,'Policy Characteristics'!$C:$C,0)))</f>
        <v>Industry</v>
      </c>
      <c r="B807" s="184" t="str">
        <f>IF(ISBLANK(INDEX('Policy Characteristics'!B:B,MATCH($C807,'Policy Characteristics'!$C:$C,0))),"",INDEX('Policy Characteristics'!B:B,MATCH($C807,'Policy Characteristics'!$C:$C,0)))</f>
        <v>Electrification</v>
      </c>
      <c r="C807" s="176" t="str">
        <f t="shared" si="39"/>
        <v>Fraction of Eligible Industrial Energy Use Shifted to Electricity</v>
      </c>
      <c r="D807" s="6" t="s">
        <v>1953</v>
      </c>
      <c r="E807" s="1" t="s">
        <v>2304</v>
      </c>
      <c r="F807" t="s">
        <v>1915</v>
      </c>
      <c r="G807" s="47" t="s">
        <v>2311</v>
      </c>
      <c r="H807" s="44">
        <v>2008</v>
      </c>
      <c r="I807" s="47" t="s">
        <v>43</v>
      </c>
      <c r="J807" s="177" t="str">
        <f>IF(ISBLANK(INDEX('Policy Characteristics'!D:D,MATCH($C807,'Policy Characteristics'!$C:$C,0))),"",INDEX('Policy Characteristics'!D:D,MATCH($C807,'Policy Characteristics'!$C:$C,0)))</f>
        <v>Electrification</v>
      </c>
      <c r="K807" s="176" t="str">
        <f>IF(ISBLANK(INDEX('Policy Characteristics'!E:E,MATCH($C807,'Policy Characteristics'!$C:$C,0))),"",INDEX('Policy Characteristics'!E:E,MATCH($C807,'Policy Characteristics'!$C:$C,0)))</f>
        <v>indst shift to electricity</v>
      </c>
      <c r="L807" s="176">
        <f>IF(ISBLANK(INDEX('Policy Characteristics'!F:F,MATCH($C807,'Policy Characteristics'!$C:$C,0))),"",INDEX('Policy Characteristics'!F:F,MATCH($C807,'Policy Characteristics'!$C:$C,0)))</f>
        <v>0</v>
      </c>
      <c r="M807" s="176">
        <f>IF(ISBLANK(INDEX('Policy Characteristics'!G:G,MATCH($C807,'Policy Characteristics'!$C:$C,0))),"",INDEX('Policy Characteristics'!G:G,MATCH($C807,'Policy Characteristics'!$C:$C,0)))</f>
        <v>1</v>
      </c>
      <c r="N807" s="176">
        <f>IF(ISBLANK(INDEX('Policy Characteristics'!H:H,MATCH($C807,'Policy Characteristics'!$C:$C,0))),"",INDEX('Policy Characteristics'!H:H,MATCH($C807,'Policy Characteristics'!$C:$C,0)))</f>
        <v>0.01</v>
      </c>
      <c r="O807" s="176" t="str">
        <f>IF(ISBLANK(INDEX('Policy Characteristics'!I:I,MATCH($C807,'Policy Characteristics'!$C:$C,0))),"",INDEX('Policy Characteristics'!I:I,MATCH($C807,'Policy Characteristics'!$C:$C,0)))</f>
        <v>% of fuel shifted</v>
      </c>
      <c r="P807" s="176" t="str">
        <f>IF(ISBLANK(INDEX('Policy Characteristics'!J:J,MATCH($C807,'Policy Characteristics'!$C:$C,0))),"",INDEX('Policy Characteristics'!J:J,MATCH($C807,'Policy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07" s="176" t="str">
        <f>IF(ISBLANK(INDEX('Policy Characteristics'!K:K,MATCH($C807,'Policy Characteristics'!$C:$C,0))),"",INDEX('Policy Characteristics'!K:K,MATCH($C807,'Policy Characteristics'!$C:$C,0)))</f>
        <v>industry-ag-main.html#fuel-switching</v>
      </c>
      <c r="R807" s="176" t="str">
        <f>IF(ISBLANK(INDEX('Policy Characteristics'!L:L,MATCH($C807,'Policy Characteristics'!$C:$C,0))),"",INDEX('Policy Characteristics'!L:L,MATCH($C807,'Policy Characteristics'!$C:$C,0)))</f>
        <v>industry-elec-and-hydrogen.html</v>
      </c>
    </row>
    <row r="808" spans="1:18" x14ac:dyDescent="0.25">
      <c r="A808" s="176" t="str">
        <f>IF(ISBLANK(INDEX('Policy Characteristics'!A:A,MATCH($C808,'Policy Characteristics'!$C:$C,0))),"",INDEX('Policy Characteristics'!A:A,MATCH($C808,'Policy Characteristics'!$C:$C,0)))</f>
        <v>Industry</v>
      </c>
      <c r="B808" s="184" t="str">
        <f>IF(ISBLANK(INDEX('Policy Characteristics'!B:B,MATCH($C808,'Policy Characteristics'!$C:$C,0))),"",INDEX('Policy Characteristics'!B:B,MATCH($C808,'Policy Characteristics'!$C:$C,0)))</f>
        <v>Electrification</v>
      </c>
      <c r="C808" s="176" t="str">
        <f t="shared" si="39"/>
        <v>Fraction of Eligible Industrial Energy Use Shifted to Electricity</v>
      </c>
      <c r="D808" s="6" t="s">
        <v>1953</v>
      </c>
      <c r="E808" s="1" t="s">
        <v>2444</v>
      </c>
      <c r="F808" t="s">
        <v>1915</v>
      </c>
      <c r="G808" s="47" t="s">
        <v>2444</v>
      </c>
      <c r="H808" s="44">
        <v>2009</v>
      </c>
      <c r="I808" s="47" t="s">
        <v>43</v>
      </c>
      <c r="J808" s="177" t="str">
        <f>IF(ISBLANK(INDEX('Policy Characteristics'!D:D,MATCH($C808,'Policy Characteristics'!$C:$C,0))),"",INDEX('Policy Characteristics'!D:D,MATCH($C808,'Policy Characteristics'!$C:$C,0)))</f>
        <v>Electrification</v>
      </c>
      <c r="K808" s="176" t="str">
        <f>IF(ISBLANK(INDEX('Policy Characteristics'!E:E,MATCH($C808,'Policy Characteristics'!$C:$C,0))),"",INDEX('Policy Characteristics'!E:E,MATCH($C808,'Policy Characteristics'!$C:$C,0)))</f>
        <v>indst shift to electricity</v>
      </c>
      <c r="L808" s="176">
        <f>IF(ISBLANK(INDEX('Policy Characteristics'!F:F,MATCH($C808,'Policy Characteristics'!$C:$C,0))),"",INDEX('Policy Characteristics'!F:F,MATCH($C808,'Policy Characteristics'!$C:$C,0)))</f>
        <v>0</v>
      </c>
      <c r="M808" s="176">
        <f>IF(ISBLANK(INDEX('Policy Characteristics'!G:G,MATCH($C808,'Policy Characteristics'!$C:$C,0))),"",INDEX('Policy Characteristics'!G:G,MATCH($C808,'Policy Characteristics'!$C:$C,0)))</f>
        <v>1</v>
      </c>
      <c r="N808" s="176">
        <f>IF(ISBLANK(INDEX('Policy Characteristics'!H:H,MATCH($C808,'Policy Characteristics'!$C:$C,0))),"",INDEX('Policy Characteristics'!H:H,MATCH($C808,'Policy Characteristics'!$C:$C,0)))</f>
        <v>0.01</v>
      </c>
      <c r="O808" s="176" t="str">
        <f>IF(ISBLANK(INDEX('Policy Characteristics'!I:I,MATCH($C808,'Policy Characteristics'!$C:$C,0))),"",INDEX('Policy Characteristics'!I:I,MATCH($C808,'Policy Characteristics'!$C:$C,0)))</f>
        <v>% of fuel shifted</v>
      </c>
      <c r="P808" s="176" t="str">
        <f>IF(ISBLANK(INDEX('Policy Characteristics'!J:J,MATCH($C808,'Policy Characteristics'!$C:$C,0))),"",INDEX('Policy Characteristics'!J:J,MATCH($C808,'Policy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08" s="176" t="str">
        <f>IF(ISBLANK(INDEX('Policy Characteristics'!K:K,MATCH($C808,'Policy Characteristics'!$C:$C,0))),"",INDEX('Policy Characteristics'!K:K,MATCH($C808,'Policy Characteristics'!$C:$C,0)))</f>
        <v>industry-ag-main.html#fuel-switching</v>
      </c>
      <c r="R808" s="176" t="str">
        <f>IF(ISBLANK(INDEX('Policy Characteristics'!L:L,MATCH($C808,'Policy Characteristics'!$C:$C,0))),"",INDEX('Policy Characteristics'!L:L,MATCH($C808,'Policy Characteristics'!$C:$C,0)))</f>
        <v>industry-elec-and-hydrogen.html</v>
      </c>
    </row>
    <row r="809" spans="1:18" x14ac:dyDescent="0.25">
      <c r="A809" s="176" t="str">
        <f>IF(ISBLANK(INDEX('Policy Characteristics'!A:A,MATCH($C809,'Policy Characteristics'!$C:$C,0))),"",INDEX('Policy Characteristics'!A:A,MATCH($C809,'Policy Characteristics'!$C:$C,0)))</f>
        <v>Industry</v>
      </c>
      <c r="B809" s="184" t="str">
        <f>IF(ISBLANK(INDEX('Policy Characteristics'!B:B,MATCH($C809,'Policy Characteristics'!$C:$C,0))),"",INDEX('Policy Characteristics'!B:B,MATCH($C809,'Policy Characteristics'!$C:$C,0)))</f>
        <v>Electrification</v>
      </c>
      <c r="C809" s="176" t="str">
        <f t="shared" si="39"/>
        <v>Fraction of Eligible Industrial Energy Use Shifted to Electricity</v>
      </c>
      <c r="D809" s="6" t="s">
        <v>1954</v>
      </c>
      <c r="E809" s="1" t="s">
        <v>2298</v>
      </c>
      <c r="F809" t="s">
        <v>1916</v>
      </c>
      <c r="G809" s="47" t="s">
        <v>2305</v>
      </c>
      <c r="H809" s="44">
        <v>2010</v>
      </c>
      <c r="I809" s="47" t="s">
        <v>43</v>
      </c>
      <c r="J809" s="177" t="str">
        <f>IF(ISBLANK(INDEX('Policy Characteristics'!D:D,MATCH($C809,'Policy Characteristics'!$C:$C,0))),"",INDEX('Policy Characteristics'!D:D,MATCH($C809,'Policy Characteristics'!$C:$C,0)))</f>
        <v>Electrification</v>
      </c>
      <c r="K809" s="176" t="str">
        <f>IF(ISBLANK(INDEX('Policy Characteristics'!E:E,MATCH($C809,'Policy Characteristics'!$C:$C,0))),"",INDEX('Policy Characteristics'!E:E,MATCH($C809,'Policy Characteristics'!$C:$C,0)))</f>
        <v>indst shift to electricity</v>
      </c>
      <c r="L809" s="176">
        <f>IF(ISBLANK(INDEX('Policy Characteristics'!F:F,MATCH($C809,'Policy Characteristics'!$C:$C,0))),"",INDEX('Policy Characteristics'!F:F,MATCH($C809,'Policy Characteristics'!$C:$C,0)))</f>
        <v>0</v>
      </c>
      <c r="M809" s="176">
        <f>IF(ISBLANK(INDEX('Policy Characteristics'!G:G,MATCH($C809,'Policy Characteristics'!$C:$C,0))),"",INDEX('Policy Characteristics'!G:G,MATCH($C809,'Policy Characteristics'!$C:$C,0)))</f>
        <v>1</v>
      </c>
      <c r="N809" s="176">
        <f>IF(ISBLANK(INDEX('Policy Characteristics'!H:H,MATCH($C809,'Policy Characteristics'!$C:$C,0))),"",INDEX('Policy Characteristics'!H:H,MATCH($C809,'Policy Characteristics'!$C:$C,0)))</f>
        <v>0.01</v>
      </c>
      <c r="O809" s="176" t="str">
        <f>IF(ISBLANK(INDEX('Policy Characteristics'!I:I,MATCH($C809,'Policy Characteristics'!$C:$C,0))),"",INDEX('Policy Characteristics'!I:I,MATCH($C809,'Policy Characteristics'!$C:$C,0)))</f>
        <v>% of fuel shifted</v>
      </c>
      <c r="P809" s="176" t="str">
        <f>IF(ISBLANK(INDEX('Policy Characteristics'!J:J,MATCH($C809,'Policy Characteristics'!$C:$C,0))),"",INDEX('Policy Characteristics'!J:J,MATCH($C809,'Policy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09" s="176" t="str">
        <f>IF(ISBLANK(INDEX('Policy Characteristics'!K:K,MATCH($C809,'Policy Characteristics'!$C:$C,0))),"",INDEX('Policy Characteristics'!K:K,MATCH($C809,'Policy Characteristics'!$C:$C,0)))</f>
        <v>industry-ag-main.html#fuel-switching</v>
      </c>
      <c r="R809" s="176" t="str">
        <f>IF(ISBLANK(INDEX('Policy Characteristics'!L:L,MATCH($C809,'Policy Characteristics'!$C:$C,0))),"",INDEX('Policy Characteristics'!L:L,MATCH($C809,'Policy Characteristics'!$C:$C,0)))</f>
        <v>industry-elec-and-hydrogen.html</v>
      </c>
    </row>
    <row r="810" spans="1:18" x14ac:dyDescent="0.25">
      <c r="A810" s="176" t="str">
        <f>IF(ISBLANK(INDEX('Policy Characteristics'!A:A,MATCH($C810,'Policy Characteristics'!$C:$C,0))),"",INDEX('Policy Characteristics'!A:A,MATCH($C810,'Policy Characteristics'!$C:$C,0)))</f>
        <v>Industry</v>
      </c>
      <c r="B810" s="184" t="str">
        <f>IF(ISBLANK(INDEX('Policy Characteristics'!B:B,MATCH($C810,'Policy Characteristics'!$C:$C,0))),"",INDEX('Policy Characteristics'!B:B,MATCH($C810,'Policy Characteristics'!$C:$C,0)))</f>
        <v>Electrification</v>
      </c>
      <c r="C810" s="176" t="str">
        <f t="shared" si="39"/>
        <v>Fraction of Eligible Industrial Energy Use Shifted to Electricity</v>
      </c>
      <c r="D810" s="6" t="s">
        <v>1954</v>
      </c>
      <c r="E810" s="1" t="s">
        <v>2299</v>
      </c>
      <c r="F810" t="s">
        <v>1916</v>
      </c>
      <c r="G810" s="47" t="s">
        <v>2306</v>
      </c>
      <c r="H810" s="44">
        <v>2011</v>
      </c>
      <c r="I810" s="47" t="s">
        <v>43</v>
      </c>
      <c r="J810" s="177" t="str">
        <f>IF(ISBLANK(INDEX('Policy Characteristics'!D:D,MATCH($C810,'Policy Characteristics'!$C:$C,0))),"",INDEX('Policy Characteristics'!D:D,MATCH($C810,'Policy Characteristics'!$C:$C,0)))</f>
        <v>Electrification</v>
      </c>
      <c r="K810" s="176" t="str">
        <f>IF(ISBLANK(INDEX('Policy Characteristics'!E:E,MATCH($C810,'Policy Characteristics'!$C:$C,0))),"",INDEX('Policy Characteristics'!E:E,MATCH($C810,'Policy Characteristics'!$C:$C,0)))</f>
        <v>indst shift to electricity</v>
      </c>
      <c r="L810" s="176">
        <f>IF(ISBLANK(INDEX('Policy Characteristics'!F:F,MATCH($C810,'Policy Characteristics'!$C:$C,0))),"",INDEX('Policy Characteristics'!F:F,MATCH($C810,'Policy Characteristics'!$C:$C,0)))</f>
        <v>0</v>
      </c>
      <c r="M810" s="176">
        <f>IF(ISBLANK(INDEX('Policy Characteristics'!G:G,MATCH($C810,'Policy Characteristics'!$C:$C,0))),"",INDEX('Policy Characteristics'!G:G,MATCH($C810,'Policy Characteristics'!$C:$C,0)))</f>
        <v>1</v>
      </c>
      <c r="N810" s="176">
        <f>IF(ISBLANK(INDEX('Policy Characteristics'!H:H,MATCH($C810,'Policy Characteristics'!$C:$C,0))),"",INDEX('Policy Characteristics'!H:H,MATCH($C810,'Policy Characteristics'!$C:$C,0)))</f>
        <v>0.01</v>
      </c>
      <c r="O810" s="176" t="str">
        <f>IF(ISBLANK(INDEX('Policy Characteristics'!I:I,MATCH($C810,'Policy Characteristics'!$C:$C,0))),"",INDEX('Policy Characteristics'!I:I,MATCH($C810,'Policy Characteristics'!$C:$C,0)))</f>
        <v>% of fuel shifted</v>
      </c>
      <c r="P810" s="176" t="str">
        <f>IF(ISBLANK(INDEX('Policy Characteristics'!J:J,MATCH($C810,'Policy Characteristics'!$C:$C,0))),"",INDEX('Policy Characteristics'!J:J,MATCH($C810,'Policy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10" s="176" t="str">
        <f>IF(ISBLANK(INDEX('Policy Characteristics'!K:K,MATCH($C810,'Policy Characteristics'!$C:$C,0))),"",INDEX('Policy Characteristics'!K:K,MATCH($C810,'Policy Characteristics'!$C:$C,0)))</f>
        <v>industry-ag-main.html#fuel-switching</v>
      </c>
      <c r="R810" s="176" t="str">
        <f>IF(ISBLANK(INDEX('Policy Characteristics'!L:L,MATCH($C810,'Policy Characteristics'!$C:$C,0))),"",INDEX('Policy Characteristics'!L:L,MATCH($C810,'Policy Characteristics'!$C:$C,0)))</f>
        <v>industry-elec-and-hydrogen.html</v>
      </c>
    </row>
    <row r="811" spans="1:18" x14ac:dyDescent="0.25">
      <c r="A811" s="176" t="str">
        <f>IF(ISBLANK(INDEX('Policy Characteristics'!A:A,MATCH($C811,'Policy Characteristics'!$C:$C,0))),"",INDEX('Policy Characteristics'!A:A,MATCH($C811,'Policy Characteristics'!$C:$C,0)))</f>
        <v>Industry</v>
      </c>
      <c r="B811" s="184" t="str">
        <f>IF(ISBLANK(INDEX('Policy Characteristics'!B:B,MATCH($C811,'Policy Characteristics'!$C:$C,0))),"",INDEX('Policy Characteristics'!B:B,MATCH($C811,'Policy Characteristics'!$C:$C,0)))</f>
        <v>Electrification</v>
      </c>
      <c r="C811" s="176" t="str">
        <f t="shared" si="39"/>
        <v>Fraction of Eligible Industrial Energy Use Shifted to Electricity</v>
      </c>
      <c r="D811" s="6" t="s">
        <v>1954</v>
      </c>
      <c r="E811" s="1" t="s">
        <v>2300</v>
      </c>
      <c r="F811" t="s">
        <v>1916</v>
      </c>
      <c r="G811" s="47" t="s">
        <v>2307</v>
      </c>
      <c r="H811" s="44">
        <v>2012</v>
      </c>
      <c r="I811" s="47" t="s">
        <v>43</v>
      </c>
      <c r="J811" s="177" t="str">
        <f>IF(ISBLANK(INDEX('Policy Characteristics'!D:D,MATCH($C811,'Policy Characteristics'!$C:$C,0))),"",INDEX('Policy Characteristics'!D:D,MATCH($C811,'Policy Characteristics'!$C:$C,0)))</f>
        <v>Electrification</v>
      </c>
      <c r="K811" s="176" t="str">
        <f>IF(ISBLANK(INDEX('Policy Characteristics'!E:E,MATCH($C811,'Policy Characteristics'!$C:$C,0))),"",INDEX('Policy Characteristics'!E:E,MATCH($C811,'Policy Characteristics'!$C:$C,0)))</f>
        <v>indst shift to electricity</v>
      </c>
      <c r="L811" s="176">
        <f>IF(ISBLANK(INDEX('Policy Characteristics'!F:F,MATCH($C811,'Policy Characteristics'!$C:$C,0))),"",INDEX('Policy Characteristics'!F:F,MATCH($C811,'Policy Characteristics'!$C:$C,0)))</f>
        <v>0</v>
      </c>
      <c r="M811" s="176">
        <f>IF(ISBLANK(INDEX('Policy Characteristics'!G:G,MATCH($C811,'Policy Characteristics'!$C:$C,0))),"",INDEX('Policy Characteristics'!G:G,MATCH($C811,'Policy Characteristics'!$C:$C,0)))</f>
        <v>1</v>
      </c>
      <c r="N811" s="176">
        <f>IF(ISBLANK(INDEX('Policy Characteristics'!H:H,MATCH($C811,'Policy Characteristics'!$C:$C,0))),"",INDEX('Policy Characteristics'!H:H,MATCH($C811,'Policy Characteristics'!$C:$C,0)))</f>
        <v>0.01</v>
      </c>
      <c r="O811" s="176" t="str">
        <f>IF(ISBLANK(INDEX('Policy Characteristics'!I:I,MATCH($C811,'Policy Characteristics'!$C:$C,0))),"",INDEX('Policy Characteristics'!I:I,MATCH($C811,'Policy Characteristics'!$C:$C,0)))</f>
        <v>% of fuel shifted</v>
      </c>
      <c r="P811" s="176" t="str">
        <f>IF(ISBLANK(INDEX('Policy Characteristics'!J:J,MATCH($C811,'Policy Characteristics'!$C:$C,0))),"",INDEX('Policy Characteristics'!J:J,MATCH($C811,'Policy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11" s="176" t="str">
        <f>IF(ISBLANK(INDEX('Policy Characteristics'!K:K,MATCH($C811,'Policy Characteristics'!$C:$C,0))),"",INDEX('Policy Characteristics'!K:K,MATCH($C811,'Policy Characteristics'!$C:$C,0)))</f>
        <v>industry-ag-main.html#fuel-switching</v>
      </c>
      <c r="R811" s="176" t="str">
        <f>IF(ISBLANK(INDEX('Policy Characteristics'!L:L,MATCH($C811,'Policy Characteristics'!$C:$C,0))),"",INDEX('Policy Characteristics'!L:L,MATCH($C811,'Policy Characteristics'!$C:$C,0)))</f>
        <v>industry-elec-and-hydrogen.html</v>
      </c>
    </row>
    <row r="812" spans="1:18" x14ac:dyDescent="0.25">
      <c r="A812" s="176" t="str">
        <f>IF(ISBLANK(INDEX('Policy Characteristics'!A:A,MATCH($C812,'Policy Characteristics'!$C:$C,0))),"",INDEX('Policy Characteristics'!A:A,MATCH($C812,'Policy Characteristics'!$C:$C,0)))</f>
        <v>Industry</v>
      </c>
      <c r="B812" s="184" t="str">
        <f>IF(ISBLANK(INDEX('Policy Characteristics'!B:B,MATCH($C812,'Policy Characteristics'!$C:$C,0))),"",INDEX('Policy Characteristics'!B:B,MATCH($C812,'Policy Characteristics'!$C:$C,0)))</f>
        <v>Electrification</v>
      </c>
      <c r="C812" s="176" t="str">
        <f t="shared" si="39"/>
        <v>Fraction of Eligible Industrial Energy Use Shifted to Electricity</v>
      </c>
      <c r="D812" s="6" t="s">
        <v>1954</v>
      </c>
      <c r="E812" s="1" t="s">
        <v>2301</v>
      </c>
      <c r="F812" t="s">
        <v>1916</v>
      </c>
      <c r="G812" s="47" t="s">
        <v>2308</v>
      </c>
      <c r="H812" s="44">
        <v>2013</v>
      </c>
      <c r="I812" s="47" t="s">
        <v>43</v>
      </c>
      <c r="J812" s="177" t="str">
        <f>IF(ISBLANK(INDEX('Policy Characteristics'!D:D,MATCH($C812,'Policy Characteristics'!$C:$C,0))),"",INDEX('Policy Characteristics'!D:D,MATCH($C812,'Policy Characteristics'!$C:$C,0)))</f>
        <v>Electrification</v>
      </c>
      <c r="K812" s="176" t="str">
        <f>IF(ISBLANK(INDEX('Policy Characteristics'!E:E,MATCH($C812,'Policy Characteristics'!$C:$C,0))),"",INDEX('Policy Characteristics'!E:E,MATCH($C812,'Policy Characteristics'!$C:$C,0)))</f>
        <v>indst shift to electricity</v>
      </c>
      <c r="L812" s="176">
        <f>IF(ISBLANK(INDEX('Policy Characteristics'!F:F,MATCH($C812,'Policy Characteristics'!$C:$C,0))),"",INDEX('Policy Characteristics'!F:F,MATCH($C812,'Policy Characteristics'!$C:$C,0)))</f>
        <v>0</v>
      </c>
      <c r="M812" s="176">
        <f>IF(ISBLANK(INDEX('Policy Characteristics'!G:G,MATCH($C812,'Policy Characteristics'!$C:$C,0))),"",INDEX('Policy Characteristics'!G:G,MATCH($C812,'Policy Characteristics'!$C:$C,0)))</f>
        <v>1</v>
      </c>
      <c r="N812" s="176">
        <f>IF(ISBLANK(INDEX('Policy Characteristics'!H:H,MATCH($C812,'Policy Characteristics'!$C:$C,0))),"",INDEX('Policy Characteristics'!H:H,MATCH($C812,'Policy Characteristics'!$C:$C,0)))</f>
        <v>0.01</v>
      </c>
      <c r="O812" s="176" t="str">
        <f>IF(ISBLANK(INDEX('Policy Characteristics'!I:I,MATCH($C812,'Policy Characteristics'!$C:$C,0))),"",INDEX('Policy Characteristics'!I:I,MATCH($C812,'Policy Characteristics'!$C:$C,0)))</f>
        <v>% of fuel shifted</v>
      </c>
      <c r="P812" s="176" t="str">
        <f>IF(ISBLANK(INDEX('Policy Characteristics'!J:J,MATCH($C812,'Policy Characteristics'!$C:$C,0))),"",INDEX('Policy Characteristics'!J:J,MATCH($C812,'Policy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12" s="176" t="str">
        <f>IF(ISBLANK(INDEX('Policy Characteristics'!K:K,MATCH($C812,'Policy Characteristics'!$C:$C,0))),"",INDEX('Policy Characteristics'!K:K,MATCH($C812,'Policy Characteristics'!$C:$C,0)))</f>
        <v>industry-ag-main.html#fuel-switching</v>
      </c>
      <c r="R812" s="176" t="str">
        <f>IF(ISBLANK(INDEX('Policy Characteristics'!L:L,MATCH($C812,'Policy Characteristics'!$C:$C,0))),"",INDEX('Policy Characteristics'!L:L,MATCH($C812,'Policy Characteristics'!$C:$C,0)))</f>
        <v>industry-elec-and-hydrogen.html</v>
      </c>
    </row>
    <row r="813" spans="1:18" x14ac:dyDescent="0.25">
      <c r="A813" s="176" t="str">
        <f>IF(ISBLANK(INDEX('Policy Characteristics'!A:A,MATCH($C813,'Policy Characteristics'!$C:$C,0))),"",INDEX('Policy Characteristics'!A:A,MATCH($C813,'Policy Characteristics'!$C:$C,0)))</f>
        <v>Industry</v>
      </c>
      <c r="B813" s="184" t="str">
        <f>IF(ISBLANK(INDEX('Policy Characteristics'!B:B,MATCH($C813,'Policy Characteristics'!$C:$C,0))),"",INDEX('Policy Characteristics'!B:B,MATCH($C813,'Policy Characteristics'!$C:$C,0)))</f>
        <v>Electrification</v>
      </c>
      <c r="C813" s="176" t="str">
        <f t="shared" si="39"/>
        <v>Fraction of Eligible Industrial Energy Use Shifted to Electricity</v>
      </c>
      <c r="D813" s="6" t="s">
        <v>1954</v>
      </c>
      <c r="E813" s="1" t="s">
        <v>2302</v>
      </c>
      <c r="F813" t="s">
        <v>1916</v>
      </c>
      <c r="G813" s="47" t="s">
        <v>2309</v>
      </c>
      <c r="H813" s="44">
        <v>2014</v>
      </c>
      <c r="I813" s="47" t="s">
        <v>43</v>
      </c>
      <c r="J813" s="177" t="str">
        <f>IF(ISBLANK(INDEX('Policy Characteristics'!D:D,MATCH($C813,'Policy Characteristics'!$C:$C,0))),"",INDEX('Policy Characteristics'!D:D,MATCH($C813,'Policy Characteristics'!$C:$C,0)))</f>
        <v>Electrification</v>
      </c>
      <c r="K813" s="176" t="str">
        <f>IF(ISBLANK(INDEX('Policy Characteristics'!E:E,MATCH($C813,'Policy Characteristics'!$C:$C,0))),"",INDEX('Policy Characteristics'!E:E,MATCH($C813,'Policy Characteristics'!$C:$C,0)))</f>
        <v>indst shift to electricity</v>
      </c>
      <c r="L813" s="176">
        <f>IF(ISBLANK(INDEX('Policy Characteristics'!F:F,MATCH($C813,'Policy Characteristics'!$C:$C,0))),"",INDEX('Policy Characteristics'!F:F,MATCH($C813,'Policy Characteristics'!$C:$C,0)))</f>
        <v>0</v>
      </c>
      <c r="M813" s="176">
        <f>IF(ISBLANK(INDEX('Policy Characteristics'!G:G,MATCH($C813,'Policy Characteristics'!$C:$C,0))),"",INDEX('Policy Characteristics'!G:G,MATCH($C813,'Policy Characteristics'!$C:$C,0)))</f>
        <v>1</v>
      </c>
      <c r="N813" s="176">
        <f>IF(ISBLANK(INDEX('Policy Characteristics'!H:H,MATCH($C813,'Policy Characteristics'!$C:$C,0))),"",INDEX('Policy Characteristics'!H:H,MATCH($C813,'Policy Characteristics'!$C:$C,0)))</f>
        <v>0.01</v>
      </c>
      <c r="O813" s="176" t="str">
        <f>IF(ISBLANK(INDEX('Policy Characteristics'!I:I,MATCH($C813,'Policy Characteristics'!$C:$C,0))),"",INDEX('Policy Characteristics'!I:I,MATCH($C813,'Policy Characteristics'!$C:$C,0)))</f>
        <v>% of fuel shifted</v>
      </c>
      <c r="P813" s="176" t="str">
        <f>IF(ISBLANK(INDEX('Policy Characteristics'!J:J,MATCH($C813,'Policy Characteristics'!$C:$C,0))),"",INDEX('Policy Characteristics'!J:J,MATCH($C813,'Policy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13" s="176" t="str">
        <f>IF(ISBLANK(INDEX('Policy Characteristics'!K:K,MATCH($C813,'Policy Characteristics'!$C:$C,0))),"",INDEX('Policy Characteristics'!K:K,MATCH($C813,'Policy Characteristics'!$C:$C,0)))</f>
        <v>industry-ag-main.html#fuel-switching</v>
      </c>
      <c r="R813" s="176" t="str">
        <f>IF(ISBLANK(INDEX('Policy Characteristics'!L:L,MATCH($C813,'Policy Characteristics'!$C:$C,0))),"",INDEX('Policy Characteristics'!L:L,MATCH($C813,'Policy Characteristics'!$C:$C,0)))</f>
        <v>industry-elec-and-hydrogen.html</v>
      </c>
    </row>
    <row r="814" spans="1:18" x14ac:dyDescent="0.25">
      <c r="A814" s="176" t="str">
        <f>IF(ISBLANK(INDEX('Policy Characteristics'!A:A,MATCH($C814,'Policy Characteristics'!$C:$C,0))),"",INDEX('Policy Characteristics'!A:A,MATCH($C814,'Policy Characteristics'!$C:$C,0)))</f>
        <v>Industry</v>
      </c>
      <c r="B814" s="184" t="str">
        <f>IF(ISBLANK(INDEX('Policy Characteristics'!B:B,MATCH($C814,'Policy Characteristics'!$C:$C,0))),"",INDEX('Policy Characteristics'!B:B,MATCH($C814,'Policy Characteristics'!$C:$C,0)))</f>
        <v>Electrification</v>
      </c>
      <c r="C814" s="176" t="str">
        <f t="shared" si="39"/>
        <v>Fraction of Eligible Industrial Energy Use Shifted to Electricity</v>
      </c>
      <c r="D814" s="6" t="s">
        <v>1954</v>
      </c>
      <c r="E814" s="1" t="s">
        <v>2303</v>
      </c>
      <c r="F814" t="s">
        <v>1916</v>
      </c>
      <c r="G814" s="47" t="s">
        <v>2310</v>
      </c>
      <c r="H814" s="44">
        <v>2015</v>
      </c>
      <c r="I814" s="197" t="s">
        <v>43</v>
      </c>
      <c r="J814" s="177" t="str">
        <f>IF(ISBLANK(INDEX('Policy Characteristics'!D:D,MATCH($C814,'Policy Characteristics'!$C:$C,0))),"",INDEX('Policy Characteristics'!D:D,MATCH($C814,'Policy Characteristics'!$C:$C,0)))</f>
        <v>Electrification</v>
      </c>
      <c r="K814" s="176" t="str">
        <f>IF(ISBLANK(INDEX('Policy Characteristics'!E:E,MATCH($C814,'Policy Characteristics'!$C:$C,0))),"",INDEX('Policy Characteristics'!E:E,MATCH($C814,'Policy Characteristics'!$C:$C,0)))</f>
        <v>indst shift to electricity</v>
      </c>
      <c r="L814" s="176">
        <f>IF(ISBLANK(INDEX('Policy Characteristics'!F:F,MATCH($C814,'Policy Characteristics'!$C:$C,0))),"",INDEX('Policy Characteristics'!F:F,MATCH($C814,'Policy Characteristics'!$C:$C,0)))</f>
        <v>0</v>
      </c>
      <c r="M814" s="176">
        <f>IF(ISBLANK(INDEX('Policy Characteristics'!G:G,MATCH($C814,'Policy Characteristics'!$C:$C,0))),"",INDEX('Policy Characteristics'!G:G,MATCH($C814,'Policy Characteristics'!$C:$C,0)))</f>
        <v>1</v>
      </c>
      <c r="N814" s="176">
        <f>IF(ISBLANK(INDEX('Policy Characteristics'!H:H,MATCH($C814,'Policy Characteristics'!$C:$C,0))),"",INDEX('Policy Characteristics'!H:H,MATCH($C814,'Policy Characteristics'!$C:$C,0)))</f>
        <v>0.01</v>
      </c>
      <c r="O814" s="176" t="str">
        <f>IF(ISBLANK(INDEX('Policy Characteristics'!I:I,MATCH($C814,'Policy Characteristics'!$C:$C,0))),"",INDEX('Policy Characteristics'!I:I,MATCH($C814,'Policy Characteristics'!$C:$C,0)))</f>
        <v>% of fuel shifted</v>
      </c>
      <c r="P814" s="176" t="str">
        <f>IF(ISBLANK(INDEX('Policy Characteristics'!J:J,MATCH($C814,'Policy Characteristics'!$C:$C,0))),"",INDEX('Policy Characteristics'!J:J,MATCH($C814,'Policy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14" s="176" t="str">
        <f>IF(ISBLANK(INDEX('Policy Characteristics'!K:K,MATCH($C814,'Policy Characteristics'!$C:$C,0))),"",INDEX('Policy Characteristics'!K:K,MATCH($C814,'Policy Characteristics'!$C:$C,0)))</f>
        <v>industry-ag-main.html#fuel-switching</v>
      </c>
      <c r="R814" s="176" t="str">
        <f>IF(ISBLANK(INDEX('Policy Characteristics'!L:L,MATCH($C814,'Policy Characteristics'!$C:$C,0))),"",INDEX('Policy Characteristics'!L:L,MATCH($C814,'Policy Characteristics'!$C:$C,0)))</f>
        <v>industry-elec-and-hydrogen.html</v>
      </c>
    </row>
    <row r="815" spans="1:18" x14ac:dyDescent="0.25">
      <c r="A815" s="176" t="str">
        <f>IF(ISBLANK(INDEX('Policy Characteristics'!A:A,MATCH($C815,'Policy Characteristics'!$C:$C,0))),"",INDEX('Policy Characteristics'!A:A,MATCH($C815,'Policy Characteristics'!$C:$C,0)))</f>
        <v>Industry</v>
      </c>
      <c r="B815" s="184" t="str">
        <f>IF(ISBLANK(INDEX('Policy Characteristics'!B:B,MATCH($C815,'Policy Characteristics'!$C:$C,0))),"",INDEX('Policy Characteristics'!B:B,MATCH($C815,'Policy Characteristics'!$C:$C,0)))</f>
        <v>Electrification</v>
      </c>
      <c r="C815" s="176" t="str">
        <f t="shared" si="39"/>
        <v>Fraction of Eligible Industrial Energy Use Shifted to Electricity</v>
      </c>
      <c r="D815" s="6" t="s">
        <v>1954</v>
      </c>
      <c r="E815" s="1" t="s">
        <v>2304</v>
      </c>
      <c r="F815" t="s">
        <v>1916</v>
      </c>
      <c r="G815" s="47" t="s">
        <v>2311</v>
      </c>
      <c r="H815" s="44">
        <v>2016</v>
      </c>
      <c r="I815" s="47" t="s">
        <v>43</v>
      </c>
      <c r="J815" s="177" t="str">
        <f>IF(ISBLANK(INDEX('Policy Characteristics'!D:D,MATCH($C815,'Policy Characteristics'!$C:$C,0))),"",INDEX('Policy Characteristics'!D:D,MATCH($C815,'Policy Characteristics'!$C:$C,0)))</f>
        <v>Electrification</v>
      </c>
      <c r="K815" s="176" t="str">
        <f>IF(ISBLANK(INDEX('Policy Characteristics'!E:E,MATCH($C815,'Policy Characteristics'!$C:$C,0))),"",INDEX('Policy Characteristics'!E:E,MATCH($C815,'Policy Characteristics'!$C:$C,0)))</f>
        <v>indst shift to electricity</v>
      </c>
      <c r="L815" s="176">
        <f>IF(ISBLANK(INDEX('Policy Characteristics'!F:F,MATCH($C815,'Policy Characteristics'!$C:$C,0))),"",INDEX('Policy Characteristics'!F:F,MATCH($C815,'Policy Characteristics'!$C:$C,0)))</f>
        <v>0</v>
      </c>
      <c r="M815" s="176">
        <f>IF(ISBLANK(INDEX('Policy Characteristics'!G:G,MATCH($C815,'Policy Characteristics'!$C:$C,0))),"",INDEX('Policy Characteristics'!G:G,MATCH($C815,'Policy Characteristics'!$C:$C,0)))</f>
        <v>1</v>
      </c>
      <c r="N815" s="176">
        <f>IF(ISBLANK(INDEX('Policy Characteristics'!H:H,MATCH($C815,'Policy Characteristics'!$C:$C,0))),"",INDEX('Policy Characteristics'!H:H,MATCH($C815,'Policy Characteristics'!$C:$C,0)))</f>
        <v>0.01</v>
      </c>
      <c r="O815" s="176" t="str">
        <f>IF(ISBLANK(INDEX('Policy Characteristics'!I:I,MATCH($C815,'Policy Characteristics'!$C:$C,0))),"",INDEX('Policy Characteristics'!I:I,MATCH($C815,'Policy Characteristics'!$C:$C,0)))</f>
        <v>% of fuel shifted</v>
      </c>
      <c r="P815" s="176" t="str">
        <f>IF(ISBLANK(INDEX('Policy Characteristics'!J:J,MATCH($C815,'Policy Characteristics'!$C:$C,0))),"",INDEX('Policy Characteristics'!J:J,MATCH($C815,'Policy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15" s="176" t="str">
        <f>IF(ISBLANK(INDEX('Policy Characteristics'!K:K,MATCH($C815,'Policy Characteristics'!$C:$C,0))),"",INDEX('Policy Characteristics'!K:K,MATCH($C815,'Policy Characteristics'!$C:$C,0)))</f>
        <v>industry-ag-main.html#fuel-switching</v>
      </c>
      <c r="R815" s="176" t="str">
        <f>IF(ISBLANK(INDEX('Policy Characteristics'!L:L,MATCH($C815,'Policy Characteristics'!$C:$C,0))),"",INDEX('Policy Characteristics'!L:L,MATCH($C815,'Policy Characteristics'!$C:$C,0)))</f>
        <v>industry-elec-and-hydrogen.html</v>
      </c>
    </row>
    <row r="816" spans="1:18" x14ac:dyDescent="0.25">
      <c r="A816" s="176" t="str">
        <f>IF(ISBLANK(INDEX('Policy Characteristics'!A:A,MATCH($C816,'Policy Characteristics'!$C:$C,0))),"",INDEX('Policy Characteristics'!A:A,MATCH($C816,'Policy Characteristics'!$C:$C,0)))</f>
        <v>Industry</v>
      </c>
      <c r="B816" s="184" t="str">
        <f>IF(ISBLANK(INDEX('Policy Characteristics'!B:B,MATCH($C816,'Policy Characteristics'!$C:$C,0))),"",INDEX('Policy Characteristics'!B:B,MATCH($C816,'Policy Characteristics'!$C:$C,0)))</f>
        <v>Electrification</v>
      </c>
      <c r="C816" s="176" t="str">
        <f t="shared" si="39"/>
        <v>Fraction of Eligible Industrial Energy Use Shifted to Electricity</v>
      </c>
      <c r="D816" s="6" t="s">
        <v>1954</v>
      </c>
      <c r="E816" s="1" t="s">
        <v>2444</v>
      </c>
      <c r="F816" t="s">
        <v>1916</v>
      </c>
      <c r="G816" s="47" t="s">
        <v>2444</v>
      </c>
      <c r="H816" s="44">
        <v>2017</v>
      </c>
      <c r="I816" s="47" t="s">
        <v>43</v>
      </c>
      <c r="J816" s="177" t="str">
        <f>IF(ISBLANK(INDEX('Policy Characteristics'!D:D,MATCH($C816,'Policy Characteristics'!$C:$C,0))),"",INDEX('Policy Characteristics'!D:D,MATCH($C816,'Policy Characteristics'!$C:$C,0)))</f>
        <v>Electrification</v>
      </c>
      <c r="K816" s="176" t="str">
        <f>IF(ISBLANK(INDEX('Policy Characteristics'!E:E,MATCH($C816,'Policy Characteristics'!$C:$C,0))),"",INDEX('Policy Characteristics'!E:E,MATCH($C816,'Policy Characteristics'!$C:$C,0)))</f>
        <v>indst shift to electricity</v>
      </c>
      <c r="L816" s="176">
        <f>IF(ISBLANK(INDEX('Policy Characteristics'!F:F,MATCH($C816,'Policy Characteristics'!$C:$C,0))),"",INDEX('Policy Characteristics'!F:F,MATCH($C816,'Policy Characteristics'!$C:$C,0)))</f>
        <v>0</v>
      </c>
      <c r="M816" s="176">
        <f>IF(ISBLANK(INDEX('Policy Characteristics'!G:G,MATCH($C816,'Policy Characteristics'!$C:$C,0))),"",INDEX('Policy Characteristics'!G:G,MATCH($C816,'Policy Characteristics'!$C:$C,0)))</f>
        <v>1</v>
      </c>
      <c r="N816" s="176">
        <f>IF(ISBLANK(INDEX('Policy Characteristics'!H:H,MATCH($C816,'Policy Characteristics'!$C:$C,0))),"",INDEX('Policy Characteristics'!H:H,MATCH($C816,'Policy Characteristics'!$C:$C,0)))</f>
        <v>0.01</v>
      </c>
      <c r="O816" s="176" t="str">
        <f>IF(ISBLANK(INDEX('Policy Characteristics'!I:I,MATCH($C816,'Policy Characteristics'!$C:$C,0))),"",INDEX('Policy Characteristics'!I:I,MATCH($C816,'Policy Characteristics'!$C:$C,0)))</f>
        <v>% of fuel shifted</v>
      </c>
      <c r="P816" s="176" t="str">
        <f>IF(ISBLANK(INDEX('Policy Characteristics'!J:J,MATCH($C816,'Policy Characteristics'!$C:$C,0))),"",INDEX('Policy Characteristics'!J:J,MATCH($C816,'Policy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16" s="176" t="str">
        <f>IF(ISBLANK(INDEX('Policy Characteristics'!K:K,MATCH($C816,'Policy Characteristics'!$C:$C,0))),"",INDEX('Policy Characteristics'!K:K,MATCH($C816,'Policy Characteristics'!$C:$C,0)))</f>
        <v>industry-ag-main.html#fuel-switching</v>
      </c>
      <c r="R816" s="176" t="str">
        <f>IF(ISBLANK(INDEX('Policy Characteristics'!L:L,MATCH($C816,'Policy Characteristics'!$C:$C,0))),"",INDEX('Policy Characteristics'!L:L,MATCH($C816,'Policy Characteristics'!$C:$C,0)))</f>
        <v>industry-elec-and-hydrogen.html</v>
      </c>
    </row>
    <row r="817" spans="1:18" x14ac:dyDescent="0.25">
      <c r="A817" s="176" t="str">
        <f>IF(ISBLANK(INDEX('Policy Characteristics'!A:A,MATCH($C817,'Policy Characteristics'!$C:$C,0))),"",INDEX('Policy Characteristics'!A:A,MATCH($C817,'Policy Characteristics'!$C:$C,0)))</f>
        <v>Industry</v>
      </c>
      <c r="B817" s="184" t="str">
        <f>IF(ISBLANK(INDEX('Policy Characteristics'!B:B,MATCH($C817,'Policy Characteristics'!$C:$C,0))),"",INDEX('Policy Characteristics'!B:B,MATCH($C817,'Policy Characteristics'!$C:$C,0)))</f>
        <v>Electrification</v>
      </c>
      <c r="C817" s="176" t="str">
        <f t="shared" si="39"/>
        <v>Fraction of Eligible Industrial Energy Use Shifted to Electricity</v>
      </c>
      <c r="D817" s="6" t="s">
        <v>1955</v>
      </c>
      <c r="E817" s="1" t="s">
        <v>2298</v>
      </c>
      <c r="F817" t="s">
        <v>1958</v>
      </c>
      <c r="G817" s="47" t="s">
        <v>2305</v>
      </c>
      <c r="H817" s="44">
        <v>2018</v>
      </c>
      <c r="I817" s="197" t="s">
        <v>43</v>
      </c>
      <c r="J817" s="177" t="str">
        <f>IF(ISBLANK(INDEX('Policy Characteristics'!D:D,MATCH($C817,'Policy Characteristics'!$C:$C,0))),"",INDEX('Policy Characteristics'!D:D,MATCH($C817,'Policy Characteristics'!$C:$C,0)))</f>
        <v>Electrification</v>
      </c>
      <c r="K817" s="176" t="str">
        <f>IF(ISBLANK(INDEX('Policy Characteristics'!E:E,MATCH($C817,'Policy Characteristics'!$C:$C,0))),"",INDEX('Policy Characteristics'!E:E,MATCH($C817,'Policy Characteristics'!$C:$C,0)))</f>
        <v>indst shift to electricity</v>
      </c>
      <c r="L817" s="176">
        <f>IF(ISBLANK(INDEX('Policy Characteristics'!F:F,MATCH($C817,'Policy Characteristics'!$C:$C,0))),"",INDEX('Policy Characteristics'!F:F,MATCH($C817,'Policy Characteristics'!$C:$C,0)))</f>
        <v>0</v>
      </c>
      <c r="M817" s="176">
        <f>IF(ISBLANK(INDEX('Policy Characteristics'!G:G,MATCH($C817,'Policy Characteristics'!$C:$C,0))),"",INDEX('Policy Characteristics'!G:G,MATCH($C817,'Policy Characteristics'!$C:$C,0)))</f>
        <v>1</v>
      </c>
      <c r="N817" s="176">
        <f>IF(ISBLANK(INDEX('Policy Characteristics'!H:H,MATCH($C817,'Policy Characteristics'!$C:$C,0))),"",INDEX('Policy Characteristics'!H:H,MATCH($C817,'Policy Characteristics'!$C:$C,0)))</f>
        <v>0.01</v>
      </c>
      <c r="O817" s="176" t="str">
        <f>IF(ISBLANK(INDEX('Policy Characteristics'!I:I,MATCH($C817,'Policy Characteristics'!$C:$C,0))),"",INDEX('Policy Characteristics'!I:I,MATCH($C817,'Policy Characteristics'!$C:$C,0)))</f>
        <v>% of fuel shifted</v>
      </c>
      <c r="P817" s="176" t="str">
        <f>IF(ISBLANK(INDEX('Policy Characteristics'!J:J,MATCH($C817,'Policy Characteristics'!$C:$C,0))),"",INDEX('Policy Characteristics'!J:J,MATCH($C817,'Policy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17" s="176" t="str">
        <f>IF(ISBLANK(INDEX('Policy Characteristics'!K:K,MATCH($C817,'Policy Characteristics'!$C:$C,0))),"",INDEX('Policy Characteristics'!K:K,MATCH($C817,'Policy Characteristics'!$C:$C,0)))</f>
        <v>industry-ag-main.html#fuel-switching</v>
      </c>
      <c r="R817" s="176" t="str">
        <f>IF(ISBLANK(INDEX('Policy Characteristics'!L:L,MATCH($C817,'Policy Characteristics'!$C:$C,0))),"",INDEX('Policy Characteristics'!L:L,MATCH($C817,'Policy Characteristics'!$C:$C,0)))</f>
        <v>industry-elec-and-hydrogen.html</v>
      </c>
    </row>
    <row r="818" spans="1:18" x14ac:dyDescent="0.25">
      <c r="A818" s="176" t="str">
        <f>IF(ISBLANK(INDEX('Policy Characteristics'!A:A,MATCH($C818,'Policy Characteristics'!$C:$C,0))),"",INDEX('Policy Characteristics'!A:A,MATCH($C818,'Policy Characteristics'!$C:$C,0)))</f>
        <v>Industry</v>
      </c>
      <c r="B818" s="184" t="str">
        <f>IF(ISBLANK(INDEX('Policy Characteristics'!B:B,MATCH($C818,'Policy Characteristics'!$C:$C,0))),"",INDEX('Policy Characteristics'!B:B,MATCH($C818,'Policy Characteristics'!$C:$C,0)))</f>
        <v>Electrification</v>
      </c>
      <c r="C818" s="176" t="str">
        <f t="shared" si="39"/>
        <v>Fraction of Eligible Industrial Energy Use Shifted to Electricity</v>
      </c>
      <c r="D818" s="6" t="s">
        <v>1955</v>
      </c>
      <c r="E818" s="1" t="s">
        <v>2299</v>
      </c>
      <c r="F818" t="s">
        <v>1958</v>
      </c>
      <c r="G818" s="47" t="s">
        <v>2306</v>
      </c>
      <c r="H818" s="44">
        <v>2019</v>
      </c>
      <c r="I818" s="197" t="s">
        <v>43</v>
      </c>
      <c r="J818" s="177" t="str">
        <f>IF(ISBLANK(INDEX('Policy Characteristics'!D:D,MATCH($C818,'Policy Characteristics'!$C:$C,0))),"",INDEX('Policy Characteristics'!D:D,MATCH($C818,'Policy Characteristics'!$C:$C,0)))</f>
        <v>Electrification</v>
      </c>
      <c r="K818" s="176" t="str">
        <f>IF(ISBLANK(INDEX('Policy Characteristics'!E:E,MATCH($C818,'Policy Characteristics'!$C:$C,0))),"",INDEX('Policy Characteristics'!E:E,MATCH($C818,'Policy Characteristics'!$C:$C,0)))</f>
        <v>indst shift to electricity</v>
      </c>
      <c r="L818" s="176">
        <f>IF(ISBLANK(INDEX('Policy Characteristics'!F:F,MATCH($C818,'Policy Characteristics'!$C:$C,0))),"",INDEX('Policy Characteristics'!F:F,MATCH($C818,'Policy Characteristics'!$C:$C,0)))</f>
        <v>0</v>
      </c>
      <c r="M818" s="176">
        <f>IF(ISBLANK(INDEX('Policy Characteristics'!G:G,MATCH($C818,'Policy Characteristics'!$C:$C,0))),"",INDEX('Policy Characteristics'!G:G,MATCH($C818,'Policy Characteristics'!$C:$C,0)))</f>
        <v>1</v>
      </c>
      <c r="N818" s="176">
        <f>IF(ISBLANK(INDEX('Policy Characteristics'!H:H,MATCH($C818,'Policy Characteristics'!$C:$C,0))),"",INDEX('Policy Characteristics'!H:H,MATCH($C818,'Policy Characteristics'!$C:$C,0)))</f>
        <v>0.01</v>
      </c>
      <c r="O818" s="176" t="str">
        <f>IF(ISBLANK(INDEX('Policy Characteristics'!I:I,MATCH($C818,'Policy Characteristics'!$C:$C,0))),"",INDEX('Policy Characteristics'!I:I,MATCH($C818,'Policy Characteristics'!$C:$C,0)))</f>
        <v>% of fuel shifted</v>
      </c>
      <c r="P818" s="176" t="str">
        <f>IF(ISBLANK(INDEX('Policy Characteristics'!J:J,MATCH($C818,'Policy Characteristics'!$C:$C,0))),"",INDEX('Policy Characteristics'!J:J,MATCH($C818,'Policy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18" s="176" t="str">
        <f>IF(ISBLANK(INDEX('Policy Characteristics'!K:K,MATCH($C818,'Policy Characteristics'!$C:$C,0))),"",INDEX('Policy Characteristics'!K:K,MATCH($C818,'Policy Characteristics'!$C:$C,0)))</f>
        <v>industry-ag-main.html#fuel-switching</v>
      </c>
      <c r="R818" s="176" t="str">
        <f>IF(ISBLANK(INDEX('Policy Characteristics'!L:L,MATCH($C818,'Policy Characteristics'!$C:$C,0))),"",INDEX('Policy Characteristics'!L:L,MATCH($C818,'Policy Characteristics'!$C:$C,0)))</f>
        <v>industry-elec-and-hydrogen.html</v>
      </c>
    </row>
    <row r="819" spans="1:18" x14ac:dyDescent="0.25">
      <c r="A819" s="176" t="str">
        <f>IF(ISBLANK(INDEX('Policy Characteristics'!A:A,MATCH($C819,'Policy Characteristics'!$C:$C,0))),"",INDEX('Policy Characteristics'!A:A,MATCH($C819,'Policy Characteristics'!$C:$C,0)))</f>
        <v>Industry</v>
      </c>
      <c r="B819" s="184" t="str">
        <f>IF(ISBLANK(INDEX('Policy Characteristics'!B:B,MATCH($C819,'Policy Characteristics'!$C:$C,0))),"",INDEX('Policy Characteristics'!B:B,MATCH($C819,'Policy Characteristics'!$C:$C,0)))</f>
        <v>Electrification</v>
      </c>
      <c r="C819" s="176" t="str">
        <f t="shared" si="39"/>
        <v>Fraction of Eligible Industrial Energy Use Shifted to Electricity</v>
      </c>
      <c r="D819" s="6" t="s">
        <v>1955</v>
      </c>
      <c r="E819" s="1" t="s">
        <v>2300</v>
      </c>
      <c r="F819" t="s">
        <v>1958</v>
      </c>
      <c r="G819" s="47" t="s">
        <v>2307</v>
      </c>
      <c r="H819" s="44">
        <v>2020</v>
      </c>
      <c r="I819" s="197" t="s">
        <v>43</v>
      </c>
      <c r="J819" s="177" t="str">
        <f>IF(ISBLANK(INDEX('Policy Characteristics'!D:D,MATCH($C819,'Policy Characteristics'!$C:$C,0))),"",INDEX('Policy Characteristics'!D:D,MATCH($C819,'Policy Characteristics'!$C:$C,0)))</f>
        <v>Electrification</v>
      </c>
      <c r="K819" s="176" t="str">
        <f>IF(ISBLANK(INDEX('Policy Characteristics'!E:E,MATCH($C819,'Policy Characteristics'!$C:$C,0))),"",INDEX('Policy Characteristics'!E:E,MATCH($C819,'Policy Characteristics'!$C:$C,0)))</f>
        <v>indst shift to electricity</v>
      </c>
      <c r="L819" s="176">
        <f>IF(ISBLANK(INDEX('Policy Characteristics'!F:F,MATCH($C819,'Policy Characteristics'!$C:$C,0))),"",INDEX('Policy Characteristics'!F:F,MATCH($C819,'Policy Characteristics'!$C:$C,0)))</f>
        <v>0</v>
      </c>
      <c r="M819" s="176">
        <f>IF(ISBLANK(INDEX('Policy Characteristics'!G:G,MATCH($C819,'Policy Characteristics'!$C:$C,0))),"",INDEX('Policy Characteristics'!G:G,MATCH($C819,'Policy Characteristics'!$C:$C,0)))</f>
        <v>1</v>
      </c>
      <c r="N819" s="176">
        <f>IF(ISBLANK(INDEX('Policy Characteristics'!H:H,MATCH($C819,'Policy Characteristics'!$C:$C,0))),"",INDEX('Policy Characteristics'!H:H,MATCH($C819,'Policy Characteristics'!$C:$C,0)))</f>
        <v>0.01</v>
      </c>
      <c r="O819" s="176" t="str">
        <f>IF(ISBLANK(INDEX('Policy Characteristics'!I:I,MATCH($C819,'Policy Characteristics'!$C:$C,0))),"",INDEX('Policy Characteristics'!I:I,MATCH($C819,'Policy Characteristics'!$C:$C,0)))</f>
        <v>% of fuel shifted</v>
      </c>
      <c r="P819" s="176" t="str">
        <f>IF(ISBLANK(INDEX('Policy Characteristics'!J:J,MATCH($C819,'Policy Characteristics'!$C:$C,0))),"",INDEX('Policy Characteristics'!J:J,MATCH($C819,'Policy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19" s="176" t="str">
        <f>IF(ISBLANK(INDEX('Policy Characteristics'!K:K,MATCH($C819,'Policy Characteristics'!$C:$C,0))),"",INDEX('Policy Characteristics'!K:K,MATCH($C819,'Policy Characteristics'!$C:$C,0)))</f>
        <v>industry-ag-main.html#fuel-switching</v>
      </c>
      <c r="R819" s="176" t="str">
        <f>IF(ISBLANK(INDEX('Policy Characteristics'!L:L,MATCH($C819,'Policy Characteristics'!$C:$C,0))),"",INDEX('Policy Characteristics'!L:L,MATCH($C819,'Policy Characteristics'!$C:$C,0)))</f>
        <v>industry-elec-and-hydrogen.html</v>
      </c>
    </row>
    <row r="820" spans="1:18" x14ac:dyDescent="0.25">
      <c r="A820" s="176" t="str">
        <f>IF(ISBLANK(INDEX('Policy Characteristics'!A:A,MATCH($C820,'Policy Characteristics'!$C:$C,0))),"",INDEX('Policy Characteristics'!A:A,MATCH($C820,'Policy Characteristics'!$C:$C,0)))</f>
        <v>Industry</v>
      </c>
      <c r="B820" s="184" t="str">
        <f>IF(ISBLANK(INDEX('Policy Characteristics'!B:B,MATCH($C820,'Policy Characteristics'!$C:$C,0))),"",INDEX('Policy Characteristics'!B:B,MATCH($C820,'Policy Characteristics'!$C:$C,0)))</f>
        <v>Electrification</v>
      </c>
      <c r="C820" s="176" t="str">
        <f t="shared" si="39"/>
        <v>Fraction of Eligible Industrial Energy Use Shifted to Electricity</v>
      </c>
      <c r="D820" s="6" t="s">
        <v>1955</v>
      </c>
      <c r="E820" s="1" t="s">
        <v>2301</v>
      </c>
      <c r="F820" t="s">
        <v>1958</v>
      </c>
      <c r="G820" s="47" t="s">
        <v>2308</v>
      </c>
      <c r="H820" s="44">
        <v>2021</v>
      </c>
      <c r="I820" s="197" t="s">
        <v>43</v>
      </c>
      <c r="J820" s="177" t="str">
        <f>IF(ISBLANK(INDEX('Policy Characteristics'!D:D,MATCH($C820,'Policy Characteristics'!$C:$C,0))),"",INDEX('Policy Characteristics'!D:D,MATCH($C820,'Policy Characteristics'!$C:$C,0)))</f>
        <v>Electrification</v>
      </c>
      <c r="K820" s="176" t="str">
        <f>IF(ISBLANK(INDEX('Policy Characteristics'!E:E,MATCH($C820,'Policy Characteristics'!$C:$C,0))),"",INDEX('Policy Characteristics'!E:E,MATCH($C820,'Policy Characteristics'!$C:$C,0)))</f>
        <v>indst shift to electricity</v>
      </c>
      <c r="L820" s="176">
        <f>IF(ISBLANK(INDEX('Policy Characteristics'!F:F,MATCH($C820,'Policy Characteristics'!$C:$C,0))),"",INDEX('Policy Characteristics'!F:F,MATCH($C820,'Policy Characteristics'!$C:$C,0)))</f>
        <v>0</v>
      </c>
      <c r="M820" s="176">
        <f>IF(ISBLANK(INDEX('Policy Characteristics'!G:G,MATCH($C820,'Policy Characteristics'!$C:$C,0))),"",INDEX('Policy Characteristics'!G:G,MATCH($C820,'Policy Characteristics'!$C:$C,0)))</f>
        <v>1</v>
      </c>
      <c r="N820" s="176">
        <f>IF(ISBLANK(INDEX('Policy Characteristics'!H:H,MATCH($C820,'Policy Characteristics'!$C:$C,0))),"",INDEX('Policy Characteristics'!H:H,MATCH($C820,'Policy Characteristics'!$C:$C,0)))</f>
        <v>0.01</v>
      </c>
      <c r="O820" s="176" t="str">
        <f>IF(ISBLANK(INDEX('Policy Characteristics'!I:I,MATCH($C820,'Policy Characteristics'!$C:$C,0))),"",INDEX('Policy Characteristics'!I:I,MATCH($C820,'Policy Characteristics'!$C:$C,0)))</f>
        <v>% of fuel shifted</v>
      </c>
      <c r="P820" s="176" t="str">
        <f>IF(ISBLANK(INDEX('Policy Characteristics'!J:J,MATCH($C820,'Policy Characteristics'!$C:$C,0))),"",INDEX('Policy Characteristics'!J:J,MATCH($C820,'Policy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20" s="176" t="str">
        <f>IF(ISBLANK(INDEX('Policy Characteristics'!K:K,MATCH($C820,'Policy Characteristics'!$C:$C,0))),"",INDEX('Policy Characteristics'!K:K,MATCH($C820,'Policy Characteristics'!$C:$C,0)))</f>
        <v>industry-ag-main.html#fuel-switching</v>
      </c>
      <c r="R820" s="176" t="str">
        <f>IF(ISBLANK(INDEX('Policy Characteristics'!L:L,MATCH($C820,'Policy Characteristics'!$C:$C,0))),"",INDEX('Policy Characteristics'!L:L,MATCH($C820,'Policy Characteristics'!$C:$C,0)))</f>
        <v>industry-elec-and-hydrogen.html</v>
      </c>
    </row>
    <row r="821" spans="1:18" x14ac:dyDescent="0.25">
      <c r="A821" s="176" t="str">
        <f>IF(ISBLANK(INDEX('Policy Characteristics'!A:A,MATCH($C821,'Policy Characteristics'!$C:$C,0))),"",INDEX('Policy Characteristics'!A:A,MATCH($C821,'Policy Characteristics'!$C:$C,0)))</f>
        <v>Industry</v>
      </c>
      <c r="B821" s="184" t="str">
        <f>IF(ISBLANK(INDEX('Policy Characteristics'!B:B,MATCH($C821,'Policy Characteristics'!$C:$C,0))),"",INDEX('Policy Characteristics'!B:B,MATCH($C821,'Policy Characteristics'!$C:$C,0)))</f>
        <v>Electrification</v>
      </c>
      <c r="C821" s="176" t="str">
        <f t="shared" si="39"/>
        <v>Fraction of Eligible Industrial Energy Use Shifted to Electricity</v>
      </c>
      <c r="D821" s="6" t="s">
        <v>1955</v>
      </c>
      <c r="E821" s="1" t="s">
        <v>2302</v>
      </c>
      <c r="F821" t="s">
        <v>1958</v>
      </c>
      <c r="G821" s="47" t="s">
        <v>2309</v>
      </c>
      <c r="H821" s="44">
        <v>2022</v>
      </c>
      <c r="I821" s="197" t="s">
        <v>43</v>
      </c>
      <c r="J821" s="177" t="str">
        <f>IF(ISBLANK(INDEX('Policy Characteristics'!D:D,MATCH($C821,'Policy Characteristics'!$C:$C,0))),"",INDEX('Policy Characteristics'!D:D,MATCH($C821,'Policy Characteristics'!$C:$C,0)))</f>
        <v>Electrification</v>
      </c>
      <c r="K821" s="176" t="str">
        <f>IF(ISBLANK(INDEX('Policy Characteristics'!E:E,MATCH($C821,'Policy Characteristics'!$C:$C,0))),"",INDEX('Policy Characteristics'!E:E,MATCH($C821,'Policy Characteristics'!$C:$C,0)))</f>
        <v>indst shift to electricity</v>
      </c>
      <c r="L821" s="176">
        <f>IF(ISBLANK(INDEX('Policy Characteristics'!F:F,MATCH($C821,'Policy Characteristics'!$C:$C,0))),"",INDEX('Policy Characteristics'!F:F,MATCH($C821,'Policy Characteristics'!$C:$C,0)))</f>
        <v>0</v>
      </c>
      <c r="M821" s="176">
        <f>IF(ISBLANK(INDEX('Policy Characteristics'!G:G,MATCH($C821,'Policy Characteristics'!$C:$C,0))),"",INDEX('Policy Characteristics'!G:G,MATCH($C821,'Policy Characteristics'!$C:$C,0)))</f>
        <v>1</v>
      </c>
      <c r="N821" s="176">
        <f>IF(ISBLANK(INDEX('Policy Characteristics'!H:H,MATCH($C821,'Policy Characteristics'!$C:$C,0))),"",INDEX('Policy Characteristics'!H:H,MATCH($C821,'Policy Characteristics'!$C:$C,0)))</f>
        <v>0.01</v>
      </c>
      <c r="O821" s="176" t="str">
        <f>IF(ISBLANK(INDEX('Policy Characteristics'!I:I,MATCH($C821,'Policy Characteristics'!$C:$C,0))),"",INDEX('Policy Characteristics'!I:I,MATCH($C821,'Policy Characteristics'!$C:$C,0)))</f>
        <v>% of fuel shifted</v>
      </c>
      <c r="P821" s="176" t="str">
        <f>IF(ISBLANK(INDEX('Policy Characteristics'!J:J,MATCH($C821,'Policy Characteristics'!$C:$C,0))),"",INDEX('Policy Characteristics'!J:J,MATCH($C821,'Policy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21" s="176" t="str">
        <f>IF(ISBLANK(INDEX('Policy Characteristics'!K:K,MATCH($C821,'Policy Characteristics'!$C:$C,0))),"",INDEX('Policy Characteristics'!K:K,MATCH($C821,'Policy Characteristics'!$C:$C,0)))</f>
        <v>industry-ag-main.html#fuel-switching</v>
      </c>
      <c r="R821" s="176" t="str">
        <f>IF(ISBLANK(INDEX('Policy Characteristics'!L:L,MATCH($C821,'Policy Characteristics'!$C:$C,0))),"",INDEX('Policy Characteristics'!L:L,MATCH($C821,'Policy Characteristics'!$C:$C,0)))</f>
        <v>industry-elec-and-hydrogen.html</v>
      </c>
    </row>
    <row r="822" spans="1:18" x14ac:dyDescent="0.25">
      <c r="A822" s="176" t="str">
        <f>IF(ISBLANK(INDEX('Policy Characteristics'!A:A,MATCH($C822,'Policy Characteristics'!$C:$C,0))),"",INDEX('Policy Characteristics'!A:A,MATCH($C822,'Policy Characteristics'!$C:$C,0)))</f>
        <v>Industry</v>
      </c>
      <c r="B822" s="184" t="str">
        <f>IF(ISBLANK(INDEX('Policy Characteristics'!B:B,MATCH($C822,'Policy Characteristics'!$C:$C,0))),"",INDEX('Policy Characteristics'!B:B,MATCH($C822,'Policy Characteristics'!$C:$C,0)))</f>
        <v>Electrification</v>
      </c>
      <c r="C822" s="176" t="str">
        <f t="shared" si="39"/>
        <v>Fraction of Eligible Industrial Energy Use Shifted to Electricity</v>
      </c>
      <c r="D822" s="6" t="s">
        <v>1955</v>
      </c>
      <c r="E822" s="1" t="s">
        <v>2303</v>
      </c>
      <c r="F822" t="s">
        <v>1958</v>
      </c>
      <c r="G822" s="47" t="s">
        <v>2310</v>
      </c>
      <c r="H822" s="44">
        <v>2023</v>
      </c>
      <c r="I822" s="47" t="s">
        <v>43</v>
      </c>
      <c r="J822" s="177" t="str">
        <f>IF(ISBLANK(INDEX('Policy Characteristics'!D:D,MATCH($C822,'Policy Characteristics'!$C:$C,0))),"",INDEX('Policy Characteristics'!D:D,MATCH($C822,'Policy Characteristics'!$C:$C,0)))</f>
        <v>Electrification</v>
      </c>
      <c r="K822" s="176" t="str">
        <f>IF(ISBLANK(INDEX('Policy Characteristics'!E:E,MATCH($C822,'Policy Characteristics'!$C:$C,0))),"",INDEX('Policy Characteristics'!E:E,MATCH($C822,'Policy Characteristics'!$C:$C,0)))</f>
        <v>indst shift to electricity</v>
      </c>
      <c r="L822" s="176">
        <f>IF(ISBLANK(INDEX('Policy Characteristics'!F:F,MATCH($C822,'Policy Characteristics'!$C:$C,0))),"",INDEX('Policy Characteristics'!F:F,MATCH($C822,'Policy Characteristics'!$C:$C,0)))</f>
        <v>0</v>
      </c>
      <c r="M822" s="176">
        <f>IF(ISBLANK(INDEX('Policy Characteristics'!G:G,MATCH($C822,'Policy Characteristics'!$C:$C,0))),"",INDEX('Policy Characteristics'!G:G,MATCH($C822,'Policy Characteristics'!$C:$C,0)))</f>
        <v>1</v>
      </c>
      <c r="N822" s="176">
        <f>IF(ISBLANK(INDEX('Policy Characteristics'!H:H,MATCH($C822,'Policy Characteristics'!$C:$C,0))),"",INDEX('Policy Characteristics'!H:H,MATCH($C822,'Policy Characteristics'!$C:$C,0)))</f>
        <v>0.01</v>
      </c>
      <c r="O822" s="176" t="str">
        <f>IF(ISBLANK(INDEX('Policy Characteristics'!I:I,MATCH($C822,'Policy Characteristics'!$C:$C,0))),"",INDEX('Policy Characteristics'!I:I,MATCH($C822,'Policy Characteristics'!$C:$C,0)))</f>
        <v>% of fuel shifted</v>
      </c>
      <c r="P822" s="176" t="str">
        <f>IF(ISBLANK(INDEX('Policy Characteristics'!J:J,MATCH($C822,'Policy Characteristics'!$C:$C,0))),"",INDEX('Policy Characteristics'!J:J,MATCH($C822,'Policy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22" s="176" t="str">
        <f>IF(ISBLANK(INDEX('Policy Characteristics'!K:K,MATCH($C822,'Policy Characteristics'!$C:$C,0))),"",INDEX('Policy Characteristics'!K:K,MATCH($C822,'Policy Characteristics'!$C:$C,0)))</f>
        <v>industry-ag-main.html#fuel-switching</v>
      </c>
      <c r="R822" s="176" t="str">
        <f>IF(ISBLANK(INDEX('Policy Characteristics'!L:L,MATCH($C822,'Policy Characteristics'!$C:$C,0))),"",INDEX('Policy Characteristics'!L:L,MATCH($C822,'Policy Characteristics'!$C:$C,0)))</f>
        <v>industry-elec-and-hydrogen.html</v>
      </c>
    </row>
    <row r="823" spans="1:18" x14ac:dyDescent="0.25">
      <c r="A823" s="176" t="str">
        <f>IF(ISBLANK(INDEX('Policy Characteristics'!A:A,MATCH($C823,'Policy Characteristics'!$C:$C,0))),"",INDEX('Policy Characteristics'!A:A,MATCH($C823,'Policy Characteristics'!$C:$C,0)))</f>
        <v>Industry</v>
      </c>
      <c r="B823" s="184" t="str">
        <f>IF(ISBLANK(INDEX('Policy Characteristics'!B:B,MATCH($C823,'Policy Characteristics'!$C:$C,0))),"",INDEX('Policy Characteristics'!B:B,MATCH($C823,'Policy Characteristics'!$C:$C,0)))</f>
        <v>Electrification</v>
      </c>
      <c r="C823" s="176" t="str">
        <f t="shared" si="39"/>
        <v>Fraction of Eligible Industrial Energy Use Shifted to Electricity</v>
      </c>
      <c r="D823" s="6" t="s">
        <v>1955</v>
      </c>
      <c r="E823" s="1" t="s">
        <v>2304</v>
      </c>
      <c r="F823" t="s">
        <v>1958</v>
      </c>
      <c r="G823" s="47" t="s">
        <v>2311</v>
      </c>
      <c r="H823" s="44">
        <v>2024</v>
      </c>
      <c r="I823" s="47" t="s">
        <v>43</v>
      </c>
      <c r="J823" s="177" t="str">
        <f>IF(ISBLANK(INDEX('Policy Characteristics'!D:D,MATCH($C823,'Policy Characteristics'!$C:$C,0))),"",INDEX('Policy Characteristics'!D:D,MATCH($C823,'Policy Characteristics'!$C:$C,0)))</f>
        <v>Electrification</v>
      </c>
      <c r="K823" s="176" t="str">
        <f>IF(ISBLANK(INDEX('Policy Characteristics'!E:E,MATCH($C823,'Policy Characteristics'!$C:$C,0))),"",INDEX('Policy Characteristics'!E:E,MATCH($C823,'Policy Characteristics'!$C:$C,0)))</f>
        <v>indst shift to electricity</v>
      </c>
      <c r="L823" s="176">
        <f>IF(ISBLANK(INDEX('Policy Characteristics'!F:F,MATCH($C823,'Policy Characteristics'!$C:$C,0))),"",INDEX('Policy Characteristics'!F:F,MATCH($C823,'Policy Characteristics'!$C:$C,0)))</f>
        <v>0</v>
      </c>
      <c r="M823" s="176">
        <f>IF(ISBLANK(INDEX('Policy Characteristics'!G:G,MATCH($C823,'Policy Characteristics'!$C:$C,0))),"",INDEX('Policy Characteristics'!G:G,MATCH($C823,'Policy Characteristics'!$C:$C,0)))</f>
        <v>1</v>
      </c>
      <c r="N823" s="176">
        <f>IF(ISBLANK(INDEX('Policy Characteristics'!H:H,MATCH($C823,'Policy Characteristics'!$C:$C,0))),"",INDEX('Policy Characteristics'!H:H,MATCH($C823,'Policy Characteristics'!$C:$C,0)))</f>
        <v>0.01</v>
      </c>
      <c r="O823" s="176" t="str">
        <f>IF(ISBLANK(INDEX('Policy Characteristics'!I:I,MATCH($C823,'Policy Characteristics'!$C:$C,0))),"",INDEX('Policy Characteristics'!I:I,MATCH($C823,'Policy Characteristics'!$C:$C,0)))</f>
        <v>% of fuel shifted</v>
      </c>
      <c r="P823" s="176" t="str">
        <f>IF(ISBLANK(INDEX('Policy Characteristics'!J:J,MATCH($C823,'Policy Characteristics'!$C:$C,0))),"",INDEX('Policy Characteristics'!J:J,MATCH($C823,'Policy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23" s="176" t="str">
        <f>IF(ISBLANK(INDEX('Policy Characteristics'!K:K,MATCH($C823,'Policy Characteristics'!$C:$C,0))),"",INDEX('Policy Characteristics'!K:K,MATCH($C823,'Policy Characteristics'!$C:$C,0)))</f>
        <v>industry-ag-main.html#fuel-switching</v>
      </c>
      <c r="R823" s="176" t="str">
        <f>IF(ISBLANK(INDEX('Policy Characteristics'!L:L,MATCH($C823,'Policy Characteristics'!$C:$C,0))),"",INDEX('Policy Characteristics'!L:L,MATCH($C823,'Policy Characteristics'!$C:$C,0)))</f>
        <v>industry-elec-and-hydrogen.html</v>
      </c>
    </row>
    <row r="824" spans="1:18" x14ac:dyDescent="0.25">
      <c r="A824" s="176" t="str">
        <f>IF(ISBLANK(INDEX('Policy Characteristics'!A:A,MATCH($C824,'Policy Characteristics'!$C:$C,0))),"",INDEX('Policy Characteristics'!A:A,MATCH($C824,'Policy Characteristics'!$C:$C,0)))</f>
        <v>Industry</v>
      </c>
      <c r="B824" s="184" t="str">
        <f>IF(ISBLANK(INDEX('Policy Characteristics'!B:B,MATCH($C824,'Policy Characteristics'!$C:$C,0))),"",INDEX('Policy Characteristics'!B:B,MATCH($C824,'Policy Characteristics'!$C:$C,0)))</f>
        <v>Electrification</v>
      </c>
      <c r="C824" s="176" t="str">
        <f t="shared" si="39"/>
        <v>Fraction of Eligible Industrial Energy Use Shifted to Electricity</v>
      </c>
      <c r="D824" s="6" t="s">
        <v>1955</v>
      </c>
      <c r="E824" s="1" t="s">
        <v>2444</v>
      </c>
      <c r="F824" t="s">
        <v>1958</v>
      </c>
      <c r="G824" s="47" t="s">
        <v>2444</v>
      </c>
      <c r="H824" s="44">
        <v>2025</v>
      </c>
      <c r="I824" s="47" t="s">
        <v>43</v>
      </c>
      <c r="J824" s="177" t="str">
        <f>IF(ISBLANK(INDEX('Policy Characteristics'!D:D,MATCH($C824,'Policy Characteristics'!$C:$C,0))),"",INDEX('Policy Characteristics'!D:D,MATCH($C824,'Policy Characteristics'!$C:$C,0)))</f>
        <v>Electrification</v>
      </c>
      <c r="K824" s="176" t="str">
        <f>IF(ISBLANK(INDEX('Policy Characteristics'!E:E,MATCH($C824,'Policy Characteristics'!$C:$C,0))),"",INDEX('Policy Characteristics'!E:E,MATCH($C824,'Policy Characteristics'!$C:$C,0)))</f>
        <v>indst shift to electricity</v>
      </c>
      <c r="L824" s="176">
        <f>IF(ISBLANK(INDEX('Policy Characteristics'!F:F,MATCH($C824,'Policy Characteristics'!$C:$C,0))),"",INDEX('Policy Characteristics'!F:F,MATCH($C824,'Policy Characteristics'!$C:$C,0)))</f>
        <v>0</v>
      </c>
      <c r="M824" s="176">
        <f>IF(ISBLANK(INDEX('Policy Characteristics'!G:G,MATCH($C824,'Policy Characteristics'!$C:$C,0))),"",INDEX('Policy Characteristics'!G:G,MATCH($C824,'Policy Characteristics'!$C:$C,0)))</f>
        <v>1</v>
      </c>
      <c r="N824" s="176">
        <f>IF(ISBLANK(INDEX('Policy Characteristics'!H:H,MATCH($C824,'Policy Characteristics'!$C:$C,0))),"",INDEX('Policy Characteristics'!H:H,MATCH($C824,'Policy Characteristics'!$C:$C,0)))</f>
        <v>0.01</v>
      </c>
      <c r="O824" s="176" t="str">
        <f>IF(ISBLANK(INDEX('Policy Characteristics'!I:I,MATCH($C824,'Policy Characteristics'!$C:$C,0))),"",INDEX('Policy Characteristics'!I:I,MATCH($C824,'Policy Characteristics'!$C:$C,0)))</f>
        <v>% of fuel shifted</v>
      </c>
      <c r="P824" s="176" t="str">
        <f>IF(ISBLANK(INDEX('Policy Characteristics'!J:J,MATCH($C824,'Policy Characteristics'!$C:$C,0))),"",INDEX('Policy Characteristics'!J:J,MATCH($C824,'Policy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24" s="176" t="str">
        <f>IF(ISBLANK(INDEX('Policy Characteristics'!K:K,MATCH($C824,'Policy Characteristics'!$C:$C,0))),"",INDEX('Policy Characteristics'!K:K,MATCH($C824,'Policy Characteristics'!$C:$C,0)))</f>
        <v>industry-ag-main.html#fuel-switching</v>
      </c>
      <c r="R824" s="176" t="str">
        <f>IF(ISBLANK(INDEX('Policy Characteristics'!L:L,MATCH($C824,'Policy Characteristics'!$C:$C,0))),"",INDEX('Policy Characteristics'!L:L,MATCH($C824,'Policy Characteristics'!$C:$C,0)))</f>
        <v>industry-elec-and-hydrogen.html</v>
      </c>
    </row>
    <row r="825" spans="1:18" x14ac:dyDescent="0.25">
      <c r="A825" s="176" t="str">
        <f>IF(ISBLANK(INDEX('Policy Characteristics'!A:A,MATCH($C825,'Policy Characteristics'!$C:$C,0))),"",INDEX('Policy Characteristics'!A:A,MATCH($C825,'Policy Characteristics'!$C:$C,0)))</f>
        <v>Industry</v>
      </c>
      <c r="B825" s="184" t="str">
        <f>IF(ISBLANK(INDEX('Policy Characteristics'!B:B,MATCH($C825,'Policy Characteristics'!$C:$C,0))),"",INDEX('Policy Characteristics'!B:B,MATCH($C825,'Policy Characteristics'!$C:$C,0)))</f>
        <v>Electrification</v>
      </c>
      <c r="C825" s="176" t="str">
        <f t="shared" si="39"/>
        <v>Fraction of Eligible Industrial Energy Use Shifted to Electricity</v>
      </c>
      <c r="D825" s="6" t="s">
        <v>1956</v>
      </c>
      <c r="E825" s="1" t="s">
        <v>2298</v>
      </c>
      <c r="F825" t="s">
        <v>1917</v>
      </c>
      <c r="G825" s="47" t="s">
        <v>2305</v>
      </c>
      <c r="H825" s="44">
        <v>2026</v>
      </c>
      <c r="I825" s="197" t="s">
        <v>44</v>
      </c>
      <c r="J825" s="177" t="str">
        <f>IF(ISBLANK(INDEX('Policy Characteristics'!D:D,MATCH($C825,'Policy Characteristics'!$C:$C,0))),"",INDEX('Policy Characteristics'!D:D,MATCH($C825,'Policy Characteristics'!$C:$C,0)))</f>
        <v>Electrification</v>
      </c>
      <c r="K825" s="176" t="str">
        <f>IF(ISBLANK(INDEX('Policy Characteristics'!E:E,MATCH($C825,'Policy Characteristics'!$C:$C,0))),"",INDEX('Policy Characteristics'!E:E,MATCH($C825,'Policy Characteristics'!$C:$C,0)))</f>
        <v>indst shift to electricity</v>
      </c>
      <c r="L825" s="176">
        <f>IF(ISBLANK(INDEX('Policy Characteristics'!F:F,MATCH($C825,'Policy Characteristics'!$C:$C,0))),"",INDEX('Policy Characteristics'!F:F,MATCH($C825,'Policy Characteristics'!$C:$C,0)))</f>
        <v>0</v>
      </c>
      <c r="M825" s="176">
        <f>IF(ISBLANK(INDEX('Policy Characteristics'!G:G,MATCH($C825,'Policy Characteristics'!$C:$C,0))),"",INDEX('Policy Characteristics'!G:G,MATCH($C825,'Policy Characteristics'!$C:$C,0)))</f>
        <v>1</v>
      </c>
      <c r="N825" s="176">
        <f>IF(ISBLANK(INDEX('Policy Characteristics'!H:H,MATCH($C825,'Policy Characteristics'!$C:$C,0))),"",INDEX('Policy Characteristics'!H:H,MATCH($C825,'Policy Characteristics'!$C:$C,0)))</f>
        <v>0.01</v>
      </c>
      <c r="O825" s="176" t="str">
        <f>IF(ISBLANK(INDEX('Policy Characteristics'!I:I,MATCH($C825,'Policy Characteristics'!$C:$C,0))),"",INDEX('Policy Characteristics'!I:I,MATCH($C825,'Policy Characteristics'!$C:$C,0)))</f>
        <v>% of fuel shifted</v>
      </c>
      <c r="P825" s="176" t="str">
        <f>IF(ISBLANK(INDEX('Policy Characteristics'!J:J,MATCH($C825,'Policy Characteristics'!$C:$C,0))),"",INDEX('Policy Characteristics'!J:J,MATCH($C825,'Policy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25" s="176" t="str">
        <f>IF(ISBLANK(INDEX('Policy Characteristics'!K:K,MATCH($C825,'Policy Characteristics'!$C:$C,0))),"",INDEX('Policy Characteristics'!K:K,MATCH($C825,'Policy Characteristics'!$C:$C,0)))</f>
        <v>industry-ag-main.html#fuel-switching</v>
      </c>
      <c r="R825" s="176" t="str">
        <f>IF(ISBLANK(INDEX('Policy Characteristics'!L:L,MATCH($C825,'Policy Characteristics'!$C:$C,0))),"",INDEX('Policy Characteristics'!L:L,MATCH($C825,'Policy Characteristics'!$C:$C,0)))</f>
        <v>industry-elec-and-hydrogen.html</v>
      </c>
    </row>
    <row r="826" spans="1:18" x14ac:dyDescent="0.25">
      <c r="A826" s="176" t="str">
        <f>IF(ISBLANK(INDEX('Policy Characteristics'!A:A,MATCH($C826,'Policy Characteristics'!$C:$C,0))),"",INDEX('Policy Characteristics'!A:A,MATCH($C826,'Policy Characteristics'!$C:$C,0)))</f>
        <v>Industry</v>
      </c>
      <c r="B826" s="184" t="str">
        <f>IF(ISBLANK(INDEX('Policy Characteristics'!B:B,MATCH($C826,'Policy Characteristics'!$C:$C,0))),"",INDEX('Policy Characteristics'!B:B,MATCH($C826,'Policy Characteristics'!$C:$C,0)))</f>
        <v>Electrification</v>
      </c>
      <c r="C826" s="176" t="str">
        <f t="shared" si="39"/>
        <v>Fraction of Eligible Industrial Energy Use Shifted to Electricity</v>
      </c>
      <c r="D826" s="6" t="s">
        <v>1956</v>
      </c>
      <c r="E826" s="1" t="s">
        <v>2299</v>
      </c>
      <c r="F826" t="s">
        <v>1917</v>
      </c>
      <c r="G826" s="47" t="s">
        <v>2306</v>
      </c>
      <c r="H826" s="44">
        <v>2027</v>
      </c>
      <c r="I826" s="197" t="s">
        <v>44</v>
      </c>
      <c r="J826" s="177" t="str">
        <f>IF(ISBLANK(INDEX('Policy Characteristics'!D:D,MATCH($C826,'Policy Characteristics'!$C:$C,0))),"",INDEX('Policy Characteristics'!D:D,MATCH($C826,'Policy Characteristics'!$C:$C,0)))</f>
        <v>Electrification</v>
      </c>
      <c r="K826" s="176" t="str">
        <f>IF(ISBLANK(INDEX('Policy Characteristics'!E:E,MATCH($C826,'Policy Characteristics'!$C:$C,0))),"",INDEX('Policy Characteristics'!E:E,MATCH($C826,'Policy Characteristics'!$C:$C,0)))</f>
        <v>indst shift to electricity</v>
      </c>
      <c r="L826" s="176">
        <f>IF(ISBLANK(INDEX('Policy Characteristics'!F:F,MATCH($C826,'Policy Characteristics'!$C:$C,0))),"",INDEX('Policy Characteristics'!F:F,MATCH($C826,'Policy Characteristics'!$C:$C,0)))</f>
        <v>0</v>
      </c>
      <c r="M826" s="176">
        <f>IF(ISBLANK(INDEX('Policy Characteristics'!G:G,MATCH($C826,'Policy Characteristics'!$C:$C,0))),"",INDEX('Policy Characteristics'!G:G,MATCH($C826,'Policy Characteristics'!$C:$C,0)))</f>
        <v>1</v>
      </c>
      <c r="N826" s="176">
        <f>IF(ISBLANK(INDEX('Policy Characteristics'!H:H,MATCH($C826,'Policy Characteristics'!$C:$C,0))),"",INDEX('Policy Characteristics'!H:H,MATCH($C826,'Policy Characteristics'!$C:$C,0)))</f>
        <v>0.01</v>
      </c>
      <c r="O826" s="176" t="str">
        <f>IF(ISBLANK(INDEX('Policy Characteristics'!I:I,MATCH($C826,'Policy Characteristics'!$C:$C,0))),"",INDEX('Policy Characteristics'!I:I,MATCH($C826,'Policy Characteristics'!$C:$C,0)))</f>
        <v>% of fuel shifted</v>
      </c>
      <c r="P826" s="176" t="str">
        <f>IF(ISBLANK(INDEX('Policy Characteristics'!J:J,MATCH($C826,'Policy Characteristics'!$C:$C,0))),"",INDEX('Policy Characteristics'!J:J,MATCH($C826,'Policy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26" s="176" t="str">
        <f>IF(ISBLANK(INDEX('Policy Characteristics'!K:K,MATCH($C826,'Policy Characteristics'!$C:$C,0))),"",INDEX('Policy Characteristics'!K:K,MATCH($C826,'Policy Characteristics'!$C:$C,0)))</f>
        <v>industry-ag-main.html#fuel-switching</v>
      </c>
      <c r="R826" s="176" t="str">
        <f>IF(ISBLANK(INDEX('Policy Characteristics'!L:L,MATCH($C826,'Policy Characteristics'!$C:$C,0))),"",INDEX('Policy Characteristics'!L:L,MATCH($C826,'Policy Characteristics'!$C:$C,0)))</f>
        <v>industry-elec-and-hydrogen.html</v>
      </c>
    </row>
    <row r="827" spans="1:18" x14ac:dyDescent="0.25">
      <c r="A827" s="176" t="str">
        <f>IF(ISBLANK(INDEX('Policy Characteristics'!A:A,MATCH($C827,'Policy Characteristics'!$C:$C,0))),"",INDEX('Policy Characteristics'!A:A,MATCH($C827,'Policy Characteristics'!$C:$C,0)))</f>
        <v>Industry</v>
      </c>
      <c r="B827" s="184" t="str">
        <f>IF(ISBLANK(INDEX('Policy Characteristics'!B:B,MATCH($C827,'Policy Characteristics'!$C:$C,0))),"",INDEX('Policy Characteristics'!B:B,MATCH($C827,'Policy Characteristics'!$C:$C,0)))</f>
        <v>Electrification</v>
      </c>
      <c r="C827" s="176" t="str">
        <f t="shared" si="39"/>
        <v>Fraction of Eligible Industrial Energy Use Shifted to Electricity</v>
      </c>
      <c r="D827" s="6" t="s">
        <v>1956</v>
      </c>
      <c r="E827" s="1" t="s">
        <v>2300</v>
      </c>
      <c r="F827" t="s">
        <v>1917</v>
      </c>
      <c r="G827" s="47" t="s">
        <v>2307</v>
      </c>
      <c r="H827" s="44">
        <v>2028</v>
      </c>
      <c r="I827" s="197" t="s">
        <v>44</v>
      </c>
      <c r="J827" s="177" t="str">
        <f>IF(ISBLANK(INDEX('Policy Characteristics'!D:D,MATCH($C827,'Policy Characteristics'!$C:$C,0))),"",INDEX('Policy Characteristics'!D:D,MATCH($C827,'Policy Characteristics'!$C:$C,0)))</f>
        <v>Electrification</v>
      </c>
      <c r="K827" s="176" t="str">
        <f>IF(ISBLANK(INDEX('Policy Characteristics'!E:E,MATCH($C827,'Policy Characteristics'!$C:$C,0))),"",INDEX('Policy Characteristics'!E:E,MATCH($C827,'Policy Characteristics'!$C:$C,0)))</f>
        <v>indst shift to electricity</v>
      </c>
      <c r="L827" s="176">
        <f>IF(ISBLANK(INDEX('Policy Characteristics'!F:F,MATCH($C827,'Policy Characteristics'!$C:$C,0))),"",INDEX('Policy Characteristics'!F:F,MATCH($C827,'Policy Characteristics'!$C:$C,0)))</f>
        <v>0</v>
      </c>
      <c r="M827" s="176">
        <f>IF(ISBLANK(INDEX('Policy Characteristics'!G:G,MATCH($C827,'Policy Characteristics'!$C:$C,0))),"",INDEX('Policy Characteristics'!G:G,MATCH($C827,'Policy Characteristics'!$C:$C,0)))</f>
        <v>1</v>
      </c>
      <c r="N827" s="176">
        <f>IF(ISBLANK(INDEX('Policy Characteristics'!H:H,MATCH($C827,'Policy Characteristics'!$C:$C,0))),"",INDEX('Policy Characteristics'!H:H,MATCH($C827,'Policy Characteristics'!$C:$C,0)))</f>
        <v>0.01</v>
      </c>
      <c r="O827" s="176" t="str">
        <f>IF(ISBLANK(INDEX('Policy Characteristics'!I:I,MATCH($C827,'Policy Characteristics'!$C:$C,0))),"",INDEX('Policy Characteristics'!I:I,MATCH($C827,'Policy Characteristics'!$C:$C,0)))</f>
        <v>% of fuel shifted</v>
      </c>
      <c r="P827" s="176" t="str">
        <f>IF(ISBLANK(INDEX('Policy Characteristics'!J:J,MATCH($C827,'Policy Characteristics'!$C:$C,0))),"",INDEX('Policy Characteristics'!J:J,MATCH($C827,'Policy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27" s="176" t="str">
        <f>IF(ISBLANK(INDEX('Policy Characteristics'!K:K,MATCH($C827,'Policy Characteristics'!$C:$C,0))),"",INDEX('Policy Characteristics'!K:K,MATCH($C827,'Policy Characteristics'!$C:$C,0)))</f>
        <v>industry-ag-main.html#fuel-switching</v>
      </c>
      <c r="R827" s="176" t="str">
        <f>IF(ISBLANK(INDEX('Policy Characteristics'!L:L,MATCH($C827,'Policy Characteristics'!$C:$C,0))),"",INDEX('Policy Characteristics'!L:L,MATCH($C827,'Policy Characteristics'!$C:$C,0)))</f>
        <v>industry-elec-and-hydrogen.html</v>
      </c>
    </row>
    <row r="828" spans="1:18" x14ac:dyDescent="0.25">
      <c r="A828" s="176" t="str">
        <f>IF(ISBLANK(INDEX('Policy Characteristics'!A:A,MATCH($C828,'Policy Characteristics'!$C:$C,0))),"",INDEX('Policy Characteristics'!A:A,MATCH($C828,'Policy Characteristics'!$C:$C,0)))</f>
        <v>Industry</v>
      </c>
      <c r="B828" s="184" t="str">
        <f>IF(ISBLANK(INDEX('Policy Characteristics'!B:B,MATCH($C828,'Policy Characteristics'!$C:$C,0))),"",INDEX('Policy Characteristics'!B:B,MATCH($C828,'Policy Characteristics'!$C:$C,0)))</f>
        <v>Electrification</v>
      </c>
      <c r="C828" s="176" t="str">
        <f t="shared" si="39"/>
        <v>Fraction of Eligible Industrial Energy Use Shifted to Electricity</v>
      </c>
      <c r="D828" s="6" t="s">
        <v>1956</v>
      </c>
      <c r="E828" s="1" t="s">
        <v>2301</v>
      </c>
      <c r="F828" t="s">
        <v>1917</v>
      </c>
      <c r="G828" s="47" t="s">
        <v>2308</v>
      </c>
      <c r="H828" s="44">
        <v>2029</v>
      </c>
      <c r="I828" s="197" t="s">
        <v>44</v>
      </c>
      <c r="J828" s="177" t="str">
        <f>IF(ISBLANK(INDEX('Policy Characteristics'!D:D,MATCH($C828,'Policy Characteristics'!$C:$C,0))),"",INDEX('Policy Characteristics'!D:D,MATCH($C828,'Policy Characteristics'!$C:$C,0)))</f>
        <v>Electrification</v>
      </c>
      <c r="K828" s="176" t="str">
        <f>IF(ISBLANK(INDEX('Policy Characteristics'!E:E,MATCH($C828,'Policy Characteristics'!$C:$C,0))),"",INDEX('Policy Characteristics'!E:E,MATCH($C828,'Policy Characteristics'!$C:$C,0)))</f>
        <v>indst shift to electricity</v>
      </c>
      <c r="L828" s="176">
        <f>IF(ISBLANK(INDEX('Policy Characteristics'!F:F,MATCH($C828,'Policy Characteristics'!$C:$C,0))),"",INDEX('Policy Characteristics'!F:F,MATCH($C828,'Policy Characteristics'!$C:$C,0)))</f>
        <v>0</v>
      </c>
      <c r="M828" s="176">
        <f>IF(ISBLANK(INDEX('Policy Characteristics'!G:G,MATCH($C828,'Policy Characteristics'!$C:$C,0))),"",INDEX('Policy Characteristics'!G:G,MATCH($C828,'Policy Characteristics'!$C:$C,0)))</f>
        <v>1</v>
      </c>
      <c r="N828" s="176">
        <f>IF(ISBLANK(INDEX('Policy Characteristics'!H:H,MATCH($C828,'Policy Characteristics'!$C:$C,0))),"",INDEX('Policy Characteristics'!H:H,MATCH($C828,'Policy Characteristics'!$C:$C,0)))</f>
        <v>0.01</v>
      </c>
      <c r="O828" s="176" t="str">
        <f>IF(ISBLANK(INDEX('Policy Characteristics'!I:I,MATCH($C828,'Policy Characteristics'!$C:$C,0))),"",INDEX('Policy Characteristics'!I:I,MATCH($C828,'Policy Characteristics'!$C:$C,0)))</f>
        <v>% of fuel shifted</v>
      </c>
      <c r="P828" s="176" t="str">
        <f>IF(ISBLANK(INDEX('Policy Characteristics'!J:J,MATCH($C828,'Policy Characteristics'!$C:$C,0))),"",INDEX('Policy Characteristics'!J:J,MATCH($C828,'Policy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28" s="176" t="str">
        <f>IF(ISBLANK(INDEX('Policy Characteristics'!K:K,MATCH($C828,'Policy Characteristics'!$C:$C,0))),"",INDEX('Policy Characteristics'!K:K,MATCH($C828,'Policy Characteristics'!$C:$C,0)))</f>
        <v>industry-ag-main.html#fuel-switching</v>
      </c>
      <c r="R828" s="176" t="str">
        <f>IF(ISBLANK(INDEX('Policy Characteristics'!L:L,MATCH($C828,'Policy Characteristics'!$C:$C,0))),"",INDEX('Policy Characteristics'!L:L,MATCH($C828,'Policy Characteristics'!$C:$C,0)))</f>
        <v>industry-elec-and-hydrogen.html</v>
      </c>
    </row>
    <row r="829" spans="1:18" x14ac:dyDescent="0.25">
      <c r="A829" s="176" t="str">
        <f>IF(ISBLANK(INDEX('Policy Characteristics'!A:A,MATCH($C829,'Policy Characteristics'!$C:$C,0))),"",INDEX('Policy Characteristics'!A:A,MATCH($C829,'Policy Characteristics'!$C:$C,0)))</f>
        <v>Industry</v>
      </c>
      <c r="B829" s="184" t="str">
        <f>IF(ISBLANK(INDEX('Policy Characteristics'!B:B,MATCH($C829,'Policy Characteristics'!$C:$C,0))),"",INDEX('Policy Characteristics'!B:B,MATCH($C829,'Policy Characteristics'!$C:$C,0)))</f>
        <v>Electrification</v>
      </c>
      <c r="C829" s="176" t="str">
        <f t="shared" si="39"/>
        <v>Fraction of Eligible Industrial Energy Use Shifted to Electricity</v>
      </c>
      <c r="D829" s="6" t="s">
        <v>1956</v>
      </c>
      <c r="E829" s="1" t="s">
        <v>2302</v>
      </c>
      <c r="F829" t="s">
        <v>1917</v>
      </c>
      <c r="G829" s="47" t="s">
        <v>2309</v>
      </c>
      <c r="H829" s="44">
        <v>2030</v>
      </c>
      <c r="I829" s="197" t="s">
        <v>44</v>
      </c>
      <c r="J829" s="177" t="str">
        <f>IF(ISBLANK(INDEX('Policy Characteristics'!D:D,MATCH($C829,'Policy Characteristics'!$C:$C,0))),"",INDEX('Policy Characteristics'!D:D,MATCH($C829,'Policy Characteristics'!$C:$C,0)))</f>
        <v>Electrification</v>
      </c>
      <c r="K829" s="176" t="str">
        <f>IF(ISBLANK(INDEX('Policy Characteristics'!E:E,MATCH($C829,'Policy Characteristics'!$C:$C,0))),"",INDEX('Policy Characteristics'!E:E,MATCH($C829,'Policy Characteristics'!$C:$C,0)))</f>
        <v>indst shift to electricity</v>
      </c>
      <c r="L829" s="176">
        <f>IF(ISBLANK(INDEX('Policy Characteristics'!F:F,MATCH($C829,'Policy Characteristics'!$C:$C,0))),"",INDEX('Policy Characteristics'!F:F,MATCH($C829,'Policy Characteristics'!$C:$C,0)))</f>
        <v>0</v>
      </c>
      <c r="M829" s="176">
        <f>IF(ISBLANK(INDEX('Policy Characteristics'!G:G,MATCH($C829,'Policy Characteristics'!$C:$C,0))),"",INDEX('Policy Characteristics'!G:G,MATCH($C829,'Policy Characteristics'!$C:$C,0)))</f>
        <v>1</v>
      </c>
      <c r="N829" s="176">
        <f>IF(ISBLANK(INDEX('Policy Characteristics'!H:H,MATCH($C829,'Policy Characteristics'!$C:$C,0))),"",INDEX('Policy Characteristics'!H:H,MATCH($C829,'Policy Characteristics'!$C:$C,0)))</f>
        <v>0.01</v>
      </c>
      <c r="O829" s="176" t="str">
        <f>IF(ISBLANK(INDEX('Policy Characteristics'!I:I,MATCH($C829,'Policy Characteristics'!$C:$C,0))),"",INDEX('Policy Characteristics'!I:I,MATCH($C829,'Policy Characteristics'!$C:$C,0)))</f>
        <v>% of fuel shifted</v>
      </c>
      <c r="P829" s="176" t="str">
        <f>IF(ISBLANK(INDEX('Policy Characteristics'!J:J,MATCH($C829,'Policy Characteristics'!$C:$C,0))),"",INDEX('Policy Characteristics'!J:J,MATCH($C829,'Policy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29" s="176" t="str">
        <f>IF(ISBLANK(INDEX('Policy Characteristics'!K:K,MATCH($C829,'Policy Characteristics'!$C:$C,0))),"",INDEX('Policy Characteristics'!K:K,MATCH($C829,'Policy Characteristics'!$C:$C,0)))</f>
        <v>industry-ag-main.html#fuel-switching</v>
      </c>
      <c r="R829" s="176" t="str">
        <f>IF(ISBLANK(INDEX('Policy Characteristics'!L:L,MATCH($C829,'Policy Characteristics'!$C:$C,0))),"",INDEX('Policy Characteristics'!L:L,MATCH($C829,'Policy Characteristics'!$C:$C,0)))</f>
        <v>industry-elec-and-hydrogen.html</v>
      </c>
    </row>
    <row r="830" spans="1:18" x14ac:dyDescent="0.25">
      <c r="A830" s="176" t="str">
        <f>IF(ISBLANK(INDEX('Policy Characteristics'!A:A,MATCH($C830,'Policy Characteristics'!$C:$C,0))),"",INDEX('Policy Characteristics'!A:A,MATCH($C830,'Policy Characteristics'!$C:$C,0)))</f>
        <v>Industry</v>
      </c>
      <c r="B830" s="184" t="str">
        <f>IF(ISBLANK(INDEX('Policy Characteristics'!B:B,MATCH($C830,'Policy Characteristics'!$C:$C,0))),"",INDEX('Policy Characteristics'!B:B,MATCH($C830,'Policy Characteristics'!$C:$C,0)))</f>
        <v>Electrification</v>
      </c>
      <c r="C830" s="176" t="str">
        <f t="shared" si="39"/>
        <v>Fraction of Eligible Industrial Energy Use Shifted to Electricity</v>
      </c>
      <c r="D830" s="6" t="s">
        <v>1956</v>
      </c>
      <c r="E830" s="1" t="s">
        <v>2303</v>
      </c>
      <c r="F830" t="s">
        <v>1917</v>
      </c>
      <c r="G830" s="47" t="s">
        <v>2310</v>
      </c>
      <c r="H830" s="44">
        <v>2031</v>
      </c>
      <c r="I830" s="197" t="s">
        <v>44</v>
      </c>
      <c r="J830" s="177" t="str">
        <f>IF(ISBLANK(INDEX('Policy Characteristics'!D:D,MATCH($C830,'Policy Characteristics'!$C:$C,0))),"",INDEX('Policy Characteristics'!D:D,MATCH($C830,'Policy Characteristics'!$C:$C,0)))</f>
        <v>Electrification</v>
      </c>
      <c r="K830" s="176" t="str">
        <f>IF(ISBLANK(INDEX('Policy Characteristics'!E:E,MATCH($C830,'Policy Characteristics'!$C:$C,0))),"",INDEX('Policy Characteristics'!E:E,MATCH($C830,'Policy Characteristics'!$C:$C,0)))</f>
        <v>indst shift to electricity</v>
      </c>
      <c r="L830" s="176">
        <f>IF(ISBLANK(INDEX('Policy Characteristics'!F:F,MATCH($C830,'Policy Characteristics'!$C:$C,0))),"",INDEX('Policy Characteristics'!F:F,MATCH($C830,'Policy Characteristics'!$C:$C,0)))</f>
        <v>0</v>
      </c>
      <c r="M830" s="176">
        <f>IF(ISBLANK(INDEX('Policy Characteristics'!G:G,MATCH($C830,'Policy Characteristics'!$C:$C,0))),"",INDEX('Policy Characteristics'!G:G,MATCH($C830,'Policy Characteristics'!$C:$C,0)))</f>
        <v>1</v>
      </c>
      <c r="N830" s="176">
        <f>IF(ISBLANK(INDEX('Policy Characteristics'!H:H,MATCH($C830,'Policy Characteristics'!$C:$C,0))),"",INDEX('Policy Characteristics'!H:H,MATCH($C830,'Policy Characteristics'!$C:$C,0)))</f>
        <v>0.01</v>
      </c>
      <c r="O830" s="176" t="str">
        <f>IF(ISBLANK(INDEX('Policy Characteristics'!I:I,MATCH($C830,'Policy Characteristics'!$C:$C,0))),"",INDEX('Policy Characteristics'!I:I,MATCH($C830,'Policy Characteristics'!$C:$C,0)))</f>
        <v>% of fuel shifted</v>
      </c>
      <c r="P830" s="176" t="str">
        <f>IF(ISBLANK(INDEX('Policy Characteristics'!J:J,MATCH($C830,'Policy Characteristics'!$C:$C,0))),"",INDEX('Policy Characteristics'!J:J,MATCH($C830,'Policy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30" s="176" t="str">
        <f>IF(ISBLANK(INDEX('Policy Characteristics'!K:K,MATCH($C830,'Policy Characteristics'!$C:$C,0))),"",INDEX('Policy Characteristics'!K:K,MATCH($C830,'Policy Characteristics'!$C:$C,0)))</f>
        <v>industry-ag-main.html#fuel-switching</v>
      </c>
      <c r="R830" s="176" t="str">
        <f>IF(ISBLANK(INDEX('Policy Characteristics'!L:L,MATCH($C830,'Policy Characteristics'!$C:$C,0))),"",INDEX('Policy Characteristics'!L:L,MATCH($C830,'Policy Characteristics'!$C:$C,0)))</f>
        <v>industry-elec-and-hydrogen.html</v>
      </c>
    </row>
    <row r="831" spans="1:18" x14ac:dyDescent="0.25">
      <c r="A831" s="176" t="str">
        <f>IF(ISBLANK(INDEX('Policy Characteristics'!A:A,MATCH($C831,'Policy Characteristics'!$C:$C,0))),"",INDEX('Policy Characteristics'!A:A,MATCH($C831,'Policy Characteristics'!$C:$C,0)))</f>
        <v>Industry</v>
      </c>
      <c r="B831" s="184" t="str">
        <f>IF(ISBLANK(INDEX('Policy Characteristics'!B:B,MATCH($C831,'Policy Characteristics'!$C:$C,0))),"",INDEX('Policy Characteristics'!B:B,MATCH($C831,'Policy Characteristics'!$C:$C,0)))</f>
        <v>Electrification</v>
      </c>
      <c r="C831" s="176" t="str">
        <f t="shared" si="39"/>
        <v>Fraction of Eligible Industrial Energy Use Shifted to Electricity</v>
      </c>
      <c r="D831" s="6" t="s">
        <v>1956</v>
      </c>
      <c r="E831" s="1" t="s">
        <v>2304</v>
      </c>
      <c r="F831" t="s">
        <v>1917</v>
      </c>
      <c r="G831" s="47" t="s">
        <v>2311</v>
      </c>
      <c r="H831" s="44">
        <v>2032</v>
      </c>
      <c r="I831" s="197" t="s">
        <v>44</v>
      </c>
      <c r="J831" s="177" t="str">
        <f>IF(ISBLANK(INDEX('Policy Characteristics'!D:D,MATCH($C831,'Policy Characteristics'!$C:$C,0))),"",INDEX('Policy Characteristics'!D:D,MATCH($C831,'Policy Characteristics'!$C:$C,0)))</f>
        <v>Electrification</v>
      </c>
      <c r="K831" s="176" t="str">
        <f>IF(ISBLANK(INDEX('Policy Characteristics'!E:E,MATCH($C831,'Policy Characteristics'!$C:$C,0))),"",INDEX('Policy Characteristics'!E:E,MATCH($C831,'Policy Characteristics'!$C:$C,0)))</f>
        <v>indst shift to electricity</v>
      </c>
      <c r="L831" s="176">
        <f>IF(ISBLANK(INDEX('Policy Characteristics'!F:F,MATCH($C831,'Policy Characteristics'!$C:$C,0))),"",INDEX('Policy Characteristics'!F:F,MATCH($C831,'Policy Characteristics'!$C:$C,0)))</f>
        <v>0</v>
      </c>
      <c r="M831" s="176">
        <f>IF(ISBLANK(INDEX('Policy Characteristics'!G:G,MATCH($C831,'Policy Characteristics'!$C:$C,0))),"",INDEX('Policy Characteristics'!G:G,MATCH($C831,'Policy Characteristics'!$C:$C,0)))</f>
        <v>1</v>
      </c>
      <c r="N831" s="176">
        <f>IF(ISBLANK(INDEX('Policy Characteristics'!H:H,MATCH($C831,'Policy Characteristics'!$C:$C,0))),"",INDEX('Policy Characteristics'!H:H,MATCH($C831,'Policy Characteristics'!$C:$C,0)))</f>
        <v>0.01</v>
      </c>
      <c r="O831" s="176" t="str">
        <f>IF(ISBLANK(INDEX('Policy Characteristics'!I:I,MATCH($C831,'Policy Characteristics'!$C:$C,0))),"",INDEX('Policy Characteristics'!I:I,MATCH($C831,'Policy Characteristics'!$C:$C,0)))</f>
        <v>% of fuel shifted</v>
      </c>
      <c r="P831" s="176" t="str">
        <f>IF(ISBLANK(INDEX('Policy Characteristics'!J:J,MATCH($C831,'Policy Characteristics'!$C:$C,0))),"",INDEX('Policy Characteristics'!J:J,MATCH($C831,'Policy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31" s="176" t="str">
        <f>IF(ISBLANK(INDEX('Policy Characteristics'!K:K,MATCH($C831,'Policy Characteristics'!$C:$C,0))),"",INDEX('Policy Characteristics'!K:K,MATCH($C831,'Policy Characteristics'!$C:$C,0)))</f>
        <v>industry-ag-main.html#fuel-switching</v>
      </c>
      <c r="R831" s="176" t="str">
        <f>IF(ISBLANK(INDEX('Policy Characteristics'!L:L,MATCH($C831,'Policy Characteristics'!$C:$C,0))),"",INDEX('Policy Characteristics'!L:L,MATCH($C831,'Policy Characteristics'!$C:$C,0)))</f>
        <v>industry-elec-and-hydrogen.html</v>
      </c>
    </row>
    <row r="832" spans="1:18" x14ac:dyDescent="0.25">
      <c r="A832" s="176" t="str">
        <f>IF(ISBLANK(INDEX('Policy Characteristics'!A:A,MATCH($C832,'Policy Characteristics'!$C:$C,0))),"",INDEX('Policy Characteristics'!A:A,MATCH($C832,'Policy Characteristics'!$C:$C,0)))</f>
        <v>Industry</v>
      </c>
      <c r="B832" s="184" t="str">
        <f>IF(ISBLANK(INDEX('Policy Characteristics'!B:B,MATCH($C832,'Policy Characteristics'!$C:$C,0))),"",INDEX('Policy Characteristics'!B:B,MATCH($C832,'Policy Characteristics'!$C:$C,0)))</f>
        <v>Electrification</v>
      </c>
      <c r="C832" s="176" t="str">
        <f t="shared" si="39"/>
        <v>Fraction of Eligible Industrial Energy Use Shifted to Electricity</v>
      </c>
      <c r="D832" s="6" t="s">
        <v>1956</v>
      </c>
      <c r="E832" s="1" t="s">
        <v>2444</v>
      </c>
      <c r="F832" t="s">
        <v>1917</v>
      </c>
      <c r="G832" s="47" t="s">
        <v>2444</v>
      </c>
      <c r="H832" s="44">
        <v>2033</v>
      </c>
      <c r="I832" s="197" t="s">
        <v>44</v>
      </c>
      <c r="J832" s="177" t="str">
        <f>IF(ISBLANK(INDEX('Policy Characteristics'!D:D,MATCH($C832,'Policy Characteristics'!$C:$C,0))),"",INDEX('Policy Characteristics'!D:D,MATCH($C832,'Policy Characteristics'!$C:$C,0)))</f>
        <v>Electrification</v>
      </c>
      <c r="K832" s="176" t="str">
        <f>IF(ISBLANK(INDEX('Policy Characteristics'!E:E,MATCH($C832,'Policy Characteristics'!$C:$C,0))),"",INDEX('Policy Characteristics'!E:E,MATCH($C832,'Policy Characteristics'!$C:$C,0)))</f>
        <v>indst shift to electricity</v>
      </c>
      <c r="L832" s="176">
        <f>IF(ISBLANK(INDEX('Policy Characteristics'!F:F,MATCH($C832,'Policy Characteristics'!$C:$C,0))),"",INDEX('Policy Characteristics'!F:F,MATCH($C832,'Policy Characteristics'!$C:$C,0)))</f>
        <v>0</v>
      </c>
      <c r="M832" s="176">
        <f>IF(ISBLANK(INDEX('Policy Characteristics'!G:G,MATCH($C832,'Policy Characteristics'!$C:$C,0))),"",INDEX('Policy Characteristics'!G:G,MATCH($C832,'Policy Characteristics'!$C:$C,0)))</f>
        <v>1</v>
      </c>
      <c r="N832" s="176">
        <f>IF(ISBLANK(INDEX('Policy Characteristics'!H:H,MATCH($C832,'Policy Characteristics'!$C:$C,0))),"",INDEX('Policy Characteristics'!H:H,MATCH($C832,'Policy Characteristics'!$C:$C,0)))</f>
        <v>0.01</v>
      </c>
      <c r="O832" s="176" t="str">
        <f>IF(ISBLANK(INDEX('Policy Characteristics'!I:I,MATCH($C832,'Policy Characteristics'!$C:$C,0))),"",INDEX('Policy Characteristics'!I:I,MATCH($C832,'Policy Characteristics'!$C:$C,0)))</f>
        <v>% of fuel shifted</v>
      </c>
      <c r="P832" s="176" t="str">
        <f>IF(ISBLANK(INDEX('Policy Characteristics'!J:J,MATCH($C832,'Policy Characteristics'!$C:$C,0))),"",INDEX('Policy Characteristics'!J:J,MATCH($C832,'Policy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32" s="176" t="str">
        <f>IF(ISBLANK(INDEX('Policy Characteristics'!K:K,MATCH($C832,'Policy Characteristics'!$C:$C,0))),"",INDEX('Policy Characteristics'!K:K,MATCH($C832,'Policy Characteristics'!$C:$C,0)))</f>
        <v>industry-ag-main.html#fuel-switching</v>
      </c>
      <c r="R832" s="176" t="str">
        <f>IF(ISBLANK(INDEX('Policy Characteristics'!L:L,MATCH($C832,'Policy Characteristics'!$C:$C,0))),"",INDEX('Policy Characteristics'!L:L,MATCH($C832,'Policy Characteristics'!$C:$C,0)))</f>
        <v>industry-elec-and-hydrogen.html</v>
      </c>
    </row>
    <row r="833" spans="1:18" s="2" customFormat="1" x14ac:dyDescent="0.25">
      <c r="A833" s="176" t="str">
        <f>IF(ISBLANK(INDEX('Policy Characteristics'!A:A,MATCH($C833,'Policy Characteristics'!$C:$C,0))),"",INDEX('Policy Characteristics'!A:A,MATCH($C833,'Policy Characteristics'!$C:$C,0)))</f>
        <v>Industry</v>
      </c>
      <c r="B833" s="184" t="str">
        <f>IF(ISBLANK(INDEX('Policy Characteristics'!B:B,MATCH($C833,'Policy Characteristics'!$C:$C,0))),"",INDEX('Policy Characteristics'!B:B,MATCH($C833,'Policy Characteristics'!$C:$C,0)))</f>
        <v>F-Gas Substitution</v>
      </c>
      <c r="C833" s="191" t="s">
        <v>1650</v>
      </c>
      <c r="D833" s="6"/>
      <c r="E833" s="6"/>
      <c r="F833" s="6"/>
      <c r="G833" s="6"/>
      <c r="H833" s="49">
        <v>58</v>
      </c>
      <c r="I833" s="197" t="s">
        <v>43</v>
      </c>
      <c r="J833" s="177" t="str">
        <f>IF(ISBLANK(INDEX('Policy Characteristics'!D:D,MATCH($C833,'Policy Characteristics'!$C:$C,0))),"",INDEX('Policy Characteristics'!D:D,MATCH($C833,'Policy Characteristics'!$C:$C,0)))</f>
        <v>F-gas Measures</v>
      </c>
      <c r="K833" s="176" t="str">
        <f>IF(ISBLANK(INDEX('Policy Characteristics'!E:E,MATCH($C833,'Policy Characteristics'!$C:$C,0))),"",INDEX('Policy Characteristics'!E:E,MATCH($C833,'Policy Characteristics'!$C:$C,0)))</f>
        <v>indst f gas substitution</v>
      </c>
      <c r="L833" s="176">
        <f>IF(ISBLANK(INDEX('Policy Characteristics'!F:F,MATCH($C833,'Policy Characteristics'!$C:$C,0))),"",INDEX('Policy Characteristics'!F:F,MATCH($C833,'Policy Characteristics'!$C:$C,0)))</f>
        <v>0</v>
      </c>
      <c r="M833" s="176">
        <f>IF(ISBLANK(INDEX('Policy Characteristics'!G:G,MATCH($C833,'Policy Characteristics'!$C:$C,0))),"",INDEX('Policy Characteristics'!G:G,MATCH($C833,'Policy Characteristics'!$C:$C,0)))</f>
        <v>1</v>
      </c>
      <c r="N833" s="176">
        <f>IF(ISBLANK(INDEX('Policy Characteristics'!H:H,MATCH($C833,'Policy Characteristics'!$C:$C,0))),"",INDEX('Policy Characteristics'!H:H,MATCH($C833,'Policy Characteristics'!$C:$C,0)))</f>
        <v>0.01</v>
      </c>
      <c r="O833" s="176" t="str">
        <f>IF(ISBLANK(INDEX('Policy Characteristics'!I:I,MATCH($C833,'Policy Characteristics'!$C:$C,0))),"",INDEX('Policy Characteristics'!I:I,MATCH($C833,'Policy Characteristics'!$C:$C,0)))</f>
        <v>% of potential achieved</v>
      </c>
      <c r="P833" s="176" t="str">
        <f>IF(ISBLANK(INDEX('Policy Characteristics'!J:J,MATCH($C833,'Policy Characteristics'!$C:$C,0))),"",INDEX('Policy Characteristics'!J:J,MATCH($C833,'Policy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833" s="176" t="str">
        <f>IF(ISBLANK(INDEX('Policy Characteristics'!K:K,MATCH($C833,'Policy Characteristics'!$C:$C,0))),"",INDEX('Policy Characteristics'!K:K,MATCH($C833,'Policy Characteristics'!$C:$C,0)))</f>
        <v>industry-ag-main.html#avoid-f-gases</v>
      </c>
      <c r="R833" s="176" t="str">
        <f>IF(ISBLANK(INDEX('Policy Characteristics'!L:L,MATCH($C833,'Policy Characteristics'!$C:$C,0))),"",INDEX('Policy Characteristics'!L:L,MATCH($C833,'Policy Characteristics'!$C:$C,0)))</f>
        <v>avoid-f-gases.html</v>
      </c>
    </row>
    <row r="834" spans="1:18" s="2" customFormat="1" x14ac:dyDescent="0.25">
      <c r="A834" s="176" t="str">
        <f>IF(ISBLANK(INDEX('Policy Characteristics'!A:A,MATCH($C834,'Policy Characteristics'!$C:$C,0))),"",INDEX('Policy Characteristics'!A:A,MATCH($C834,'Policy Characteristics'!$C:$C,0)))</f>
        <v>Industry</v>
      </c>
      <c r="B834" s="184" t="str">
        <f>IF(ISBLANK(INDEX('Policy Characteristics'!B:B,MATCH($C834,'Policy Characteristics'!$C:$C,0))),"",INDEX('Policy Characteristics'!B:B,MATCH($C834,'Policy Characteristics'!$C:$C,0)))</f>
        <v>F-Gas Destruction</v>
      </c>
      <c r="C834" s="191" t="s">
        <v>1651</v>
      </c>
      <c r="D834" s="6"/>
      <c r="E834" s="6"/>
      <c r="F834" s="6"/>
      <c r="G834" s="6"/>
      <c r="H834" s="49">
        <v>510</v>
      </c>
      <c r="I834" s="197" t="s">
        <v>43</v>
      </c>
      <c r="J834" s="177" t="str">
        <f>IF(ISBLANK(INDEX('Policy Characteristics'!D:D,MATCH($C834,'Policy Characteristics'!$C:$C,0))),"",INDEX('Policy Characteristics'!D:D,MATCH($C834,'Policy Characteristics'!$C:$C,0)))</f>
        <v>F-gas Measures</v>
      </c>
      <c r="K834" s="176" t="str">
        <f>IF(ISBLANK(INDEX('Policy Characteristics'!E:E,MATCH($C834,'Policy Characteristics'!$C:$C,0))),"",INDEX('Policy Characteristics'!E:E,MATCH($C834,'Policy Characteristics'!$C:$C,0)))</f>
        <v>indst f gas destruction</v>
      </c>
      <c r="L834" s="176">
        <f>IF(ISBLANK(INDEX('Policy Characteristics'!F:F,MATCH($C834,'Policy Characteristics'!$C:$C,0))),"",INDEX('Policy Characteristics'!F:F,MATCH($C834,'Policy Characteristics'!$C:$C,0)))</f>
        <v>0</v>
      </c>
      <c r="M834" s="176">
        <f>IF(ISBLANK(INDEX('Policy Characteristics'!G:G,MATCH($C834,'Policy Characteristics'!$C:$C,0))),"",INDEX('Policy Characteristics'!G:G,MATCH($C834,'Policy Characteristics'!$C:$C,0)))</f>
        <v>1</v>
      </c>
      <c r="N834" s="176">
        <f>IF(ISBLANK(INDEX('Policy Characteristics'!H:H,MATCH($C834,'Policy Characteristics'!$C:$C,0))),"",INDEX('Policy Characteristics'!H:H,MATCH($C834,'Policy Characteristics'!$C:$C,0)))</f>
        <v>0.01</v>
      </c>
      <c r="O834" s="176" t="str">
        <f>IF(ISBLANK(INDEX('Policy Characteristics'!I:I,MATCH($C834,'Policy Characteristics'!$C:$C,0))),"",INDEX('Policy Characteristics'!I:I,MATCH($C834,'Policy Characteristics'!$C:$C,0)))</f>
        <v>% of potential achieved</v>
      </c>
      <c r="P834" s="176" t="str">
        <f>IF(ISBLANK(INDEX('Policy Characteristics'!J:J,MATCH($C834,'Policy Characteristics'!$C:$C,0))),"",INDEX('Policy Characteristics'!J:J,MATCH($C834,'Policy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834" s="176" t="str">
        <f>IF(ISBLANK(INDEX('Policy Characteristics'!K:K,MATCH($C834,'Policy Characteristics'!$C:$C,0))),"",INDEX('Policy Characteristics'!K:K,MATCH($C834,'Policy Characteristics'!$C:$C,0)))</f>
        <v>industry-ag-main.html#avoid-f-gases</v>
      </c>
      <c r="R834" s="176" t="str">
        <f>IF(ISBLANK(INDEX('Policy Characteristics'!L:L,MATCH($C834,'Policy Characteristics'!$C:$C,0))),"",INDEX('Policy Characteristics'!L:L,MATCH($C834,'Policy Characteristics'!$C:$C,0)))</f>
        <v>avoid-f-gases.html</v>
      </c>
    </row>
    <row r="835" spans="1:18" s="2" customFormat="1" x14ac:dyDescent="0.25">
      <c r="A835" s="176" t="str">
        <f>IF(ISBLANK(INDEX('Policy Characteristics'!A:A,MATCH($C835,'Policy Characteristics'!$C:$C,0))),"",INDEX('Policy Characteristics'!A:A,MATCH($C835,'Policy Characteristics'!$C:$C,0)))</f>
        <v>Industry</v>
      </c>
      <c r="B835" s="184" t="str">
        <f>IF(ISBLANK(INDEX('Policy Characteristics'!B:B,MATCH($C835,'Policy Characteristics'!$C:$C,0))),"",INDEX('Policy Characteristics'!B:B,MATCH($C835,'Policy Characteristics'!$C:$C,0)))</f>
        <v>F-Gas Recovery</v>
      </c>
      <c r="C835" s="191" t="s">
        <v>1652</v>
      </c>
      <c r="D835" s="6"/>
      <c r="E835" s="6"/>
      <c r="F835" s="6"/>
      <c r="G835" s="6"/>
      <c r="H835" s="49">
        <v>511</v>
      </c>
      <c r="I835" s="197" t="s">
        <v>43</v>
      </c>
      <c r="J835" s="177" t="str">
        <f>IF(ISBLANK(INDEX('Policy Characteristics'!D:D,MATCH($C835,'Policy Characteristics'!$C:$C,0))),"",INDEX('Policy Characteristics'!D:D,MATCH($C835,'Policy Characteristics'!$C:$C,0)))</f>
        <v>F-gas Measures</v>
      </c>
      <c r="K835" s="176" t="str">
        <f>IF(ISBLANK(INDEX('Policy Characteristics'!E:E,MATCH($C835,'Policy Characteristics'!$C:$C,0))),"",INDEX('Policy Characteristics'!E:E,MATCH($C835,'Policy Characteristics'!$C:$C,0)))</f>
        <v>indst f gas recovery</v>
      </c>
      <c r="L835" s="176">
        <f>IF(ISBLANK(INDEX('Policy Characteristics'!F:F,MATCH($C835,'Policy Characteristics'!$C:$C,0))),"",INDEX('Policy Characteristics'!F:F,MATCH($C835,'Policy Characteristics'!$C:$C,0)))</f>
        <v>0</v>
      </c>
      <c r="M835" s="176">
        <f>IF(ISBLANK(INDEX('Policy Characteristics'!G:G,MATCH($C835,'Policy Characteristics'!$C:$C,0))),"",INDEX('Policy Characteristics'!G:G,MATCH($C835,'Policy Characteristics'!$C:$C,0)))</f>
        <v>1</v>
      </c>
      <c r="N835" s="176">
        <f>IF(ISBLANK(INDEX('Policy Characteristics'!H:H,MATCH($C835,'Policy Characteristics'!$C:$C,0))),"",INDEX('Policy Characteristics'!H:H,MATCH($C835,'Policy Characteristics'!$C:$C,0)))</f>
        <v>0.01</v>
      </c>
      <c r="O835" s="176" t="str">
        <f>IF(ISBLANK(INDEX('Policy Characteristics'!I:I,MATCH($C835,'Policy Characteristics'!$C:$C,0))),"",INDEX('Policy Characteristics'!I:I,MATCH($C835,'Policy Characteristics'!$C:$C,0)))</f>
        <v>% of potential achieved</v>
      </c>
      <c r="P835" s="176" t="str">
        <f>IF(ISBLANK(INDEX('Policy Characteristics'!J:J,MATCH($C835,'Policy Characteristics'!$C:$C,0))),"",INDEX('Policy Characteristics'!J:J,MATCH($C835,'Policy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835" s="176" t="str">
        <f>IF(ISBLANK(INDEX('Policy Characteristics'!K:K,MATCH($C835,'Policy Characteristics'!$C:$C,0))),"",INDEX('Policy Characteristics'!K:K,MATCH($C835,'Policy Characteristics'!$C:$C,0)))</f>
        <v>industry-ag-main.html#avoid-f-gases</v>
      </c>
      <c r="R835" s="176" t="str">
        <f>IF(ISBLANK(INDEX('Policy Characteristics'!L:L,MATCH($C835,'Policy Characteristics'!$C:$C,0))),"",INDEX('Policy Characteristics'!L:L,MATCH($C835,'Policy Characteristics'!$C:$C,0)))</f>
        <v>avoid-f-gases.html</v>
      </c>
    </row>
    <row r="836" spans="1:18" s="2" customFormat="1" x14ac:dyDescent="0.25">
      <c r="A836" s="176" t="str">
        <f>IF(ISBLANK(INDEX('Policy Characteristics'!A:A,MATCH($C836,'Policy Characteristics'!$C:$C,0))),"",INDEX('Policy Characteristics'!A:A,MATCH($C836,'Policy Characteristics'!$C:$C,0)))</f>
        <v>Industry</v>
      </c>
      <c r="B836" s="184" t="str">
        <f>IF(ISBLANK(INDEX('Policy Characteristics'!B:B,MATCH($C836,'Policy Characteristics'!$C:$C,0))),"",INDEX('Policy Characteristics'!B:B,MATCH($C836,'Policy Characteristics'!$C:$C,0)))</f>
        <v>F-Gas Eqpt. Maintenance &amp; Retrofits</v>
      </c>
      <c r="C836" s="191" t="s">
        <v>1653</v>
      </c>
      <c r="D836" s="6" t="s">
        <v>1941</v>
      </c>
      <c r="E836" s="6"/>
      <c r="F836" t="s">
        <v>1455</v>
      </c>
      <c r="G836" s="6"/>
      <c r="H836" s="49">
        <v>512</v>
      </c>
      <c r="I836" s="197" t="s">
        <v>43</v>
      </c>
      <c r="J836" s="177" t="str">
        <f>IF(ISBLANK(INDEX('Policy Characteristics'!D:D,MATCH($C836,'Policy Characteristics'!$C:$C,0))),"",INDEX('Policy Characteristics'!D:D,MATCH($C836,'Policy Characteristics'!$C:$C,0)))</f>
        <v>F-gas Measures</v>
      </c>
      <c r="K836" s="176" t="str">
        <f>IF(ISBLANK(INDEX('Policy Characteristics'!E:E,MATCH($C836,'Policy Characteristics'!$C:$C,0))),"",INDEX('Policy Characteristics'!E:E,MATCH($C836,'Policy Characteristics'!$C:$C,0)))</f>
        <v>indst f gas inspct maint retrofit</v>
      </c>
      <c r="L836" s="176">
        <f>IF(ISBLANK(INDEX('Policy Characteristics'!F:F,MATCH($C836,'Policy Characteristics'!$C:$C,0))),"",INDEX('Policy Characteristics'!F:F,MATCH($C836,'Policy Characteristics'!$C:$C,0)))</f>
        <v>0</v>
      </c>
      <c r="M836" s="176">
        <f>IF(ISBLANK(INDEX('Policy Characteristics'!G:G,MATCH($C836,'Policy Characteristics'!$C:$C,0))),"",INDEX('Policy Characteristics'!G:G,MATCH($C836,'Policy Characteristics'!$C:$C,0)))</f>
        <v>1</v>
      </c>
      <c r="N836" s="176">
        <f>IF(ISBLANK(INDEX('Policy Characteristics'!H:H,MATCH($C836,'Policy Characteristics'!$C:$C,0))),"",INDEX('Policy Characteristics'!H:H,MATCH($C836,'Policy Characteristics'!$C:$C,0)))</f>
        <v>0.01</v>
      </c>
      <c r="O836" s="176" t="str">
        <f>IF(ISBLANK(INDEX('Policy Characteristics'!I:I,MATCH($C836,'Policy Characteristics'!$C:$C,0))),"",INDEX('Policy Characteristics'!I:I,MATCH($C836,'Policy Characteristics'!$C:$C,0)))</f>
        <v>% of potential achieved</v>
      </c>
      <c r="P836" s="176" t="str">
        <f>IF(ISBLANK(INDEX('Policy Characteristics'!J:J,MATCH($C836,'Policy Characteristics'!$C:$C,0))),"",INDEX('Policy Characteristics'!J:J,MATCH($C836,'Policy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836" s="176" t="str">
        <f>IF(ISBLANK(INDEX('Policy Characteristics'!K:K,MATCH($C836,'Policy Characteristics'!$C:$C,0))),"",INDEX('Policy Characteristics'!K:K,MATCH($C836,'Policy Characteristics'!$C:$C,0)))</f>
        <v>industry-ag-main.html#avoid-f-gases</v>
      </c>
      <c r="R836" s="176" t="str">
        <f>IF(ISBLANK(INDEX('Policy Characteristics'!L:L,MATCH($C836,'Policy Characteristics'!$C:$C,0))),"",INDEX('Policy Characteristics'!L:L,MATCH($C836,'Policy Characteristics'!$C:$C,0)))</f>
        <v>avoid-f-gases.html</v>
      </c>
    </row>
    <row r="837" spans="1:18" s="2" customFormat="1" x14ac:dyDescent="0.25">
      <c r="A837" s="176" t="str">
        <f>IF(ISBLANK(INDEX('Policy Characteristics'!A:A,MATCH($C837,'Policy Characteristics'!$C:$C,0))),"",INDEX('Policy Characteristics'!A:A,MATCH($C837,'Policy Characteristics'!$C:$C,0)))</f>
        <v>Industry</v>
      </c>
      <c r="B837" s="184" t="str">
        <f>IF(ISBLANK(INDEX('Policy Characteristics'!B:B,MATCH($C837,'Policy Characteristics'!$C:$C,0))),"",INDEX('Policy Characteristics'!B:B,MATCH($C837,'Policy Characteristics'!$C:$C,0)))</f>
        <v>F-Gas Eqpt. Maintenance &amp; Retrofits</v>
      </c>
      <c r="C837" s="191" t="s">
        <v>1653</v>
      </c>
      <c r="D837" s="6" t="s">
        <v>1946</v>
      </c>
      <c r="E837" s="6"/>
      <c r="F837" t="s">
        <v>1908</v>
      </c>
      <c r="G837" s="6"/>
      <c r="H837" s="49">
        <v>1653</v>
      </c>
      <c r="I837" s="197" t="s">
        <v>43</v>
      </c>
      <c r="J837" s="177" t="str">
        <f>IF(ISBLANK(INDEX('Policy Characteristics'!D:D,MATCH($C837,'Policy Characteristics'!$C:$C,0))),"",INDEX('Policy Characteristics'!D:D,MATCH($C837,'Policy Characteristics'!$C:$C,0)))</f>
        <v>F-gas Measures</v>
      </c>
      <c r="K837" s="176" t="str">
        <f>IF(ISBLANK(INDEX('Policy Characteristics'!E:E,MATCH($C837,'Policy Characteristics'!$C:$C,0))),"",INDEX('Policy Characteristics'!E:E,MATCH($C837,'Policy Characteristics'!$C:$C,0)))</f>
        <v>indst f gas inspct maint retrofit</v>
      </c>
      <c r="L837" s="176">
        <f>IF(ISBLANK(INDEX('Policy Characteristics'!F:F,MATCH($C837,'Policy Characteristics'!$C:$C,0))),"",INDEX('Policy Characteristics'!F:F,MATCH($C837,'Policy Characteristics'!$C:$C,0)))</f>
        <v>0</v>
      </c>
      <c r="M837" s="176">
        <f>IF(ISBLANK(INDEX('Policy Characteristics'!G:G,MATCH($C837,'Policy Characteristics'!$C:$C,0))),"",INDEX('Policy Characteristics'!G:G,MATCH($C837,'Policy Characteristics'!$C:$C,0)))</f>
        <v>1</v>
      </c>
      <c r="N837" s="176">
        <f>IF(ISBLANK(INDEX('Policy Characteristics'!H:H,MATCH($C837,'Policy Characteristics'!$C:$C,0))),"",INDEX('Policy Characteristics'!H:H,MATCH($C837,'Policy Characteristics'!$C:$C,0)))</f>
        <v>0.01</v>
      </c>
      <c r="O837" s="176" t="str">
        <f>IF(ISBLANK(INDEX('Policy Characteristics'!I:I,MATCH($C837,'Policy Characteristics'!$C:$C,0))),"",INDEX('Policy Characteristics'!I:I,MATCH($C837,'Policy Characteristics'!$C:$C,0)))</f>
        <v>% of potential achieved</v>
      </c>
      <c r="P837" s="176" t="str">
        <f>IF(ISBLANK(INDEX('Policy Characteristics'!J:J,MATCH($C837,'Policy Characteristics'!$C:$C,0))),"",INDEX('Policy Characteristics'!J:J,MATCH($C837,'Policy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837" s="176" t="str">
        <f>IF(ISBLANK(INDEX('Policy Characteristics'!K:K,MATCH($C837,'Policy Characteristics'!$C:$C,0))),"",INDEX('Policy Characteristics'!K:K,MATCH($C837,'Policy Characteristics'!$C:$C,0)))</f>
        <v>industry-ag-main.html#avoid-f-gases</v>
      </c>
      <c r="R837" s="176" t="str">
        <f>IF(ISBLANK(INDEX('Policy Characteristics'!L:L,MATCH($C837,'Policy Characteristics'!$C:$C,0))),"",INDEX('Policy Characteristics'!L:L,MATCH($C837,'Policy Characteristics'!$C:$C,0)))</f>
        <v>avoid-f-gases.html</v>
      </c>
    </row>
    <row r="838" spans="1:18" s="2" customFormat="1" x14ac:dyDescent="0.25">
      <c r="A838" s="176" t="str">
        <f>IF(ISBLANK(INDEX('Policy Characteristics'!A:A,MATCH($C838,'Policy Characteristics'!$C:$C,0))),"",INDEX('Policy Characteristics'!A:A,MATCH($C838,'Policy Characteristics'!$C:$C,0)))</f>
        <v>Industry</v>
      </c>
      <c r="B838" s="184" t="str">
        <f>IF(ISBLANK(INDEX('Policy Characteristics'!B:B,MATCH($C838,'Policy Characteristics'!$C:$C,0))),"",INDEX('Policy Characteristics'!B:B,MATCH($C838,'Policy Characteristics'!$C:$C,0)))</f>
        <v>Feedstock Shifting</v>
      </c>
      <c r="C838" t="s">
        <v>2718</v>
      </c>
      <c r="D838" s="47" t="s">
        <v>1932</v>
      </c>
      <c r="E838" s="47" t="s">
        <v>1280</v>
      </c>
      <c r="F838" t="s">
        <v>1957</v>
      </c>
      <c r="G838" s="47" t="s">
        <v>1286</v>
      </c>
      <c r="H838" s="49">
        <v>2460</v>
      </c>
      <c r="I838" s="197" t="s">
        <v>44</v>
      </c>
      <c r="J838" s="177" t="str">
        <f>IF(ISBLANK(INDEX('Policy Characteristics'!D:D,MATCH($C838,'Policy Characteristics'!$C:$C,0))),"",INDEX('Policy Characteristics'!D:D,MATCH($C838,'Policy Characteristics'!$C:$C,0)))</f>
        <v>Feedstock Shifting</v>
      </c>
      <c r="K838" s="176" t="str">
        <f>IF(ISBLANK(INDEX('Policy Characteristics'!E:E,MATCH($C838,'Policy Characteristics'!$C:$C,0))),"",INDEX('Policy Characteristics'!E:E,MATCH($C838,'Policy Characteristics'!$C:$C,0)))</f>
        <v>indst feedstock shifting</v>
      </c>
      <c r="L838" s="176">
        <f>IF(ISBLANK(INDEX('Policy Characteristics'!F:F,MATCH($C838,'Policy Characteristics'!$C:$C,0))),"",INDEX('Policy Characteristics'!F:F,MATCH($C838,'Policy Characteristics'!$C:$C,0)))</f>
        <v>0</v>
      </c>
      <c r="M838" s="176">
        <f>IF(ISBLANK(INDEX('Policy Characteristics'!G:G,MATCH($C838,'Policy Characteristics'!$C:$C,0))),"",INDEX('Policy Characteristics'!G:G,MATCH($C838,'Policy Characteristics'!$C:$C,0)))</f>
        <v>1</v>
      </c>
      <c r="N838" s="176">
        <f>IF(ISBLANK(INDEX('Policy Characteristics'!H:H,MATCH($C838,'Policy Characteristics'!$C:$C,0))),"",INDEX('Policy Characteristics'!H:H,MATCH($C838,'Policy Characteristics'!$C:$C,0)))</f>
        <v>0.01</v>
      </c>
      <c r="O838" s="176" t="str">
        <f>IF(ISBLANK(INDEX('Policy Characteristics'!I:I,MATCH($C838,'Policy Characteristics'!$C:$C,0))),"",INDEX('Policy Characteristics'!I:I,MATCH($C838,'Policy Characteristics'!$C:$C,0)))</f>
        <v>% of potential achieved</v>
      </c>
      <c r="P838" s="176" t="str">
        <f>IF(ISBLANK(INDEX('Policy Characteristics'!J:J,MATCH($C838,'Policy Characteristics'!$C:$C,0))),"",INDEX('Policy Characteristics'!J:J,MATCH($C838,'Policy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8" s="176" t="str">
        <f>IF(ISBLANK(INDEX('Policy Characteristics'!K:K,MATCH($C838,'Policy Characteristics'!$C:$C,0))),"",INDEX('Policy Characteristics'!K:K,MATCH($C838,'Policy Characteristics'!$C:$C,0)))</f>
        <v/>
      </c>
      <c r="R838" s="176" t="str">
        <f>IF(ISBLANK(INDEX('Policy Characteristics'!L:L,MATCH($C838,'Policy Characteristics'!$C:$C,0))),"",INDEX('Policy Characteristics'!L:L,MATCH($C838,'Policy Characteristics'!$C:$C,0)))</f>
        <v/>
      </c>
    </row>
    <row r="839" spans="1:18" s="2" customFormat="1" x14ac:dyDescent="0.25">
      <c r="A839" s="176" t="str">
        <f>IF(ISBLANK(INDEX('Policy Characteristics'!A:A,MATCH($C839,'Policy Characteristics'!$C:$C,0))),"",INDEX('Policy Characteristics'!A:A,MATCH($C839,'Policy Characteristics'!$C:$C,0)))</f>
        <v>Industry</v>
      </c>
      <c r="B839" s="184" t="str">
        <f>IF(ISBLANK(INDEX('Policy Characteristics'!B:B,MATCH($C839,'Policy Characteristics'!$C:$C,0))),"",INDEX('Policy Characteristics'!B:B,MATCH($C839,'Policy Characteristics'!$C:$C,0)))</f>
        <v>Feedstock Shifting</v>
      </c>
      <c r="C839" s="176" t="str">
        <f>C$838</f>
        <v>Fraction of Feedstock Shifted This Year</v>
      </c>
      <c r="D839" s="47" t="s">
        <v>1932</v>
      </c>
      <c r="E839" s="47" t="s">
        <v>1281</v>
      </c>
      <c r="F839" t="s">
        <v>1957</v>
      </c>
      <c r="G839" s="47" t="s">
        <v>1289</v>
      </c>
      <c r="H839" s="49">
        <v>2461</v>
      </c>
      <c r="I839" s="197" t="s">
        <v>44</v>
      </c>
      <c r="J839" s="177" t="str">
        <f>IF(ISBLANK(INDEX('Policy Characteristics'!D:D,MATCH($C839,'Policy Characteristics'!$C:$C,0))),"",INDEX('Policy Characteristics'!D:D,MATCH($C839,'Policy Characteristics'!$C:$C,0)))</f>
        <v>Feedstock Shifting</v>
      </c>
      <c r="K839" s="176" t="str">
        <f>IF(ISBLANK(INDEX('Policy Characteristics'!E:E,MATCH($C839,'Policy Characteristics'!$C:$C,0))),"",INDEX('Policy Characteristics'!E:E,MATCH($C839,'Policy Characteristics'!$C:$C,0)))</f>
        <v>indst feedstock shifting</v>
      </c>
      <c r="L839" s="176">
        <f>IF(ISBLANK(INDEX('Policy Characteristics'!F:F,MATCH($C839,'Policy Characteristics'!$C:$C,0))),"",INDEX('Policy Characteristics'!F:F,MATCH($C839,'Policy Characteristics'!$C:$C,0)))</f>
        <v>0</v>
      </c>
      <c r="M839" s="176">
        <f>IF(ISBLANK(INDEX('Policy Characteristics'!G:G,MATCH($C839,'Policy Characteristics'!$C:$C,0))),"",INDEX('Policy Characteristics'!G:G,MATCH($C839,'Policy Characteristics'!$C:$C,0)))</f>
        <v>1</v>
      </c>
      <c r="N839" s="176">
        <f>IF(ISBLANK(INDEX('Policy Characteristics'!H:H,MATCH($C839,'Policy Characteristics'!$C:$C,0))),"",INDEX('Policy Characteristics'!H:H,MATCH($C839,'Policy Characteristics'!$C:$C,0)))</f>
        <v>0.01</v>
      </c>
      <c r="O839" s="176" t="str">
        <f>IF(ISBLANK(INDEX('Policy Characteristics'!I:I,MATCH($C839,'Policy Characteristics'!$C:$C,0))),"",INDEX('Policy Characteristics'!I:I,MATCH($C839,'Policy Characteristics'!$C:$C,0)))</f>
        <v>% of potential achieved</v>
      </c>
      <c r="P839" s="176" t="str">
        <f>IF(ISBLANK(INDEX('Policy Characteristics'!J:J,MATCH($C839,'Policy Characteristics'!$C:$C,0))),"",INDEX('Policy Characteristics'!J:J,MATCH($C839,'Policy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9" s="176" t="str">
        <f>IF(ISBLANK(INDEX('Policy Characteristics'!K:K,MATCH($C839,'Policy Characteristics'!$C:$C,0))),"",INDEX('Policy Characteristics'!K:K,MATCH($C839,'Policy Characteristics'!$C:$C,0)))</f>
        <v/>
      </c>
      <c r="R839" s="176" t="str">
        <f>IF(ISBLANK(INDEX('Policy Characteristics'!L:L,MATCH($C839,'Policy Characteristics'!$C:$C,0))),"",INDEX('Policy Characteristics'!L:L,MATCH($C839,'Policy Characteristics'!$C:$C,0)))</f>
        <v/>
      </c>
    </row>
    <row r="840" spans="1:18" s="2" customFormat="1" x14ac:dyDescent="0.25">
      <c r="A840" s="176" t="str">
        <f>IF(ISBLANK(INDEX('Policy Characteristics'!A:A,MATCH($C840,'Policy Characteristics'!$C:$C,0))),"",INDEX('Policy Characteristics'!A:A,MATCH($C840,'Policy Characteristics'!$C:$C,0)))</f>
        <v>Industry</v>
      </c>
      <c r="B840" s="184" t="str">
        <f>IF(ISBLANK(INDEX('Policy Characteristics'!B:B,MATCH($C840,'Policy Characteristics'!$C:$C,0))),"",INDEX('Policy Characteristics'!B:B,MATCH($C840,'Policy Characteristics'!$C:$C,0)))</f>
        <v>Feedstock Shifting</v>
      </c>
      <c r="C840" s="176" t="str">
        <f t="shared" ref="C840:C903" si="40">C$838</f>
        <v>Fraction of Feedstock Shifted This Year</v>
      </c>
      <c r="D840" s="47" t="s">
        <v>1932</v>
      </c>
      <c r="E840" s="47" t="s">
        <v>1282</v>
      </c>
      <c r="F840" t="s">
        <v>1957</v>
      </c>
      <c r="G840" s="47" t="s">
        <v>1290</v>
      </c>
      <c r="H840" s="49">
        <v>2462</v>
      </c>
      <c r="I840" s="197" t="s">
        <v>44</v>
      </c>
      <c r="J840" s="177" t="str">
        <f>IF(ISBLANK(INDEX('Policy Characteristics'!D:D,MATCH($C840,'Policy Characteristics'!$C:$C,0))),"",INDEX('Policy Characteristics'!D:D,MATCH($C840,'Policy Characteristics'!$C:$C,0)))</f>
        <v>Feedstock Shifting</v>
      </c>
      <c r="K840" s="176" t="str">
        <f>IF(ISBLANK(INDEX('Policy Characteristics'!E:E,MATCH($C840,'Policy Characteristics'!$C:$C,0))),"",INDEX('Policy Characteristics'!E:E,MATCH($C840,'Policy Characteristics'!$C:$C,0)))</f>
        <v>indst feedstock shifting</v>
      </c>
      <c r="L840" s="176">
        <f>IF(ISBLANK(INDEX('Policy Characteristics'!F:F,MATCH($C840,'Policy Characteristics'!$C:$C,0))),"",INDEX('Policy Characteristics'!F:F,MATCH($C840,'Policy Characteristics'!$C:$C,0)))</f>
        <v>0</v>
      </c>
      <c r="M840" s="176">
        <f>IF(ISBLANK(INDEX('Policy Characteristics'!G:G,MATCH($C840,'Policy Characteristics'!$C:$C,0))),"",INDEX('Policy Characteristics'!G:G,MATCH($C840,'Policy Characteristics'!$C:$C,0)))</f>
        <v>1</v>
      </c>
      <c r="N840" s="176">
        <f>IF(ISBLANK(INDEX('Policy Characteristics'!H:H,MATCH($C840,'Policy Characteristics'!$C:$C,0))),"",INDEX('Policy Characteristics'!H:H,MATCH($C840,'Policy Characteristics'!$C:$C,0)))</f>
        <v>0.01</v>
      </c>
      <c r="O840" s="176" t="str">
        <f>IF(ISBLANK(INDEX('Policy Characteristics'!I:I,MATCH($C840,'Policy Characteristics'!$C:$C,0))),"",INDEX('Policy Characteristics'!I:I,MATCH($C840,'Policy Characteristics'!$C:$C,0)))</f>
        <v>% of potential achieved</v>
      </c>
      <c r="P840" s="176" t="str">
        <f>IF(ISBLANK(INDEX('Policy Characteristics'!J:J,MATCH($C840,'Policy Characteristics'!$C:$C,0))),"",INDEX('Policy Characteristics'!J:J,MATCH($C840,'Policy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0" s="176" t="str">
        <f>IF(ISBLANK(INDEX('Policy Characteristics'!K:K,MATCH($C840,'Policy Characteristics'!$C:$C,0))),"",INDEX('Policy Characteristics'!K:K,MATCH($C840,'Policy Characteristics'!$C:$C,0)))</f>
        <v/>
      </c>
      <c r="R840" s="176" t="str">
        <f>IF(ISBLANK(INDEX('Policy Characteristics'!L:L,MATCH($C840,'Policy Characteristics'!$C:$C,0))),"",INDEX('Policy Characteristics'!L:L,MATCH($C840,'Policy Characteristics'!$C:$C,0)))</f>
        <v/>
      </c>
    </row>
    <row r="841" spans="1:18" s="2" customFormat="1" x14ac:dyDescent="0.25">
      <c r="A841" s="176" t="str">
        <f>IF(ISBLANK(INDEX('Policy Characteristics'!A:A,MATCH($C841,'Policy Characteristics'!$C:$C,0))),"",INDEX('Policy Characteristics'!A:A,MATCH($C841,'Policy Characteristics'!$C:$C,0)))</f>
        <v>Industry</v>
      </c>
      <c r="B841" s="184" t="str">
        <f>IF(ISBLANK(INDEX('Policy Characteristics'!B:B,MATCH($C841,'Policy Characteristics'!$C:$C,0))),"",INDEX('Policy Characteristics'!B:B,MATCH($C841,'Policy Characteristics'!$C:$C,0)))</f>
        <v>Feedstock Shifting</v>
      </c>
      <c r="C841" s="176" t="str">
        <f t="shared" si="40"/>
        <v>Fraction of Feedstock Shifted This Year</v>
      </c>
      <c r="D841" s="47" t="s">
        <v>1932</v>
      </c>
      <c r="E841" s="47" t="s">
        <v>1283</v>
      </c>
      <c r="F841" t="s">
        <v>1957</v>
      </c>
      <c r="G841" s="47" t="s">
        <v>1287</v>
      </c>
      <c r="H841" s="49">
        <v>2463</v>
      </c>
      <c r="I841" s="197" t="s">
        <v>44</v>
      </c>
      <c r="J841" s="177" t="str">
        <f>IF(ISBLANK(INDEX('Policy Characteristics'!D:D,MATCH($C841,'Policy Characteristics'!$C:$C,0))),"",INDEX('Policy Characteristics'!D:D,MATCH($C841,'Policy Characteristics'!$C:$C,0)))</f>
        <v>Feedstock Shifting</v>
      </c>
      <c r="K841" s="176" t="str">
        <f>IF(ISBLANK(INDEX('Policy Characteristics'!E:E,MATCH($C841,'Policy Characteristics'!$C:$C,0))),"",INDEX('Policy Characteristics'!E:E,MATCH($C841,'Policy Characteristics'!$C:$C,0)))</f>
        <v>indst feedstock shifting</v>
      </c>
      <c r="L841" s="176">
        <f>IF(ISBLANK(INDEX('Policy Characteristics'!F:F,MATCH($C841,'Policy Characteristics'!$C:$C,0))),"",INDEX('Policy Characteristics'!F:F,MATCH($C841,'Policy Characteristics'!$C:$C,0)))</f>
        <v>0</v>
      </c>
      <c r="M841" s="176">
        <f>IF(ISBLANK(INDEX('Policy Characteristics'!G:G,MATCH($C841,'Policy Characteristics'!$C:$C,0))),"",INDEX('Policy Characteristics'!G:G,MATCH($C841,'Policy Characteristics'!$C:$C,0)))</f>
        <v>1</v>
      </c>
      <c r="N841" s="176">
        <f>IF(ISBLANK(INDEX('Policy Characteristics'!H:H,MATCH($C841,'Policy Characteristics'!$C:$C,0))),"",INDEX('Policy Characteristics'!H:H,MATCH($C841,'Policy Characteristics'!$C:$C,0)))</f>
        <v>0.01</v>
      </c>
      <c r="O841" s="176" t="str">
        <f>IF(ISBLANK(INDEX('Policy Characteristics'!I:I,MATCH($C841,'Policy Characteristics'!$C:$C,0))),"",INDEX('Policy Characteristics'!I:I,MATCH($C841,'Policy Characteristics'!$C:$C,0)))</f>
        <v>% of potential achieved</v>
      </c>
      <c r="P841" s="176" t="str">
        <f>IF(ISBLANK(INDEX('Policy Characteristics'!J:J,MATCH($C841,'Policy Characteristics'!$C:$C,0))),"",INDEX('Policy Characteristics'!J:J,MATCH($C841,'Policy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1" s="176" t="str">
        <f>IF(ISBLANK(INDEX('Policy Characteristics'!K:K,MATCH($C841,'Policy Characteristics'!$C:$C,0))),"",INDEX('Policy Characteristics'!K:K,MATCH($C841,'Policy Characteristics'!$C:$C,0)))</f>
        <v/>
      </c>
      <c r="R841" s="176" t="str">
        <f>IF(ISBLANK(INDEX('Policy Characteristics'!L:L,MATCH($C841,'Policy Characteristics'!$C:$C,0))),"",INDEX('Policy Characteristics'!L:L,MATCH($C841,'Policy Characteristics'!$C:$C,0)))</f>
        <v/>
      </c>
    </row>
    <row r="842" spans="1:18" s="2" customFormat="1" x14ac:dyDescent="0.25">
      <c r="A842" s="176" t="str">
        <f>IF(ISBLANK(INDEX('Policy Characteristics'!A:A,MATCH($C842,'Policy Characteristics'!$C:$C,0))),"",INDEX('Policy Characteristics'!A:A,MATCH($C842,'Policy Characteristics'!$C:$C,0)))</f>
        <v>Industry</v>
      </c>
      <c r="B842" s="184" t="str">
        <f>IF(ISBLANK(INDEX('Policy Characteristics'!B:B,MATCH($C842,'Policy Characteristics'!$C:$C,0))),"",INDEX('Policy Characteristics'!B:B,MATCH($C842,'Policy Characteristics'!$C:$C,0)))</f>
        <v>Feedstock Shifting</v>
      </c>
      <c r="C842" s="176" t="str">
        <f t="shared" si="40"/>
        <v>Fraction of Feedstock Shifted This Year</v>
      </c>
      <c r="D842" s="47" t="s">
        <v>1932</v>
      </c>
      <c r="E842" s="47" t="s">
        <v>1284</v>
      </c>
      <c r="F842" t="s">
        <v>1957</v>
      </c>
      <c r="G842" s="47" t="s">
        <v>1288</v>
      </c>
      <c r="H842" s="49">
        <v>2464</v>
      </c>
      <c r="I842" s="197" t="s">
        <v>44</v>
      </c>
      <c r="J842" s="177" t="str">
        <f>IF(ISBLANK(INDEX('Policy Characteristics'!D:D,MATCH($C842,'Policy Characteristics'!$C:$C,0))),"",INDEX('Policy Characteristics'!D:D,MATCH($C842,'Policy Characteristics'!$C:$C,0)))</f>
        <v>Feedstock Shifting</v>
      </c>
      <c r="K842" s="176" t="str">
        <f>IF(ISBLANK(INDEX('Policy Characteristics'!E:E,MATCH($C842,'Policy Characteristics'!$C:$C,0))),"",INDEX('Policy Characteristics'!E:E,MATCH($C842,'Policy Characteristics'!$C:$C,0)))</f>
        <v>indst feedstock shifting</v>
      </c>
      <c r="L842" s="176">
        <f>IF(ISBLANK(INDEX('Policy Characteristics'!F:F,MATCH($C842,'Policy Characteristics'!$C:$C,0))),"",INDEX('Policy Characteristics'!F:F,MATCH($C842,'Policy Characteristics'!$C:$C,0)))</f>
        <v>0</v>
      </c>
      <c r="M842" s="176">
        <f>IF(ISBLANK(INDEX('Policy Characteristics'!G:G,MATCH($C842,'Policy Characteristics'!$C:$C,0))),"",INDEX('Policy Characteristics'!G:G,MATCH($C842,'Policy Characteristics'!$C:$C,0)))</f>
        <v>1</v>
      </c>
      <c r="N842" s="176">
        <f>IF(ISBLANK(INDEX('Policy Characteristics'!H:H,MATCH($C842,'Policy Characteristics'!$C:$C,0))),"",INDEX('Policy Characteristics'!H:H,MATCH($C842,'Policy Characteristics'!$C:$C,0)))</f>
        <v>0.01</v>
      </c>
      <c r="O842" s="176" t="str">
        <f>IF(ISBLANK(INDEX('Policy Characteristics'!I:I,MATCH($C842,'Policy Characteristics'!$C:$C,0))),"",INDEX('Policy Characteristics'!I:I,MATCH($C842,'Policy Characteristics'!$C:$C,0)))</f>
        <v>% of potential achieved</v>
      </c>
      <c r="P842" s="176" t="str">
        <f>IF(ISBLANK(INDEX('Policy Characteristics'!J:J,MATCH($C842,'Policy Characteristics'!$C:$C,0))),"",INDEX('Policy Characteristics'!J:J,MATCH($C842,'Policy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2" s="176" t="str">
        <f>IF(ISBLANK(INDEX('Policy Characteristics'!K:K,MATCH($C842,'Policy Characteristics'!$C:$C,0))),"",INDEX('Policy Characteristics'!K:K,MATCH($C842,'Policy Characteristics'!$C:$C,0)))</f>
        <v/>
      </c>
      <c r="R842" s="176" t="str">
        <f>IF(ISBLANK(INDEX('Policy Characteristics'!L:L,MATCH($C842,'Policy Characteristics'!$C:$C,0))),"",INDEX('Policy Characteristics'!L:L,MATCH($C842,'Policy Characteristics'!$C:$C,0)))</f>
        <v/>
      </c>
    </row>
    <row r="843" spans="1:18" s="2" customFormat="1" x14ac:dyDescent="0.25">
      <c r="A843" s="176" t="str">
        <f>IF(ISBLANK(INDEX('Policy Characteristics'!A:A,MATCH($C843,'Policy Characteristics'!$C:$C,0))),"",INDEX('Policy Characteristics'!A:A,MATCH($C843,'Policy Characteristics'!$C:$C,0)))</f>
        <v>Industry</v>
      </c>
      <c r="B843" s="184" t="str">
        <f>IF(ISBLANK(INDEX('Policy Characteristics'!B:B,MATCH($C843,'Policy Characteristics'!$C:$C,0))),"",INDEX('Policy Characteristics'!B:B,MATCH($C843,'Policy Characteristics'!$C:$C,0)))</f>
        <v>Feedstock Shifting</v>
      </c>
      <c r="C843" s="176" t="str">
        <f t="shared" si="40"/>
        <v>Fraction of Feedstock Shifted This Year</v>
      </c>
      <c r="D843" s="47" t="s">
        <v>1932</v>
      </c>
      <c r="E843" s="47" t="s">
        <v>1285</v>
      </c>
      <c r="F843" t="s">
        <v>1957</v>
      </c>
      <c r="G843" s="47" t="s">
        <v>1291</v>
      </c>
      <c r="H843" s="49">
        <v>2465</v>
      </c>
      <c r="I843" s="197" t="s">
        <v>44</v>
      </c>
      <c r="J843" s="177" t="str">
        <f>IF(ISBLANK(INDEX('Policy Characteristics'!D:D,MATCH($C843,'Policy Characteristics'!$C:$C,0))),"",INDEX('Policy Characteristics'!D:D,MATCH($C843,'Policy Characteristics'!$C:$C,0)))</f>
        <v>Feedstock Shifting</v>
      </c>
      <c r="K843" s="176" t="str">
        <f>IF(ISBLANK(INDEX('Policy Characteristics'!E:E,MATCH($C843,'Policy Characteristics'!$C:$C,0))),"",INDEX('Policy Characteristics'!E:E,MATCH($C843,'Policy Characteristics'!$C:$C,0)))</f>
        <v>indst feedstock shifting</v>
      </c>
      <c r="L843" s="176">
        <f>IF(ISBLANK(INDEX('Policy Characteristics'!F:F,MATCH($C843,'Policy Characteristics'!$C:$C,0))),"",INDEX('Policy Characteristics'!F:F,MATCH($C843,'Policy Characteristics'!$C:$C,0)))</f>
        <v>0</v>
      </c>
      <c r="M843" s="176">
        <f>IF(ISBLANK(INDEX('Policy Characteristics'!G:G,MATCH($C843,'Policy Characteristics'!$C:$C,0))),"",INDEX('Policy Characteristics'!G:G,MATCH($C843,'Policy Characteristics'!$C:$C,0)))</f>
        <v>1</v>
      </c>
      <c r="N843" s="176">
        <f>IF(ISBLANK(INDEX('Policy Characteristics'!H:H,MATCH($C843,'Policy Characteristics'!$C:$C,0))),"",INDEX('Policy Characteristics'!H:H,MATCH($C843,'Policy Characteristics'!$C:$C,0)))</f>
        <v>0.01</v>
      </c>
      <c r="O843" s="176" t="str">
        <f>IF(ISBLANK(INDEX('Policy Characteristics'!I:I,MATCH($C843,'Policy Characteristics'!$C:$C,0))),"",INDEX('Policy Characteristics'!I:I,MATCH($C843,'Policy Characteristics'!$C:$C,0)))</f>
        <v>% of potential achieved</v>
      </c>
      <c r="P843" s="176" t="str">
        <f>IF(ISBLANK(INDEX('Policy Characteristics'!J:J,MATCH($C843,'Policy Characteristics'!$C:$C,0))),"",INDEX('Policy Characteristics'!J:J,MATCH($C843,'Policy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3" s="176" t="str">
        <f>IF(ISBLANK(INDEX('Policy Characteristics'!K:K,MATCH($C843,'Policy Characteristics'!$C:$C,0))),"",INDEX('Policy Characteristics'!K:K,MATCH($C843,'Policy Characteristics'!$C:$C,0)))</f>
        <v/>
      </c>
      <c r="R843" s="176" t="str">
        <f>IF(ISBLANK(INDEX('Policy Characteristics'!L:L,MATCH($C843,'Policy Characteristics'!$C:$C,0))),"",INDEX('Policy Characteristics'!L:L,MATCH($C843,'Policy Characteristics'!$C:$C,0)))</f>
        <v/>
      </c>
    </row>
    <row r="844" spans="1:18" s="2" customFormat="1" x14ac:dyDescent="0.25">
      <c r="A844" s="176" t="str">
        <f>IF(ISBLANK(INDEX('Policy Characteristics'!A:A,MATCH($C844,'Policy Characteristics'!$C:$C,0))),"",INDEX('Policy Characteristics'!A:A,MATCH($C844,'Policy Characteristics'!$C:$C,0)))</f>
        <v>Industry</v>
      </c>
      <c r="B844" s="184" t="str">
        <f>IF(ISBLANK(INDEX('Policy Characteristics'!B:B,MATCH($C844,'Policy Characteristics'!$C:$C,0))),"",INDEX('Policy Characteristics'!B:B,MATCH($C844,'Policy Characteristics'!$C:$C,0)))</f>
        <v>Feedstock Shifting</v>
      </c>
      <c r="C844" s="176" t="str">
        <f t="shared" si="40"/>
        <v>Fraction of Feedstock Shifted This Year</v>
      </c>
      <c r="D844" s="47" t="s">
        <v>1932</v>
      </c>
      <c r="E844" s="47" t="s">
        <v>1582</v>
      </c>
      <c r="F844" t="s">
        <v>1957</v>
      </c>
      <c r="G844" s="47" t="s">
        <v>1585</v>
      </c>
      <c r="H844" s="49">
        <v>2466</v>
      </c>
      <c r="I844" s="197" t="s">
        <v>44</v>
      </c>
      <c r="J844" s="177" t="str">
        <f>IF(ISBLANK(INDEX('Policy Characteristics'!D:D,MATCH($C844,'Policy Characteristics'!$C:$C,0))),"",INDEX('Policy Characteristics'!D:D,MATCH($C844,'Policy Characteristics'!$C:$C,0)))</f>
        <v>Feedstock Shifting</v>
      </c>
      <c r="K844" s="176" t="str">
        <f>IF(ISBLANK(INDEX('Policy Characteristics'!E:E,MATCH($C844,'Policy Characteristics'!$C:$C,0))),"",INDEX('Policy Characteristics'!E:E,MATCH($C844,'Policy Characteristics'!$C:$C,0)))</f>
        <v>indst feedstock shifting</v>
      </c>
      <c r="L844" s="176">
        <f>IF(ISBLANK(INDEX('Policy Characteristics'!F:F,MATCH($C844,'Policy Characteristics'!$C:$C,0))),"",INDEX('Policy Characteristics'!F:F,MATCH($C844,'Policy Characteristics'!$C:$C,0)))</f>
        <v>0</v>
      </c>
      <c r="M844" s="176">
        <f>IF(ISBLANK(INDEX('Policy Characteristics'!G:G,MATCH($C844,'Policy Characteristics'!$C:$C,0))),"",INDEX('Policy Characteristics'!G:G,MATCH($C844,'Policy Characteristics'!$C:$C,0)))</f>
        <v>1</v>
      </c>
      <c r="N844" s="176">
        <f>IF(ISBLANK(INDEX('Policy Characteristics'!H:H,MATCH($C844,'Policy Characteristics'!$C:$C,0))),"",INDEX('Policy Characteristics'!H:H,MATCH($C844,'Policy Characteristics'!$C:$C,0)))</f>
        <v>0.01</v>
      </c>
      <c r="O844" s="176" t="str">
        <f>IF(ISBLANK(INDEX('Policy Characteristics'!I:I,MATCH($C844,'Policy Characteristics'!$C:$C,0))),"",INDEX('Policy Characteristics'!I:I,MATCH($C844,'Policy Characteristics'!$C:$C,0)))</f>
        <v>% of potential achieved</v>
      </c>
      <c r="P844" s="176" t="str">
        <f>IF(ISBLANK(INDEX('Policy Characteristics'!J:J,MATCH($C844,'Policy Characteristics'!$C:$C,0))),"",INDEX('Policy Characteristics'!J:J,MATCH($C844,'Policy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4" s="176" t="str">
        <f>IF(ISBLANK(INDEX('Policy Characteristics'!K:K,MATCH($C844,'Policy Characteristics'!$C:$C,0))),"",INDEX('Policy Characteristics'!K:K,MATCH($C844,'Policy Characteristics'!$C:$C,0)))</f>
        <v/>
      </c>
      <c r="R844" s="176" t="str">
        <f>IF(ISBLANK(INDEX('Policy Characteristics'!L:L,MATCH($C844,'Policy Characteristics'!$C:$C,0))),"",INDEX('Policy Characteristics'!L:L,MATCH($C844,'Policy Characteristics'!$C:$C,0)))</f>
        <v/>
      </c>
    </row>
    <row r="845" spans="1:18" s="2" customFormat="1" x14ac:dyDescent="0.25">
      <c r="A845" s="176" t="str">
        <f>IF(ISBLANK(INDEX('Policy Characteristics'!A:A,MATCH($C845,'Policy Characteristics'!$C:$C,0))),"",INDEX('Policy Characteristics'!A:A,MATCH($C845,'Policy Characteristics'!$C:$C,0)))</f>
        <v>Industry</v>
      </c>
      <c r="B845" s="184" t="str">
        <f>IF(ISBLANK(INDEX('Policy Characteristics'!B:B,MATCH($C845,'Policy Characteristics'!$C:$C,0))),"",INDEX('Policy Characteristics'!B:B,MATCH($C845,'Policy Characteristics'!$C:$C,0)))</f>
        <v>Feedstock Shifting</v>
      </c>
      <c r="C845" s="176" t="str">
        <f t="shared" si="40"/>
        <v>Fraction of Feedstock Shifted This Year</v>
      </c>
      <c r="D845" s="47" t="s">
        <v>1932</v>
      </c>
      <c r="E845" s="47" t="s">
        <v>1583</v>
      </c>
      <c r="F845" t="s">
        <v>1957</v>
      </c>
      <c r="G845" s="47" t="s">
        <v>1587</v>
      </c>
      <c r="H845" s="49">
        <v>2467</v>
      </c>
      <c r="I845" s="197" t="s">
        <v>44</v>
      </c>
      <c r="J845" s="177" t="str">
        <f>IF(ISBLANK(INDEX('Policy Characteristics'!D:D,MATCH($C845,'Policy Characteristics'!$C:$C,0))),"",INDEX('Policy Characteristics'!D:D,MATCH($C845,'Policy Characteristics'!$C:$C,0)))</f>
        <v>Feedstock Shifting</v>
      </c>
      <c r="K845" s="176" t="str">
        <f>IF(ISBLANK(INDEX('Policy Characteristics'!E:E,MATCH($C845,'Policy Characteristics'!$C:$C,0))),"",INDEX('Policy Characteristics'!E:E,MATCH($C845,'Policy Characteristics'!$C:$C,0)))</f>
        <v>indst feedstock shifting</v>
      </c>
      <c r="L845" s="176">
        <f>IF(ISBLANK(INDEX('Policy Characteristics'!F:F,MATCH($C845,'Policy Characteristics'!$C:$C,0))),"",INDEX('Policy Characteristics'!F:F,MATCH($C845,'Policy Characteristics'!$C:$C,0)))</f>
        <v>0</v>
      </c>
      <c r="M845" s="176">
        <f>IF(ISBLANK(INDEX('Policy Characteristics'!G:G,MATCH($C845,'Policy Characteristics'!$C:$C,0))),"",INDEX('Policy Characteristics'!G:G,MATCH($C845,'Policy Characteristics'!$C:$C,0)))</f>
        <v>1</v>
      </c>
      <c r="N845" s="176">
        <f>IF(ISBLANK(INDEX('Policy Characteristics'!H:H,MATCH($C845,'Policy Characteristics'!$C:$C,0))),"",INDEX('Policy Characteristics'!H:H,MATCH($C845,'Policy Characteristics'!$C:$C,0)))</f>
        <v>0.01</v>
      </c>
      <c r="O845" s="176" t="str">
        <f>IF(ISBLANK(INDEX('Policy Characteristics'!I:I,MATCH($C845,'Policy Characteristics'!$C:$C,0))),"",INDEX('Policy Characteristics'!I:I,MATCH($C845,'Policy Characteristics'!$C:$C,0)))</f>
        <v>% of potential achieved</v>
      </c>
      <c r="P845" s="176" t="str">
        <f>IF(ISBLANK(INDEX('Policy Characteristics'!J:J,MATCH($C845,'Policy Characteristics'!$C:$C,0))),"",INDEX('Policy Characteristics'!J:J,MATCH($C845,'Policy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5" s="176" t="str">
        <f>IF(ISBLANK(INDEX('Policy Characteristics'!K:K,MATCH($C845,'Policy Characteristics'!$C:$C,0))),"",INDEX('Policy Characteristics'!K:K,MATCH($C845,'Policy Characteristics'!$C:$C,0)))</f>
        <v/>
      </c>
      <c r="R845" s="176" t="str">
        <f>IF(ISBLANK(INDEX('Policy Characteristics'!L:L,MATCH($C845,'Policy Characteristics'!$C:$C,0))),"",INDEX('Policy Characteristics'!L:L,MATCH($C845,'Policy Characteristics'!$C:$C,0)))</f>
        <v/>
      </c>
    </row>
    <row r="846" spans="1:18" s="2" customFormat="1" x14ac:dyDescent="0.25">
      <c r="A846" s="176" t="str">
        <f>IF(ISBLANK(INDEX('Policy Characteristics'!A:A,MATCH($C846,'Policy Characteristics'!$C:$C,0))),"",INDEX('Policy Characteristics'!A:A,MATCH($C846,'Policy Characteristics'!$C:$C,0)))</f>
        <v>Industry</v>
      </c>
      <c r="B846" s="184" t="str">
        <f>IF(ISBLANK(INDEX('Policy Characteristics'!B:B,MATCH($C846,'Policy Characteristics'!$C:$C,0))),"",INDEX('Policy Characteristics'!B:B,MATCH($C846,'Policy Characteristics'!$C:$C,0)))</f>
        <v>Feedstock Shifting</v>
      </c>
      <c r="C846" s="176" t="str">
        <f t="shared" si="40"/>
        <v>Fraction of Feedstock Shifted This Year</v>
      </c>
      <c r="D846" s="47" t="s">
        <v>1932</v>
      </c>
      <c r="E846" s="47" t="s">
        <v>1584</v>
      </c>
      <c r="F846" t="s">
        <v>1957</v>
      </c>
      <c r="G846" s="47" t="s">
        <v>1588</v>
      </c>
      <c r="H846" s="49">
        <v>2468</v>
      </c>
      <c r="I846" s="197" t="s">
        <v>44</v>
      </c>
      <c r="J846" s="177" t="str">
        <f>IF(ISBLANK(INDEX('Policy Characteristics'!D:D,MATCH($C846,'Policy Characteristics'!$C:$C,0))),"",INDEX('Policy Characteristics'!D:D,MATCH($C846,'Policy Characteristics'!$C:$C,0)))</f>
        <v>Feedstock Shifting</v>
      </c>
      <c r="K846" s="176" t="str">
        <f>IF(ISBLANK(INDEX('Policy Characteristics'!E:E,MATCH($C846,'Policy Characteristics'!$C:$C,0))),"",INDEX('Policy Characteristics'!E:E,MATCH($C846,'Policy Characteristics'!$C:$C,0)))</f>
        <v>indst feedstock shifting</v>
      </c>
      <c r="L846" s="176">
        <f>IF(ISBLANK(INDEX('Policy Characteristics'!F:F,MATCH($C846,'Policy Characteristics'!$C:$C,0))),"",INDEX('Policy Characteristics'!F:F,MATCH($C846,'Policy Characteristics'!$C:$C,0)))</f>
        <v>0</v>
      </c>
      <c r="M846" s="176">
        <f>IF(ISBLANK(INDEX('Policy Characteristics'!G:G,MATCH($C846,'Policy Characteristics'!$C:$C,0))),"",INDEX('Policy Characteristics'!G:G,MATCH($C846,'Policy Characteristics'!$C:$C,0)))</f>
        <v>1</v>
      </c>
      <c r="N846" s="176">
        <f>IF(ISBLANK(INDEX('Policy Characteristics'!H:H,MATCH($C846,'Policy Characteristics'!$C:$C,0))),"",INDEX('Policy Characteristics'!H:H,MATCH($C846,'Policy Characteristics'!$C:$C,0)))</f>
        <v>0.01</v>
      </c>
      <c r="O846" s="176" t="str">
        <f>IF(ISBLANK(INDEX('Policy Characteristics'!I:I,MATCH($C846,'Policy Characteristics'!$C:$C,0))),"",INDEX('Policy Characteristics'!I:I,MATCH($C846,'Policy Characteristics'!$C:$C,0)))</f>
        <v>% of potential achieved</v>
      </c>
      <c r="P846" s="176" t="str">
        <f>IF(ISBLANK(INDEX('Policy Characteristics'!J:J,MATCH($C846,'Policy Characteristics'!$C:$C,0))),"",INDEX('Policy Characteristics'!J:J,MATCH($C846,'Policy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6" s="176" t="str">
        <f>IF(ISBLANK(INDEX('Policy Characteristics'!K:K,MATCH($C846,'Policy Characteristics'!$C:$C,0))),"",INDEX('Policy Characteristics'!K:K,MATCH($C846,'Policy Characteristics'!$C:$C,0)))</f>
        <v/>
      </c>
      <c r="R846" s="176" t="str">
        <f>IF(ISBLANK(INDEX('Policy Characteristics'!L:L,MATCH($C846,'Policy Characteristics'!$C:$C,0))),"",INDEX('Policy Characteristics'!L:L,MATCH($C846,'Policy Characteristics'!$C:$C,0)))</f>
        <v/>
      </c>
    </row>
    <row r="847" spans="1:18" s="2" customFormat="1" x14ac:dyDescent="0.25">
      <c r="A847" s="176" t="str">
        <f>IF(ISBLANK(INDEX('Policy Characteristics'!A:A,MATCH($C847,'Policy Characteristics'!$C:$C,0))),"",INDEX('Policy Characteristics'!A:A,MATCH($C847,'Policy Characteristics'!$C:$C,0)))</f>
        <v>Industry</v>
      </c>
      <c r="B847" s="184" t="str">
        <f>IF(ISBLANK(INDEX('Policy Characteristics'!B:B,MATCH($C847,'Policy Characteristics'!$C:$C,0))),"",INDEX('Policy Characteristics'!B:B,MATCH($C847,'Policy Characteristics'!$C:$C,0)))</f>
        <v>Feedstock Shifting</v>
      </c>
      <c r="C847" s="176" t="str">
        <f t="shared" si="40"/>
        <v>Fraction of Feedstock Shifted This Year</v>
      </c>
      <c r="D847" s="47" t="s">
        <v>1932</v>
      </c>
      <c r="E847" s="47" t="s">
        <v>1581</v>
      </c>
      <c r="F847" t="s">
        <v>1957</v>
      </c>
      <c r="G847" s="47" t="s">
        <v>1586</v>
      </c>
      <c r="H847" s="49">
        <v>2469</v>
      </c>
      <c r="I847" s="197" t="s">
        <v>44</v>
      </c>
      <c r="J847" s="177" t="str">
        <f>IF(ISBLANK(INDEX('Policy Characteristics'!D:D,MATCH($C847,'Policy Characteristics'!$C:$C,0))),"",INDEX('Policy Characteristics'!D:D,MATCH($C847,'Policy Characteristics'!$C:$C,0)))</f>
        <v>Feedstock Shifting</v>
      </c>
      <c r="K847" s="176" t="str">
        <f>IF(ISBLANK(INDEX('Policy Characteristics'!E:E,MATCH($C847,'Policy Characteristics'!$C:$C,0))),"",INDEX('Policy Characteristics'!E:E,MATCH($C847,'Policy Characteristics'!$C:$C,0)))</f>
        <v>indst feedstock shifting</v>
      </c>
      <c r="L847" s="176">
        <f>IF(ISBLANK(INDEX('Policy Characteristics'!F:F,MATCH($C847,'Policy Characteristics'!$C:$C,0))),"",INDEX('Policy Characteristics'!F:F,MATCH($C847,'Policy Characteristics'!$C:$C,0)))</f>
        <v>0</v>
      </c>
      <c r="M847" s="176">
        <f>IF(ISBLANK(INDEX('Policy Characteristics'!G:G,MATCH($C847,'Policy Characteristics'!$C:$C,0))),"",INDEX('Policy Characteristics'!G:G,MATCH($C847,'Policy Characteristics'!$C:$C,0)))</f>
        <v>1</v>
      </c>
      <c r="N847" s="176">
        <f>IF(ISBLANK(INDEX('Policy Characteristics'!H:H,MATCH($C847,'Policy Characteristics'!$C:$C,0))),"",INDEX('Policy Characteristics'!H:H,MATCH($C847,'Policy Characteristics'!$C:$C,0)))</f>
        <v>0.01</v>
      </c>
      <c r="O847" s="176" t="str">
        <f>IF(ISBLANK(INDEX('Policy Characteristics'!I:I,MATCH($C847,'Policy Characteristics'!$C:$C,0))),"",INDEX('Policy Characteristics'!I:I,MATCH($C847,'Policy Characteristics'!$C:$C,0)))</f>
        <v>% of potential achieved</v>
      </c>
      <c r="P847" s="176" t="str">
        <f>IF(ISBLANK(INDEX('Policy Characteristics'!J:J,MATCH($C847,'Policy Characteristics'!$C:$C,0))),"",INDEX('Policy Characteristics'!J:J,MATCH($C847,'Policy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7" s="176" t="str">
        <f>IF(ISBLANK(INDEX('Policy Characteristics'!K:K,MATCH($C847,'Policy Characteristics'!$C:$C,0))),"",INDEX('Policy Characteristics'!K:K,MATCH($C847,'Policy Characteristics'!$C:$C,0)))</f>
        <v/>
      </c>
      <c r="R847" s="176" t="str">
        <f>IF(ISBLANK(INDEX('Policy Characteristics'!L:L,MATCH($C847,'Policy Characteristics'!$C:$C,0))),"",INDEX('Policy Characteristics'!L:L,MATCH($C847,'Policy Characteristics'!$C:$C,0)))</f>
        <v/>
      </c>
    </row>
    <row r="848" spans="1:18" s="2" customFormat="1" x14ac:dyDescent="0.25">
      <c r="A848" s="176" t="str">
        <f>IF(ISBLANK(INDEX('Policy Characteristics'!A:A,MATCH($C848,'Policy Characteristics'!$C:$C,0))),"",INDEX('Policy Characteristics'!A:A,MATCH($C848,'Policy Characteristics'!$C:$C,0)))</f>
        <v>Industry</v>
      </c>
      <c r="B848" s="184" t="str">
        <f>IF(ISBLANK(INDEX('Policy Characteristics'!B:B,MATCH($C848,'Policy Characteristics'!$C:$C,0))),"",INDEX('Policy Characteristics'!B:B,MATCH($C848,'Policy Characteristics'!$C:$C,0)))</f>
        <v>Feedstock Shifting</v>
      </c>
      <c r="C848" s="176" t="str">
        <f t="shared" si="40"/>
        <v>Fraction of Feedstock Shifted This Year</v>
      </c>
      <c r="D848" s="6" t="s">
        <v>1933</v>
      </c>
      <c r="E848" s="47" t="s">
        <v>1280</v>
      </c>
      <c r="F848" t="s">
        <v>1633</v>
      </c>
      <c r="G848" s="47" t="s">
        <v>1286</v>
      </c>
      <c r="H848" s="49">
        <v>2470</v>
      </c>
      <c r="I848" s="197" t="s">
        <v>44</v>
      </c>
      <c r="J848" s="177" t="str">
        <f>IF(ISBLANK(INDEX('Policy Characteristics'!D:D,MATCH($C848,'Policy Characteristics'!$C:$C,0))),"",INDEX('Policy Characteristics'!D:D,MATCH($C848,'Policy Characteristics'!$C:$C,0)))</f>
        <v>Feedstock Shifting</v>
      </c>
      <c r="K848" s="176" t="str">
        <f>IF(ISBLANK(INDEX('Policy Characteristics'!E:E,MATCH($C848,'Policy Characteristics'!$C:$C,0))),"",INDEX('Policy Characteristics'!E:E,MATCH($C848,'Policy Characteristics'!$C:$C,0)))</f>
        <v>indst feedstock shifting</v>
      </c>
      <c r="L848" s="176">
        <f>IF(ISBLANK(INDEX('Policy Characteristics'!F:F,MATCH($C848,'Policy Characteristics'!$C:$C,0))),"",INDEX('Policy Characteristics'!F:F,MATCH($C848,'Policy Characteristics'!$C:$C,0)))</f>
        <v>0</v>
      </c>
      <c r="M848" s="176">
        <f>IF(ISBLANK(INDEX('Policy Characteristics'!G:G,MATCH($C848,'Policy Characteristics'!$C:$C,0))),"",INDEX('Policy Characteristics'!G:G,MATCH($C848,'Policy Characteristics'!$C:$C,0)))</f>
        <v>1</v>
      </c>
      <c r="N848" s="176">
        <f>IF(ISBLANK(INDEX('Policy Characteristics'!H:H,MATCH($C848,'Policy Characteristics'!$C:$C,0))),"",INDEX('Policy Characteristics'!H:H,MATCH($C848,'Policy Characteristics'!$C:$C,0)))</f>
        <v>0.01</v>
      </c>
      <c r="O848" s="176" t="str">
        <f>IF(ISBLANK(INDEX('Policy Characteristics'!I:I,MATCH($C848,'Policy Characteristics'!$C:$C,0))),"",INDEX('Policy Characteristics'!I:I,MATCH($C848,'Policy Characteristics'!$C:$C,0)))</f>
        <v>% of potential achieved</v>
      </c>
      <c r="P848" s="176" t="str">
        <f>IF(ISBLANK(INDEX('Policy Characteristics'!J:J,MATCH($C848,'Policy Characteristics'!$C:$C,0))),"",INDEX('Policy Characteristics'!J:J,MATCH($C848,'Policy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8" s="176" t="str">
        <f>IF(ISBLANK(INDEX('Policy Characteristics'!K:K,MATCH($C848,'Policy Characteristics'!$C:$C,0))),"",INDEX('Policy Characteristics'!K:K,MATCH($C848,'Policy Characteristics'!$C:$C,0)))</f>
        <v/>
      </c>
      <c r="R848" s="176" t="str">
        <f>IF(ISBLANK(INDEX('Policy Characteristics'!L:L,MATCH($C848,'Policy Characteristics'!$C:$C,0))),"",INDEX('Policy Characteristics'!L:L,MATCH($C848,'Policy Characteristics'!$C:$C,0)))</f>
        <v/>
      </c>
    </row>
    <row r="849" spans="1:18" s="2" customFormat="1" x14ac:dyDescent="0.25">
      <c r="A849" s="176" t="str">
        <f>IF(ISBLANK(INDEX('Policy Characteristics'!A:A,MATCH($C849,'Policy Characteristics'!$C:$C,0))),"",INDEX('Policy Characteristics'!A:A,MATCH($C849,'Policy Characteristics'!$C:$C,0)))</f>
        <v>Industry</v>
      </c>
      <c r="B849" s="184" t="str">
        <f>IF(ISBLANK(INDEX('Policy Characteristics'!B:B,MATCH($C849,'Policy Characteristics'!$C:$C,0))),"",INDEX('Policy Characteristics'!B:B,MATCH($C849,'Policy Characteristics'!$C:$C,0)))</f>
        <v>Feedstock Shifting</v>
      </c>
      <c r="C849" s="176" t="str">
        <f t="shared" si="40"/>
        <v>Fraction of Feedstock Shifted This Year</v>
      </c>
      <c r="D849" s="6" t="s">
        <v>1933</v>
      </c>
      <c r="E849" s="47" t="s">
        <v>1281</v>
      </c>
      <c r="F849" t="s">
        <v>1633</v>
      </c>
      <c r="G849" s="47" t="s">
        <v>1289</v>
      </c>
      <c r="H849" s="49">
        <v>2471</v>
      </c>
      <c r="I849" s="197" t="s">
        <v>44</v>
      </c>
      <c r="J849" s="177" t="str">
        <f>IF(ISBLANK(INDEX('Policy Characteristics'!D:D,MATCH($C849,'Policy Characteristics'!$C:$C,0))),"",INDEX('Policy Characteristics'!D:D,MATCH($C849,'Policy Characteristics'!$C:$C,0)))</f>
        <v>Feedstock Shifting</v>
      </c>
      <c r="K849" s="176" t="str">
        <f>IF(ISBLANK(INDEX('Policy Characteristics'!E:E,MATCH($C849,'Policy Characteristics'!$C:$C,0))),"",INDEX('Policy Characteristics'!E:E,MATCH($C849,'Policy Characteristics'!$C:$C,0)))</f>
        <v>indst feedstock shifting</v>
      </c>
      <c r="L849" s="176">
        <f>IF(ISBLANK(INDEX('Policy Characteristics'!F:F,MATCH($C849,'Policy Characteristics'!$C:$C,0))),"",INDEX('Policy Characteristics'!F:F,MATCH($C849,'Policy Characteristics'!$C:$C,0)))</f>
        <v>0</v>
      </c>
      <c r="M849" s="176">
        <f>IF(ISBLANK(INDEX('Policy Characteristics'!G:G,MATCH($C849,'Policy Characteristics'!$C:$C,0))),"",INDEX('Policy Characteristics'!G:G,MATCH($C849,'Policy Characteristics'!$C:$C,0)))</f>
        <v>1</v>
      </c>
      <c r="N849" s="176">
        <f>IF(ISBLANK(INDEX('Policy Characteristics'!H:H,MATCH($C849,'Policy Characteristics'!$C:$C,0))),"",INDEX('Policy Characteristics'!H:H,MATCH($C849,'Policy Characteristics'!$C:$C,0)))</f>
        <v>0.01</v>
      </c>
      <c r="O849" s="176" t="str">
        <f>IF(ISBLANK(INDEX('Policy Characteristics'!I:I,MATCH($C849,'Policy Characteristics'!$C:$C,0))),"",INDEX('Policy Characteristics'!I:I,MATCH($C849,'Policy Characteristics'!$C:$C,0)))</f>
        <v>% of potential achieved</v>
      </c>
      <c r="P849" s="176" t="str">
        <f>IF(ISBLANK(INDEX('Policy Characteristics'!J:J,MATCH($C849,'Policy Characteristics'!$C:$C,0))),"",INDEX('Policy Characteristics'!J:J,MATCH($C849,'Policy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9" s="176" t="str">
        <f>IF(ISBLANK(INDEX('Policy Characteristics'!K:K,MATCH($C849,'Policy Characteristics'!$C:$C,0))),"",INDEX('Policy Characteristics'!K:K,MATCH($C849,'Policy Characteristics'!$C:$C,0)))</f>
        <v/>
      </c>
      <c r="R849" s="176" t="str">
        <f>IF(ISBLANK(INDEX('Policy Characteristics'!L:L,MATCH($C849,'Policy Characteristics'!$C:$C,0))),"",INDEX('Policy Characteristics'!L:L,MATCH($C849,'Policy Characteristics'!$C:$C,0)))</f>
        <v/>
      </c>
    </row>
    <row r="850" spans="1:18" s="2" customFormat="1" x14ac:dyDescent="0.25">
      <c r="A850" s="176" t="str">
        <f>IF(ISBLANK(INDEX('Policy Characteristics'!A:A,MATCH($C850,'Policy Characteristics'!$C:$C,0))),"",INDEX('Policy Characteristics'!A:A,MATCH($C850,'Policy Characteristics'!$C:$C,0)))</f>
        <v>Industry</v>
      </c>
      <c r="B850" s="184" t="str">
        <f>IF(ISBLANK(INDEX('Policy Characteristics'!B:B,MATCH($C850,'Policy Characteristics'!$C:$C,0))),"",INDEX('Policy Characteristics'!B:B,MATCH($C850,'Policy Characteristics'!$C:$C,0)))</f>
        <v>Feedstock Shifting</v>
      </c>
      <c r="C850" s="176" t="str">
        <f t="shared" si="40"/>
        <v>Fraction of Feedstock Shifted This Year</v>
      </c>
      <c r="D850" s="6" t="s">
        <v>1933</v>
      </c>
      <c r="E850" s="47" t="s">
        <v>1282</v>
      </c>
      <c r="F850" t="s">
        <v>1633</v>
      </c>
      <c r="G850" s="47" t="s">
        <v>1290</v>
      </c>
      <c r="H850" s="49">
        <v>2472</v>
      </c>
      <c r="I850" s="197" t="s">
        <v>44</v>
      </c>
      <c r="J850" s="177" t="str">
        <f>IF(ISBLANK(INDEX('Policy Characteristics'!D:D,MATCH($C850,'Policy Characteristics'!$C:$C,0))),"",INDEX('Policy Characteristics'!D:D,MATCH($C850,'Policy Characteristics'!$C:$C,0)))</f>
        <v>Feedstock Shifting</v>
      </c>
      <c r="K850" s="176" t="str">
        <f>IF(ISBLANK(INDEX('Policy Characteristics'!E:E,MATCH($C850,'Policy Characteristics'!$C:$C,0))),"",INDEX('Policy Characteristics'!E:E,MATCH($C850,'Policy Characteristics'!$C:$C,0)))</f>
        <v>indst feedstock shifting</v>
      </c>
      <c r="L850" s="176">
        <f>IF(ISBLANK(INDEX('Policy Characteristics'!F:F,MATCH($C850,'Policy Characteristics'!$C:$C,0))),"",INDEX('Policy Characteristics'!F:F,MATCH($C850,'Policy Characteristics'!$C:$C,0)))</f>
        <v>0</v>
      </c>
      <c r="M850" s="176">
        <f>IF(ISBLANK(INDEX('Policy Characteristics'!G:G,MATCH($C850,'Policy Characteristics'!$C:$C,0))),"",INDEX('Policy Characteristics'!G:G,MATCH($C850,'Policy Characteristics'!$C:$C,0)))</f>
        <v>1</v>
      </c>
      <c r="N850" s="176">
        <f>IF(ISBLANK(INDEX('Policy Characteristics'!H:H,MATCH($C850,'Policy Characteristics'!$C:$C,0))),"",INDEX('Policy Characteristics'!H:H,MATCH($C850,'Policy Characteristics'!$C:$C,0)))</f>
        <v>0.01</v>
      </c>
      <c r="O850" s="176" t="str">
        <f>IF(ISBLANK(INDEX('Policy Characteristics'!I:I,MATCH($C850,'Policy Characteristics'!$C:$C,0))),"",INDEX('Policy Characteristics'!I:I,MATCH($C850,'Policy Characteristics'!$C:$C,0)))</f>
        <v>% of potential achieved</v>
      </c>
      <c r="P850" s="176" t="str">
        <f>IF(ISBLANK(INDEX('Policy Characteristics'!J:J,MATCH($C850,'Policy Characteristics'!$C:$C,0))),"",INDEX('Policy Characteristics'!J:J,MATCH($C850,'Policy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0" s="176" t="str">
        <f>IF(ISBLANK(INDEX('Policy Characteristics'!K:K,MATCH($C850,'Policy Characteristics'!$C:$C,0))),"",INDEX('Policy Characteristics'!K:K,MATCH($C850,'Policy Characteristics'!$C:$C,0)))</f>
        <v/>
      </c>
      <c r="R850" s="176" t="str">
        <f>IF(ISBLANK(INDEX('Policy Characteristics'!L:L,MATCH($C850,'Policy Characteristics'!$C:$C,0))),"",INDEX('Policy Characteristics'!L:L,MATCH($C850,'Policy Characteristics'!$C:$C,0)))</f>
        <v/>
      </c>
    </row>
    <row r="851" spans="1:18" s="2" customFormat="1" x14ac:dyDescent="0.25">
      <c r="A851" s="176" t="str">
        <f>IF(ISBLANK(INDEX('Policy Characteristics'!A:A,MATCH($C851,'Policy Characteristics'!$C:$C,0))),"",INDEX('Policy Characteristics'!A:A,MATCH($C851,'Policy Characteristics'!$C:$C,0)))</f>
        <v>Industry</v>
      </c>
      <c r="B851" s="184" t="str">
        <f>IF(ISBLANK(INDEX('Policy Characteristics'!B:B,MATCH($C851,'Policy Characteristics'!$C:$C,0))),"",INDEX('Policy Characteristics'!B:B,MATCH($C851,'Policy Characteristics'!$C:$C,0)))</f>
        <v>Feedstock Shifting</v>
      </c>
      <c r="C851" s="176" t="str">
        <f t="shared" si="40"/>
        <v>Fraction of Feedstock Shifted This Year</v>
      </c>
      <c r="D851" s="6" t="s">
        <v>1933</v>
      </c>
      <c r="E851" s="47" t="s">
        <v>1283</v>
      </c>
      <c r="F851" t="s">
        <v>1633</v>
      </c>
      <c r="G851" s="47" t="s">
        <v>1287</v>
      </c>
      <c r="H851" s="49">
        <v>2473</v>
      </c>
      <c r="I851" s="197" t="s">
        <v>44</v>
      </c>
      <c r="J851" s="177" t="str">
        <f>IF(ISBLANK(INDEX('Policy Characteristics'!D:D,MATCH($C851,'Policy Characteristics'!$C:$C,0))),"",INDEX('Policy Characteristics'!D:D,MATCH($C851,'Policy Characteristics'!$C:$C,0)))</f>
        <v>Feedstock Shifting</v>
      </c>
      <c r="K851" s="176" t="str">
        <f>IF(ISBLANK(INDEX('Policy Characteristics'!E:E,MATCH($C851,'Policy Characteristics'!$C:$C,0))),"",INDEX('Policy Characteristics'!E:E,MATCH($C851,'Policy Characteristics'!$C:$C,0)))</f>
        <v>indst feedstock shifting</v>
      </c>
      <c r="L851" s="176">
        <f>IF(ISBLANK(INDEX('Policy Characteristics'!F:F,MATCH($C851,'Policy Characteristics'!$C:$C,0))),"",INDEX('Policy Characteristics'!F:F,MATCH($C851,'Policy Characteristics'!$C:$C,0)))</f>
        <v>0</v>
      </c>
      <c r="M851" s="176">
        <f>IF(ISBLANK(INDEX('Policy Characteristics'!G:G,MATCH($C851,'Policy Characteristics'!$C:$C,0))),"",INDEX('Policy Characteristics'!G:G,MATCH($C851,'Policy Characteristics'!$C:$C,0)))</f>
        <v>1</v>
      </c>
      <c r="N851" s="176">
        <f>IF(ISBLANK(INDEX('Policy Characteristics'!H:H,MATCH($C851,'Policy Characteristics'!$C:$C,0))),"",INDEX('Policy Characteristics'!H:H,MATCH($C851,'Policy Characteristics'!$C:$C,0)))</f>
        <v>0.01</v>
      </c>
      <c r="O851" s="176" t="str">
        <f>IF(ISBLANK(INDEX('Policy Characteristics'!I:I,MATCH($C851,'Policy Characteristics'!$C:$C,0))),"",INDEX('Policy Characteristics'!I:I,MATCH($C851,'Policy Characteristics'!$C:$C,0)))</f>
        <v>% of potential achieved</v>
      </c>
      <c r="P851" s="176" t="str">
        <f>IF(ISBLANK(INDEX('Policy Characteristics'!J:J,MATCH($C851,'Policy Characteristics'!$C:$C,0))),"",INDEX('Policy Characteristics'!J:J,MATCH($C851,'Policy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1" s="176" t="str">
        <f>IF(ISBLANK(INDEX('Policy Characteristics'!K:K,MATCH($C851,'Policy Characteristics'!$C:$C,0))),"",INDEX('Policy Characteristics'!K:K,MATCH($C851,'Policy Characteristics'!$C:$C,0)))</f>
        <v/>
      </c>
      <c r="R851" s="176" t="str">
        <f>IF(ISBLANK(INDEX('Policy Characteristics'!L:L,MATCH($C851,'Policy Characteristics'!$C:$C,0))),"",INDEX('Policy Characteristics'!L:L,MATCH($C851,'Policy Characteristics'!$C:$C,0)))</f>
        <v/>
      </c>
    </row>
    <row r="852" spans="1:18" s="2" customFormat="1" x14ac:dyDescent="0.25">
      <c r="A852" s="176" t="str">
        <f>IF(ISBLANK(INDEX('Policy Characteristics'!A:A,MATCH($C852,'Policy Characteristics'!$C:$C,0))),"",INDEX('Policy Characteristics'!A:A,MATCH($C852,'Policy Characteristics'!$C:$C,0)))</f>
        <v>Industry</v>
      </c>
      <c r="B852" s="184" t="str">
        <f>IF(ISBLANK(INDEX('Policy Characteristics'!B:B,MATCH($C852,'Policy Characteristics'!$C:$C,0))),"",INDEX('Policy Characteristics'!B:B,MATCH($C852,'Policy Characteristics'!$C:$C,0)))</f>
        <v>Feedstock Shifting</v>
      </c>
      <c r="C852" s="176" t="str">
        <f t="shared" si="40"/>
        <v>Fraction of Feedstock Shifted This Year</v>
      </c>
      <c r="D852" s="6" t="s">
        <v>1933</v>
      </c>
      <c r="E852" s="47" t="s">
        <v>1284</v>
      </c>
      <c r="F852" t="s">
        <v>1633</v>
      </c>
      <c r="G852" s="47" t="s">
        <v>1288</v>
      </c>
      <c r="H852" s="49">
        <v>2474</v>
      </c>
      <c r="I852" s="197" t="s">
        <v>44</v>
      </c>
      <c r="J852" s="177" t="str">
        <f>IF(ISBLANK(INDEX('Policy Characteristics'!D:D,MATCH($C852,'Policy Characteristics'!$C:$C,0))),"",INDEX('Policy Characteristics'!D:D,MATCH($C852,'Policy Characteristics'!$C:$C,0)))</f>
        <v>Feedstock Shifting</v>
      </c>
      <c r="K852" s="176" t="str">
        <f>IF(ISBLANK(INDEX('Policy Characteristics'!E:E,MATCH($C852,'Policy Characteristics'!$C:$C,0))),"",INDEX('Policy Characteristics'!E:E,MATCH($C852,'Policy Characteristics'!$C:$C,0)))</f>
        <v>indst feedstock shifting</v>
      </c>
      <c r="L852" s="176">
        <f>IF(ISBLANK(INDEX('Policy Characteristics'!F:F,MATCH($C852,'Policy Characteristics'!$C:$C,0))),"",INDEX('Policy Characteristics'!F:F,MATCH($C852,'Policy Characteristics'!$C:$C,0)))</f>
        <v>0</v>
      </c>
      <c r="M852" s="176">
        <f>IF(ISBLANK(INDEX('Policy Characteristics'!G:G,MATCH($C852,'Policy Characteristics'!$C:$C,0))),"",INDEX('Policy Characteristics'!G:G,MATCH($C852,'Policy Characteristics'!$C:$C,0)))</f>
        <v>1</v>
      </c>
      <c r="N852" s="176">
        <f>IF(ISBLANK(INDEX('Policy Characteristics'!H:H,MATCH($C852,'Policy Characteristics'!$C:$C,0))),"",INDEX('Policy Characteristics'!H:H,MATCH($C852,'Policy Characteristics'!$C:$C,0)))</f>
        <v>0.01</v>
      </c>
      <c r="O852" s="176" t="str">
        <f>IF(ISBLANK(INDEX('Policy Characteristics'!I:I,MATCH($C852,'Policy Characteristics'!$C:$C,0))),"",INDEX('Policy Characteristics'!I:I,MATCH($C852,'Policy Characteristics'!$C:$C,0)))</f>
        <v>% of potential achieved</v>
      </c>
      <c r="P852" s="176" t="str">
        <f>IF(ISBLANK(INDEX('Policy Characteristics'!J:J,MATCH($C852,'Policy Characteristics'!$C:$C,0))),"",INDEX('Policy Characteristics'!J:J,MATCH($C852,'Policy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2" s="176" t="str">
        <f>IF(ISBLANK(INDEX('Policy Characteristics'!K:K,MATCH($C852,'Policy Characteristics'!$C:$C,0))),"",INDEX('Policy Characteristics'!K:K,MATCH($C852,'Policy Characteristics'!$C:$C,0)))</f>
        <v/>
      </c>
      <c r="R852" s="176" t="str">
        <f>IF(ISBLANK(INDEX('Policy Characteristics'!L:L,MATCH($C852,'Policy Characteristics'!$C:$C,0))),"",INDEX('Policy Characteristics'!L:L,MATCH($C852,'Policy Characteristics'!$C:$C,0)))</f>
        <v/>
      </c>
    </row>
    <row r="853" spans="1:18" s="2" customFormat="1" x14ac:dyDescent="0.25">
      <c r="A853" s="176" t="str">
        <f>IF(ISBLANK(INDEX('Policy Characteristics'!A:A,MATCH($C853,'Policy Characteristics'!$C:$C,0))),"",INDEX('Policy Characteristics'!A:A,MATCH($C853,'Policy Characteristics'!$C:$C,0)))</f>
        <v>Industry</v>
      </c>
      <c r="B853" s="184" t="str">
        <f>IF(ISBLANK(INDEX('Policy Characteristics'!B:B,MATCH($C853,'Policy Characteristics'!$C:$C,0))),"",INDEX('Policy Characteristics'!B:B,MATCH($C853,'Policy Characteristics'!$C:$C,0)))</f>
        <v>Feedstock Shifting</v>
      </c>
      <c r="C853" s="176" t="str">
        <f t="shared" si="40"/>
        <v>Fraction of Feedstock Shifted This Year</v>
      </c>
      <c r="D853" s="6" t="s">
        <v>1933</v>
      </c>
      <c r="E853" s="47" t="s">
        <v>1285</v>
      </c>
      <c r="F853" t="s">
        <v>1633</v>
      </c>
      <c r="G853" s="47" t="s">
        <v>1291</v>
      </c>
      <c r="H853" s="49">
        <v>2475</v>
      </c>
      <c r="I853" s="197" t="s">
        <v>44</v>
      </c>
      <c r="J853" s="177" t="str">
        <f>IF(ISBLANK(INDEX('Policy Characteristics'!D:D,MATCH($C853,'Policy Characteristics'!$C:$C,0))),"",INDEX('Policy Characteristics'!D:D,MATCH($C853,'Policy Characteristics'!$C:$C,0)))</f>
        <v>Feedstock Shifting</v>
      </c>
      <c r="K853" s="176" t="str">
        <f>IF(ISBLANK(INDEX('Policy Characteristics'!E:E,MATCH($C853,'Policy Characteristics'!$C:$C,0))),"",INDEX('Policy Characteristics'!E:E,MATCH($C853,'Policy Characteristics'!$C:$C,0)))</f>
        <v>indst feedstock shifting</v>
      </c>
      <c r="L853" s="176">
        <f>IF(ISBLANK(INDEX('Policy Characteristics'!F:F,MATCH($C853,'Policy Characteristics'!$C:$C,0))),"",INDEX('Policy Characteristics'!F:F,MATCH($C853,'Policy Characteristics'!$C:$C,0)))</f>
        <v>0</v>
      </c>
      <c r="M853" s="176">
        <f>IF(ISBLANK(INDEX('Policy Characteristics'!G:G,MATCH($C853,'Policy Characteristics'!$C:$C,0))),"",INDEX('Policy Characteristics'!G:G,MATCH($C853,'Policy Characteristics'!$C:$C,0)))</f>
        <v>1</v>
      </c>
      <c r="N853" s="176">
        <f>IF(ISBLANK(INDEX('Policy Characteristics'!H:H,MATCH($C853,'Policy Characteristics'!$C:$C,0))),"",INDEX('Policy Characteristics'!H:H,MATCH($C853,'Policy Characteristics'!$C:$C,0)))</f>
        <v>0.01</v>
      </c>
      <c r="O853" s="176" t="str">
        <f>IF(ISBLANK(INDEX('Policy Characteristics'!I:I,MATCH($C853,'Policy Characteristics'!$C:$C,0))),"",INDEX('Policy Characteristics'!I:I,MATCH($C853,'Policy Characteristics'!$C:$C,0)))</f>
        <v>% of potential achieved</v>
      </c>
      <c r="P853" s="176" t="str">
        <f>IF(ISBLANK(INDEX('Policy Characteristics'!J:J,MATCH($C853,'Policy Characteristics'!$C:$C,0))),"",INDEX('Policy Characteristics'!J:J,MATCH($C853,'Policy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3" s="176" t="str">
        <f>IF(ISBLANK(INDEX('Policy Characteristics'!K:K,MATCH($C853,'Policy Characteristics'!$C:$C,0))),"",INDEX('Policy Characteristics'!K:K,MATCH($C853,'Policy Characteristics'!$C:$C,0)))</f>
        <v/>
      </c>
      <c r="R853" s="176" t="str">
        <f>IF(ISBLANK(INDEX('Policy Characteristics'!L:L,MATCH($C853,'Policy Characteristics'!$C:$C,0))),"",INDEX('Policy Characteristics'!L:L,MATCH($C853,'Policy Characteristics'!$C:$C,0)))</f>
        <v/>
      </c>
    </row>
    <row r="854" spans="1:18" s="2" customFormat="1" x14ac:dyDescent="0.25">
      <c r="A854" s="176" t="str">
        <f>IF(ISBLANK(INDEX('Policy Characteristics'!A:A,MATCH($C854,'Policy Characteristics'!$C:$C,0))),"",INDEX('Policy Characteristics'!A:A,MATCH($C854,'Policy Characteristics'!$C:$C,0)))</f>
        <v>Industry</v>
      </c>
      <c r="B854" s="184" t="str">
        <f>IF(ISBLANK(INDEX('Policy Characteristics'!B:B,MATCH($C854,'Policy Characteristics'!$C:$C,0))),"",INDEX('Policy Characteristics'!B:B,MATCH($C854,'Policy Characteristics'!$C:$C,0)))</f>
        <v>Feedstock Shifting</v>
      </c>
      <c r="C854" s="176" t="str">
        <f t="shared" si="40"/>
        <v>Fraction of Feedstock Shifted This Year</v>
      </c>
      <c r="D854" s="6" t="s">
        <v>1933</v>
      </c>
      <c r="E854" s="47" t="s">
        <v>1582</v>
      </c>
      <c r="F854" t="s">
        <v>1633</v>
      </c>
      <c r="G854" s="47" t="s">
        <v>1585</v>
      </c>
      <c r="H854" s="49">
        <v>2476</v>
      </c>
      <c r="I854" s="197" t="s">
        <v>44</v>
      </c>
      <c r="J854" s="177" t="str">
        <f>IF(ISBLANK(INDEX('Policy Characteristics'!D:D,MATCH($C854,'Policy Characteristics'!$C:$C,0))),"",INDEX('Policy Characteristics'!D:D,MATCH($C854,'Policy Characteristics'!$C:$C,0)))</f>
        <v>Feedstock Shifting</v>
      </c>
      <c r="K854" s="176" t="str">
        <f>IF(ISBLANK(INDEX('Policy Characteristics'!E:E,MATCH($C854,'Policy Characteristics'!$C:$C,0))),"",INDEX('Policy Characteristics'!E:E,MATCH($C854,'Policy Characteristics'!$C:$C,0)))</f>
        <v>indst feedstock shifting</v>
      </c>
      <c r="L854" s="176">
        <f>IF(ISBLANK(INDEX('Policy Characteristics'!F:F,MATCH($C854,'Policy Characteristics'!$C:$C,0))),"",INDEX('Policy Characteristics'!F:F,MATCH($C854,'Policy Characteristics'!$C:$C,0)))</f>
        <v>0</v>
      </c>
      <c r="M854" s="176">
        <f>IF(ISBLANK(INDEX('Policy Characteristics'!G:G,MATCH($C854,'Policy Characteristics'!$C:$C,0))),"",INDEX('Policy Characteristics'!G:G,MATCH($C854,'Policy Characteristics'!$C:$C,0)))</f>
        <v>1</v>
      </c>
      <c r="N854" s="176">
        <f>IF(ISBLANK(INDEX('Policy Characteristics'!H:H,MATCH($C854,'Policy Characteristics'!$C:$C,0))),"",INDEX('Policy Characteristics'!H:H,MATCH($C854,'Policy Characteristics'!$C:$C,0)))</f>
        <v>0.01</v>
      </c>
      <c r="O854" s="176" t="str">
        <f>IF(ISBLANK(INDEX('Policy Characteristics'!I:I,MATCH($C854,'Policy Characteristics'!$C:$C,0))),"",INDEX('Policy Characteristics'!I:I,MATCH($C854,'Policy Characteristics'!$C:$C,0)))</f>
        <v>% of potential achieved</v>
      </c>
      <c r="P854" s="176" t="str">
        <f>IF(ISBLANK(INDEX('Policy Characteristics'!J:J,MATCH($C854,'Policy Characteristics'!$C:$C,0))),"",INDEX('Policy Characteristics'!J:J,MATCH($C854,'Policy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4" s="176" t="str">
        <f>IF(ISBLANK(INDEX('Policy Characteristics'!K:K,MATCH($C854,'Policy Characteristics'!$C:$C,0))),"",INDEX('Policy Characteristics'!K:K,MATCH($C854,'Policy Characteristics'!$C:$C,0)))</f>
        <v/>
      </c>
      <c r="R854" s="176" t="str">
        <f>IF(ISBLANK(INDEX('Policy Characteristics'!L:L,MATCH($C854,'Policy Characteristics'!$C:$C,0))),"",INDEX('Policy Characteristics'!L:L,MATCH($C854,'Policy Characteristics'!$C:$C,0)))</f>
        <v/>
      </c>
    </row>
    <row r="855" spans="1:18" s="2" customFormat="1" x14ac:dyDescent="0.25">
      <c r="A855" s="176" t="str">
        <f>IF(ISBLANK(INDEX('Policy Characteristics'!A:A,MATCH($C855,'Policy Characteristics'!$C:$C,0))),"",INDEX('Policy Characteristics'!A:A,MATCH($C855,'Policy Characteristics'!$C:$C,0)))</f>
        <v>Industry</v>
      </c>
      <c r="B855" s="184" t="str">
        <f>IF(ISBLANK(INDEX('Policy Characteristics'!B:B,MATCH($C855,'Policy Characteristics'!$C:$C,0))),"",INDEX('Policy Characteristics'!B:B,MATCH($C855,'Policy Characteristics'!$C:$C,0)))</f>
        <v>Feedstock Shifting</v>
      </c>
      <c r="C855" s="176" t="str">
        <f t="shared" si="40"/>
        <v>Fraction of Feedstock Shifted This Year</v>
      </c>
      <c r="D855" s="6" t="s">
        <v>1933</v>
      </c>
      <c r="E855" s="47" t="s">
        <v>1583</v>
      </c>
      <c r="F855" t="s">
        <v>1633</v>
      </c>
      <c r="G855" s="47" t="s">
        <v>1587</v>
      </c>
      <c r="H855" s="49">
        <v>2477</v>
      </c>
      <c r="I855" s="197" t="s">
        <v>44</v>
      </c>
      <c r="J855" s="177" t="str">
        <f>IF(ISBLANK(INDEX('Policy Characteristics'!D:D,MATCH($C855,'Policy Characteristics'!$C:$C,0))),"",INDEX('Policy Characteristics'!D:D,MATCH($C855,'Policy Characteristics'!$C:$C,0)))</f>
        <v>Feedstock Shifting</v>
      </c>
      <c r="K855" s="176" t="str">
        <f>IF(ISBLANK(INDEX('Policy Characteristics'!E:E,MATCH($C855,'Policy Characteristics'!$C:$C,0))),"",INDEX('Policy Characteristics'!E:E,MATCH($C855,'Policy Characteristics'!$C:$C,0)))</f>
        <v>indst feedstock shifting</v>
      </c>
      <c r="L855" s="176">
        <f>IF(ISBLANK(INDEX('Policy Characteristics'!F:F,MATCH($C855,'Policy Characteristics'!$C:$C,0))),"",INDEX('Policy Characteristics'!F:F,MATCH($C855,'Policy Characteristics'!$C:$C,0)))</f>
        <v>0</v>
      </c>
      <c r="M855" s="176">
        <f>IF(ISBLANK(INDEX('Policy Characteristics'!G:G,MATCH($C855,'Policy Characteristics'!$C:$C,0))),"",INDEX('Policy Characteristics'!G:G,MATCH($C855,'Policy Characteristics'!$C:$C,0)))</f>
        <v>1</v>
      </c>
      <c r="N855" s="176">
        <f>IF(ISBLANK(INDEX('Policy Characteristics'!H:H,MATCH($C855,'Policy Characteristics'!$C:$C,0))),"",INDEX('Policy Characteristics'!H:H,MATCH($C855,'Policy Characteristics'!$C:$C,0)))</f>
        <v>0.01</v>
      </c>
      <c r="O855" s="176" t="str">
        <f>IF(ISBLANK(INDEX('Policy Characteristics'!I:I,MATCH($C855,'Policy Characteristics'!$C:$C,0))),"",INDEX('Policy Characteristics'!I:I,MATCH($C855,'Policy Characteristics'!$C:$C,0)))</f>
        <v>% of potential achieved</v>
      </c>
      <c r="P855" s="176" t="str">
        <f>IF(ISBLANK(INDEX('Policy Characteristics'!J:J,MATCH($C855,'Policy Characteristics'!$C:$C,0))),"",INDEX('Policy Characteristics'!J:J,MATCH($C855,'Policy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5" s="176" t="str">
        <f>IF(ISBLANK(INDEX('Policy Characteristics'!K:K,MATCH($C855,'Policy Characteristics'!$C:$C,0))),"",INDEX('Policy Characteristics'!K:K,MATCH($C855,'Policy Characteristics'!$C:$C,0)))</f>
        <v/>
      </c>
      <c r="R855" s="176" t="str">
        <f>IF(ISBLANK(INDEX('Policy Characteristics'!L:L,MATCH($C855,'Policy Characteristics'!$C:$C,0))),"",INDEX('Policy Characteristics'!L:L,MATCH($C855,'Policy Characteristics'!$C:$C,0)))</f>
        <v/>
      </c>
    </row>
    <row r="856" spans="1:18" s="2" customFormat="1" x14ac:dyDescent="0.25">
      <c r="A856" s="176" t="str">
        <f>IF(ISBLANK(INDEX('Policy Characteristics'!A:A,MATCH($C856,'Policy Characteristics'!$C:$C,0))),"",INDEX('Policy Characteristics'!A:A,MATCH($C856,'Policy Characteristics'!$C:$C,0)))</f>
        <v>Industry</v>
      </c>
      <c r="B856" s="184" t="str">
        <f>IF(ISBLANK(INDEX('Policy Characteristics'!B:B,MATCH($C856,'Policy Characteristics'!$C:$C,0))),"",INDEX('Policy Characteristics'!B:B,MATCH($C856,'Policy Characteristics'!$C:$C,0)))</f>
        <v>Feedstock Shifting</v>
      </c>
      <c r="C856" s="176" t="str">
        <f t="shared" si="40"/>
        <v>Fraction of Feedstock Shifted This Year</v>
      </c>
      <c r="D856" s="6" t="s">
        <v>1933</v>
      </c>
      <c r="E856" s="47" t="s">
        <v>1584</v>
      </c>
      <c r="F856" t="s">
        <v>1633</v>
      </c>
      <c r="G856" s="47" t="s">
        <v>1588</v>
      </c>
      <c r="H856" s="49">
        <v>2478</v>
      </c>
      <c r="I856" s="197" t="s">
        <v>44</v>
      </c>
      <c r="J856" s="177" t="str">
        <f>IF(ISBLANK(INDEX('Policy Characteristics'!D:D,MATCH($C856,'Policy Characteristics'!$C:$C,0))),"",INDEX('Policy Characteristics'!D:D,MATCH($C856,'Policy Characteristics'!$C:$C,0)))</f>
        <v>Feedstock Shifting</v>
      </c>
      <c r="K856" s="176" t="str">
        <f>IF(ISBLANK(INDEX('Policy Characteristics'!E:E,MATCH($C856,'Policy Characteristics'!$C:$C,0))),"",INDEX('Policy Characteristics'!E:E,MATCH($C856,'Policy Characteristics'!$C:$C,0)))</f>
        <v>indst feedstock shifting</v>
      </c>
      <c r="L856" s="176">
        <f>IF(ISBLANK(INDEX('Policy Characteristics'!F:F,MATCH($C856,'Policy Characteristics'!$C:$C,0))),"",INDEX('Policy Characteristics'!F:F,MATCH($C856,'Policy Characteristics'!$C:$C,0)))</f>
        <v>0</v>
      </c>
      <c r="M856" s="176">
        <f>IF(ISBLANK(INDEX('Policy Characteristics'!G:G,MATCH($C856,'Policy Characteristics'!$C:$C,0))),"",INDEX('Policy Characteristics'!G:G,MATCH($C856,'Policy Characteristics'!$C:$C,0)))</f>
        <v>1</v>
      </c>
      <c r="N856" s="176">
        <f>IF(ISBLANK(INDEX('Policy Characteristics'!H:H,MATCH($C856,'Policy Characteristics'!$C:$C,0))),"",INDEX('Policy Characteristics'!H:H,MATCH($C856,'Policy Characteristics'!$C:$C,0)))</f>
        <v>0.01</v>
      </c>
      <c r="O856" s="176" t="str">
        <f>IF(ISBLANK(INDEX('Policy Characteristics'!I:I,MATCH($C856,'Policy Characteristics'!$C:$C,0))),"",INDEX('Policy Characteristics'!I:I,MATCH($C856,'Policy Characteristics'!$C:$C,0)))</f>
        <v>% of potential achieved</v>
      </c>
      <c r="P856" s="176" t="str">
        <f>IF(ISBLANK(INDEX('Policy Characteristics'!J:J,MATCH($C856,'Policy Characteristics'!$C:$C,0))),"",INDEX('Policy Characteristics'!J:J,MATCH($C856,'Policy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6" s="176" t="str">
        <f>IF(ISBLANK(INDEX('Policy Characteristics'!K:K,MATCH($C856,'Policy Characteristics'!$C:$C,0))),"",INDEX('Policy Characteristics'!K:K,MATCH($C856,'Policy Characteristics'!$C:$C,0)))</f>
        <v/>
      </c>
      <c r="R856" s="176" t="str">
        <f>IF(ISBLANK(INDEX('Policy Characteristics'!L:L,MATCH($C856,'Policy Characteristics'!$C:$C,0))),"",INDEX('Policy Characteristics'!L:L,MATCH($C856,'Policy Characteristics'!$C:$C,0)))</f>
        <v/>
      </c>
    </row>
    <row r="857" spans="1:18" s="2" customFormat="1" x14ac:dyDescent="0.25">
      <c r="A857" s="176" t="str">
        <f>IF(ISBLANK(INDEX('Policy Characteristics'!A:A,MATCH($C857,'Policy Characteristics'!$C:$C,0))),"",INDEX('Policy Characteristics'!A:A,MATCH($C857,'Policy Characteristics'!$C:$C,0)))</f>
        <v>Industry</v>
      </c>
      <c r="B857" s="184" t="str">
        <f>IF(ISBLANK(INDEX('Policy Characteristics'!B:B,MATCH($C857,'Policy Characteristics'!$C:$C,0))),"",INDEX('Policy Characteristics'!B:B,MATCH($C857,'Policy Characteristics'!$C:$C,0)))</f>
        <v>Feedstock Shifting</v>
      </c>
      <c r="C857" s="176" t="str">
        <f t="shared" si="40"/>
        <v>Fraction of Feedstock Shifted This Year</v>
      </c>
      <c r="D857" s="6" t="s">
        <v>1933</v>
      </c>
      <c r="E857" s="47" t="s">
        <v>1581</v>
      </c>
      <c r="F857" t="s">
        <v>1633</v>
      </c>
      <c r="G857" s="47" t="s">
        <v>1586</v>
      </c>
      <c r="H857" s="49">
        <v>2479</v>
      </c>
      <c r="I857" s="197" t="s">
        <v>44</v>
      </c>
      <c r="J857" s="177" t="str">
        <f>IF(ISBLANK(INDEX('Policy Characteristics'!D:D,MATCH($C857,'Policy Characteristics'!$C:$C,0))),"",INDEX('Policy Characteristics'!D:D,MATCH($C857,'Policy Characteristics'!$C:$C,0)))</f>
        <v>Feedstock Shifting</v>
      </c>
      <c r="K857" s="176" t="str">
        <f>IF(ISBLANK(INDEX('Policy Characteristics'!E:E,MATCH($C857,'Policy Characteristics'!$C:$C,0))),"",INDEX('Policy Characteristics'!E:E,MATCH($C857,'Policy Characteristics'!$C:$C,0)))</f>
        <v>indst feedstock shifting</v>
      </c>
      <c r="L857" s="176">
        <f>IF(ISBLANK(INDEX('Policy Characteristics'!F:F,MATCH($C857,'Policy Characteristics'!$C:$C,0))),"",INDEX('Policy Characteristics'!F:F,MATCH($C857,'Policy Characteristics'!$C:$C,0)))</f>
        <v>0</v>
      </c>
      <c r="M857" s="176">
        <f>IF(ISBLANK(INDEX('Policy Characteristics'!G:G,MATCH($C857,'Policy Characteristics'!$C:$C,0))),"",INDEX('Policy Characteristics'!G:G,MATCH($C857,'Policy Characteristics'!$C:$C,0)))</f>
        <v>1</v>
      </c>
      <c r="N857" s="176">
        <f>IF(ISBLANK(INDEX('Policy Characteristics'!H:H,MATCH($C857,'Policy Characteristics'!$C:$C,0))),"",INDEX('Policy Characteristics'!H:H,MATCH($C857,'Policy Characteristics'!$C:$C,0)))</f>
        <v>0.01</v>
      </c>
      <c r="O857" s="176" t="str">
        <f>IF(ISBLANK(INDEX('Policy Characteristics'!I:I,MATCH($C857,'Policy Characteristics'!$C:$C,0))),"",INDEX('Policy Characteristics'!I:I,MATCH($C857,'Policy Characteristics'!$C:$C,0)))</f>
        <v>% of potential achieved</v>
      </c>
      <c r="P857" s="176" t="str">
        <f>IF(ISBLANK(INDEX('Policy Characteristics'!J:J,MATCH($C857,'Policy Characteristics'!$C:$C,0))),"",INDEX('Policy Characteristics'!J:J,MATCH($C857,'Policy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7" s="176" t="str">
        <f>IF(ISBLANK(INDEX('Policy Characteristics'!K:K,MATCH($C857,'Policy Characteristics'!$C:$C,0))),"",INDEX('Policy Characteristics'!K:K,MATCH($C857,'Policy Characteristics'!$C:$C,0)))</f>
        <v/>
      </c>
      <c r="R857" s="176" t="str">
        <f>IF(ISBLANK(INDEX('Policy Characteristics'!L:L,MATCH($C857,'Policy Characteristics'!$C:$C,0))),"",INDEX('Policy Characteristics'!L:L,MATCH($C857,'Policy Characteristics'!$C:$C,0)))</f>
        <v/>
      </c>
    </row>
    <row r="858" spans="1:18" s="2" customFormat="1" x14ac:dyDescent="0.25">
      <c r="A858" s="176" t="str">
        <f>IF(ISBLANK(INDEX('Policy Characteristics'!A:A,MATCH($C858,'Policy Characteristics'!$C:$C,0))),"",INDEX('Policy Characteristics'!A:A,MATCH($C858,'Policy Characteristics'!$C:$C,0)))</f>
        <v>Industry</v>
      </c>
      <c r="B858" s="184" t="str">
        <f>IF(ISBLANK(INDEX('Policy Characteristics'!B:B,MATCH($C858,'Policy Characteristics'!$C:$C,0))),"",INDEX('Policy Characteristics'!B:B,MATCH($C858,'Policy Characteristics'!$C:$C,0)))</f>
        <v>Feedstock Shifting</v>
      </c>
      <c r="C858" s="176" t="str">
        <f t="shared" si="40"/>
        <v>Fraction of Feedstock Shifted This Year</v>
      </c>
      <c r="D858" s="6" t="s">
        <v>1934</v>
      </c>
      <c r="E858" s="47" t="s">
        <v>1280</v>
      </c>
      <c r="F858" t="s">
        <v>1898</v>
      </c>
      <c r="G858" s="47" t="s">
        <v>1286</v>
      </c>
      <c r="H858" s="49">
        <v>2480</v>
      </c>
      <c r="I858" s="197" t="s">
        <v>44</v>
      </c>
      <c r="J858" s="177" t="str">
        <f>IF(ISBLANK(INDEX('Policy Characteristics'!D:D,MATCH($C858,'Policy Characteristics'!$C:$C,0))),"",INDEX('Policy Characteristics'!D:D,MATCH($C858,'Policy Characteristics'!$C:$C,0)))</f>
        <v>Feedstock Shifting</v>
      </c>
      <c r="K858" s="176" t="str">
        <f>IF(ISBLANK(INDEX('Policy Characteristics'!E:E,MATCH($C858,'Policy Characteristics'!$C:$C,0))),"",INDEX('Policy Characteristics'!E:E,MATCH($C858,'Policy Characteristics'!$C:$C,0)))</f>
        <v>indst feedstock shifting</v>
      </c>
      <c r="L858" s="176">
        <f>IF(ISBLANK(INDEX('Policy Characteristics'!F:F,MATCH($C858,'Policy Characteristics'!$C:$C,0))),"",INDEX('Policy Characteristics'!F:F,MATCH($C858,'Policy Characteristics'!$C:$C,0)))</f>
        <v>0</v>
      </c>
      <c r="M858" s="176">
        <f>IF(ISBLANK(INDEX('Policy Characteristics'!G:G,MATCH($C858,'Policy Characteristics'!$C:$C,0))),"",INDEX('Policy Characteristics'!G:G,MATCH($C858,'Policy Characteristics'!$C:$C,0)))</f>
        <v>1</v>
      </c>
      <c r="N858" s="176">
        <f>IF(ISBLANK(INDEX('Policy Characteristics'!H:H,MATCH($C858,'Policy Characteristics'!$C:$C,0))),"",INDEX('Policy Characteristics'!H:H,MATCH($C858,'Policy Characteristics'!$C:$C,0)))</f>
        <v>0.01</v>
      </c>
      <c r="O858" s="176" t="str">
        <f>IF(ISBLANK(INDEX('Policy Characteristics'!I:I,MATCH($C858,'Policy Characteristics'!$C:$C,0))),"",INDEX('Policy Characteristics'!I:I,MATCH($C858,'Policy Characteristics'!$C:$C,0)))</f>
        <v>% of potential achieved</v>
      </c>
      <c r="P858" s="176" t="str">
        <f>IF(ISBLANK(INDEX('Policy Characteristics'!J:J,MATCH($C858,'Policy Characteristics'!$C:$C,0))),"",INDEX('Policy Characteristics'!J:J,MATCH($C858,'Policy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8" s="176" t="str">
        <f>IF(ISBLANK(INDEX('Policy Characteristics'!K:K,MATCH($C858,'Policy Characteristics'!$C:$C,0))),"",INDEX('Policy Characteristics'!K:K,MATCH($C858,'Policy Characteristics'!$C:$C,0)))</f>
        <v/>
      </c>
      <c r="R858" s="176" t="str">
        <f>IF(ISBLANK(INDEX('Policy Characteristics'!L:L,MATCH($C858,'Policy Characteristics'!$C:$C,0))),"",INDEX('Policy Characteristics'!L:L,MATCH($C858,'Policy Characteristics'!$C:$C,0)))</f>
        <v/>
      </c>
    </row>
    <row r="859" spans="1:18" s="2" customFormat="1" x14ac:dyDescent="0.25">
      <c r="A859" s="176" t="str">
        <f>IF(ISBLANK(INDEX('Policy Characteristics'!A:A,MATCH($C859,'Policy Characteristics'!$C:$C,0))),"",INDEX('Policy Characteristics'!A:A,MATCH($C859,'Policy Characteristics'!$C:$C,0)))</f>
        <v>Industry</v>
      </c>
      <c r="B859" s="184" t="str">
        <f>IF(ISBLANK(INDEX('Policy Characteristics'!B:B,MATCH($C859,'Policy Characteristics'!$C:$C,0))),"",INDEX('Policy Characteristics'!B:B,MATCH($C859,'Policy Characteristics'!$C:$C,0)))</f>
        <v>Feedstock Shifting</v>
      </c>
      <c r="C859" s="176" t="str">
        <f t="shared" si="40"/>
        <v>Fraction of Feedstock Shifted This Year</v>
      </c>
      <c r="D859" s="6" t="s">
        <v>1934</v>
      </c>
      <c r="E859" s="47" t="s">
        <v>1281</v>
      </c>
      <c r="F859" t="s">
        <v>1898</v>
      </c>
      <c r="G859" s="47" t="s">
        <v>1289</v>
      </c>
      <c r="H859" s="49">
        <v>2481</v>
      </c>
      <c r="I859" s="197" t="s">
        <v>44</v>
      </c>
      <c r="J859" s="177" t="str">
        <f>IF(ISBLANK(INDEX('Policy Characteristics'!D:D,MATCH($C859,'Policy Characteristics'!$C:$C,0))),"",INDEX('Policy Characteristics'!D:D,MATCH($C859,'Policy Characteristics'!$C:$C,0)))</f>
        <v>Feedstock Shifting</v>
      </c>
      <c r="K859" s="176" t="str">
        <f>IF(ISBLANK(INDEX('Policy Characteristics'!E:E,MATCH($C859,'Policy Characteristics'!$C:$C,0))),"",INDEX('Policy Characteristics'!E:E,MATCH($C859,'Policy Characteristics'!$C:$C,0)))</f>
        <v>indst feedstock shifting</v>
      </c>
      <c r="L859" s="176">
        <f>IF(ISBLANK(INDEX('Policy Characteristics'!F:F,MATCH($C859,'Policy Characteristics'!$C:$C,0))),"",INDEX('Policy Characteristics'!F:F,MATCH($C859,'Policy Characteristics'!$C:$C,0)))</f>
        <v>0</v>
      </c>
      <c r="M859" s="176">
        <f>IF(ISBLANK(INDEX('Policy Characteristics'!G:G,MATCH($C859,'Policy Characteristics'!$C:$C,0))),"",INDEX('Policy Characteristics'!G:G,MATCH($C859,'Policy Characteristics'!$C:$C,0)))</f>
        <v>1</v>
      </c>
      <c r="N859" s="176">
        <f>IF(ISBLANK(INDEX('Policy Characteristics'!H:H,MATCH($C859,'Policy Characteristics'!$C:$C,0))),"",INDEX('Policy Characteristics'!H:H,MATCH($C859,'Policy Characteristics'!$C:$C,0)))</f>
        <v>0.01</v>
      </c>
      <c r="O859" s="176" t="str">
        <f>IF(ISBLANK(INDEX('Policy Characteristics'!I:I,MATCH($C859,'Policy Characteristics'!$C:$C,0))),"",INDEX('Policy Characteristics'!I:I,MATCH($C859,'Policy Characteristics'!$C:$C,0)))</f>
        <v>% of potential achieved</v>
      </c>
      <c r="P859" s="176" t="str">
        <f>IF(ISBLANK(INDEX('Policy Characteristics'!J:J,MATCH($C859,'Policy Characteristics'!$C:$C,0))),"",INDEX('Policy Characteristics'!J:J,MATCH($C859,'Policy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9" s="176" t="str">
        <f>IF(ISBLANK(INDEX('Policy Characteristics'!K:K,MATCH($C859,'Policy Characteristics'!$C:$C,0))),"",INDEX('Policy Characteristics'!K:K,MATCH($C859,'Policy Characteristics'!$C:$C,0)))</f>
        <v/>
      </c>
      <c r="R859" s="176" t="str">
        <f>IF(ISBLANK(INDEX('Policy Characteristics'!L:L,MATCH($C859,'Policy Characteristics'!$C:$C,0))),"",INDEX('Policy Characteristics'!L:L,MATCH($C859,'Policy Characteristics'!$C:$C,0)))</f>
        <v/>
      </c>
    </row>
    <row r="860" spans="1:18" s="2" customFormat="1" x14ac:dyDescent="0.25">
      <c r="A860" s="176" t="str">
        <f>IF(ISBLANK(INDEX('Policy Characteristics'!A:A,MATCH($C860,'Policy Characteristics'!$C:$C,0))),"",INDEX('Policy Characteristics'!A:A,MATCH($C860,'Policy Characteristics'!$C:$C,0)))</f>
        <v>Industry</v>
      </c>
      <c r="B860" s="184" t="str">
        <f>IF(ISBLANK(INDEX('Policy Characteristics'!B:B,MATCH($C860,'Policy Characteristics'!$C:$C,0))),"",INDEX('Policy Characteristics'!B:B,MATCH($C860,'Policy Characteristics'!$C:$C,0)))</f>
        <v>Feedstock Shifting</v>
      </c>
      <c r="C860" s="176" t="str">
        <f t="shared" si="40"/>
        <v>Fraction of Feedstock Shifted This Year</v>
      </c>
      <c r="D860" s="6" t="s">
        <v>1934</v>
      </c>
      <c r="E860" s="47" t="s">
        <v>1282</v>
      </c>
      <c r="F860" t="s">
        <v>1898</v>
      </c>
      <c r="G860" s="47" t="s">
        <v>1290</v>
      </c>
      <c r="H860" s="49">
        <v>2482</v>
      </c>
      <c r="I860" s="197" t="s">
        <v>44</v>
      </c>
      <c r="J860" s="177" t="str">
        <f>IF(ISBLANK(INDEX('Policy Characteristics'!D:D,MATCH($C860,'Policy Characteristics'!$C:$C,0))),"",INDEX('Policy Characteristics'!D:D,MATCH($C860,'Policy Characteristics'!$C:$C,0)))</f>
        <v>Feedstock Shifting</v>
      </c>
      <c r="K860" s="176" t="str">
        <f>IF(ISBLANK(INDEX('Policy Characteristics'!E:E,MATCH($C860,'Policy Characteristics'!$C:$C,0))),"",INDEX('Policy Characteristics'!E:E,MATCH($C860,'Policy Characteristics'!$C:$C,0)))</f>
        <v>indst feedstock shifting</v>
      </c>
      <c r="L860" s="176">
        <f>IF(ISBLANK(INDEX('Policy Characteristics'!F:F,MATCH($C860,'Policy Characteristics'!$C:$C,0))),"",INDEX('Policy Characteristics'!F:F,MATCH($C860,'Policy Characteristics'!$C:$C,0)))</f>
        <v>0</v>
      </c>
      <c r="M860" s="176">
        <f>IF(ISBLANK(INDEX('Policy Characteristics'!G:G,MATCH($C860,'Policy Characteristics'!$C:$C,0))),"",INDEX('Policy Characteristics'!G:G,MATCH($C860,'Policy Characteristics'!$C:$C,0)))</f>
        <v>1</v>
      </c>
      <c r="N860" s="176">
        <f>IF(ISBLANK(INDEX('Policy Characteristics'!H:H,MATCH($C860,'Policy Characteristics'!$C:$C,0))),"",INDEX('Policy Characteristics'!H:H,MATCH($C860,'Policy Characteristics'!$C:$C,0)))</f>
        <v>0.01</v>
      </c>
      <c r="O860" s="176" t="str">
        <f>IF(ISBLANK(INDEX('Policy Characteristics'!I:I,MATCH($C860,'Policy Characteristics'!$C:$C,0))),"",INDEX('Policy Characteristics'!I:I,MATCH($C860,'Policy Characteristics'!$C:$C,0)))</f>
        <v>% of potential achieved</v>
      </c>
      <c r="P860" s="176" t="str">
        <f>IF(ISBLANK(INDEX('Policy Characteristics'!J:J,MATCH($C860,'Policy Characteristics'!$C:$C,0))),"",INDEX('Policy Characteristics'!J:J,MATCH($C860,'Policy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0" s="176" t="str">
        <f>IF(ISBLANK(INDEX('Policy Characteristics'!K:K,MATCH($C860,'Policy Characteristics'!$C:$C,0))),"",INDEX('Policy Characteristics'!K:K,MATCH($C860,'Policy Characteristics'!$C:$C,0)))</f>
        <v/>
      </c>
      <c r="R860" s="176" t="str">
        <f>IF(ISBLANK(INDEX('Policy Characteristics'!L:L,MATCH($C860,'Policy Characteristics'!$C:$C,0))),"",INDEX('Policy Characteristics'!L:L,MATCH($C860,'Policy Characteristics'!$C:$C,0)))</f>
        <v/>
      </c>
    </row>
    <row r="861" spans="1:18" s="2" customFormat="1" x14ac:dyDescent="0.25">
      <c r="A861" s="176" t="str">
        <f>IF(ISBLANK(INDEX('Policy Characteristics'!A:A,MATCH($C861,'Policy Characteristics'!$C:$C,0))),"",INDEX('Policy Characteristics'!A:A,MATCH($C861,'Policy Characteristics'!$C:$C,0)))</f>
        <v>Industry</v>
      </c>
      <c r="B861" s="184" t="str">
        <f>IF(ISBLANK(INDEX('Policy Characteristics'!B:B,MATCH($C861,'Policy Characteristics'!$C:$C,0))),"",INDEX('Policy Characteristics'!B:B,MATCH($C861,'Policy Characteristics'!$C:$C,0)))</f>
        <v>Feedstock Shifting</v>
      </c>
      <c r="C861" s="176" t="str">
        <f t="shared" si="40"/>
        <v>Fraction of Feedstock Shifted This Year</v>
      </c>
      <c r="D861" s="6" t="s">
        <v>1934</v>
      </c>
      <c r="E861" s="47" t="s">
        <v>1283</v>
      </c>
      <c r="F861" t="s">
        <v>1898</v>
      </c>
      <c r="G861" s="47" t="s">
        <v>1287</v>
      </c>
      <c r="H861" s="49">
        <v>2483</v>
      </c>
      <c r="I861" s="197" t="s">
        <v>44</v>
      </c>
      <c r="J861" s="177" t="str">
        <f>IF(ISBLANK(INDEX('Policy Characteristics'!D:D,MATCH($C861,'Policy Characteristics'!$C:$C,0))),"",INDEX('Policy Characteristics'!D:D,MATCH($C861,'Policy Characteristics'!$C:$C,0)))</f>
        <v>Feedstock Shifting</v>
      </c>
      <c r="K861" s="176" t="str">
        <f>IF(ISBLANK(INDEX('Policy Characteristics'!E:E,MATCH($C861,'Policy Characteristics'!$C:$C,0))),"",INDEX('Policy Characteristics'!E:E,MATCH($C861,'Policy Characteristics'!$C:$C,0)))</f>
        <v>indst feedstock shifting</v>
      </c>
      <c r="L861" s="176">
        <f>IF(ISBLANK(INDEX('Policy Characteristics'!F:F,MATCH($C861,'Policy Characteristics'!$C:$C,0))),"",INDEX('Policy Characteristics'!F:F,MATCH($C861,'Policy Characteristics'!$C:$C,0)))</f>
        <v>0</v>
      </c>
      <c r="M861" s="176">
        <f>IF(ISBLANK(INDEX('Policy Characteristics'!G:G,MATCH($C861,'Policy Characteristics'!$C:$C,0))),"",INDEX('Policy Characteristics'!G:G,MATCH($C861,'Policy Characteristics'!$C:$C,0)))</f>
        <v>1</v>
      </c>
      <c r="N861" s="176">
        <f>IF(ISBLANK(INDEX('Policy Characteristics'!H:H,MATCH($C861,'Policy Characteristics'!$C:$C,0))),"",INDEX('Policy Characteristics'!H:H,MATCH($C861,'Policy Characteristics'!$C:$C,0)))</f>
        <v>0.01</v>
      </c>
      <c r="O861" s="176" t="str">
        <f>IF(ISBLANK(INDEX('Policy Characteristics'!I:I,MATCH($C861,'Policy Characteristics'!$C:$C,0))),"",INDEX('Policy Characteristics'!I:I,MATCH($C861,'Policy Characteristics'!$C:$C,0)))</f>
        <v>% of potential achieved</v>
      </c>
      <c r="P861" s="176" t="str">
        <f>IF(ISBLANK(INDEX('Policy Characteristics'!J:J,MATCH($C861,'Policy Characteristics'!$C:$C,0))),"",INDEX('Policy Characteristics'!J:J,MATCH($C861,'Policy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1" s="176" t="str">
        <f>IF(ISBLANK(INDEX('Policy Characteristics'!K:K,MATCH($C861,'Policy Characteristics'!$C:$C,0))),"",INDEX('Policy Characteristics'!K:K,MATCH($C861,'Policy Characteristics'!$C:$C,0)))</f>
        <v/>
      </c>
      <c r="R861" s="176" t="str">
        <f>IF(ISBLANK(INDEX('Policy Characteristics'!L:L,MATCH($C861,'Policy Characteristics'!$C:$C,0))),"",INDEX('Policy Characteristics'!L:L,MATCH($C861,'Policy Characteristics'!$C:$C,0)))</f>
        <v/>
      </c>
    </row>
    <row r="862" spans="1:18" s="2" customFormat="1" x14ac:dyDescent="0.25">
      <c r="A862" s="176" t="str">
        <f>IF(ISBLANK(INDEX('Policy Characteristics'!A:A,MATCH($C862,'Policy Characteristics'!$C:$C,0))),"",INDEX('Policy Characteristics'!A:A,MATCH($C862,'Policy Characteristics'!$C:$C,0)))</f>
        <v>Industry</v>
      </c>
      <c r="B862" s="184" t="str">
        <f>IF(ISBLANK(INDEX('Policy Characteristics'!B:B,MATCH($C862,'Policy Characteristics'!$C:$C,0))),"",INDEX('Policy Characteristics'!B:B,MATCH($C862,'Policy Characteristics'!$C:$C,0)))</f>
        <v>Feedstock Shifting</v>
      </c>
      <c r="C862" s="176" t="str">
        <f t="shared" si="40"/>
        <v>Fraction of Feedstock Shifted This Year</v>
      </c>
      <c r="D862" s="6" t="s">
        <v>1934</v>
      </c>
      <c r="E862" s="47" t="s">
        <v>1284</v>
      </c>
      <c r="F862" t="s">
        <v>1898</v>
      </c>
      <c r="G862" s="47" t="s">
        <v>1288</v>
      </c>
      <c r="H862" s="49">
        <v>2484</v>
      </c>
      <c r="I862" s="197" t="s">
        <v>44</v>
      </c>
      <c r="J862" s="177" t="str">
        <f>IF(ISBLANK(INDEX('Policy Characteristics'!D:D,MATCH($C862,'Policy Characteristics'!$C:$C,0))),"",INDEX('Policy Characteristics'!D:D,MATCH($C862,'Policy Characteristics'!$C:$C,0)))</f>
        <v>Feedstock Shifting</v>
      </c>
      <c r="K862" s="176" t="str">
        <f>IF(ISBLANK(INDEX('Policy Characteristics'!E:E,MATCH($C862,'Policy Characteristics'!$C:$C,0))),"",INDEX('Policy Characteristics'!E:E,MATCH($C862,'Policy Characteristics'!$C:$C,0)))</f>
        <v>indst feedstock shifting</v>
      </c>
      <c r="L862" s="176">
        <f>IF(ISBLANK(INDEX('Policy Characteristics'!F:F,MATCH($C862,'Policy Characteristics'!$C:$C,0))),"",INDEX('Policy Characteristics'!F:F,MATCH($C862,'Policy Characteristics'!$C:$C,0)))</f>
        <v>0</v>
      </c>
      <c r="M862" s="176">
        <f>IF(ISBLANK(INDEX('Policy Characteristics'!G:G,MATCH($C862,'Policy Characteristics'!$C:$C,0))),"",INDEX('Policy Characteristics'!G:G,MATCH($C862,'Policy Characteristics'!$C:$C,0)))</f>
        <v>1</v>
      </c>
      <c r="N862" s="176">
        <f>IF(ISBLANK(INDEX('Policy Characteristics'!H:H,MATCH($C862,'Policy Characteristics'!$C:$C,0))),"",INDEX('Policy Characteristics'!H:H,MATCH($C862,'Policy Characteristics'!$C:$C,0)))</f>
        <v>0.01</v>
      </c>
      <c r="O862" s="176" t="str">
        <f>IF(ISBLANK(INDEX('Policy Characteristics'!I:I,MATCH($C862,'Policy Characteristics'!$C:$C,0))),"",INDEX('Policy Characteristics'!I:I,MATCH($C862,'Policy Characteristics'!$C:$C,0)))</f>
        <v>% of potential achieved</v>
      </c>
      <c r="P862" s="176" t="str">
        <f>IF(ISBLANK(INDEX('Policy Characteristics'!J:J,MATCH($C862,'Policy Characteristics'!$C:$C,0))),"",INDEX('Policy Characteristics'!J:J,MATCH($C862,'Policy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2" s="176" t="str">
        <f>IF(ISBLANK(INDEX('Policy Characteristics'!K:K,MATCH($C862,'Policy Characteristics'!$C:$C,0))),"",INDEX('Policy Characteristics'!K:K,MATCH($C862,'Policy Characteristics'!$C:$C,0)))</f>
        <v/>
      </c>
      <c r="R862" s="176" t="str">
        <f>IF(ISBLANK(INDEX('Policy Characteristics'!L:L,MATCH($C862,'Policy Characteristics'!$C:$C,0))),"",INDEX('Policy Characteristics'!L:L,MATCH($C862,'Policy Characteristics'!$C:$C,0)))</f>
        <v/>
      </c>
    </row>
    <row r="863" spans="1:18" s="2" customFormat="1" x14ac:dyDescent="0.25">
      <c r="A863" s="176" t="str">
        <f>IF(ISBLANK(INDEX('Policy Characteristics'!A:A,MATCH($C863,'Policy Characteristics'!$C:$C,0))),"",INDEX('Policy Characteristics'!A:A,MATCH($C863,'Policy Characteristics'!$C:$C,0)))</f>
        <v>Industry</v>
      </c>
      <c r="B863" s="184" t="str">
        <f>IF(ISBLANK(INDEX('Policy Characteristics'!B:B,MATCH($C863,'Policy Characteristics'!$C:$C,0))),"",INDEX('Policy Characteristics'!B:B,MATCH($C863,'Policy Characteristics'!$C:$C,0)))</f>
        <v>Feedstock Shifting</v>
      </c>
      <c r="C863" s="176" t="str">
        <f t="shared" si="40"/>
        <v>Fraction of Feedstock Shifted This Year</v>
      </c>
      <c r="D863" s="6" t="s">
        <v>1934</v>
      </c>
      <c r="E863" s="47" t="s">
        <v>1285</v>
      </c>
      <c r="F863" t="s">
        <v>1898</v>
      </c>
      <c r="G863" s="47" t="s">
        <v>1291</v>
      </c>
      <c r="H863" s="49">
        <v>2485</v>
      </c>
      <c r="I863" s="197" t="s">
        <v>44</v>
      </c>
      <c r="J863" s="177" t="str">
        <f>IF(ISBLANK(INDEX('Policy Characteristics'!D:D,MATCH($C863,'Policy Characteristics'!$C:$C,0))),"",INDEX('Policy Characteristics'!D:D,MATCH($C863,'Policy Characteristics'!$C:$C,0)))</f>
        <v>Feedstock Shifting</v>
      </c>
      <c r="K863" s="176" t="str">
        <f>IF(ISBLANK(INDEX('Policy Characteristics'!E:E,MATCH($C863,'Policy Characteristics'!$C:$C,0))),"",INDEX('Policy Characteristics'!E:E,MATCH($C863,'Policy Characteristics'!$C:$C,0)))</f>
        <v>indst feedstock shifting</v>
      </c>
      <c r="L863" s="176">
        <f>IF(ISBLANK(INDEX('Policy Characteristics'!F:F,MATCH($C863,'Policy Characteristics'!$C:$C,0))),"",INDEX('Policy Characteristics'!F:F,MATCH($C863,'Policy Characteristics'!$C:$C,0)))</f>
        <v>0</v>
      </c>
      <c r="M863" s="176">
        <f>IF(ISBLANK(INDEX('Policy Characteristics'!G:G,MATCH($C863,'Policy Characteristics'!$C:$C,0))),"",INDEX('Policy Characteristics'!G:G,MATCH($C863,'Policy Characteristics'!$C:$C,0)))</f>
        <v>1</v>
      </c>
      <c r="N863" s="176">
        <f>IF(ISBLANK(INDEX('Policy Characteristics'!H:H,MATCH($C863,'Policy Characteristics'!$C:$C,0))),"",INDEX('Policy Characteristics'!H:H,MATCH($C863,'Policy Characteristics'!$C:$C,0)))</f>
        <v>0.01</v>
      </c>
      <c r="O863" s="176" t="str">
        <f>IF(ISBLANK(INDEX('Policy Characteristics'!I:I,MATCH($C863,'Policy Characteristics'!$C:$C,0))),"",INDEX('Policy Characteristics'!I:I,MATCH($C863,'Policy Characteristics'!$C:$C,0)))</f>
        <v>% of potential achieved</v>
      </c>
      <c r="P863" s="176" t="str">
        <f>IF(ISBLANK(INDEX('Policy Characteristics'!J:J,MATCH($C863,'Policy Characteristics'!$C:$C,0))),"",INDEX('Policy Characteristics'!J:J,MATCH($C863,'Policy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3" s="176" t="str">
        <f>IF(ISBLANK(INDEX('Policy Characteristics'!K:K,MATCH($C863,'Policy Characteristics'!$C:$C,0))),"",INDEX('Policy Characteristics'!K:K,MATCH($C863,'Policy Characteristics'!$C:$C,0)))</f>
        <v/>
      </c>
      <c r="R863" s="176" t="str">
        <f>IF(ISBLANK(INDEX('Policy Characteristics'!L:L,MATCH($C863,'Policy Characteristics'!$C:$C,0))),"",INDEX('Policy Characteristics'!L:L,MATCH($C863,'Policy Characteristics'!$C:$C,0)))</f>
        <v/>
      </c>
    </row>
    <row r="864" spans="1:18" s="2" customFormat="1" x14ac:dyDescent="0.25">
      <c r="A864" s="176" t="str">
        <f>IF(ISBLANK(INDEX('Policy Characteristics'!A:A,MATCH($C864,'Policy Characteristics'!$C:$C,0))),"",INDEX('Policy Characteristics'!A:A,MATCH($C864,'Policy Characteristics'!$C:$C,0)))</f>
        <v>Industry</v>
      </c>
      <c r="B864" s="184" t="str">
        <f>IF(ISBLANK(INDEX('Policy Characteristics'!B:B,MATCH($C864,'Policy Characteristics'!$C:$C,0))),"",INDEX('Policy Characteristics'!B:B,MATCH($C864,'Policy Characteristics'!$C:$C,0)))</f>
        <v>Feedstock Shifting</v>
      </c>
      <c r="C864" s="176" t="str">
        <f t="shared" si="40"/>
        <v>Fraction of Feedstock Shifted This Year</v>
      </c>
      <c r="D864" s="6" t="s">
        <v>1934</v>
      </c>
      <c r="E864" s="47" t="s">
        <v>1582</v>
      </c>
      <c r="F864" t="s">
        <v>1898</v>
      </c>
      <c r="G864" s="47" t="s">
        <v>1585</v>
      </c>
      <c r="H864" s="49">
        <v>2486</v>
      </c>
      <c r="I864" s="197" t="s">
        <v>44</v>
      </c>
      <c r="J864" s="177" t="str">
        <f>IF(ISBLANK(INDEX('Policy Characteristics'!D:D,MATCH($C864,'Policy Characteristics'!$C:$C,0))),"",INDEX('Policy Characteristics'!D:D,MATCH($C864,'Policy Characteristics'!$C:$C,0)))</f>
        <v>Feedstock Shifting</v>
      </c>
      <c r="K864" s="176" t="str">
        <f>IF(ISBLANK(INDEX('Policy Characteristics'!E:E,MATCH($C864,'Policy Characteristics'!$C:$C,0))),"",INDEX('Policy Characteristics'!E:E,MATCH($C864,'Policy Characteristics'!$C:$C,0)))</f>
        <v>indst feedstock shifting</v>
      </c>
      <c r="L864" s="176">
        <f>IF(ISBLANK(INDEX('Policy Characteristics'!F:F,MATCH($C864,'Policy Characteristics'!$C:$C,0))),"",INDEX('Policy Characteristics'!F:F,MATCH($C864,'Policy Characteristics'!$C:$C,0)))</f>
        <v>0</v>
      </c>
      <c r="M864" s="176">
        <f>IF(ISBLANK(INDEX('Policy Characteristics'!G:G,MATCH($C864,'Policy Characteristics'!$C:$C,0))),"",INDEX('Policy Characteristics'!G:G,MATCH($C864,'Policy Characteristics'!$C:$C,0)))</f>
        <v>1</v>
      </c>
      <c r="N864" s="176">
        <f>IF(ISBLANK(INDEX('Policy Characteristics'!H:H,MATCH($C864,'Policy Characteristics'!$C:$C,0))),"",INDEX('Policy Characteristics'!H:H,MATCH($C864,'Policy Characteristics'!$C:$C,0)))</f>
        <v>0.01</v>
      </c>
      <c r="O864" s="176" t="str">
        <f>IF(ISBLANK(INDEX('Policy Characteristics'!I:I,MATCH($C864,'Policy Characteristics'!$C:$C,0))),"",INDEX('Policy Characteristics'!I:I,MATCH($C864,'Policy Characteristics'!$C:$C,0)))</f>
        <v>% of potential achieved</v>
      </c>
      <c r="P864" s="176" t="str">
        <f>IF(ISBLANK(INDEX('Policy Characteristics'!J:J,MATCH($C864,'Policy Characteristics'!$C:$C,0))),"",INDEX('Policy Characteristics'!J:J,MATCH($C864,'Policy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4" s="176" t="str">
        <f>IF(ISBLANK(INDEX('Policy Characteristics'!K:K,MATCH($C864,'Policy Characteristics'!$C:$C,0))),"",INDEX('Policy Characteristics'!K:K,MATCH($C864,'Policy Characteristics'!$C:$C,0)))</f>
        <v/>
      </c>
      <c r="R864" s="176" t="str">
        <f>IF(ISBLANK(INDEX('Policy Characteristics'!L:L,MATCH($C864,'Policy Characteristics'!$C:$C,0))),"",INDEX('Policy Characteristics'!L:L,MATCH($C864,'Policy Characteristics'!$C:$C,0)))</f>
        <v/>
      </c>
    </row>
    <row r="865" spans="1:18" s="2" customFormat="1" x14ac:dyDescent="0.25">
      <c r="A865" s="176" t="str">
        <f>IF(ISBLANK(INDEX('Policy Characteristics'!A:A,MATCH($C865,'Policy Characteristics'!$C:$C,0))),"",INDEX('Policy Characteristics'!A:A,MATCH($C865,'Policy Characteristics'!$C:$C,0)))</f>
        <v>Industry</v>
      </c>
      <c r="B865" s="184" t="str">
        <f>IF(ISBLANK(INDEX('Policy Characteristics'!B:B,MATCH($C865,'Policy Characteristics'!$C:$C,0))),"",INDEX('Policy Characteristics'!B:B,MATCH($C865,'Policy Characteristics'!$C:$C,0)))</f>
        <v>Feedstock Shifting</v>
      </c>
      <c r="C865" s="176" t="str">
        <f t="shared" si="40"/>
        <v>Fraction of Feedstock Shifted This Year</v>
      </c>
      <c r="D865" s="6" t="s">
        <v>1934</v>
      </c>
      <c r="E865" s="47" t="s">
        <v>1583</v>
      </c>
      <c r="F865" t="s">
        <v>1898</v>
      </c>
      <c r="G865" s="47" t="s">
        <v>1587</v>
      </c>
      <c r="H865" s="49">
        <v>2487</v>
      </c>
      <c r="I865" s="197" t="s">
        <v>44</v>
      </c>
      <c r="J865" s="177" t="str">
        <f>IF(ISBLANK(INDEX('Policy Characteristics'!D:D,MATCH($C865,'Policy Characteristics'!$C:$C,0))),"",INDEX('Policy Characteristics'!D:D,MATCH($C865,'Policy Characteristics'!$C:$C,0)))</f>
        <v>Feedstock Shifting</v>
      </c>
      <c r="K865" s="176" t="str">
        <f>IF(ISBLANK(INDEX('Policy Characteristics'!E:E,MATCH($C865,'Policy Characteristics'!$C:$C,0))),"",INDEX('Policy Characteristics'!E:E,MATCH($C865,'Policy Characteristics'!$C:$C,0)))</f>
        <v>indst feedstock shifting</v>
      </c>
      <c r="L865" s="176">
        <f>IF(ISBLANK(INDEX('Policy Characteristics'!F:F,MATCH($C865,'Policy Characteristics'!$C:$C,0))),"",INDEX('Policy Characteristics'!F:F,MATCH($C865,'Policy Characteristics'!$C:$C,0)))</f>
        <v>0</v>
      </c>
      <c r="M865" s="176">
        <f>IF(ISBLANK(INDEX('Policy Characteristics'!G:G,MATCH($C865,'Policy Characteristics'!$C:$C,0))),"",INDEX('Policy Characteristics'!G:G,MATCH($C865,'Policy Characteristics'!$C:$C,0)))</f>
        <v>1</v>
      </c>
      <c r="N865" s="176">
        <f>IF(ISBLANK(INDEX('Policy Characteristics'!H:H,MATCH($C865,'Policy Characteristics'!$C:$C,0))),"",INDEX('Policy Characteristics'!H:H,MATCH($C865,'Policy Characteristics'!$C:$C,0)))</f>
        <v>0.01</v>
      </c>
      <c r="O865" s="176" t="str">
        <f>IF(ISBLANK(INDEX('Policy Characteristics'!I:I,MATCH($C865,'Policy Characteristics'!$C:$C,0))),"",INDEX('Policy Characteristics'!I:I,MATCH($C865,'Policy Characteristics'!$C:$C,0)))</f>
        <v>% of potential achieved</v>
      </c>
      <c r="P865" s="176" t="str">
        <f>IF(ISBLANK(INDEX('Policy Characteristics'!J:J,MATCH($C865,'Policy Characteristics'!$C:$C,0))),"",INDEX('Policy Characteristics'!J:J,MATCH($C865,'Policy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5" s="176" t="str">
        <f>IF(ISBLANK(INDEX('Policy Characteristics'!K:K,MATCH($C865,'Policy Characteristics'!$C:$C,0))),"",INDEX('Policy Characteristics'!K:K,MATCH($C865,'Policy Characteristics'!$C:$C,0)))</f>
        <v/>
      </c>
      <c r="R865" s="176" t="str">
        <f>IF(ISBLANK(INDEX('Policy Characteristics'!L:L,MATCH($C865,'Policy Characteristics'!$C:$C,0))),"",INDEX('Policy Characteristics'!L:L,MATCH($C865,'Policy Characteristics'!$C:$C,0)))</f>
        <v/>
      </c>
    </row>
    <row r="866" spans="1:18" s="2" customFormat="1" x14ac:dyDescent="0.25">
      <c r="A866" s="176" t="str">
        <f>IF(ISBLANK(INDEX('Policy Characteristics'!A:A,MATCH($C866,'Policy Characteristics'!$C:$C,0))),"",INDEX('Policy Characteristics'!A:A,MATCH($C866,'Policy Characteristics'!$C:$C,0)))</f>
        <v>Industry</v>
      </c>
      <c r="B866" s="184" t="str">
        <f>IF(ISBLANK(INDEX('Policy Characteristics'!B:B,MATCH($C866,'Policy Characteristics'!$C:$C,0))),"",INDEX('Policy Characteristics'!B:B,MATCH($C866,'Policy Characteristics'!$C:$C,0)))</f>
        <v>Feedstock Shifting</v>
      </c>
      <c r="C866" s="176" t="str">
        <f t="shared" si="40"/>
        <v>Fraction of Feedstock Shifted This Year</v>
      </c>
      <c r="D866" s="6" t="s">
        <v>1934</v>
      </c>
      <c r="E866" s="47" t="s">
        <v>1584</v>
      </c>
      <c r="F866" t="s">
        <v>1898</v>
      </c>
      <c r="G866" s="47" t="s">
        <v>1588</v>
      </c>
      <c r="H866" s="49">
        <v>2488</v>
      </c>
      <c r="I866" s="197" t="s">
        <v>44</v>
      </c>
      <c r="J866" s="177" t="str">
        <f>IF(ISBLANK(INDEX('Policy Characteristics'!D:D,MATCH($C866,'Policy Characteristics'!$C:$C,0))),"",INDEX('Policy Characteristics'!D:D,MATCH($C866,'Policy Characteristics'!$C:$C,0)))</f>
        <v>Feedstock Shifting</v>
      </c>
      <c r="K866" s="176" t="str">
        <f>IF(ISBLANK(INDEX('Policy Characteristics'!E:E,MATCH($C866,'Policy Characteristics'!$C:$C,0))),"",INDEX('Policy Characteristics'!E:E,MATCH($C866,'Policy Characteristics'!$C:$C,0)))</f>
        <v>indst feedstock shifting</v>
      </c>
      <c r="L866" s="176">
        <f>IF(ISBLANK(INDEX('Policy Characteristics'!F:F,MATCH($C866,'Policy Characteristics'!$C:$C,0))),"",INDEX('Policy Characteristics'!F:F,MATCH($C866,'Policy Characteristics'!$C:$C,0)))</f>
        <v>0</v>
      </c>
      <c r="M866" s="176">
        <f>IF(ISBLANK(INDEX('Policy Characteristics'!G:G,MATCH($C866,'Policy Characteristics'!$C:$C,0))),"",INDEX('Policy Characteristics'!G:G,MATCH($C866,'Policy Characteristics'!$C:$C,0)))</f>
        <v>1</v>
      </c>
      <c r="N866" s="176">
        <f>IF(ISBLANK(INDEX('Policy Characteristics'!H:H,MATCH($C866,'Policy Characteristics'!$C:$C,0))),"",INDEX('Policy Characteristics'!H:H,MATCH($C866,'Policy Characteristics'!$C:$C,0)))</f>
        <v>0.01</v>
      </c>
      <c r="O866" s="176" t="str">
        <f>IF(ISBLANK(INDEX('Policy Characteristics'!I:I,MATCH($C866,'Policy Characteristics'!$C:$C,0))),"",INDEX('Policy Characteristics'!I:I,MATCH($C866,'Policy Characteristics'!$C:$C,0)))</f>
        <v>% of potential achieved</v>
      </c>
      <c r="P866" s="176" t="str">
        <f>IF(ISBLANK(INDEX('Policy Characteristics'!J:J,MATCH($C866,'Policy Characteristics'!$C:$C,0))),"",INDEX('Policy Characteristics'!J:J,MATCH($C866,'Policy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6" s="176" t="str">
        <f>IF(ISBLANK(INDEX('Policy Characteristics'!K:K,MATCH($C866,'Policy Characteristics'!$C:$C,0))),"",INDEX('Policy Characteristics'!K:K,MATCH($C866,'Policy Characteristics'!$C:$C,0)))</f>
        <v/>
      </c>
      <c r="R866" s="176" t="str">
        <f>IF(ISBLANK(INDEX('Policy Characteristics'!L:L,MATCH($C866,'Policy Characteristics'!$C:$C,0))),"",INDEX('Policy Characteristics'!L:L,MATCH($C866,'Policy Characteristics'!$C:$C,0)))</f>
        <v/>
      </c>
    </row>
    <row r="867" spans="1:18" s="2" customFormat="1" x14ac:dyDescent="0.25">
      <c r="A867" s="176" t="str">
        <f>IF(ISBLANK(INDEX('Policy Characteristics'!A:A,MATCH($C867,'Policy Characteristics'!$C:$C,0))),"",INDEX('Policy Characteristics'!A:A,MATCH($C867,'Policy Characteristics'!$C:$C,0)))</f>
        <v>Industry</v>
      </c>
      <c r="B867" s="184" t="str">
        <f>IF(ISBLANK(INDEX('Policy Characteristics'!B:B,MATCH($C867,'Policy Characteristics'!$C:$C,0))),"",INDEX('Policy Characteristics'!B:B,MATCH($C867,'Policy Characteristics'!$C:$C,0)))</f>
        <v>Feedstock Shifting</v>
      </c>
      <c r="C867" s="176" t="str">
        <f t="shared" si="40"/>
        <v>Fraction of Feedstock Shifted This Year</v>
      </c>
      <c r="D867" s="6" t="s">
        <v>1934</v>
      </c>
      <c r="E867" s="47" t="s">
        <v>1581</v>
      </c>
      <c r="F867" t="s">
        <v>1898</v>
      </c>
      <c r="G867" s="47" t="s">
        <v>1586</v>
      </c>
      <c r="H867" s="49">
        <v>2489</v>
      </c>
      <c r="I867" s="197" t="s">
        <v>44</v>
      </c>
      <c r="J867" s="177" t="str">
        <f>IF(ISBLANK(INDEX('Policy Characteristics'!D:D,MATCH($C867,'Policy Characteristics'!$C:$C,0))),"",INDEX('Policy Characteristics'!D:D,MATCH($C867,'Policy Characteristics'!$C:$C,0)))</f>
        <v>Feedstock Shifting</v>
      </c>
      <c r="K867" s="176" t="str">
        <f>IF(ISBLANK(INDEX('Policy Characteristics'!E:E,MATCH($C867,'Policy Characteristics'!$C:$C,0))),"",INDEX('Policy Characteristics'!E:E,MATCH($C867,'Policy Characteristics'!$C:$C,0)))</f>
        <v>indst feedstock shifting</v>
      </c>
      <c r="L867" s="176">
        <f>IF(ISBLANK(INDEX('Policy Characteristics'!F:F,MATCH($C867,'Policy Characteristics'!$C:$C,0))),"",INDEX('Policy Characteristics'!F:F,MATCH($C867,'Policy Characteristics'!$C:$C,0)))</f>
        <v>0</v>
      </c>
      <c r="M867" s="176">
        <f>IF(ISBLANK(INDEX('Policy Characteristics'!G:G,MATCH($C867,'Policy Characteristics'!$C:$C,0))),"",INDEX('Policy Characteristics'!G:G,MATCH($C867,'Policy Characteristics'!$C:$C,0)))</f>
        <v>1</v>
      </c>
      <c r="N867" s="176">
        <f>IF(ISBLANK(INDEX('Policy Characteristics'!H:H,MATCH($C867,'Policy Characteristics'!$C:$C,0))),"",INDEX('Policy Characteristics'!H:H,MATCH($C867,'Policy Characteristics'!$C:$C,0)))</f>
        <v>0.01</v>
      </c>
      <c r="O867" s="176" t="str">
        <f>IF(ISBLANK(INDEX('Policy Characteristics'!I:I,MATCH($C867,'Policy Characteristics'!$C:$C,0))),"",INDEX('Policy Characteristics'!I:I,MATCH($C867,'Policy Characteristics'!$C:$C,0)))</f>
        <v>% of potential achieved</v>
      </c>
      <c r="P867" s="176" t="str">
        <f>IF(ISBLANK(INDEX('Policy Characteristics'!J:J,MATCH($C867,'Policy Characteristics'!$C:$C,0))),"",INDEX('Policy Characteristics'!J:J,MATCH($C867,'Policy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7" s="176" t="str">
        <f>IF(ISBLANK(INDEX('Policy Characteristics'!K:K,MATCH($C867,'Policy Characteristics'!$C:$C,0))),"",INDEX('Policy Characteristics'!K:K,MATCH($C867,'Policy Characteristics'!$C:$C,0)))</f>
        <v/>
      </c>
      <c r="R867" s="176" t="str">
        <f>IF(ISBLANK(INDEX('Policy Characteristics'!L:L,MATCH($C867,'Policy Characteristics'!$C:$C,0))),"",INDEX('Policy Characteristics'!L:L,MATCH($C867,'Policy Characteristics'!$C:$C,0)))</f>
        <v/>
      </c>
    </row>
    <row r="868" spans="1:18" s="2" customFormat="1" x14ac:dyDescent="0.25">
      <c r="A868" s="176" t="str">
        <f>IF(ISBLANK(INDEX('Policy Characteristics'!A:A,MATCH($C868,'Policy Characteristics'!$C:$C,0))),"",INDEX('Policy Characteristics'!A:A,MATCH($C868,'Policy Characteristics'!$C:$C,0)))</f>
        <v>Industry</v>
      </c>
      <c r="B868" s="184" t="str">
        <f>IF(ISBLANK(INDEX('Policy Characteristics'!B:B,MATCH($C868,'Policy Characteristics'!$C:$C,0))),"",INDEX('Policy Characteristics'!B:B,MATCH($C868,'Policy Characteristics'!$C:$C,0)))</f>
        <v>Feedstock Shifting</v>
      </c>
      <c r="C868" s="176" t="str">
        <f t="shared" si="40"/>
        <v>Fraction of Feedstock Shifted This Year</v>
      </c>
      <c r="D868" s="6" t="s">
        <v>1935</v>
      </c>
      <c r="E868" s="47" t="s">
        <v>1280</v>
      </c>
      <c r="F868" t="s">
        <v>1899</v>
      </c>
      <c r="G868" s="47" t="s">
        <v>1286</v>
      </c>
      <c r="H868" s="49">
        <v>2490</v>
      </c>
      <c r="I868" s="197" t="s">
        <v>44</v>
      </c>
      <c r="J868" s="177" t="str">
        <f>IF(ISBLANK(INDEX('Policy Characteristics'!D:D,MATCH($C868,'Policy Characteristics'!$C:$C,0))),"",INDEX('Policy Characteristics'!D:D,MATCH($C868,'Policy Characteristics'!$C:$C,0)))</f>
        <v>Feedstock Shifting</v>
      </c>
      <c r="K868" s="176" t="str">
        <f>IF(ISBLANK(INDEX('Policy Characteristics'!E:E,MATCH($C868,'Policy Characteristics'!$C:$C,0))),"",INDEX('Policy Characteristics'!E:E,MATCH($C868,'Policy Characteristics'!$C:$C,0)))</f>
        <v>indst feedstock shifting</v>
      </c>
      <c r="L868" s="176">
        <f>IF(ISBLANK(INDEX('Policy Characteristics'!F:F,MATCH($C868,'Policy Characteristics'!$C:$C,0))),"",INDEX('Policy Characteristics'!F:F,MATCH($C868,'Policy Characteristics'!$C:$C,0)))</f>
        <v>0</v>
      </c>
      <c r="M868" s="176">
        <f>IF(ISBLANK(INDEX('Policy Characteristics'!G:G,MATCH($C868,'Policy Characteristics'!$C:$C,0))),"",INDEX('Policy Characteristics'!G:G,MATCH($C868,'Policy Characteristics'!$C:$C,0)))</f>
        <v>1</v>
      </c>
      <c r="N868" s="176">
        <f>IF(ISBLANK(INDEX('Policy Characteristics'!H:H,MATCH($C868,'Policy Characteristics'!$C:$C,0))),"",INDEX('Policy Characteristics'!H:H,MATCH($C868,'Policy Characteristics'!$C:$C,0)))</f>
        <v>0.01</v>
      </c>
      <c r="O868" s="176" t="str">
        <f>IF(ISBLANK(INDEX('Policy Characteristics'!I:I,MATCH($C868,'Policy Characteristics'!$C:$C,0))),"",INDEX('Policy Characteristics'!I:I,MATCH($C868,'Policy Characteristics'!$C:$C,0)))</f>
        <v>% of potential achieved</v>
      </c>
      <c r="P868" s="176" t="str">
        <f>IF(ISBLANK(INDEX('Policy Characteristics'!J:J,MATCH($C868,'Policy Characteristics'!$C:$C,0))),"",INDEX('Policy Characteristics'!J:J,MATCH($C868,'Policy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8" s="176" t="str">
        <f>IF(ISBLANK(INDEX('Policy Characteristics'!K:K,MATCH($C868,'Policy Characteristics'!$C:$C,0))),"",INDEX('Policy Characteristics'!K:K,MATCH($C868,'Policy Characteristics'!$C:$C,0)))</f>
        <v/>
      </c>
      <c r="R868" s="176" t="str">
        <f>IF(ISBLANK(INDEX('Policy Characteristics'!L:L,MATCH($C868,'Policy Characteristics'!$C:$C,0))),"",INDEX('Policy Characteristics'!L:L,MATCH($C868,'Policy Characteristics'!$C:$C,0)))</f>
        <v/>
      </c>
    </row>
    <row r="869" spans="1:18" s="2" customFormat="1" x14ac:dyDescent="0.25">
      <c r="A869" s="176" t="str">
        <f>IF(ISBLANK(INDEX('Policy Characteristics'!A:A,MATCH($C869,'Policy Characteristics'!$C:$C,0))),"",INDEX('Policy Characteristics'!A:A,MATCH($C869,'Policy Characteristics'!$C:$C,0)))</f>
        <v>Industry</v>
      </c>
      <c r="B869" s="184" t="str">
        <f>IF(ISBLANK(INDEX('Policy Characteristics'!B:B,MATCH($C869,'Policy Characteristics'!$C:$C,0))),"",INDEX('Policy Characteristics'!B:B,MATCH($C869,'Policy Characteristics'!$C:$C,0)))</f>
        <v>Feedstock Shifting</v>
      </c>
      <c r="C869" s="176" t="str">
        <f t="shared" si="40"/>
        <v>Fraction of Feedstock Shifted This Year</v>
      </c>
      <c r="D869" s="6" t="s">
        <v>1935</v>
      </c>
      <c r="E869" s="47" t="s">
        <v>1281</v>
      </c>
      <c r="F869" t="s">
        <v>1899</v>
      </c>
      <c r="G869" s="47" t="s">
        <v>1289</v>
      </c>
      <c r="H869" s="49">
        <v>2491</v>
      </c>
      <c r="I869" s="197" t="s">
        <v>44</v>
      </c>
      <c r="J869" s="177" t="str">
        <f>IF(ISBLANK(INDEX('Policy Characteristics'!D:D,MATCH($C869,'Policy Characteristics'!$C:$C,0))),"",INDEX('Policy Characteristics'!D:D,MATCH($C869,'Policy Characteristics'!$C:$C,0)))</f>
        <v>Feedstock Shifting</v>
      </c>
      <c r="K869" s="176" t="str">
        <f>IF(ISBLANK(INDEX('Policy Characteristics'!E:E,MATCH($C869,'Policy Characteristics'!$C:$C,0))),"",INDEX('Policy Characteristics'!E:E,MATCH($C869,'Policy Characteristics'!$C:$C,0)))</f>
        <v>indst feedstock shifting</v>
      </c>
      <c r="L869" s="176">
        <f>IF(ISBLANK(INDEX('Policy Characteristics'!F:F,MATCH($C869,'Policy Characteristics'!$C:$C,0))),"",INDEX('Policy Characteristics'!F:F,MATCH($C869,'Policy Characteristics'!$C:$C,0)))</f>
        <v>0</v>
      </c>
      <c r="M869" s="176">
        <f>IF(ISBLANK(INDEX('Policy Characteristics'!G:G,MATCH($C869,'Policy Characteristics'!$C:$C,0))),"",INDEX('Policy Characteristics'!G:G,MATCH($C869,'Policy Characteristics'!$C:$C,0)))</f>
        <v>1</v>
      </c>
      <c r="N869" s="176">
        <f>IF(ISBLANK(INDEX('Policy Characteristics'!H:H,MATCH($C869,'Policy Characteristics'!$C:$C,0))),"",INDEX('Policy Characteristics'!H:H,MATCH($C869,'Policy Characteristics'!$C:$C,0)))</f>
        <v>0.01</v>
      </c>
      <c r="O869" s="176" t="str">
        <f>IF(ISBLANK(INDEX('Policy Characteristics'!I:I,MATCH($C869,'Policy Characteristics'!$C:$C,0))),"",INDEX('Policy Characteristics'!I:I,MATCH($C869,'Policy Characteristics'!$C:$C,0)))</f>
        <v>% of potential achieved</v>
      </c>
      <c r="P869" s="176" t="str">
        <f>IF(ISBLANK(INDEX('Policy Characteristics'!J:J,MATCH($C869,'Policy Characteristics'!$C:$C,0))),"",INDEX('Policy Characteristics'!J:J,MATCH($C869,'Policy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9" s="176" t="str">
        <f>IF(ISBLANK(INDEX('Policy Characteristics'!K:K,MATCH($C869,'Policy Characteristics'!$C:$C,0))),"",INDEX('Policy Characteristics'!K:K,MATCH($C869,'Policy Characteristics'!$C:$C,0)))</f>
        <v/>
      </c>
      <c r="R869" s="176" t="str">
        <f>IF(ISBLANK(INDEX('Policy Characteristics'!L:L,MATCH($C869,'Policy Characteristics'!$C:$C,0))),"",INDEX('Policy Characteristics'!L:L,MATCH($C869,'Policy Characteristics'!$C:$C,0)))</f>
        <v/>
      </c>
    </row>
    <row r="870" spans="1:18" s="2" customFormat="1" x14ac:dyDescent="0.25">
      <c r="A870" s="176" t="str">
        <f>IF(ISBLANK(INDEX('Policy Characteristics'!A:A,MATCH($C870,'Policy Characteristics'!$C:$C,0))),"",INDEX('Policy Characteristics'!A:A,MATCH($C870,'Policy Characteristics'!$C:$C,0)))</f>
        <v>Industry</v>
      </c>
      <c r="B870" s="184" t="str">
        <f>IF(ISBLANK(INDEX('Policy Characteristics'!B:B,MATCH($C870,'Policy Characteristics'!$C:$C,0))),"",INDEX('Policy Characteristics'!B:B,MATCH($C870,'Policy Characteristics'!$C:$C,0)))</f>
        <v>Feedstock Shifting</v>
      </c>
      <c r="C870" s="176" t="str">
        <f t="shared" si="40"/>
        <v>Fraction of Feedstock Shifted This Year</v>
      </c>
      <c r="D870" s="6" t="s">
        <v>1935</v>
      </c>
      <c r="E870" s="47" t="s">
        <v>1282</v>
      </c>
      <c r="F870" t="s">
        <v>1899</v>
      </c>
      <c r="G870" s="47" t="s">
        <v>1290</v>
      </c>
      <c r="H870" s="49">
        <v>2492</v>
      </c>
      <c r="I870" s="197" t="s">
        <v>44</v>
      </c>
      <c r="J870" s="177" t="str">
        <f>IF(ISBLANK(INDEX('Policy Characteristics'!D:D,MATCH($C870,'Policy Characteristics'!$C:$C,0))),"",INDEX('Policy Characteristics'!D:D,MATCH($C870,'Policy Characteristics'!$C:$C,0)))</f>
        <v>Feedstock Shifting</v>
      </c>
      <c r="K870" s="176" t="str">
        <f>IF(ISBLANK(INDEX('Policy Characteristics'!E:E,MATCH($C870,'Policy Characteristics'!$C:$C,0))),"",INDEX('Policy Characteristics'!E:E,MATCH($C870,'Policy Characteristics'!$C:$C,0)))</f>
        <v>indst feedstock shifting</v>
      </c>
      <c r="L870" s="176">
        <f>IF(ISBLANK(INDEX('Policy Characteristics'!F:F,MATCH($C870,'Policy Characteristics'!$C:$C,0))),"",INDEX('Policy Characteristics'!F:F,MATCH($C870,'Policy Characteristics'!$C:$C,0)))</f>
        <v>0</v>
      </c>
      <c r="M870" s="176">
        <f>IF(ISBLANK(INDEX('Policy Characteristics'!G:G,MATCH($C870,'Policy Characteristics'!$C:$C,0))),"",INDEX('Policy Characteristics'!G:G,MATCH($C870,'Policy Characteristics'!$C:$C,0)))</f>
        <v>1</v>
      </c>
      <c r="N870" s="176">
        <f>IF(ISBLANK(INDEX('Policy Characteristics'!H:H,MATCH($C870,'Policy Characteristics'!$C:$C,0))),"",INDEX('Policy Characteristics'!H:H,MATCH($C870,'Policy Characteristics'!$C:$C,0)))</f>
        <v>0.01</v>
      </c>
      <c r="O870" s="176" t="str">
        <f>IF(ISBLANK(INDEX('Policy Characteristics'!I:I,MATCH($C870,'Policy Characteristics'!$C:$C,0))),"",INDEX('Policy Characteristics'!I:I,MATCH($C870,'Policy Characteristics'!$C:$C,0)))</f>
        <v>% of potential achieved</v>
      </c>
      <c r="P870" s="176" t="str">
        <f>IF(ISBLANK(INDEX('Policy Characteristics'!J:J,MATCH($C870,'Policy Characteristics'!$C:$C,0))),"",INDEX('Policy Characteristics'!J:J,MATCH($C870,'Policy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0" s="176" t="str">
        <f>IF(ISBLANK(INDEX('Policy Characteristics'!K:K,MATCH($C870,'Policy Characteristics'!$C:$C,0))),"",INDEX('Policy Characteristics'!K:K,MATCH($C870,'Policy Characteristics'!$C:$C,0)))</f>
        <v/>
      </c>
      <c r="R870" s="176" t="str">
        <f>IF(ISBLANK(INDEX('Policy Characteristics'!L:L,MATCH($C870,'Policy Characteristics'!$C:$C,0))),"",INDEX('Policy Characteristics'!L:L,MATCH($C870,'Policy Characteristics'!$C:$C,0)))</f>
        <v/>
      </c>
    </row>
    <row r="871" spans="1:18" s="2" customFormat="1" x14ac:dyDescent="0.25">
      <c r="A871" s="176" t="str">
        <f>IF(ISBLANK(INDEX('Policy Characteristics'!A:A,MATCH($C871,'Policy Characteristics'!$C:$C,0))),"",INDEX('Policy Characteristics'!A:A,MATCH($C871,'Policy Characteristics'!$C:$C,0)))</f>
        <v>Industry</v>
      </c>
      <c r="B871" s="184" t="str">
        <f>IF(ISBLANK(INDEX('Policy Characteristics'!B:B,MATCH($C871,'Policy Characteristics'!$C:$C,0))),"",INDEX('Policy Characteristics'!B:B,MATCH($C871,'Policy Characteristics'!$C:$C,0)))</f>
        <v>Feedstock Shifting</v>
      </c>
      <c r="C871" s="176" t="str">
        <f t="shared" si="40"/>
        <v>Fraction of Feedstock Shifted This Year</v>
      </c>
      <c r="D871" s="6" t="s">
        <v>1935</v>
      </c>
      <c r="E871" s="47" t="s">
        <v>1283</v>
      </c>
      <c r="F871" t="s">
        <v>1899</v>
      </c>
      <c r="G871" s="47" t="s">
        <v>1287</v>
      </c>
      <c r="H871" s="49">
        <v>2493</v>
      </c>
      <c r="I871" s="197" t="s">
        <v>44</v>
      </c>
      <c r="J871" s="177" t="str">
        <f>IF(ISBLANK(INDEX('Policy Characteristics'!D:D,MATCH($C871,'Policy Characteristics'!$C:$C,0))),"",INDEX('Policy Characteristics'!D:D,MATCH($C871,'Policy Characteristics'!$C:$C,0)))</f>
        <v>Feedstock Shifting</v>
      </c>
      <c r="K871" s="176" t="str">
        <f>IF(ISBLANK(INDEX('Policy Characteristics'!E:E,MATCH($C871,'Policy Characteristics'!$C:$C,0))),"",INDEX('Policy Characteristics'!E:E,MATCH($C871,'Policy Characteristics'!$C:$C,0)))</f>
        <v>indst feedstock shifting</v>
      </c>
      <c r="L871" s="176">
        <f>IF(ISBLANK(INDEX('Policy Characteristics'!F:F,MATCH($C871,'Policy Characteristics'!$C:$C,0))),"",INDEX('Policy Characteristics'!F:F,MATCH($C871,'Policy Characteristics'!$C:$C,0)))</f>
        <v>0</v>
      </c>
      <c r="M871" s="176">
        <f>IF(ISBLANK(INDEX('Policy Characteristics'!G:G,MATCH($C871,'Policy Characteristics'!$C:$C,0))),"",INDEX('Policy Characteristics'!G:G,MATCH($C871,'Policy Characteristics'!$C:$C,0)))</f>
        <v>1</v>
      </c>
      <c r="N871" s="176">
        <f>IF(ISBLANK(INDEX('Policy Characteristics'!H:H,MATCH($C871,'Policy Characteristics'!$C:$C,0))),"",INDEX('Policy Characteristics'!H:H,MATCH($C871,'Policy Characteristics'!$C:$C,0)))</f>
        <v>0.01</v>
      </c>
      <c r="O871" s="176" t="str">
        <f>IF(ISBLANK(INDEX('Policy Characteristics'!I:I,MATCH($C871,'Policy Characteristics'!$C:$C,0))),"",INDEX('Policy Characteristics'!I:I,MATCH($C871,'Policy Characteristics'!$C:$C,0)))</f>
        <v>% of potential achieved</v>
      </c>
      <c r="P871" s="176" t="str">
        <f>IF(ISBLANK(INDEX('Policy Characteristics'!J:J,MATCH($C871,'Policy Characteristics'!$C:$C,0))),"",INDEX('Policy Characteristics'!J:J,MATCH($C871,'Policy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1" s="176" t="str">
        <f>IF(ISBLANK(INDEX('Policy Characteristics'!K:K,MATCH($C871,'Policy Characteristics'!$C:$C,0))),"",INDEX('Policy Characteristics'!K:K,MATCH($C871,'Policy Characteristics'!$C:$C,0)))</f>
        <v/>
      </c>
      <c r="R871" s="176" t="str">
        <f>IF(ISBLANK(INDEX('Policy Characteristics'!L:L,MATCH($C871,'Policy Characteristics'!$C:$C,0))),"",INDEX('Policy Characteristics'!L:L,MATCH($C871,'Policy Characteristics'!$C:$C,0)))</f>
        <v/>
      </c>
    </row>
    <row r="872" spans="1:18" s="2" customFormat="1" x14ac:dyDescent="0.25">
      <c r="A872" s="176" t="str">
        <f>IF(ISBLANK(INDEX('Policy Characteristics'!A:A,MATCH($C872,'Policy Characteristics'!$C:$C,0))),"",INDEX('Policy Characteristics'!A:A,MATCH($C872,'Policy Characteristics'!$C:$C,0)))</f>
        <v>Industry</v>
      </c>
      <c r="B872" s="184" t="str">
        <f>IF(ISBLANK(INDEX('Policy Characteristics'!B:B,MATCH($C872,'Policy Characteristics'!$C:$C,0))),"",INDEX('Policy Characteristics'!B:B,MATCH($C872,'Policy Characteristics'!$C:$C,0)))</f>
        <v>Feedstock Shifting</v>
      </c>
      <c r="C872" s="176" t="str">
        <f t="shared" si="40"/>
        <v>Fraction of Feedstock Shifted This Year</v>
      </c>
      <c r="D872" s="6" t="s">
        <v>1935</v>
      </c>
      <c r="E872" s="47" t="s">
        <v>1284</v>
      </c>
      <c r="F872" t="s">
        <v>1899</v>
      </c>
      <c r="G872" s="47" t="s">
        <v>1288</v>
      </c>
      <c r="H872" s="49">
        <v>2494</v>
      </c>
      <c r="I872" s="197" t="s">
        <v>44</v>
      </c>
      <c r="J872" s="177" t="str">
        <f>IF(ISBLANK(INDEX('Policy Characteristics'!D:D,MATCH($C872,'Policy Characteristics'!$C:$C,0))),"",INDEX('Policy Characteristics'!D:D,MATCH($C872,'Policy Characteristics'!$C:$C,0)))</f>
        <v>Feedstock Shifting</v>
      </c>
      <c r="K872" s="176" t="str">
        <f>IF(ISBLANK(INDEX('Policy Characteristics'!E:E,MATCH($C872,'Policy Characteristics'!$C:$C,0))),"",INDEX('Policy Characteristics'!E:E,MATCH($C872,'Policy Characteristics'!$C:$C,0)))</f>
        <v>indst feedstock shifting</v>
      </c>
      <c r="L872" s="176">
        <f>IF(ISBLANK(INDEX('Policy Characteristics'!F:F,MATCH($C872,'Policy Characteristics'!$C:$C,0))),"",INDEX('Policy Characteristics'!F:F,MATCH($C872,'Policy Characteristics'!$C:$C,0)))</f>
        <v>0</v>
      </c>
      <c r="M872" s="176">
        <f>IF(ISBLANK(INDEX('Policy Characteristics'!G:G,MATCH($C872,'Policy Characteristics'!$C:$C,0))),"",INDEX('Policy Characteristics'!G:G,MATCH($C872,'Policy Characteristics'!$C:$C,0)))</f>
        <v>1</v>
      </c>
      <c r="N872" s="176">
        <f>IF(ISBLANK(INDEX('Policy Characteristics'!H:H,MATCH($C872,'Policy Characteristics'!$C:$C,0))),"",INDEX('Policy Characteristics'!H:H,MATCH($C872,'Policy Characteristics'!$C:$C,0)))</f>
        <v>0.01</v>
      </c>
      <c r="O872" s="176" t="str">
        <f>IF(ISBLANK(INDEX('Policy Characteristics'!I:I,MATCH($C872,'Policy Characteristics'!$C:$C,0))),"",INDEX('Policy Characteristics'!I:I,MATCH($C872,'Policy Characteristics'!$C:$C,0)))</f>
        <v>% of potential achieved</v>
      </c>
      <c r="P872" s="176" t="str">
        <f>IF(ISBLANK(INDEX('Policy Characteristics'!J:J,MATCH($C872,'Policy Characteristics'!$C:$C,0))),"",INDEX('Policy Characteristics'!J:J,MATCH($C872,'Policy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2" s="176" t="str">
        <f>IF(ISBLANK(INDEX('Policy Characteristics'!K:K,MATCH($C872,'Policy Characteristics'!$C:$C,0))),"",INDEX('Policy Characteristics'!K:K,MATCH($C872,'Policy Characteristics'!$C:$C,0)))</f>
        <v/>
      </c>
      <c r="R872" s="176" t="str">
        <f>IF(ISBLANK(INDEX('Policy Characteristics'!L:L,MATCH($C872,'Policy Characteristics'!$C:$C,0))),"",INDEX('Policy Characteristics'!L:L,MATCH($C872,'Policy Characteristics'!$C:$C,0)))</f>
        <v/>
      </c>
    </row>
    <row r="873" spans="1:18" s="2" customFormat="1" x14ac:dyDescent="0.25">
      <c r="A873" s="176" t="str">
        <f>IF(ISBLANK(INDEX('Policy Characteristics'!A:A,MATCH($C873,'Policy Characteristics'!$C:$C,0))),"",INDEX('Policy Characteristics'!A:A,MATCH($C873,'Policy Characteristics'!$C:$C,0)))</f>
        <v>Industry</v>
      </c>
      <c r="B873" s="184" t="str">
        <f>IF(ISBLANK(INDEX('Policy Characteristics'!B:B,MATCH($C873,'Policy Characteristics'!$C:$C,0))),"",INDEX('Policy Characteristics'!B:B,MATCH($C873,'Policy Characteristics'!$C:$C,0)))</f>
        <v>Feedstock Shifting</v>
      </c>
      <c r="C873" s="176" t="str">
        <f t="shared" si="40"/>
        <v>Fraction of Feedstock Shifted This Year</v>
      </c>
      <c r="D873" s="6" t="s">
        <v>1935</v>
      </c>
      <c r="E873" s="47" t="s">
        <v>1285</v>
      </c>
      <c r="F873" t="s">
        <v>1899</v>
      </c>
      <c r="G873" s="47" t="s">
        <v>1291</v>
      </c>
      <c r="H873" s="49">
        <v>2495</v>
      </c>
      <c r="I873" s="197" t="s">
        <v>44</v>
      </c>
      <c r="J873" s="177" t="str">
        <f>IF(ISBLANK(INDEX('Policy Characteristics'!D:D,MATCH($C873,'Policy Characteristics'!$C:$C,0))),"",INDEX('Policy Characteristics'!D:D,MATCH($C873,'Policy Characteristics'!$C:$C,0)))</f>
        <v>Feedstock Shifting</v>
      </c>
      <c r="K873" s="176" t="str">
        <f>IF(ISBLANK(INDEX('Policy Characteristics'!E:E,MATCH($C873,'Policy Characteristics'!$C:$C,0))),"",INDEX('Policy Characteristics'!E:E,MATCH($C873,'Policy Characteristics'!$C:$C,0)))</f>
        <v>indst feedstock shifting</v>
      </c>
      <c r="L873" s="176">
        <f>IF(ISBLANK(INDEX('Policy Characteristics'!F:F,MATCH($C873,'Policy Characteristics'!$C:$C,0))),"",INDEX('Policy Characteristics'!F:F,MATCH($C873,'Policy Characteristics'!$C:$C,0)))</f>
        <v>0</v>
      </c>
      <c r="M873" s="176">
        <f>IF(ISBLANK(INDEX('Policy Characteristics'!G:G,MATCH($C873,'Policy Characteristics'!$C:$C,0))),"",INDEX('Policy Characteristics'!G:G,MATCH($C873,'Policy Characteristics'!$C:$C,0)))</f>
        <v>1</v>
      </c>
      <c r="N873" s="176">
        <f>IF(ISBLANK(INDEX('Policy Characteristics'!H:H,MATCH($C873,'Policy Characteristics'!$C:$C,0))),"",INDEX('Policy Characteristics'!H:H,MATCH($C873,'Policy Characteristics'!$C:$C,0)))</f>
        <v>0.01</v>
      </c>
      <c r="O873" s="176" t="str">
        <f>IF(ISBLANK(INDEX('Policy Characteristics'!I:I,MATCH($C873,'Policy Characteristics'!$C:$C,0))),"",INDEX('Policy Characteristics'!I:I,MATCH($C873,'Policy Characteristics'!$C:$C,0)))</f>
        <v>% of potential achieved</v>
      </c>
      <c r="P873" s="176" t="str">
        <f>IF(ISBLANK(INDEX('Policy Characteristics'!J:J,MATCH($C873,'Policy Characteristics'!$C:$C,0))),"",INDEX('Policy Characteristics'!J:J,MATCH($C873,'Policy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3" s="176" t="str">
        <f>IF(ISBLANK(INDEX('Policy Characteristics'!K:K,MATCH($C873,'Policy Characteristics'!$C:$C,0))),"",INDEX('Policy Characteristics'!K:K,MATCH($C873,'Policy Characteristics'!$C:$C,0)))</f>
        <v/>
      </c>
      <c r="R873" s="176" t="str">
        <f>IF(ISBLANK(INDEX('Policy Characteristics'!L:L,MATCH($C873,'Policy Characteristics'!$C:$C,0))),"",INDEX('Policy Characteristics'!L:L,MATCH($C873,'Policy Characteristics'!$C:$C,0)))</f>
        <v/>
      </c>
    </row>
    <row r="874" spans="1:18" s="2" customFormat="1" x14ac:dyDescent="0.25">
      <c r="A874" s="176" t="str">
        <f>IF(ISBLANK(INDEX('Policy Characteristics'!A:A,MATCH($C874,'Policy Characteristics'!$C:$C,0))),"",INDEX('Policy Characteristics'!A:A,MATCH($C874,'Policy Characteristics'!$C:$C,0)))</f>
        <v>Industry</v>
      </c>
      <c r="B874" s="184" t="str">
        <f>IF(ISBLANK(INDEX('Policy Characteristics'!B:B,MATCH($C874,'Policy Characteristics'!$C:$C,0))),"",INDEX('Policy Characteristics'!B:B,MATCH($C874,'Policy Characteristics'!$C:$C,0)))</f>
        <v>Feedstock Shifting</v>
      </c>
      <c r="C874" s="176" t="str">
        <f t="shared" si="40"/>
        <v>Fraction of Feedstock Shifted This Year</v>
      </c>
      <c r="D874" s="6" t="s">
        <v>1935</v>
      </c>
      <c r="E874" s="47" t="s">
        <v>1582</v>
      </c>
      <c r="F874" t="s">
        <v>1899</v>
      </c>
      <c r="G874" s="47" t="s">
        <v>1585</v>
      </c>
      <c r="H874" s="49">
        <v>2496</v>
      </c>
      <c r="I874" s="197" t="s">
        <v>44</v>
      </c>
      <c r="J874" s="177" t="str">
        <f>IF(ISBLANK(INDEX('Policy Characteristics'!D:D,MATCH($C874,'Policy Characteristics'!$C:$C,0))),"",INDEX('Policy Characteristics'!D:D,MATCH($C874,'Policy Characteristics'!$C:$C,0)))</f>
        <v>Feedstock Shifting</v>
      </c>
      <c r="K874" s="176" t="str">
        <f>IF(ISBLANK(INDEX('Policy Characteristics'!E:E,MATCH($C874,'Policy Characteristics'!$C:$C,0))),"",INDEX('Policy Characteristics'!E:E,MATCH($C874,'Policy Characteristics'!$C:$C,0)))</f>
        <v>indst feedstock shifting</v>
      </c>
      <c r="L874" s="176">
        <f>IF(ISBLANK(INDEX('Policy Characteristics'!F:F,MATCH($C874,'Policy Characteristics'!$C:$C,0))),"",INDEX('Policy Characteristics'!F:F,MATCH($C874,'Policy Characteristics'!$C:$C,0)))</f>
        <v>0</v>
      </c>
      <c r="M874" s="176">
        <f>IF(ISBLANK(INDEX('Policy Characteristics'!G:G,MATCH($C874,'Policy Characteristics'!$C:$C,0))),"",INDEX('Policy Characteristics'!G:G,MATCH($C874,'Policy Characteristics'!$C:$C,0)))</f>
        <v>1</v>
      </c>
      <c r="N874" s="176">
        <f>IF(ISBLANK(INDEX('Policy Characteristics'!H:H,MATCH($C874,'Policy Characteristics'!$C:$C,0))),"",INDEX('Policy Characteristics'!H:H,MATCH($C874,'Policy Characteristics'!$C:$C,0)))</f>
        <v>0.01</v>
      </c>
      <c r="O874" s="176" t="str">
        <f>IF(ISBLANK(INDEX('Policy Characteristics'!I:I,MATCH($C874,'Policy Characteristics'!$C:$C,0))),"",INDEX('Policy Characteristics'!I:I,MATCH($C874,'Policy Characteristics'!$C:$C,0)))</f>
        <v>% of potential achieved</v>
      </c>
      <c r="P874" s="176" t="str">
        <f>IF(ISBLANK(INDEX('Policy Characteristics'!J:J,MATCH($C874,'Policy Characteristics'!$C:$C,0))),"",INDEX('Policy Characteristics'!J:J,MATCH($C874,'Policy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4" s="176" t="str">
        <f>IF(ISBLANK(INDEX('Policy Characteristics'!K:K,MATCH($C874,'Policy Characteristics'!$C:$C,0))),"",INDEX('Policy Characteristics'!K:K,MATCH($C874,'Policy Characteristics'!$C:$C,0)))</f>
        <v/>
      </c>
      <c r="R874" s="176" t="str">
        <f>IF(ISBLANK(INDEX('Policy Characteristics'!L:L,MATCH($C874,'Policy Characteristics'!$C:$C,0))),"",INDEX('Policy Characteristics'!L:L,MATCH($C874,'Policy Characteristics'!$C:$C,0)))</f>
        <v/>
      </c>
    </row>
    <row r="875" spans="1:18" s="2" customFormat="1" x14ac:dyDescent="0.25">
      <c r="A875" s="176" t="str">
        <f>IF(ISBLANK(INDEX('Policy Characteristics'!A:A,MATCH($C875,'Policy Characteristics'!$C:$C,0))),"",INDEX('Policy Characteristics'!A:A,MATCH($C875,'Policy Characteristics'!$C:$C,0)))</f>
        <v>Industry</v>
      </c>
      <c r="B875" s="184" t="str">
        <f>IF(ISBLANK(INDEX('Policy Characteristics'!B:B,MATCH($C875,'Policy Characteristics'!$C:$C,0))),"",INDEX('Policy Characteristics'!B:B,MATCH($C875,'Policy Characteristics'!$C:$C,0)))</f>
        <v>Feedstock Shifting</v>
      </c>
      <c r="C875" s="176" t="str">
        <f t="shared" si="40"/>
        <v>Fraction of Feedstock Shifted This Year</v>
      </c>
      <c r="D875" s="6" t="s">
        <v>1935</v>
      </c>
      <c r="E875" s="47" t="s">
        <v>1583</v>
      </c>
      <c r="F875" t="s">
        <v>1899</v>
      </c>
      <c r="G875" s="47" t="s">
        <v>1587</v>
      </c>
      <c r="H875" s="49">
        <v>2497</v>
      </c>
      <c r="I875" s="197" t="s">
        <v>44</v>
      </c>
      <c r="J875" s="177" t="str">
        <f>IF(ISBLANK(INDEX('Policy Characteristics'!D:D,MATCH($C875,'Policy Characteristics'!$C:$C,0))),"",INDEX('Policy Characteristics'!D:D,MATCH($C875,'Policy Characteristics'!$C:$C,0)))</f>
        <v>Feedstock Shifting</v>
      </c>
      <c r="K875" s="176" t="str">
        <f>IF(ISBLANK(INDEX('Policy Characteristics'!E:E,MATCH($C875,'Policy Characteristics'!$C:$C,0))),"",INDEX('Policy Characteristics'!E:E,MATCH($C875,'Policy Characteristics'!$C:$C,0)))</f>
        <v>indst feedstock shifting</v>
      </c>
      <c r="L875" s="176">
        <f>IF(ISBLANK(INDEX('Policy Characteristics'!F:F,MATCH($C875,'Policy Characteristics'!$C:$C,0))),"",INDEX('Policy Characteristics'!F:F,MATCH($C875,'Policy Characteristics'!$C:$C,0)))</f>
        <v>0</v>
      </c>
      <c r="M875" s="176">
        <f>IF(ISBLANK(INDEX('Policy Characteristics'!G:G,MATCH($C875,'Policy Characteristics'!$C:$C,0))),"",INDEX('Policy Characteristics'!G:G,MATCH($C875,'Policy Characteristics'!$C:$C,0)))</f>
        <v>1</v>
      </c>
      <c r="N875" s="176">
        <f>IF(ISBLANK(INDEX('Policy Characteristics'!H:H,MATCH($C875,'Policy Characteristics'!$C:$C,0))),"",INDEX('Policy Characteristics'!H:H,MATCH($C875,'Policy Characteristics'!$C:$C,0)))</f>
        <v>0.01</v>
      </c>
      <c r="O875" s="176" t="str">
        <f>IF(ISBLANK(INDEX('Policy Characteristics'!I:I,MATCH($C875,'Policy Characteristics'!$C:$C,0))),"",INDEX('Policy Characteristics'!I:I,MATCH($C875,'Policy Characteristics'!$C:$C,0)))</f>
        <v>% of potential achieved</v>
      </c>
      <c r="P875" s="176" t="str">
        <f>IF(ISBLANK(INDEX('Policy Characteristics'!J:J,MATCH($C875,'Policy Characteristics'!$C:$C,0))),"",INDEX('Policy Characteristics'!J:J,MATCH($C875,'Policy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5" s="176" t="str">
        <f>IF(ISBLANK(INDEX('Policy Characteristics'!K:K,MATCH($C875,'Policy Characteristics'!$C:$C,0))),"",INDEX('Policy Characteristics'!K:K,MATCH($C875,'Policy Characteristics'!$C:$C,0)))</f>
        <v/>
      </c>
      <c r="R875" s="176" t="str">
        <f>IF(ISBLANK(INDEX('Policy Characteristics'!L:L,MATCH($C875,'Policy Characteristics'!$C:$C,0))),"",INDEX('Policy Characteristics'!L:L,MATCH($C875,'Policy Characteristics'!$C:$C,0)))</f>
        <v/>
      </c>
    </row>
    <row r="876" spans="1:18" s="2" customFormat="1" x14ac:dyDescent="0.25">
      <c r="A876" s="176" t="str">
        <f>IF(ISBLANK(INDEX('Policy Characteristics'!A:A,MATCH($C876,'Policy Characteristics'!$C:$C,0))),"",INDEX('Policy Characteristics'!A:A,MATCH($C876,'Policy Characteristics'!$C:$C,0)))</f>
        <v>Industry</v>
      </c>
      <c r="B876" s="184" t="str">
        <f>IF(ISBLANK(INDEX('Policy Characteristics'!B:B,MATCH($C876,'Policy Characteristics'!$C:$C,0))),"",INDEX('Policy Characteristics'!B:B,MATCH($C876,'Policy Characteristics'!$C:$C,0)))</f>
        <v>Feedstock Shifting</v>
      </c>
      <c r="C876" s="176" t="str">
        <f t="shared" si="40"/>
        <v>Fraction of Feedstock Shifted This Year</v>
      </c>
      <c r="D876" s="6" t="s">
        <v>1935</v>
      </c>
      <c r="E876" s="47" t="s">
        <v>1584</v>
      </c>
      <c r="F876" t="s">
        <v>1899</v>
      </c>
      <c r="G876" s="47" t="s">
        <v>1588</v>
      </c>
      <c r="H876" s="49">
        <v>2498</v>
      </c>
      <c r="I876" s="197" t="s">
        <v>44</v>
      </c>
      <c r="J876" s="177" t="str">
        <f>IF(ISBLANK(INDEX('Policy Characteristics'!D:D,MATCH($C876,'Policy Characteristics'!$C:$C,0))),"",INDEX('Policy Characteristics'!D:D,MATCH($C876,'Policy Characteristics'!$C:$C,0)))</f>
        <v>Feedstock Shifting</v>
      </c>
      <c r="K876" s="176" t="str">
        <f>IF(ISBLANK(INDEX('Policy Characteristics'!E:E,MATCH($C876,'Policy Characteristics'!$C:$C,0))),"",INDEX('Policy Characteristics'!E:E,MATCH($C876,'Policy Characteristics'!$C:$C,0)))</f>
        <v>indst feedstock shifting</v>
      </c>
      <c r="L876" s="176">
        <f>IF(ISBLANK(INDEX('Policy Characteristics'!F:F,MATCH($C876,'Policy Characteristics'!$C:$C,0))),"",INDEX('Policy Characteristics'!F:F,MATCH($C876,'Policy Characteristics'!$C:$C,0)))</f>
        <v>0</v>
      </c>
      <c r="M876" s="176">
        <f>IF(ISBLANK(INDEX('Policy Characteristics'!G:G,MATCH($C876,'Policy Characteristics'!$C:$C,0))),"",INDEX('Policy Characteristics'!G:G,MATCH($C876,'Policy Characteristics'!$C:$C,0)))</f>
        <v>1</v>
      </c>
      <c r="N876" s="176">
        <f>IF(ISBLANK(INDEX('Policy Characteristics'!H:H,MATCH($C876,'Policy Characteristics'!$C:$C,0))),"",INDEX('Policy Characteristics'!H:H,MATCH($C876,'Policy Characteristics'!$C:$C,0)))</f>
        <v>0.01</v>
      </c>
      <c r="O876" s="176" t="str">
        <f>IF(ISBLANK(INDEX('Policy Characteristics'!I:I,MATCH($C876,'Policy Characteristics'!$C:$C,0))),"",INDEX('Policy Characteristics'!I:I,MATCH($C876,'Policy Characteristics'!$C:$C,0)))</f>
        <v>% of potential achieved</v>
      </c>
      <c r="P876" s="176" t="str">
        <f>IF(ISBLANK(INDEX('Policy Characteristics'!J:J,MATCH($C876,'Policy Characteristics'!$C:$C,0))),"",INDEX('Policy Characteristics'!J:J,MATCH($C876,'Policy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6" s="176" t="str">
        <f>IF(ISBLANK(INDEX('Policy Characteristics'!K:K,MATCH($C876,'Policy Characteristics'!$C:$C,0))),"",INDEX('Policy Characteristics'!K:K,MATCH($C876,'Policy Characteristics'!$C:$C,0)))</f>
        <v/>
      </c>
      <c r="R876" s="176" t="str">
        <f>IF(ISBLANK(INDEX('Policy Characteristics'!L:L,MATCH($C876,'Policy Characteristics'!$C:$C,0))),"",INDEX('Policy Characteristics'!L:L,MATCH($C876,'Policy Characteristics'!$C:$C,0)))</f>
        <v/>
      </c>
    </row>
    <row r="877" spans="1:18" s="2" customFormat="1" x14ac:dyDescent="0.25">
      <c r="A877" s="176" t="str">
        <f>IF(ISBLANK(INDEX('Policy Characteristics'!A:A,MATCH($C877,'Policy Characteristics'!$C:$C,0))),"",INDEX('Policy Characteristics'!A:A,MATCH($C877,'Policy Characteristics'!$C:$C,0)))</f>
        <v>Industry</v>
      </c>
      <c r="B877" s="184" t="str">
        <f>IF(ISBLANK(INDEX('Policy Characteristics'!B:B,MATCH($C877,'Policy Characteristics'!$C:$C,0))),"",INDEX('Policy Characteristics'!B:B,MATCH($C877,'Policy Characteristics'!$C:$C,0)))</f>
        <v>Feedstock Shifting</v>
      </c>
      <c r="C877" s="176" t="str">
        <f t="shared" si="40"/>
        <v>Fraction of Feedstock Shifted This Year</v>
      </c>
      <c r="D877" s="6" t="s">
        <v>1935</v>
      </c>
      <c r="E877" s="47" t="s">
        <v>1581</v>
      </c>
      <c r="F877" t="s">
        <v>1899</v>
      </c>
      <c r="G877" s="47" t="s">
        <v>1586</v>
      </c>
      <c r="H877" s="49">
        <v>2499</v>
      </c>
      <c r="I877" s="197" t="s">
        <v>44</v>
      </c>
      <c r="J877" s="177" t="str">
        <f>IF(ISBLANK(INDEX('Policy Characteristics'!D:D,MATCH($C877,'Policy Characteristics'!$C:$C,0))),"",INDEX('Policy Characteristics'!D:D,MATCH($C877,'Policy Characteristics'!$C:$C,0)))</f>
        <v>Feedstock Shifting</v>
      </c>
      <c r="K877" s="176" t="str">
        <f>IF(ISBLANK(INDEX('Policy Characteristics'!E:E,MATCH($C877,'Policy Characteristics'!$C:$C,0))),"",INDEX('Policy Characteristics'!E:E,MATCH($C877,'Policy Characteristics'!$C:$C,0)))</f>
        <v>indst feedstock shifting</v>
      </c>
      <c r="L877" s="176">
        <f>IF(ISBLANK(INDEX('Policy Characteristics'!F:F,MATCH($C877,'Policy Characteristics'!$C:$C,0))),"",INDEX('Policy Characteristics'!F:F,MATCH($C877,'Policy Characteristics'!$C:$C,0)))</f>
        <v>0</v>
      </c>
      <c r="M877" s="176">
        <f>IF(ISBLANK(INDEX('Policy Characteristics'!G:G,MATCH($C877,'Policy Characteristics'!$C:$C,0))),"",INDEX('Policy Characteristics'!G:G,MATCH($C877,'Policy Characteristics'!$C:$C,0)))</f>
        <v>1</v>
      </c>
      <c r="N877" s="176">
        <f>IF(ISBLANK(INDEX('Policy Characteristics'!H:H,MATCH($C877,'Policy Characteristics'!$C:$C,0))),"",INDEX('Policy Characteristics'!H:H,MATCH($C877,'Policy Characteristics'!$C:$C,0)))</f>
        <v>0.01</v>
      </c>
      <c r="O877" s="176" t="str">
        <f>IF(ISBLANK(INDEX('Policy Characteristics'!I:I,MATCH($C877,'Policy Characteristics'!$C:$C,0))),"",INDEX('Policy Characteristics'!I:I,MATCH($C877,'Policy Characteristics'!$C:$C,0)))</f>
        <v>% of potential achieved</v>
      </c>
      <c r="P877" s="176" t="str">
        <f>IF(ISBLANK(INDEX('Policy Characteristics'!J:J,MATCH($C877,'Policy Characteristics'!$C:$C,0))),"",INDEX('Policy Characteristics'!J:J,MATCH($C877,'Policy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7" s="176" t="str">
        <f>IF(ISBLANK(INDEX('Policy Characteristics'!K:K,MATCH($C877,'Policy Characteristics'!$C:$C,0))),"",INDEX('Policy Characteristics'!K:K,MATCH($C877,'Policy Characteristics'!$C:$C,0)))</f>
        <v/>
      </c>
      <c r="R877" s="176" t="str">
        <f>IF(ISBLANK(INDEX('Policy Characteristics'!L:L,MATCH($C877,'Policy Characteristics'!$C:$C,0))),"",INDEX('Policy Characteristics'!L:L,MATCH($C877,'Policy Characteristics'!$C:$C,0)))</f>
        <v/>
      </c>
    </row>
    <row r="878" spans="1:18" s="2" customFormat="1" x14ac:dyDescent="0.25">
      <c r="A878" s="176" t="str">
        <f>IF(ISBLANK(INDEX('Policy Characteristics'!A:A,MATCH($C878,'Policy Characteristics'!$C:$C,0))),"",INDEX('Policy Characteristics'!A:A,MATCH($C878,'Policy Characteristics'!$C:$C,0)))</f>
        <v>Industry</v>
      </c>
      <c r="B878" s="184" t="str">
        <f>IF(ISBLANK(INDEX('Policy Characteristics'!B:B,MATCH($C878,'Policy Characteristics'!$C:$C,0))),"",INDEX('Policy Characteristics'!B:B,MATCH($C878,'Policy Characteristics'!$C:$C,0)))</f>
        <v>Feedstock Shifting</v>
      </c>
      <c r="C878" s="176" t="str">
        <f t="shared" si="40"/>
        <v>Fraction of Feedstock Shifted This Year</v>
      </c>
      <c r="D878" s="6" t="s">
        <v>1936</v>
      </c>
      <c r="E878" s="47" t="s">
        <v>1280</v>
      </c>
      <c r="F878" t="s">
        <v>1900</v>
      </c>
      <c r="G878" s="47" t="s">
        <v>1286</v>
      </c>
      <c r="H878" s="49">
        <v>2500</v>
      </c>
      <c r="I878" s="197" t="s">
        <v>44</v>
      </c>
      <c r="J878" s="177" t="str">
        <f>IF(ISBLANK(INDEX('Policy Characteristics'!D:D,MATCH($C878,'Policy Characteristics'!$C:$C,0))),"",INDEX('Policy Characteristics'!D:D,MATCH($C878,'Policy Characteristics'!$C:$C,0)))</f>
        <v>Feedstock Shifting</v>
      </c>
      <c r="K878" s="176" t="str">
        <f>IF(ISBLANK(INDEX('Policy Characteristics'!E:E,MATCH($C878,'Policy Characteristics'!$C:$C,0))),"",INDEX('Policy Characteristics'!E:E,MATCH($C878,'Policy Characteristics'!$C:$C,0)))</f>
        <v>indst feedstock shifting</v>
      </c>
      <c r="L878" s="176">
        <f>IF(ISBLANK(INDEX('Policy Characteristics'!F:F,MATCH($C878,'Policy Characteristics'!$C:$C,0))),"",INDEX('Policy Characteristics'!F:F,MATCH($C878,'Policy Characteristics'!$C:$C,0)))</f>
        <v>0</v>
      </c>
      <c r="M878" s="176">
        <f>IF(ISBLANK(INDEX('Policy Characteristics'!G:G,MATCH($C878,'Policy Characteristics'!$C:$C,0))),"",INDEX('Policy Characteristics'!G:G,MATCH($C878,'Policy Characteristics'!$C:$C,0)))</f>
        <v>1</v>
      </c>
      <c r="N878" s="176">
        <f>IF(ISBLANK(INDEX('Policy Characteristics'!H:H,MATCH($C878,'Policy Characteristics'!$C:$C,0))),"",INDEX('Policy Characteristics'!H:H,MATCH($C878,'Policy Characteristics'!$C:$C,0)))</f>
        <v>0.01</v>
      </c>
      <c r="O878" s="176" t="str">
        <f>IF(ISBLANK(INDEX('Policy Characteristics'!I:I,MATCH($C878,'Policy Characteristics'!$C:$C,0))),"",INDEX('Policy Characteristics'!I:I,MATCH($C878,'Policy Characteristics'!$C:$C,0)))</f>
        <v>% of potential achieved</v>
      </c>
      <c r="P878" s="176" t="str">
        <f>IF(ISBLANK(INDEX('Policy Characteristics'!J:J,MATCH($C878,'Policy Characteristics'!$C:$C,0))),"",INDEX('Policy Characteristics'!J:J,MATCH($C878,'Policy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8" s="176" t="str">
        <f>IF(ISBLANK(INDEX('Policy Characteristics'!K:K,MATCH($C878,'Policy Characteristics'!$C:$C,0))),"",INDEX('Policy Characteristics'!K:K,MATCH($C878,'Policy Characteristics'!$C:$C,0)))</f>
        <v/>
      </c>
      <c r="R878" s="176" t="str">
        <f>IF(ISBLANK(INDEX('Policy Characteristics'!L:L,MATCH($C878,'Policy Characteristics'!$C:$C,0))),"",INDEX('Policy Characteristics'!L:L,MATCH($C878,'Policy Characteristics'!$C:$C,0)))</f>
        <v/>
      </c>
    </row>
    <row r="879" spans="1:18" s="2" customFormat="1" x14ac:dyDescent="0.25">
      <c r="A879" s="176" t="str">
        <f>IF(ISBLANK(INDEX('Policy Characteristics'!A:A,MATCH($C879,'Policy Characteristics'!$C:$C,0))),"",INDEX('Policy Characteristics'!A:A,MATCH($C879,'Policy Characteristics'!$C:$C,0)))</f>
        <v>Industry</v>
      </c>
      <c r="B879" s="184" t="str">
        <f>IF(ISBLANK(INDEX('Policy Characteristics'!B:B,MATCH($C879,'Policy Characteristics'!$C:$C,0))),"",INDEX('Policy Characteristics'!B:B,MATCH($C879,'Policy Characteristics'!$C:$C,0)))</f>
        <v>Feedstock Shifting</v>
      </c>
      <c r="C879" s="176" t="str">
        <f t="shared" si="40"/>
        <v>Fraction of Feedstock Shifted This Year</v>
      </c>
      <c r="D879" s="6" t="s">
        <v>1936</v>
      </c>
      <c r="E879" s="47" t="s">
        <v>1281</v>
      </c>
      <c r="F879" t="s">
        <v>1900</v>
      </c>
      <c r="G879" s="47" t="s">
        <v>1289</v>
      </c>
      <c r="H879" s="49">
        <v>2501</v>
      </c>
      <c r="I879" s="197" t="s">
        <v>44</v>
      </c>
      <c r="J879" s="177" t="str">
        <f>IF(ISBLANK(INDEX('Policy Characteristics'!D:D,MATCH($C879,'Policy Characteristics'!$C:$C,0))),"",INDEX('Policy Characteristics'!D:D,MATCH($C879,'Policy Characteristics'!$C:$C,0)))</f>
        <v>Feedstock Shifting</v>
      </c>
      <c r="K879" s="176" t="str">
        <f>IF(ISBLANK(INDEX('Policy Characteristics'!E:E,MATCH($C879,'Policy Characteristics'!$C:$C,0))),"",INDEX('Policy Characteristics'!E:E,MATCH($C879,'Policy Characteristics'!$C:$C,0)))</f>
        <v>indst feedstock shifting</v>
      </c>
      <c r="L879" s="176">
        <f>IF(ISBLANK(INDEX('Policy Characteristics'!F:F,MATCH($C879,'Policy Characteristics'!$C:$C,0))),"",INDEX('Policy Characteristics'!F:F,MATCH($C879,'Policy Characteristics'!$C:$C,0)))</f>
        <v>0</v>
      </c>
      <c r="M879" s="176">
        <f>IF(ISBLANK(INDEX('Policy Characteristics'!G:G,MATCH($C879,'Policy Characteristics'!$C:$C,0))),"",INDEX('Policy Characteristics'!G:G,MATCH($C879,'Policy Characteristics'!$C:$C,0)))</f>
        <v>1</v>
      </c>
      <c r="N879" s="176">
        <f>IF(ISBLANK(INDEX('Policy Characteristics'!H:H,MATCH($C879,'Policy Characteristics'!$C:$C,0))),"",INDEX('Policy Characteristics'!H:H,MATCH($C879,'Policy Characteristics'!$C:$C,0)))</f>
        <v>0.01</v>
      </c>
      <c r="O879" s="176" t="str">
        <f>IF(ISBLANK(INDEX('Policy Characteristics'!I:I,MATCH($C879,'Policy Characteristics'!$C:$C,0))),"",INDEX('Policy Characteristics'!I:I,MATCH($C879,'Policy Characteristics'!$C:$C,0)))</f>
        <v>% of potential achieved</v>
      </c>
      <c r="P879" s="176" t="str">
        <f>IF(ISBLANK(INDEX('Policy Characteristics'!J:J,MATCH($C879,'Policy Characteristics'!$C:$C,0))),"",INDEX('Policy Characteristics'!J:J,MATCH($C879,'Policy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9" s="176" t="str">
        <f>IF(ISBLANK(INDEX('Policy Characteristics'!K:K,MATCH($C879,'Policy Characteristics'!$C:$C,0))),"",INDEX('Policy Characteristics'!K:K,MATCH($C879,'Policy Characteristics'!$C:$C,0)))</f>
        <v/>
      </c>
      <c r="R879" s="176" t="str">
        <f>IF(ISBLANK(INDEX('Policy Characteristics'!L:L,MATCH($C879,'Policy Characteristics'!$C:$C,0))),"",INDEX('Policy Characteristics'!L:L,MATCH($C879,'Policy Characteristics'!$C:$C,0)))</f>
        <v/>
      </c>
    </row>
    <row r="880" spans="1:18" s="2" customFormat="1" x14ac:dyDescent="0.25">
      <c r="A880" s="176" t="str">
        <f>IF(ISBLANK(INDEX('Policy Characteristics'!A:A,MATCH($C880,'Policy Characteristics'!$C:$C,0))),"",INDEX('Policy Characteristics'!A:A,MATCH($C880,'Policy Characteristics'!$C:$C,0)))</f>
        <v>Industry</v>
      </c>
      <c r="B880" s="184" t="str">
        <f>IF(ISBLANK(INDEX('Policy Characteristics'!B:B,MATCH($C880,'Policy Characteristics'!$C:$C,0))),"",INDEX('Policy Characteristics'!B:B,MATCH($C880,'Policy Characteristics'!$C:$C,0)))</f>
        <v>Feedstock Shifting</v>
      </c>
      <c r="C880" s="176" t="str">
        <f t="shared" si="40"/>
        <v>Fraction of Feedstock Shifted This Year</v>
      </c>
      <c r="D880" s="6" t="s">
        <v>1936</v>
      </c>
      <c r="E880" s="47" t="s">
        <v>1282</v>
      </c>
      <c r="F880" t="s">
        <v>1900</v>
      </c>
      <c r="G880" s="47" t="s">
        <v>1290</v>
      </c>
      <c r="H880" s="49">
        <v>2502</v>
      </c>
      <c r="I880" s="197" t="s">
        <v>44</v>
      </c>
      <c r="J880" s="177" t="str">
        <f>IF(ISBLANK(INDEX('Policy Characteristics'!D:D,MATCH($C880,'Policy Characteristics'!$C:$C,0))),"",INDEX('Policy Characteristics'!D:D,MATCH($C880,'Policy Characteristics'!$C:$C,0)))</f>
        <v>Feedstock Shifting</v>
      </c>
      <c r="K880" s="176" t="str">
        <f>IF(ISBLANK(INDEX('Policy Characteristics'!E:E,MATCH($C880,'Policy Characteristics'!$C:$C,0))),"",INDEX('Policy Characteristics'!E:E,MATCH($C880,'Policy Characteristics'!$C:$C,0)))</f>
        <v>indst feedstock shifting</v>
      </c>
      <c r="L880" s="176">
        <f>IF(ISBLANK(INDEX('Policy Characteristics'!F:F,MATCH($C880,'Policy Characteristics'!$C:$C,0))),"",INDEX('Policy Characteristics'!F:F,MATCH($C880,'Policy Characteristics'!$C:$C,0)))</f>
        <v>0</v>
      </c>
      <c r="M880" s="176">
        <f>IF(ISBLANK(INDEX('Policy Characteristics'!G:G,MATCH($C880,'Policy Characteristics'!$C:$C,0))),"",INDEX('Policy Characteristics'!G:G,MATCH($C880,'Policy Characteristics'!$C:$C,0)))</f>
        <v>1</v>
      </c>
      <c r="N880" s="176">
        <f>IF(ISBLANK(INDEX('Policy Characteristics'!H:H,MATCH($C880,'Policy Characteristics'!$C:$C,0))),"",INDEX('Policy Characteristics'!H:H,MATCH($C880,'Policy Characteristics'!$C:$C,0)))</f>
        <v>0.01</v>
      </c>
      <c r="O880" s="176" t="str">
        <f>IF(ISBLANK(INDEX('Policy Characteristics'!I:I,MATCH($C880,'Policy Characteristics'!$C:$C,0))),"",INDEX('Policy Characteristics'!I:I,MATCH($C880,'Policy Characteristics'!$C:$C,0)))</f>
        <v>% of potential achieved</v>
      </c>
      <c r="P880" s="176" t="str">
        <f>IF(ISBLANK(INDEX('Policy Characteristics'!J:J,MATCH($C880,'Policy Characteristics'!$C:$C,0))),"",INDEX('Policy Characteristics'!J:J,MATCH($C880,'Policy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0" s="176" t="str">
        <f>IF(ISBLANK(INDEX('Policy Characteristics'!K:K,MATCH($C880,'Policy Characteristics'!$C:$C,0))),"",INDEX('Policy Characteristics'!K:K,MATCH($C880,'Policy Characteristics'!$C:$C,0)))</f>
        <v/>
      </c>
      <c r="R880" s="176" t="str">
        <f>IF(ISBLANK(INDEX('Policy Characteristics'!L:L,MATCH($C880,'Policy Characteristics'!$C:$C,0))),"",INDEX('Policy Characteristics'!L:L,MATCH($C880,'Policy Characteristics'!$C:$C,0)))</f>
        <v/>
      </c>
    </row>
    <row r="881" spans="1:18" s="2" customFormat="1" x14ac:dyDescent="0.25">
      <c r="A881" s="176" t="str">
        <f>IF(ISBLANK(INDEX('Policy Characteristics'!A:A,MATCH($C881,'Policy Characteristics'!$C:$C,0))),"",INDEX('Policy Characteristics'!A:A,MATCH($C881,'Policy Characteristics'!$C:$C,0)))</f>
        <v>Industry</v>
      </c>
      <c r="B881" s="184" t="str">
        <f>IF(ISBLANK(INDEX('Policy Characteristics'!B:B,MATCH($C881,'Policy Characteristics'!$C:$C,0))),"",INDEX('Policy Characteristics'!B:B,MATCH($C881,'Policy Characteristics'!$C:$C,0)))</f>
        <v>Feedstock Shifting</v>
      </c>
      <c r="C881" s="176" t="str">
        <f t="shared" si="40"/>
        <v>Fraction of Feedstock Shifted This Year</v>
      </c>
      <c r="D881" s="6" t="s">
        <v>1936</v>
      </c>
      <c r="E881" s="47" t="s">
        <v>1283</v>
      </c>
      <c r="F881" t="s">
        <v>1900</v>
      </c>
      <c r="G881" s="47" t="s">
        <v>1287</v>
      </c>
      <c r="H881" s="49">
        <v>2503</v>
      </c>
      <c r="I881" s="197" t="s">
        <v>44</v>
      </c>
      <c r="J881" s="177" t="str">
        <f>IF(ISBLANK(INDEX('Policy Characteristics'!D:D,MATCH($C881,'Policy Characteristics'!$C:$C,0))),"",INDEX('Policy Characteristics'!D:D,MATCH($C881,'Policy Characteristics'!$C:$C,0)))</f>
        <v>Feedstock Shifting</v>
      </c>
      <c r="K881" s="176" t="str">
        <f>IF(ISBLANK(INDEX('Policy Characteristics'!E:E,MATCH($C881,'Policy Characteristics'!$C:$C,0))),"",INDEX('Policy Characteristics'!E:E,MATCH($C881,'Policy Characteristics'!$C:$C,0)))</f>
        <v>indst feedstock shifting</v>
      </c>
      <c r="L881" s="176">
        <f>IF(ISBLANK(INDEX('Policy Characteristics'!F:F,MATCH($C881,'Policy Characteristics'!$C:$C,0))),"",INDEX('Policy Characteristics'!F:F,MATCH($C881,'Policy Characteristics'!$C:$C,0)))</f>
        <v>0</v>
      </c>
      <c r="M881" s="176">
        <f>IF(ISBLANK(INDEX('Policy Characteristics'!G:G,MATCH($C881,'Policy Characteristics'!$C:$C,0))),"",INDEX('Policy Characteristics'!G:G,MATCH($C881,'Policy Characteristics'!$C:$C,0)))</f>
        <v>1</v>
      </c>
      <c r="N881" s="176">
        <f>IF(ISBLANK(INDEX('Policy Characteristics'!H:H,MATCH($C881,'Policy Characteristics'!$C:$C,0))),"",INDEX('Policy Characteristics'!H:H,MATCH($C881,'Policy Characteristics'!$C:$C,0)))</f>
        <v>0.01</v>
      </c>
      <c r="O881" s="176" t="str">
        <f>IF(ISBLANK(INDEX('Policy Characteristics'!I:I,MATCH($C881,'Policy Characteristics'!$C:$C,0))),"",INDEX('Policy Characteristics'!I:I,MATCH($C881,'Policy Characteristics'!$C:$C,0)))</f>
        <v>% of potential achieved</v>
      </c>
      <c r="P881" s="176" t="str">
        <f>IF(ISBLANK(INDEX('Policy Characteristics'!J:J,MATCH($C881,'Policy Characteristics'!$C:$C,0))),"",INDEX('Policy Characteristics'!J:J,MATCH($C881,'Policy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1" s="176" t="str">
        <f>IF(ISBLANK(INDEX('Policy Characteristics'!K:K,MATCH($C881,'Policy Characteristics'!$C:$C,0))),"",INDEX('Policy Characteristics'!K:K,MATCH($C881,'Policy Characteristics'!$C:$C,0)))</f>
        <v/>
      </c>
      <c r="R881" s="176" t="str">
        <f>IF(ISBLANK(INDEX('Policy Characteristics'!L:L,MATCH($C881,'Policy Characteristics'!$C:$C,0))),"",INDEX('Policy Characteristics'!L:L,MATCH($C881,'Policy Characteristics'!$C:$C,0)))</f>
        <v/>
      </c>
    </row>
    <row r="882" spans="1:18" s="2" customFormat="1" x14ac:dyDescent="0.25">
      <c r="A882" s="176" t="str">
        <f>IF(ISBLANK(INDEX('Policy Characteristics'!A:A,MATCH($C882,'Policy Characteristics'!$C:$C,0))),"",INDEX('Policy Characteristics'!A:A,MATCH($C882,'Policy Characteristics'!$C:$C,0)))</f>
        <v>Industry</v>
      </c>
      <c r="B882" s="184" t="str">
        <f>IF(ISBLANK(INDEX('Policy Characteristics'!B:B,MATCH($C882,'Policy Characteristics'!$C:$C,0))),"",INDEX('Policy Characteristics'!B:B,MATCH($C882,'Policy Characteristics'!$C:$C,0)))</f>
        <v>Feedstock Shifting</v>
      </c>
      <c r="C882" s="176" t="str">
        <f t="shared" si="40"/>
        <v>Fraction of Feedstock Shifted This Year</v>
      </c>
      <c r="D882" s="6" t="s">
        <v>1936</v>
      </c>
      <c r="E882" s="47" t="s">
        <v>1284</v>
      </c>
      <c r="F882" t="s">
        <v>1900</v>
      </c>
      <c r="G882" s="47" t="s">
        <v>1288</v>
      </c>
      <c r="H882" s="49">
        <v>2504</v>
      </c>
      <c r="I882" s="197" t="s">
        <v>44</v>
      </c>
      <c r="J882" s="177" t="str">
        <f>IF(ISBLANK(INDEX('Policy Characteristics'!D:D,MATCH($C882,'Policy Characteristics'!$C:$C,0))),"",INDEX('Policy Characteristics'!D:D,MATCH($C882,'Policy Characteristics'!$C:$C,0)))</f>
        <v>Feedstock Shifting</v>
      </c>
      <c r="K882" s="176" t="str">
        <f>IF(ISBLANK(INDEX('Policy Characteristics'!E:E,MATCH($C882,'Policy Characteristics'!$C:$C,0))),"",INDEX('Policy Characteristics'!E:E,MATCH($C882,'Policy Characteristics'!$C:$C,0)))</f>
        <v>indst feedstock shifting</v>
      </c>
      <c r="L882" s="176">
        <f>IF(ISBLANK(INDEX('Policy Characteristics'!F:F,MATCH($C882,'Policy Characteristics'!$C:$C,0))),"",INDEX('Policy Characteristics'!F:F,MATCH($C882,'Policy Characteristics'!$C:$C,0)))</f>
        <v>0</v>
      </c>
      <c r="M882" s="176">
        <f>IF(ISBLANK(INDEX('Policy Characteristics'!G:G,MATCH($C882,'Policy Characteristics'!$C:$C,0))),"",INDEX('Policy Characteristics'!G:G,MATCH($C882,'Policy Characteristics'!$C:$C,0)))</f>
        <v>1</v>
      </c>
      <c r="N882" s="176">
        <f>IF(ISBLANK(INDEX('Policy Characteristics'!H:H,MATCH($C882,'Policy Characteristics'!$C:$C,0))),"",INDEX('Policy Characteristics'!H:H,MATCH($C882,'Policy Characteristics'!$C:$C,0)))</f>
        <v>0.01</v>
      </c>
      <c r="O882" s="176" t="str">
        <f>IF(ISBLANK(INDEX('Policy Characteristics'!I:I,MATCH($C882,'Policy Characteristics'!$C:$C,0))),"",INDEX('Policy Characteristics'!I:I,MATCH($C882,'Policy Characteristics'!$C:$C,0)))</f>
        <v>% of potential achieved</v>
      </c>
      <c r="P882" s="176" t="str">
        <f>IF(ISBLANK(INDEX('Policy Characteristics'!J:J,MATCH($C882,'Policy Characteristics'!$C:$C,0))),"",INDEX('Policy Characteristics'!J:J,MATCH($C882,'Policy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2" s="176" t="str">
        <f>IF(ISBLANK(INDEX('Policy Characteristics'!K:K,MATCH($C882,'Policy Characteristics'!$C:$C,0))),"",INDEX('Policy Characteristics'!K:K,MATCH($C882,'Policy Characteristics'!$C:$C,0)))</f>
        <v/>
      </c>
      <c r="R882" s="176" t="str">
        <f>IF(ISBLANK(INDEX('Policy Characteristics'!L:L,MATCH($C882,'Policy Characteristics'!$C:$C,0))),"",INDEX('Policy Characteristics'!L:L,MATCH($C882,'Policy Characteristics'!$C:$C,0)))</f>
        <v/>
      </c>
    </row>
    <row r="883" spans="1:18" s="2" customFormat="1" x14ac:dyDescent="0.25">
      <c r="A883" s="176" t="str">
        <f>IF(ISBLANK(INDEX('Policy Characteristics'!A:A,MATCH($C883,'Policy Characteristics'!$C:$C,0))),"",INDEX('Policy Characteristics'!A:A,MATCH($C883,'Policy Characteristics'!$C:$C,0)))</f>
        <v>Industry</v>
      </c>
      <c r="B883" s="184" t="str">
        <f>IF(ISBLANK(INDEX('Policy Characteristics'!B:B,MATCH($C883,'Policy Characteristics'!$C:$C,0))),"",INDEX('Policy Characteristics'!B:B,MATCH($C883,'Policy Characteristics'!$C:$C,0)))</f>
        <v>Feedstock Shifting</v>
      </c>
      <c r="C883" s="176" t="str">
        <f t="shared" si="40"/>
        <v>Fraction of Feedstock Shifted This Year</v>
      </c>
      <c r="D883" s="6" t="s">
        <v>1936</v>
      </c>
      <c r="E883" s="47" t="s">
        <v>1285</v>
      </c>
      <c r="F883" t="s">
        <v>1900</v>
      </c>
      <c r="G883" s="47" t="s">
        <v>1291</v>
      </c>
      <c r="H883" s="49">
        <v>2505</v>
      </c>
      <c r="I883" s="197" t="s">
        <v>44</v>
      </c>
      <c r="J883" s="177" t="str">
        <f>IF(ISBLANK(INDEX('Policy Characteristics'!D:D,MATCH($C883,'Policy Characteristics'!$C:$C,0))),"",INDEX('Policy Characteristics'!D:D,MATCH($C883,'Policy Characteristics'!$C:$C,0)))</f>
        <v>Feedstock Shifting</v>
      </c>
      <c r="K883" s="176" t="str">
        <f>IF(ISBLANK(INDEX('Policy Characteristics'!E:E,MATCH($C883,'Policy Characteristics'!$C:$C,0))),"",INDEX('Policy Characteristics'!E:E,MATCH($C883,'Policy Characteristics'!$C:$C,0)))</f>
        <v>indst feedstock shifting</v>
      </c>
      <c r="L883" s="176">
        <f>IF(ISBLANK(INDEX('Policy Characteristics'!F:F,MATCH($C883,'Policy Characteristics'!$C:$C,0))),"",INDEX('Policy Characteristics'!F:F,MATCH($C883,'Policy Characteristics'!$C:$C,0)))</f>
        <v>0</v>
      </c>
      <c r="M883" s="176">
        <f>IF(ISBLANK(INDEX('Policy Characteristics'!G:G,MATCH($C883,'Policy Characteristics'!$C:$C,0))),"",INDEX('Policy Characteristics'!G:G,MATCH($C883,'Policy Characteristics'!$C:$C,0)))</f>
        <v>1</v>
      </c>
      <c r="N883" s="176">
        <f>IF(ISBLANK(INDEX('Policy Characteristics'!H:H,MATCH($C883,'Policy Characteristics'!$C:$C,0))),"",INDEX('Policy Characteristics'!H:H,MATCH($C883,'Policy Characteristics'!$C:$C,0)))</f>
        <v>0.01</v>
      </c>
      <c r="O883" s="176" t="str">
        <f>IF(ISBLANK(INDEX('Policy Characteristics'!I:I,MATCH($C883,'Policy Characteristics'!$C:$C,0))),"",INDEX('Policy Characteristics'!I:I,MATCH($C883,'Policy Characteristics'!$C:$C,0)))</f>
        <v>% of potential achieved</v>
      </c>
      <c r="P883" s="176" t="str">
        <f>IF(ISBLANK(INDEX('Policy Characteristics'!J:J,MATCH($C883,'Policy Characteristics'!$C:$C,0))),"",INDEX('Policy Characteristics'!J:J,MATCH($C883,'Policy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3" s="176" t="str">
        <f>IF(ISBLANK(INDEX('Policy Characteristics'!K:K,MATCH($C883,'Policy Characteristics'!$C:$C,0))),"",INDEX('Policy Characteristics'!K:K,MATCH($C883,'Policy Characteristics'!$C:$C,0)))</f>
        <v/>
      </c>
      <c r="R883" s="176" t="str">
        <f>IF(ISBLANK(INDEX('Policy Characteristics'!L:L,MATCH($C883,'Policy Characteristics'!$C:$C,0))),"",INDEX('Policy Characteristics'!L:L,MATCH($C883,'Policy Characteristics'!$C:$C,0)))</f>
        <v/>
      </c>
    </row>
    <row r="884" spans="1:18" s="2" customFormat="1" x14ac:dyDescent="0.25">
      <c r="A884" s="176" t="str">
        <f>IF(ISBLANK(INDEX('Policy Characteristics'!A:A,MATCH($C884,'Policy Characteristics'!$C:$C,0))),"",INDEX('Policy Characteristics'!A:A,MATCH($C884,'Policy Characteristics'!$C:$C,0)))</f>
        <v>Industry</v>
      </c>
      <c r="B884" s="184" t="str">
        <f>IF(ISBLANK(INDEX('Policy Characteristics'!B:B,MATCH($C884,'Policy Characteristics'!$C:$C,0))),"",INDEX('Policy Characteristics'!B:B,MATCH($C884,'Policy Characteristics'!$C:$C,0)))</f>
        <v>Feedstock Shifting</v>
      </c>
      <c r="C884" s="176" t="str">
        <f t="shared" si="40"/>
        <v>Fraction of Feedstock Shifted This Year</v>
      </c>
      <c r="D884" s="6" t="s">
        <v>1936</v>
      </c>
      <c r="E884" s="47" t="s">
        <v>1582</v>
      </c>
      <c r="F884" t="s">
        <v>1900</v>
      </c>
      <c r="G884" s="47" t="s">
        <v>1585</v>
      </c>
      <c r="H884" s="49">
        <v>2506</v>
      </c>
      <c r="I884" s="197" t="s">
        <v>44</v>
      </c>
      <c r="J884" s="177" t="str">
        <f>IF(ISBLANK(INDEX('Policy Characteristics'!D:D,MATCH($C884,'Policy Characteristics'!$C:$C,0))),"",INDEX('Policy Characteristics'!D:D,MATCH($C884,'Policy Characteristics'!$C:$C,0)))</f>
        <v>Feedstock Shifting</v>
      </c>
      <c r="K884" s="176" t="str">
        <f>IF(ISBLANK(INDEX('Policy Characteristics'!E:E,MATCH($C884,'Policy Characteristics'!$C:$C,0))),"",INDEX('Policy Characteristics'!E:E,MATCH($C884,'Policy Characteristics'!$C:$C,0)))</f>
        <v>indst feedstock shifting</v>
      </c>
      <c r="L884" s="176">
        <f>IF(ISBLANK(INDEX('Policy Characteristics'!F:F,MATCH($C884,'Policy Characteristics'!$C:$C,0))),"",INDEX('Policy Characteristics'!F:F,MATCH($C884,'Policy Characteristics'!$C:$C,0)))</f>
        <v>0</v>
      </c>
      <c r="M884" s="176">
        <f>IF(ISBLANK(INDEX('Policy Characteristics'!G:G,MATCH($C884,'Policy Characteristics'!$C:$C,0))),"",INDEX('Policy Characteristics'!G:G,MATCH($C884,'Policy Characteristics'!$C:$C,0)))</f>
        <v>1</v>
      </c>
      <c r="N884" s="176">
        <f>IF(ISBLANK(INDEX('Policy Characteristics'!H:H,MATCH($C884,'Policy Characteristics'!$C:$C,0))),"",INDEX('Policy Characteristics'!H:H,MATCH($C884,'Policy Characteristics'!$C:$C,0)))</f>
        <v>0.01</v>
      </c>
      <c r="O884" s="176" t="str">
        <f>IF(ISBLANK(INDEX('Policy Characteristics'!I:I,MATCH($C884,'Policy Characteristics'!$C:$C,0))),"",INDEX('Policy Characteristics'!I:I,MATCH($C884,'Policy Characteristics'!$C:$C,0)))</f>
        <v>% of potential achieved</v>
      </c>
      <c r="P884" s="176" t="str">
        <f>IF(ISBLANK(INDEX('Policy Characteristics'!J:J,MATCH($C884,'Policy Characteristics'!$C:$C,0))),"",INDEX('Policy Characteristics'!J:J,MATCH($C884,'Policy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4" s="176" t="str">
        <f>IF(ISBLANK(INDEX('Policy Characteristics'!K:K,MATCH($C884,'Policy Characteristics'!$C:$C,0))),"",INDEX('Policy Characteristics'!K:K,MATCH($C884,'Policy Characteristics'!$C:$C,0)))</f>
        <v/>
      </c>
      <c r="R884" s="176" t="str">
        <f>IF(ISBLANK(INDEX('Policy Characteristics'!L:L,MATCH($C884,'Policy Characteristics'!$C:$C,0))),"",INDEX('Policy Characteristics'!L:L,MATCH($C884,'Policy Characteristics'!$C:$C,0)))</f>
        <v/>
      </c>
    </row>
    <row r="885" spans="1:18" s="2" customFormat="1" x14ac:dyDescent="0.25">
      <c r="A885" s="176" t="str">
        <f>IF(ISBLANK(INDEX('Policy Characteristics'!A:A,MATCH($C885,'Policy Characteristics'!$C:$C,0))),"",INDEX('Policy Characteristics'!A:A,MATCH($C885,'Policy Characteristics'!$C:$C,0)))</f>
        <v>Industry</v>
      </c>
      <c r="B885" s="184" t="str">
        <f>IF(ISBLANK(INDEX('Policy Characteristics'!B:B,MATCH($C885,'Policy Characteristics'!$C:$C,0))),"",INDEX('Policy Characteristics'!B:B,MATCH($C885,'Policy Characteristics'!$C:$C,0)))</f>
        <v>Feedstock Shifting</v>
      </c>
      <c r="C885" s="176" t="str">
        <f t="shared" si="40"/>
        <v>Fraction of Feedstock Shifted This Year</v>
      </c>
      <c r="D885" s="6" t="s">
        <v>1936</v>
      </c>
      <c r="E885" s="47" t="s">
        <v>1583</v>
      </c>
      <c r="F885" t="s">
        <v>1900</v>
      </c>
      <c r="G885" s="47" t="s">
        <v>1587</v>
      </c>
      <c r="H885" s="49">
        <v>2507</v>
      </c>
      <c r="I885" s="197" t="s">
        <v>44</v>
      </c>
      <c r="J885" s="177" t="str">
        <f>IF(ISBLANK(INDEX('Policy Characteristics'!D:D,MATCH($C885,'Policy Characteristics'!$C:$C,0))),"",INDEX('Policy Characteristics'!D:D,MATCH($C885,'Policy Characteristics'!$C:$C,0)))</f>
        <v>Feedstock Shifting</v>
      </c>
      <c r="K885" s="176" t="str">
        <f>IF(ISBLANK(INDEX('Policy Characteristics'!E:E,MATCH($C885,'Policy Characteristics'!$C:$C,0))),"",INDEX('Policy Characteristics'!E:E,MATCH($C885,'Policy Characteristics'!$C:$C,0)))</f>
        <v>indst feedstock shifting</v>
      </c>
      <c r="L885" s="176">
        <f>IF(ISBLANK(INDEX('Policy Characteristics'!F:F,MATCH($C885,'Policy Characteristics'!$C:$C,0))),"",INDEX('Policy Characteristics'!F:F,MATCH($C885,'Policy Characteristics'!$C:$C,0)))</f>
        <v>0</v>
      </c>
      <c r="M885" s="176">
        <f>IF(ISBLANK(INDEX('Policy Characteristics'!G:G,MATCH($C885,'Policy Characteristics'!$C:$C,0))),"",INDEX('Policy Characteristics'!G:G,MATCH($C885,'Policy Characteristics'!$C:$C,0)))</f>
        <v>1</v>
      </c>
      <c r="N885" s="176">
        <f>IF(ISBLANK(INDEX('Policy Characteristics'!H:H,MATCH($C885,'Policy Characteristics'!$C:$C,0))),"",INDEX('Policy Characteristics'!H:H,MATCH($C885,'Policy Characteristics'!$C:$C,0)))</f>
        <v>0.01</v>
      </c>
      <c r="O885" s="176" t="str">
        <f>IF(ISBLANK(INDEX('Policy Characteristics'!I:I,MATCH($C885,'Policy Characteristics'!$C:$C,0))),"",INDEX('Policy Characteristics'!I:I,MATCH($C885,'Policy Characteristics'!$C:$C,0)))</f>
        <v>% of potential achieved</v>
      </c>
      <c r="P885" s="176" t="str">
        <f>IF(ISBLANK(INDEX('Policy Characteristics'!J:J,MATCH($C885,'Policy Characteristics'!$C:$C,0))),"",INDEX('Policy Characteristics'!J:J,MATCH($C885,'Policy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5" s="176" t="str">
        <f>IF(ISBLANK(INDEX('Policy Characteristics'!K:K,MATCH($C885,'Policy Characteristics'!$C:$C,0))),"",INDEX('Policy Characteristics'!K:K,MATCH($C885,'Policy Characteristics'!$C:$C,0)))</f>
        <v/>
      </c>
      <c r="R885" s="176" t="str">
        <f>IF(ISBLANK(INDEX('Policy Characteristics'!L:L,MATCH($C885,'Policy Characteristics'!$C:$C,0))),"",INDEX('Policy Characteristics'!L:L,MATCH($C885,'Policy Characteristics'!$C:$C,0)))</f>
        <v/>
      </c>
    </row>
    <row r="886" spans="1:18" s="2" customFormat="1" x14ac:dyDescent="0.25">
      <c r="A886" s="176" t="str">
        <f>IF(ISBLANK(INDEX('Policy Characteristics'!A:A,MATCH($C886,'Policy Characteristics'!$C:$C,0))),"",INDEX('Policy Characteristics'!A:A,MATCH($C886,'Policy Characteristics'!$C:$C,0)))</f>
        <v>Industry</v>
      </c>
      <c r="B886" s="184" t="str">
        <f>IF(ISBLANK(INDEX('Policy Characteristics'!B:B,MATCH($C886,'Policy Characteristics'!$C:$C,0))),"",INDEX('Policy Characteristics'!B:B,MATCH($C886,'Policy Characteristics'!$C:$C,0)))</f>
        <v>Feedstock Shifting</v>
      </c>
      <c r="C886" s="176" t="str">
        <f t="shared" si="40"/>
        <v>Fraction of Feedstock Shifted This Year</v>
      </c>
      <c r="D886" s="6" t="s">
        <v>1936</v>
      </c>
      <c r="E886" s="47" t="s">
        <v>1584</v>
      </c>
      <c r="F886" t="s">
        <v>1900</v>
      </c>
      <c r="G886" s="47" t="s">
        <v>1588</v>
      </c>
      <c r="H886" s="49">
        <v>2508</v>
      </c>
      <c r="I886" s="197" t="s">
        <v>44</v>
      </c>
      <c r="J886" s="177" t="str">
        <f>IF(ISBLANK(INDEX('Policy Characteristics'!D:D,MATCH($C886,'Policy Characteristics'!$C:$C,0))),"",INDEX('Policy Characteristics'!D:D,MATCH($C886,'Policy Characteristics'!$C:$C,0)))</f>
        <v>Feedstock Shifting</v>
      </c>
      <c r="K886" s="176" t="str">
        <f>IF(ISBLANK(INDEX('Policy Characteristics'!E:E,MATCH($C886,'Policy Characteristics'!$C:$C,0))),"",INDEX('Policy Characteristics'!E:E,MATCH($C886,'Policy Characteristics'!$C:$C,0)))</f>
        <v>indst feedstock shifting</v>
      </c>
      <c r="L886" s="176">
        <f>IF(ISBLANK(INDEX('Policy Characteristics'!F:F,MATCH($C886,'Policy Characteristics'!$C:$C,0))),"",INDEX('Policy Characteristics'!F:F,MATCH($C886,'Policy Characteristics'!$C:$C,0)))</f>
        <v>0</v>
      </c>
      <c r="M886" s="176">
        <f>IF(ISBLANK(INDEX('Policy Characteristics'!G:G,MATCH($C886,'Policy Characteristics'!$C:$C,0))),"",INDEX('Policy Characteristics'!G:G,MATCH($C886,'Policy Characteristics'!$C:$C,0)))</f>
        <v>1</v>
      </c>
      <c r="N886" s="176">
        <f>IF(ISBLANK(INDEX('Policy Characteristics'!H:H,MATCH($C886,'Policy Characteristics'!$C:$C,0))),"",INDEX('Policy Characteristics'!H:H,MATCH($C886,'Policy Characteristics'!$C:$C,0)))</f>
        <v>0.01</v>
      </c>
      <c r="O886" s="176" t="str">
        <f>IF(ISBLANK(INDEX('Policy Characteristics'!I:I,MATCH($C886,'Policy Characteristics'!$C:$C,0))),"",INDEX('Policy Characteristics'!I:I,MATCH($C886,'Policy Characteristics'!$C:$C,0)))</f>
        <v>% of potential achieved</v>
      </c>
      <c r="P886" s="176" t="str">
        <f>IF(ISBLANK(INDEX('Policy Characteristics'!J:J,MATCH($C886,'Policy Characteristics'!$C:$C,0))),"",INDEX('Policy Characteristics'!J:J,MATCH($C886,'Policy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6" s="176" t="str">
        <f>IF(ISBLANK(INDEX('Policy Characteristics'!K:K,MATCH($C886,'Policy Characteristics'!$C:$C,0))),"",INDEX('Policy Characteristics'!K:K,MATCH($C886,'Policy Characteristics'!$C:$C,0)))</f>
        <v/>
      </c>
      <c r="R886" s="176" t="str">
        <f>IF(ISBLANK(INDEX('Policy Characteristics'!L:L,MATCH($C886,'Policy Characteristics'!$C:$C,0))),"",INDEX('Policy Characteristics'!L:L,MATCH($C886,'Policy Characteristics'!$C:$C,0)))</f>
        <v/>
      </c>
    </row>
    <row r="887" spans="1:18" s="2" customFormat="1" x14ac:dyDescent="0.25">
      <c r="A887" s="176" t="str">
        <f>IF(ISBLANK(INDEX('Policy Characteristics'!A:A,MATCH($C887,'Policy Characteristics'!$C:$C,0))),"",INDEX('Policy Characteristics'!A:A,MATCH($C887,'Policy Characteristics'!$C:$C,0)))</f>
        <v>Industry</v>
      </c>
      <c r="B887" s="184" t="str">
        <f>IF(ISBLANK(INDEX('Policy Characteristics'!B:B,MATCH($C887,'Policy Characteristics'!$C:$C,0))),"",INDEX('Policy Characteristics'!B:B,MATCH($C887,'Policy Characteristics'!$C:$C,0)))</f>
        <v>Feedstock Shifting</v>
      </c>
      <c r="C887" s="176" t="str">
        <f t="shared" si="40"/>
        <v>Fraction of Feedstock Shifted This Year</v>
      </c>
      <c r="D887" s="6" t="s">
        <v>1936</v>
      </c>
      <c r="E887" s="47" t="s">
        <v>1581</v>
      </c>
      <c r="F887" t="s">
        <v>1900</v>
      </c>
      <c r="G887" s="47" t="s">
        <v>1586</v>
      </c>
      <c r="H887" s="49">
        <v>2509</v>
      </c>
      <c r="I887" s="197" t="s">
        <v>44</v>
      </c>
      <c r="J887" s="177" t="str">
        <f>IF(ISBLANK(INDEX('Policy Characteristics'!D:D,MATCH($C887,'Policy Characteristics'!$C:$C,0))),"",INDEX('Policy Characteristics'!D:D,MATCH($C887,'Policy Characteristics'!$C:$C,0)))</f>
        <v>Feedstock Shifting</v>
      </c>
      <c r="K887" s="176" t="str">
        <f>IF(ISBLANK(INDEX('Policy Characteristics'!E:E,MATCH($C887,'Policy Characteristics'!$C:$C,0))),"",INDEX('Policy Characteristics'!E:E,MATCH($C887,'Policy Characteristics'!$C:$C,0)))</f>
        <v>indst feedstock shifting</v>
      </c>
      <c r="L887" s="176">
        <f>IF(ISBLANK(INDEX('Policy Characteristics'!F:F,MATCH($C887,'Policy Characteristics'!$C:$C,0))),"",INDEX('Policy Characteristics'!F:F,MATCH($C887,'Policy Characteristics'!$C:$C,0)))</f>
        <v>0</v>
      </c>
      <c r="M887" s="176">
        <f>IF(ISBLANK(INDEX('Policy Characteristics'!G:G,MATCH($C887,'Policy Characteristics'!$C:$C,0))),"",INDEX('Policy Characteristics'!G:G,MATCH($C887,'Policy Characteristics'!$C:$C,0)))</f>
        <v>1</v>
      </c>
      <c r="N887" s="176">
        <f>IF(ISBLANK(INDEX('Policy Characteristics'!H:H,MATCH($C887,'Policy Characteristics'!$C:$C,0))),"",INDEX('Policy Characteristics'!H:H,MATCH($C887,'Policy Characteristics'!$C:$C,0)))</f>
        <v>0.01</v>
      </c>
      <c r="O887" s="176" t="str">
        <f>IF(ISBLANK(INDEX('Policy Characteristics'!I:I,MATCH($C887,'Policy Characteristics'!$C:$C,0))),"",INDEX('Policy Characteristics'!I:I,MATCH($C887,'Policy Characteristics'!$C:$C,0)))</f>
        <v>% of potential achieved</v>
      </c>
      <c r="P887" s="176" t="str">
        <f>IF(ISBLANK(INDEX('Policy Characteristics'!J:J,MATCH($C887,'Policy Characteristics'!$C:$C,0))),"",INDEX('Policy Characteristics'!J:J,MATCH($C887,'Policy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7" s="176" t="str">
        <f>IF(ISBLANK(INDEX('Policy Characteristics'!K:K,MATCH($C887,'Policy Characteristics'!$C:$C,0))),"",INDEX('Policy Characteristics'!K:K,MATCH($C887,'Policy Characteristics'!$C:$C,0)))</f>
        <v/>
      </c>
      <c r="R887" s="176" t="str">
        <f>IF(ISBLANK(INDEX('Policy Characteristics'!L:L,MATCH($C887,'Policy Characteristics'!$C:$C,0))),"",INDEX('Policy Characteristics'!L:L,MATCH($C887,'Policy Characteristics'!$C:$C,0)))</f>
        <v/>
      </c>
    </row>
    <row r="888" spans="1:18" s="2" customFormat="1" x14ac:dyDescent="0.25">
      <c r="A888" s="176" t="str">
        <f>IF(ISBLANK(INDEX('Policy Characteristics'!A:A,MATCH($C888,'Policy Characteristics'!$C:$C,0))),"",INDEX('Policy Characteristics'!A:A,MATCH($C888,'Policy Characteristics'!$C:$C,0)))</f>
        <v>Industry</v>
      </c>
      <c r="B888" s="184" t="str">
        <f>IF(ISBLANK(INDEX('Policy Characteristics'!B:B,MATCH($C888,'Policy Characteristics'!$C:$C,0))),"",INDEX('Policy Characteristics'!B:B,MATCH($C888,'Policy Characteristics'!$C:$C,0)))</f>
        <v>Feedstock Shifting</v>
      </c>
      <c r="C888" s="176" t="str">
        <f t="shared" si="40"/>
        <v>Fraction of Feedstock Shifted This Year</v>
      </c>
      <c r="D888" s="6" t="s">
        <v>1937</v>
      </c>
      <c r="E888" s="47" t="s">
        <v>1280</v>
      </c>
      <c r="F888" t="s">
        <v>1901</v>
      </c>
      <c r="G888" s="47" t="s">
        <v>1286</v>
      </c>
      <c r="H888" s="49">
        <v>2510</v>
      </c>
      <c r="I888" s="197" t="s">
        <v>44</v>
      </c>
      <c r="J888" s="177" t="str">
        <f>IF(ISBLANK(INDEX('Policy Characteristics'!D:D,MATCH($C888,'Policy Characteristics'!$C:$C,0))),"",INDEX('Policy Characteristics'!D:D,MATCH($C888,'Policy Characteristics'!$C:$C,0)))</f>
        <v>Feedstock Shifting</v>
      </c>
      <c r="K888" s="176" t="str">
        <f>IF(ISBLANK(INDEX('Policy Characteristics'!E:E,MATCH($C888,'Policy Characteristics'!$C:$C,0))),"",INDEX('Policy Characteristics'!E:E,MATCH($C888,'Policy Characteristics'!$C:$C,0)))</f>
        <v>indst feedstock shifting</v>
      </c>
      <c r="L888" s="176">
        <f>IF(ISBLANK(INDEX('Policy Characteristics'!F:F,MATCH($C888,'Policy Characteristics'!$C:$C,0))),"",INDEX('Policy Characteristics'!F:F,MATCH($C888,'Policy Characteristics'!$C:$C,0)))</f>
        <v>0</v>
      </c>
      <c r="M888" s="176">
        <f>IF(ISBLANK(INDEX('Policy Characteristics'!G:G,MATCH($C888,'Policy Characteristics'!$C:$C,0))),"",INDEX('Policy Characteristics'!G:G,MATCH($C888,'Policy Characteristics'!$C:$C,0)))</f>
        <v>1</v>
      </c>
      <c r="N888" s="176">
        <f>IF(ISBLANK(INDEX('Policy Characteristics'!H:H,MATCH($C888,'Policy Characteristics'!$C:$C,0))),"",INDEX('Policy Characteristics'!H:H,MATCH($C888,'Policy Characteristics'!$C:$C,0)))</f>
        <v>0.01</v>
      </c>
      <c r="O888" s="176" t="str">
        <f>IF(ISBLANK(INDEX('Policy Characteristics'!I:I,MATCH($C888,'Policy Characteristics'!$C:$C,0))),"",INDEX('Policy Characteristics'!I:I,MATCH($C888,'Policy Characteristics'!$C:$C,0)))</f>
        <v>% of potential achieved</v>
      </c>
      <c r="P888" s="176" t="str">
        <f>IF(ISBLANK(INDEX('Policy Characteristics'!J:J,MATCH($C888,'Policy Characteristics'!$C:$C,0))),"",INDEX('Policy Characteristics'!J:J,MATCH($C888,'Policy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8" s="176" t="str">
        <f>IF(ISBLANK(INDEX('Policy Characteristics'!K:K,MATCH($C888,'Policy Characteristics'!$C:$C,0))),"",INDEX('Policy Characteristics'!K:K,MATCH($C888,'Policy Characteristics'!$C:$C,0)))</f>
        <v/>
      </c>
      <c r="R888" s="176" t="str">
        <f>IF(ISBLANK(INDEX('Policy Characteristics'!L:L,MATCH($C888,'Policy Characteristics'!$C:$C,0))),"",INDEX('Policy Characteristics'!L:L,MATCH($C888,'Policy Characteristics'!$C:$C,0)))</f>
        <v/>
      </c>
    </row>
    <row r="889" spans="1:18" s="2" customFormat="1" x14ac:dyDescent="0.25">
      <c r="A889" s="176" t="str">
        <f>IF(ISBLANK(INDEX('Policy Characteristics'!A:A,MATCH($C889,'Policy Characteristics'!$C:$C,0))),"",INDEX('Policy Characteristics'!A:A,MATCH($C889,'Policy Characteristics'!$C:$C,0)))</f>
        <v>Industry</v>
      </c>
      <c r="B889" s="184" t="str">
        <f>IF(ISBLANK(INDEX('Policy Characteristics'!B:B,MATCH($C889,'Policy Characteristics'!$C:$C,0))),"",INDEX('Policy Characteristics'!B:B,MATCH($C889,'Policy Characteristics'!$C:$C,0)))</f>
        <v>Feedstock Shifting</v>
      </c>
      <c r="C889" s="176" t="str">
        <f t="shared" si="40"/>
        <v>Fraction of Feedstock Shifted This Year</v>
      </c>
      <c r="D889" s="6" t="s">
        <v>1937</v>
      </c>
      <c r="E889" s="47" t="s">
        <v>1281</v>
      </c>
      <c r="F889" t="s">
        <v>1901</v>
      </c>
      <c r="G889" s="47" t="s">
        <v>1289</v>
      </c>
      <c r="H889" s="49">
        <v>2511</v>
      </c>
      <c r="I889" s="197" t="s">
        <v>44</v>
      </c>
      <c r="J889" s="177" t="str">
        <f>IF(ISBLANK(INDEX('Policy Characteristics'!D:D,MATCH($C889,'Policy Characteristics'!$C:$C,0))),"",INDEX('Policy Characteristics'!D:D,MATCH($C889,'Policy Characteristics'!$C:$C,0)))</f>
        <v>Feedstock Shifting</v>
      </c>
      <c r="K889" s="176" t="str">
        <f>IF(ISBLANK(INDEX('Policy Characteristics'!E:E,MATCH($C889,'Policy Characteristics'!$C:$C,0))),"",INDEX('Policy Characteristics'!E:E,MATCH($C889,'Policy Characteristics'!$C:$C,0)))</f>
        <v>indst feedstock shifting</v>
      </c>
      <c r="L889" s="176">
        <f>IF(ISBLANK(INDEX('Policy Characteristics'!F:F,MATCH($C889,'Policy Characteristics'!$C:$C,0))),"",INDEX('Policy Characteristics'!F:F,MATCH($C889,'Policy Characteristics'!$C:$C,0)))</f>
        <v>0</v>
      </c>
      <c r="M889" s="176">
        <f>IF(ISBLANK(INDEX('Policy Characteristics'!G:G,MATCH($C889,'Policy Characteristics'!$C:$C,0))),"",INDEX('Policy Characteristics'!G:G,MATCH($C889,'Policy Characteristics'!$C:$C,0)))</f>
        <v>1</v>
      </c>
      <c r="N889" s="176">
        <f>IF(ISBLANK(INDEX('Policy Characteristics'!H:H,MATCH($C889,'Policy Characteristics'!$C:$C,0))),"",INDEX('Policy Characteristics'!H:H,MATCH($C889,'Policy Characteristics'!$C:$C,0)))</f>
        <v>0.01</v>
      </c>
      <c r="O889" s="176" t="str">
        <f>IF(ISBLANK(INDEX('Policy Characteristics'!I:I,MATCH($C889,'Policy Characteristics'!$C:$C,0))),"",INDEX('Policy Characteristics'!I:I,MATCH($C889,'Policy Characteristics'!$C:$C,0)))</f>
        <v>% of potential achieved</v>
      </c>
      <c r="P889" s="176" t="str">
        <f>IF(ISBLANK(INDEX('Policy Characteristics'!J:J,MATCH($C889,'Policy Characteristics'!$C:$C,0))),"",INDEX('Policy Characteristics'!J:J,MATCH($C889,'Policy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9" s="176" t="str">
        <f>IF(ISBLANK(INDEX('Policy Characteristics'!K:K,MATCH($C889,'Policy Characteristics'!$C:$C,0))),"",INDEX('Policy Characteristics'!K:K,MATCH($C889,'Policy Characteristics'!$C:$C,0)))</f>
        <v/>
      </c>
      <c r="R889" s="176" t="str">
        <f>IF(ISBLANK(INDEX('Policy Characteristics'!L:L,MATCH($C889,'Policy Characteristics'!$C:$C,0))),"",INDEX('Policy Characteristics'!L:L,MATCH($C889,'Policy Characteristics'!$C:$C,0)))</f>
        <v/>
      </c>
    </row>
    <row r="890" spans="1:18" s="2" customFormat="1" x14ac:dyDescent="0.25">
      <c r="A890" s="176" t="str">
        <f>IF(ISBLANK(INDEX('Policy Characteristics'!A:A,MATCH($C890,'Policy Characteristics'!$C:$C,0))),"",INDEX('Policy Characteristics'!A:A,MATCH($C890,'Policy Characteristics'!$C:$C,0)))</f>
        <v>Industry</v>
      </c>
      <c r="B890" s="184" t="str">
        <f>IF(ISBLANK(INDEX('Policy Characteristics'!B:B,MATCH($C890,'Policy Characteristics'!$C:$C,0))),"",INDEX('Policy Characteristics'!B:B,MATCH($C890,'Policy Characteristics'!$C:$C,0)))</f>
        <v>Feedstock Shifting</v>
      </c>
      <c r="C890" s="176" t="str">
        <f t="shared" si="40"/>
        <v>Fraction of Feedstock Shifted This Year</v>
      </c>
      <c r="D890" s="6" t="s">
        <v>1937</v>
      </c>
      <c r="E890" s="47" t="s">
        <v>1282</v>
      </c>
      <c r="F890" t="s">
        <v>1901</v>
      </c>
      <c r="G890" s="47" t="s">
        <v>1290</v>
      </c>
      <c r="H890" s="49">
        <v>2512</v>
      </c>
      <c r="I890" s="197" t="s">
        <v>44</v>
      </c>
      <c r="J890" s="177" t="str">
        <f>IF(ISBLANK(INDEX('Policy Characteristics'!D:D,MATCH($C890,'Policy Characteristics'!$C:$C,0))),"",INDEX('Policy Characteristics'!D:D,MATCH($C890,'Policy Characteristics'!$C:$C,0)))</f>
        <v>Feedstock Shifting</v>
      </c>
      <c r="K890" s="176" t="str">
        <f>IF(ISBLANK(INDEX('Policy Characteristics'!E:E,MATCH($C890,'Policy Characteristics'!$C:$C,0))),"",INDEX('Policy Characteristics'!E:E,MATCH($C890,'Policy Characteristics'!$C:$C,0)))</f>
        <v>indst feedstock shifting</v>
      </c>
      <c r="L890" s="176">
        <f>IF(ISBLANK(INDEX('Policy Characteristics'!F:F,MATCH($C890,'Policy Characteristics'!$C:$C,0))),"",INDEX('Policy Characteristics'!F:F,MATCH($C890,'Policy Characteristics'!$C:$C,0)))</f>
        <v>0</v>
      </c>
      <c r="M890" s="176">
        <f>IF(ISBLANK(INDEX('Policy Characteristics'!G:G,MATCH($C890,'Policy Characteristics'!$C:$C,0))),"",INDEX('Policy Characteristics'!G:G,MATCH($C890,'Policy Characteristics'!$C:$C,0)))</f>
        <v>1</v>
      </c>
      <c r="N890" s="176">
        <f>IF(ISBLANK(INDEX('Policy Characteristics'!H:H,MATCH($C890,'Policy Characteristics'!$C:$C,0))),"",INDEX('Policy Characteristics'!H:H,MATCH($C890,'Policy Characteristics'!$C:$C,0)))</f>
        <v>0.01</v>
      </c>
      <c r="O890" s="176" t="str">
        <f>IF(ISBLANK(INDEX('Policy Characteristics'!I:I,MATCH($C890,'Policy Characteristics'!$C:$C,0))),"",INDEX('Policy Characteristics'!I:I,MATCH($C890,'Policy Characteristics'!$C:$C,0)))</f>
        <v>% of potential achieved</v>
      </c>
      <c r="P890" s="176" t="str">
        <f>IF(ISBLANK(INDEX('Policy Characteristics'!J:J,MATCH($C890,'Policy Characteristics'!$C:$C,0))),"",INDEX('Policy Characteristics'!J:J,MATCH($C890,'Policy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0" s="176" t="str">
        <f>IF(ISBLANK(INDEX('Policy Characteristics'!K:K,MATCH($C890,'Policy Characteristics'!$C:$C,0))),"",INDEX('Policy Characteristics'!K:K,MATCH($C890,'Policy Characteristics'!$C:$C,0)))</f>
        <v/>
      </c>
      <c r="R890" s="176" t="str">
        <f>IF(ISBLANK(INDEX('Policy Characteristics'!L:L,MATCH($C890,'Policy Characteristics'!$C:$C,0))),"",INDEX('Policy Characteristics'!L:L,MATCH($C890,'Policy Characteristics'!$C:$C,0)))</f>
        <v/>
      </c>
    </row>
    <row r="891" spans="1:18" s="2" customFormat="1" x14ac:dyDescent="0.25">
      <c r="A891" s="176" t="str">
        <f>IF(ISBLANK(INDEX('Policy Characteristics'!A:A,MATCH($C891,'Policy Characteristics'!$C:$C,0))),"",INDEX('Policy Characteristics'!A:A,MATCH($C891,'Policy Characteristics'!$C:$C,0)))</f>
        <v>Industry</v>
      </c>
      <c r="B891" s="184" t="str">
        <f>IF(ISBLANK(INDEX('Policy Characteristics'!B:B,MATCH($C891,'Policy Characteristics'!$C:$C,0))),"",INDEX('Policy Characteristics'!B:B,MATCH($C891,'Policy Characteristics'!$C:$C,0)))</f>
        <v>Feedstock Shifting</v>
      </c>
      <c r="C891" s="176" t="str">
        <f t="shared" si="40"/>
        <v>Fraction of Feedstock Shifted This Year</v>
      </c>
      <c r="D891" s="6" t="s">
        <v>1937</v>
      </c>
      <c r="E891" s="47" t="s">
        <v>1283</v>
      </c>
      <c r="F891" t="s">
        <v>1901</v>
      </c>
      <c r="G891" s="47" t="s">
        <v>1287</v>
      </c>
      <c r="H891" s="49">
        <v>2513</v>
      </c>
      <c r="I891" s="197" t="s">
        <v>44</v>
      </c>
      <c r="J891" s="177" t="str">
        <f>IF(ISBLANK(INDEX('Policy Characteristics'!D:D,MATCH($C891,'Policy Characteristics'!$C:$C,0))),"",INDEX('Policy Characteristics'!D:D,MATCH($C891,'Policy Characteristics'!$C:$C,0)))</f>
        <v>Feedstock Shifting</v>
      </c>
      <c r="K891" s="176" t="str">
        <f>IF(ISBLANK(INDEX('Policy Characteristics'!E:E,MATCH($C891,'Policy Characteristics'!$C:$C,0))),"",INDEX('Policy Characteristics'!E:E,MATCH($C891,'Policy Characteristics'!$C:$C,0)))</f>
        <v>indst feedstock shifting</v>
      </c>
      <c r="L891" s="176">
        <f>IF(ISBLANK(INDEX('Policy Characteristics'!F:F,MATCH($C891,'Policy Characteristics'!$C:$C,0))),"",INDEX('Policy Characteristics'!F:F,MATCH($C891,'Policy Characteristics'!$C:$C,0)))</f>
        <v>0</v>
      </c>
      <c r="M891" s="176">
        <f>IF(ISBLANK(INDEX('Policy Characteristics'!G:G,MATCH($C891,'Policy Characteristics'!$C:$C,0))),"",INDEX('Policy Characteristics'!G:G,MATCH($C891,'Policy Characteristics'!$C:$C,0)))</f>
        <v>1</v>
      </c>
      <c r="N891" s="176">
        <f>IF(ISBLANK(INDEX('Policy Characteristics'!H:H,MATCH($C891,'Policy Characteristics'!$C:$C,0))),"",INDEX('Policy Characteristics'!H:H,MATCH($C891,'Policy Characteristics'!$C:$C,0)))</f>
        <v>0.01</v>
      </c>
      <c r="O891" s="176" t="str">
        <f>IF(ISBLANK(INDEX('Policy Characteristics'!I:I,MATCH($C891,'Policy Characteristics'!$C:$C,0))),"",INDEX('Policy Characteristics'!I:I,MATCH($C891,'Policy Characteristics'!$C:$C,0)))</f>
        <v>% of potential achieved</v>
      </c>
      <c r="P891" s="176" t="str">
        <f>IF(ISBLANK(INDEX('Policy Characteristics'!J:J,MATCH($C891,'Policy Characteristics'!$C:$C,0))),"",INDEX('Policy Characteristics'!J:J,MATCH($C891,'Policy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1" s="176" t="str">
        <f>IF(ISBLANK(INDEX('Policy Characteristics'!K:K,MATCH($C891,'Policy Characteristics'!$C:$C,0))),"",INDEX('Policy Characteristics'!K:K,MATCH($C891,'Policy Characteristics'!$C:$C,0)))</f>
        <v/>
      </c>
      <c r="R891" s="176" t="str">
        <f>IF(ISBLANK(INDEX('Policy Characteristics'!L:L,MATCH($C891,'Policy Characteristics'!$C:$C,0))),"",INDEX('Policy Characteristics'!L:L,MATCH($C891,'Policy Characteristics'!$C:$C,0)))</f>
        <v/>
      </c>
    </row>
    <row r="892" spans="1:18" s="2" customFormat="1" x14ac:dyDescent="0.25">
      <c r="A892" s="176" t="str">
        <f>IF(ISBLANK(INDEX('Policy Characteristics'!A:A,MATCH($C892,'Policy Characteristics'!$C:$C,0))),"",INDEX('Policy Characteristics'!A:A,MATCH($C892,'Policy Characteristics'!$C:$C,0)))</f>
        <v>Industry</v>
      </c>
      <c r="B892" s="184" t="str">
        <f>IF(ISBLANK(INDEX('Policy Characteristics'!B:B,MATCH($C892,'Policy Characteristics'!$C:$C,0))),"",INDEX('Policy Characteristics'!B:B,MATCH($C892,'Policy Characteristics'!$C:$C,0)))</f>
        <v>Feedstock Shifting</v>
      </c>
      <c r="C892" s="176" t="str">
        <f t="shared" si="40"/>
        <v>Fraction of Feedstock Shifted This Year</v>
      </c>
      <c r="D892" s="6" t="s">
        <v>1937</v>
      </c>
      <c r="E892" s="47" t="s">
        <v>1284</v>
      </c>
      <c r="F892" t="s">
        <v>1901</v>
      </c>
      <c r="G892" s="47" t="s">
        <v>1288</v>
      </c>
      <c r="H892" s="49">
        <v>2514</v>
      </c>
      <c r="I892" s="197" t="s">
        <v>44</v>
      </c>
      <c r="J892" s="177" t="str">
        <f>IF(ISBLANK(INDEX('Policy Characteristics'!D:D,MATCH($C892,'Policy Characteristics'!$C:$C,0))),"",INDEX('Policy Characteristics'!D:D,MATCH($C892,'Policy Characteristics'!$C:$C,0)))</f>
        <v>Feedstock Shifting</v>
      </c>
      <c r="K892" s="176" t="str">
        <f>IF(ISBLANK(INDEX('Policy Characteristics'!E:E,MATCH($C892,'Policy Characteristics'!$C:$C,0))),"",INDEX('Policy Characteristics'!E:E,MATCH($C892,'Policy Characteristics'!$C:$C,0)))</f>
        <v>indst feedstock shifting</v>
      </c>
      <c r="L892" s="176">
        <f>IF(ISBLANK(INDEX('Policy Characteristics'!F:F,MATCH($C892,'Policy Characteristics'!$C:$C,0))),"",INDEX('Policy Characteristics'!F:F,MATCH($C892,'Policy Characteristics'!$C:$C,0)))</f>
        <v>0</v>
      </c>
      <c r="M892" s="176">
        <f>IF(ISBLANK(INDEX('Policy Characteristics'!G:G,MATCH($C892,'Policy Characteristics'!$C:$C,0))),"",INDEX('Policy Characteristics'!G:G,MATCH($C892,'Policy Characteristics'!$C:$C,0)))</f>
        <v>1</v>
      </c>
      <c r="N892" s="176">
        <f>IF(ISBLANK(INDEX('Policy Characteristics'!H:H,MATCH($C892,'Policy Characteristics'!$C:$C,0))),"",INDEX('Policy Characteristics'!H:H,MATCH($C892,'Policy Characteristics'!$C:$C,0)))</f>
        <v>0.01</v>
      </c>
      <c r="O892" s="176" t="str">
        <f>IF(ISBLANK(INDEX('Policy Characteristics'!I:I,MATCH($C892,'Policy Characteristics'!$C:$C,0))),"",INDEX('Policy Characteristics'!I:I,MATCH($C892,'Policy Characteristics'!$C:$C,0)))</f>
        <v>% of potential achieved</v>
      </c>
      <c r="P892" s="176" t="str">
        <f>IF(ISBLANK(INDEX('Policy Characteristics'!J:J,MATCH($C892,'Policy Characteristics'!$C:$C,0))),"",INDEX('Policy Characteristics'!J:J,MATCH($C892,'Policy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2" s="176" t="str">
        <f>IF(ISBLANK(INDEX('Policy Characteristics'!K:K,MATCH($C892,'Policy Characteristics'!$C:$C,0))),"",INDEX('Policy Characteristics'!K:K,MATCH($C892,'Policy Characteristics'!$C:$C,0)))</f>
        <v/>
      </c>
      <c r="R892" s="176" t="str">
        <f>IF(ISBLANK(INDEX('Policy Characteristics'!L:L,MATCH($C892,'Policy Characteristics'!$C:$C,0))),"",INDEX('Policy Characteristics'!L:L,MATCH($C892,'Policy Characteristics'!$C:$C,0)))</f>
        <v/>
      </c>
    </row>
    <row r="893" spans="1:18" s="2" customFormat="1" x14ac:dyDescent="0.25">
      <c r="A893" s="176" t="str">
        <f>IF(ISBLANK(INDEX('Policy Characteristics'!A:A,MATCH($C893,'Policy Characteristics'!$C:$C,0))),"",INDEX('Policy Characteristics'!A:A,MATCH($C893,'Policy Characteristics'!$C:$C,0)))</f>
        <v>Industry</v>
      </c>
      <c r="B893" s="184" t="str">
        <f>IF(ISBLANK(INDEX('Policy Characteristics'!B:B,MATCH($C893,'Policy Characteristics'!$C:$C,0))),"",INDEX('Policy Characteristics'!B:B,MATCH($C893,'Policy Characteristics'!$C:$C,0)))</f>
        <v>Feedstock Shifting</v>
      </c>
      <c r="C893" s="176" t="str">
        <f t="shared" si="40"/>
        <v>Fraction of Feedstock Shifted This Year</v>
      </c>
      <c r="D893" s="6" t="s">
        <v>1937</v>
      </c>
      <c r="E893" s="47" t="s">
        <v>1285</v>
      </c>
      <c r="F893" t="s">
        <v>1901</v>
      </c>
      <c r="G893" s="47" t="s">
        <v>1291</v>
      </c>
      <c r="H893" s="49">
        <v>2515</v>
      </c>
      <c r="I893" s="197" t="s">
        <v>44</v>
      </c>
      <c r="J893" s="177" t="str">
        <f>IF(ISBLANK(INDEX('Policy Characteristics'!D:D,MATCH($C893,'Policy Characteristics'!$C:$C,0))),"",INDEX('Policy Characteristics'!D:D,MATCH($C893,'Policy Characteristics'!$C:$C,0)))</f>
        <v>Feedstock Shifting</v>
      </c>
      <c r="K893" s="176" t="str">
        <f>IF(ISBLANK(INDEX('Policy Characteristics'!E:E,MATCH($C893,'Policy Characteristics'!$C:$C,0))),"",INDEX('Policy Characteristics'!E:E,MATCH($C893,'Policy Characteristics'!$C:$C,0)))</f>
        <v>indst feedstock shifting</v>
      </c>
      <c r="L893" s="176">
        <f>IF(ISBLANK(INDEX('Policy Characteristics'!F:F,MATCH($C893,'Policy Characteristics'!$C:$C,0))),"",INDEX('Policy Characteristics'!F:F,MATCH($C893,'Policy Characteristics'!$C:$C,0)))</f>
        <v>0</v>
      </c>
      <c r="M893" s="176">
        <f>IF(ISBLANK(INDEX('Policy Characteristics'!G:G,MATCH($C893,'Policy Characteristics'!$C:$C,0))),"",INDEX('Policy Characteristics'!G:G,MATCH($C893,'Policy Characteristics'!$C:$C,0)))</f>
        <v>1</v>
      </c>
      <c r="N893" s="176">
        <f>IF(ISBLANK(INDEX('Policy Characteristics'!H:H,MATCH($C893,'Policy Characteristics'!$C:$C,0))),"",INDEX('Policy Characteristics'!H:H,MATCH($C893,'Policy Characteristics'!$C:$C,0)))</f>
        <v>0.01</v>
      </c>
      <c r="O893" s="176" t="str">
        <f>IF(ISBLANK(INDEX('Policy Characteristics'!I:I,MATCH($C893,'Policy Characteristics'!$C:$C,0))),"",INDEX('Policy Characteristics'!I:I,MATCH($C893,'Policy Characteristics'!$C:$C,0)))</f>
        <v>% of potential achieved</v>
      </c>
      <c r="P893" s="176" t="str">
        <f>IF(ISBLANK(INDEX('Policy Characteristics'!J:J,MATCH($C893,'Policy Characteristics'!$C:$C,0))),"",INDEX('Policy Characteristics'!J:J,MATCH($C893,'Policy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3" s="176" t="str">
        <f>IF(ISBLANK(INDEX('Policy Characteristics'!K:K,MATCH($C893,'Policy Characteristics'!$C:$C,0))),"",INDEX('Policy Characteristics'!K:K,MATCH($C893,'Policy Characteristics'!$C:$C,0)))</f>
        <v/>
      </c>
      <c r="R893" s="176" t="str">
        <f>IF(ISBLANK(INDEX('Policy Characteristics'!L:L,MATCH($C893,'Policy Characteristics'!$C:$C,0))),"",INDEX('Policy Characteristics'!L:L,MATCH($C893,'Policy Characteristics'!$C:$C,0)))</f>
        <v/>
      </c>
    </row>
    <row r="894" spans="1:18" s="2" customFormat="1" x14ac:dyDescent="0.25">
      <c r="A894" s="176" t="str">
        <f>IF(ISBLANK(INDEX('Policy Characteristics'!A:A,MATCH($C894,'Policy Characteristics'!$C:$C,0))),"",INDEX('Policy Characteristics'!A:A,MATCH($C894,'Policy Characteristics'!$C:$C,0)))</f>
        <v>Industry</v>
      </c>
      <c r="B894" s="184" t="str">
        <f>IF(ISBLANK(INDEX('Policy Characteristics'!B:B,MATCH($C894,'Policy Characteristics'!$C:$C,0))),"",INDEX('Policy Characteristics'!B:B,MATCH($C894,'Policy Characteristics'!$C:$C,0)))</f>
        <v>Feedstock Shifting</v>
      </c>
      <c r="C894" s="176" t="str">
        <f t="shared" si="40"/>
        <v>Fraction of Feedstock Shifted This Year</v>
      </c>
      <c r="D894" s="6" t="s">
        <v>1937</v>
      </c>
      <c r="E894" s="47" t="s">
        <v>1582</v>
      </c>
      <c r="F894" t="s">
        <v>1901</v>
      </c>
      <c r="G894" s="47" t="s">
        <v>1585</v>
      </c>
      <c r="H894" s="49">
        <v>2516</v>
      </c>
      <c r="I894" s="197" t="s">
        <v>44</v>
      </c>
      <c r="J894" s="177" t="str">
        <f>IF(ISBLANK(INDEX('Policy Characteristics'!D:D,MATCH($C894,'Policy Characteristics'!$C:$C,0))),"",INDEX('Policy Characteristics'!D:D,MATCH($C894,'Policy Characteristics'!$C:$C,0)))</f>
        <v>Feedstock Shifting</v>
      </c>
      <c r="K894" s="176" t="str">
        <f>IF(ISBLANK(INDEX('Policy Characteristics'!E:E,MATCH($C894,'Policy Characteristics'!$C:$C,0))),"",INDEX('Policy Characteristics'!E:E,MATCH($C894,'Policy Characteristics'!$C:$C,0)))</f>
        <v>indst feedstock shifting</v>
      </c>
      <c r="L894" s="176">
        <f>IF(ISBLANK(INDEX('Policy Characteristics'!F:F,MATCH($C894,'Policy Characteristics'!$C:$C,0))),"",INDEX('Policy Characteristics'!F:F,MATCH($C894,'Policy Characteristics'!$C:$C,0)))</f>
        <v>0</v>
      </c>
      <c r="M894" s="176">
        <f>IF(ISBLANK(INDEX('Policy Characteristics'!G:G,MATCH($C894,'Policy Characteristics'!$C:$C,0))),"",INDEX('Policy Characteristics'!G:G,MATCH($C894,'Policy Characteristics'!$C:$C,0)))</f>
        <v>1</v>
      </c>
      <c r="N894" s="176">
        <f>IF(ISBLANK(INDEX('Policy Characteristics'!H:H,MATCH($C894,'Policy Characteristics'!$C:$C,0))),"",INDEX('Policy Characteristics'!H:H,MATCH($C894,'Policy Characteristics'!$C:$C,0)))</f>
        <v>0.01</v>
      </c>
      <c r="O894" s="176" t="str">
        <f>IF(ISBLANK(INDEX('Policy Characteristics'!I:I,MATCH($C894,'Policy Characteristics'!$C:$C,0))),"",INDEX('Policy Characteristics'!I:I,MATCH($C894,'Policy Characteristics'!$C:$C,0)))</f>
        <v>% of potential achieved</v>
      </c>
      <c r="P894" s="176" t="str">
        <f>IF(ISBLANK(INDEX('Policy Characteristics'!J:J,MATCH($C894,'Policy Characteristics'!$C:$C,0))),"",INDEX('Policy Characteristics'!J:J,MATCH($C894,'Policy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4" s="176" t="str">
        <f>IF(ISBLANK(INDEX('Policy Characteristics'!K:K,MATCH($C894,'Policy Characteristics'!$C:$C,0))),"",INDEX('Policy Characteristics'!K:K,MATCH($C894,'Policy Characteristics'!$C:$C,0)))</f>
        <v/>
      </c>
      <c r="R894" s="176" t="str">
        <f>IF(ISBLANK(INDEX('Policy Characteristics'!L:L,MATCH($C894,'Policy Characteristics'!$C:$C,0))),"",INDEX('Policy Characteristics'!L:L,MATCH($C894,'Policy Characteristics'!$C:$C,0)))</f>
        <v/>
      </c>
    </row>
    <row r="895" spans="1:18" s="2" customFormat="1" x14ac:dyDescent="0.25">
      <c r="A895" s="176" t="str">
        <f>IF(ISBLANK(INDEX('Policy Characteristics'!A:A,MATCH($C895,'Policy Characteristics'!$C:$C,0))),"",INDEX('Policy Characteristics'!A:A,MATCH($C895,'Policy Characteristics'!$C:$C,0)))</f>
        <v>Industry</v>
      </c>
      <c r="B895" s="184" t="str">
        <f>IF(ISBLANK(INDEX('Policy Characteristics'!B:B,MATCH($C895,'Policy Characteristics'!$C:$C,0))),"",INDEX('Policy Characteristics'!B:B,MATCH($C895,'Policy Characteristics'!$C:$C,0)))</f>
        <v>Feedstock Shifting</v>
      </c>
      <c r="C895" s="176" t="str">
        <f t="shared" si="40"/>
        <v>Fraction of Feedstock Shifted This Year</v>
      </c>
      <c r="D895" s="6" t="s">
        <v>1937</v>
      </c>
      <c r="E895" s="47" t="s">
        <v>1583</v>
      </c>
      <c r="F895" t="s">
        <v>1901</v>
      </c>
      <c r="G895" s="47" t="s">
        <v>1587</v>
      </c>
      <c r="H895" s="49">
        <v>2517</v>
      </c>
      <c r="I895" s="197" t="s">
        <v>44</v>
      </c>
      <c r="J895" s="177" t="str">
        <f>IF(ISBLANK(INDEX('Policy Characteristics'!D:D,MATCH($C895,'Policy Characteristics'!$C:$C,0))),"",INDEX('Policy Characteristics'!D:D,MATCH($C895,'Policy Characteristics'!$C:$C,0)))</f>
        <v>Feedstock Shifting</v>
      </c>
      <c r="K895" s="176" t="str">
        <f>IF(ISBLANK(INDEX('Policy Characteristics'!E:E,MATCH($C895,'Policy Characteristics'!$C:$C,0))),"",INDEX('Policy Characteristics'!E:E,MATCH($C895,'Policy Characteristics'!$C:$C,0)))</f>
        <v>indst feedstock shifting</v>
      </c>
      <c r="L895" s="176">
        <f>IF(ISBLANK(INDEX('Policy Characteristics'!F:F,MATCH($C895,'Policy Characteristics'!$C:$C,0))),"",INDEX('Policy Characteristics'!F:F,MATCH($C895,'Policy Characteristics'!$C:$C,0)))</f>
        <v>0</v>
      </c>
      <c r="M895" s="176">
        <f>IF(ISBLANK(INDEX('Policy Characteristics'!G:G,MATCH($C895,'Policy Characteristics'!$C:$C,0))),"",INDEX('Policy Characteristics'!G:G,MATCH($C895,'Policy Characteristics'!$C:$C,0)))</f>
        <v>1</v>
      </c>
      <c r="N895" s="176">
        <f>IF(ISBLANK(INDEX('Policy Characteristics'!H:H,MATCH($C895,'Policy Characteristics'!$C:$C,0))),"",INDEX('Policy Characteristics'!H:H,MATCH($C895,'Policy Characteristics'!$C:$C,0)))</f>
        <v>0.01</v>
      </c>
      <c r="O895" s="176" t="str">
        <f>IF(ISBLANK(INDEX('Policy Characteristics'!I:I,MATCH($C895,'Policy Characteristics'!$C:$C,0))),"",INDEX('Policy Characteristics'!I:I,MATCH($C895,'Policy Characteristics'!$C:$C,0)))</f>
        <v>% of potential achieved</v>
      </c>
      <c r="P895" s="176" t="str">
        <f>IF(ISBLANK(INDEX('Policy Characteristics'!J:J,MATCH($C895,'Policy Characteristics'!$C:$C,0))),"",INDEX('Policy Characteristics'!J:J,MATCH($C895,'Policy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5" s="176" t="str">
        <f>IF(ISBLANK(INDEX('Policy Characteristics'!K:K,MATCH($C895,'Policy Characteristics'!$C:$C,0))),"",INDEX('Policy Characteristics'!K:K,MATCH($C895,'Policy Characteristics'!$C:$C,0)))</f>
        <v/>
      </c>
      <c r="R895" s="176" t="str">
        <f>IF(ISBLANK(INDEX('Policy Characteristics'!L:L,MATCH($C895,'Policy Characteristics'!$C:$C,0))),"",INDEX('Policy Characteristics'!L:L,MATCH($C895,'Policy Characteristics'!$C:$C,0)))</f>
        <v/>
      </c>
    </row>
    <row r="896" spans="1:18" s="2" customFormat="1" x14ac:dyDescent="0.25">
      <c r="A896" s="176" t="str">
        <f>IF(ISBLANK(INDEX('Policy Characteristics'!A:A,MATCH($C896,'Policy Characteristics'!$C:$C,0))),"",INDEX('Policy Characteristics'!A:A,MATCH($C896,'Policy Characteristics'!$C:$C,0)))</f>
        <v>Industry</v>
      </c>
      <c r="B896" s="184" t="str">
        <f>IF(ISBLANK(INDEX('Policy Characteristics'!B:B,MATCH($C896,'Policy Characteristics'!$C:$C,0))),"",INDEX('Policy Characteristics'!B:B,MATCH($C896,'Policy Characteristics'!$C:$C,0)))</f>
        <v>Feedstock Shifting</v>
      </c>
      <c r="C896" s="176" t="str">
        <f t="shared" si="40"/>
        <v>Fraction of Feedstock Shifted This Year</v>
      </c>
      <c r="D896" s="6" t="s">
        <v>1937</v>
      </c>
      <c r="E896" s="47" t="s">
        <v>1584</v>
      </c>
      <c r="F896" t="s">
        <v>1901</v>
      </c>
      <c r="G896" s="47" t="s">
        <v>1588</v>
      </c>
      <c r="H896" s="49">
        <v>2518</v>
      </c>
      <c r="I896" s="197" t="s">
        <v>44</v>
      </c>
      <c r="J896" s="177" t="str">
        <f>IF(ISBLANK(INDEX('Policy Characteristics'!D:D,MATCH($C896,'Policy Characteristics'!$C:$C,0))),"",INDEX('Policy Characteristics'!D:D,MATCH($C896,'Policy Characteristics'!$C:$C,0)))</f>
        <v>Feedstock Shifting</v>
      </c>
      <c r="K896" s="176" t="str">
        <f>IF(ISBLANK(INDEX('Policy Characteristics'!E:E,MATCH($C896,'Policy Characteristics'!$C:$C,0))),"",INDEX('Policy Characteristics'!E:E,MATCH($C896,'Policy Characteristics'!$C:$C,0)))</f>
        <v>indst feedstock shifting</v>
      </c>
      <c r="L896" s="176">
        <f>IF(ISBLANK(INDEX('Policy Characteristics'!F:F,MATCH($C896,'Policy Characteristics'!$C:$C,0))),"",INDEX('Policy Characteristics'!F:F,MATCH($C896,'Policy Characteristics'!$C:$C,0)))</f>
        <v>0</v>
      </c>
      <c r="M896" s="176">
        <f>IF(ISBLANK(INDEX('Policy Characteristics'!G:G,MATCH($C896,'Policy Characteristics'!$C:$C,0))),"",INDEX('Policy Characteristics'!G:G,MATCH($C896,'Policy Characteristics'!$C:$C,0)))</f>
        <v>1</v>
      </c>
      <c r="N896" s="176">
        <f>IF(ISBLANK(INDEX('Policy Characteristics'!H:H,MATCH($C896,'Policy Characteristics'!$C:$C,0))),"",INDEX('Policy Characteristics'!H:H,MATCH($C896,'Policy Characteristics'!$C:$C,0)))</f>
        <v>0.01</v>
      </c>
      <c r="O896" s="176" t="str">
        <f>IF(ISBLANK(INDEX('Policy Characteristics'!I:I,MATCH($C896,'Policy Characteristics'!$C:$C,0))),"",INDEX('Policy Characteristics'!I:I,MATCH($C896,'Policy Characteristics'!$C:$C,0)))</f>
        <v>% of potential achieved</v>
      </c>
      <c r="P896" s="176" t="str">
        <f>IF(ISBLANK(INDEX('Policy Characteristics'!J:J,MATCH($C896,'Policy Characteristics'!$C:$C,0))),"",INDEX('Policy Characteristics'!J:J,MATCH($C896,'Policy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6" s="176" t="str">
        <f>IF(ISBLANK(INDEX('Policy Characteristics'!K:K,MATCH($C896,'Policy Characteristics'!$C:$C,0))),"",INDEX('Policy Characteristics'!K:K,MATCH($C896,'Policy Characteristics'!$C:$C,0)))</f>
        <v/>
      </c>
      <c r="R896" s="176" t="str">
        <f>IF(ISBLANK(INDEX('Policy Characteristics'!L:L,MATCH($C896,'Policy Characteristics'!$C:$C,0))),"",INDEX('Policy Characteristics'!L:L,MATCH($C896,'Policy Characteristics'!$C:$C,0)))</f>
        <v/>
      </c>
    </row>
    <row r="897" spans="1:18" s="2" customFormat="1" x14ac:dyDescent="0.25">
      <c r="A897" s="176" t="str">
        <f>IF(ISBLANK(INDEX('Policy Characteristics'!A:A,MATCH($C897,'Policy Characteristics'!$C:$C,0))),"",INDEX('Policy Characteristics'!A:A,MATCH($C897,'Policy Characteristics'!$C:$C,0)))</f>
        <v>Industry</v>
      </c>
      <c r="B897" s="184" t="str">
        <f>IF(ISBLANK(INDEX('Policy Characteristics'!B:B,MATCH($C897,'Policy Characteristics'!$C:$C,0))),"",INDEX('Policy Characteristics'!B:B,MATCH($C897,'Policy Characteristics'!$C:$C,0)))</f>
        <v>Feedstock Shifting</v>
      </c>
      <c r="C897" s="176" t="str">
        <f t="shared" si="40"/>
        <v>Fraction of Feedstock Shifted This Year</v>
      </c>
      <c r="D897" s="6" t="s">
        <v>1937</v>
      </c>
      <c r="E897" s="47" t="s">
        <v>1581</v>
      </c>
      <c r="F897" t="s">
        <v>1901</v>
      </c>
      <c r="G897" s="47" t="s">
        <v>1586</v>
      </c>
      <c r="H897" s="49">
        <v>2519</v>
      </c>
      <c r="I897" s="197" t="s">
        <v>44</v>
      </c>
      <c r="J897" s="177" t="str">
        <f>IF(ISBLANK(INDEX('Policy Characteristics'!D:D,MATCH($C897,'Policy Characteristics'!$C:$C,0))),"",INDEX('Policy Characteristics'!D:D,MATCH($C897,'Policy Characteristics'!$C:$C,0)))</f>
        <v>Feedstock Shifting</v>
      </c>
      <c r="K897" s="176" t="str">
        <f>IF(ISBLANK(INDEX('Policy Characteristics'!E:E,MATCH($C897,'Policy Characteristics'!$C:$C,0))),"",INDEX('Policy Characteristics'!E:E,MATCH($C897,'Policy Characteristics'!$C:$C,0)))</f>
        <v>indst feedstock shifting</v>
      </c>
      <c r="L897" s="176">
        <f>IF(ISBLANK(INDEX('Policy Characteristics'!F:F,MATCH($C897,'Policy Characteristics'!$C:$C,0))),"",INDEX('Policy Characteristics'!F:F,MATCH($C897,'Policy Characteristics'!$C:$C,0)))</f>
        <v>0</v>
      </c>
      <c r="M897" s="176">
        <f>IF(ISBLANK(INDEX('Policy Characteristics'!G:G,MATCH($C897,'Policy Characteristics'!$C:$C,0))),"",INDEX('Policy Characteristics'!G:G,MATCH($C897,'Policy Characteristics'!$C:$C,0)))</f>
        <v>1</v>
      </c>
      <c r="N897" s="176">
        <f>IF(ISBLANK(INDEX('Policy Characteristics'!H:H,MATCH($C897,'Policy Characteristics'!$C:$C,0))),"",INDEX('Policy Characteristics'!H:H,MATCH($C897,'Policy Characteristics'!$C:$C,0)))</f>
        <v>0.01</v>
      </c>
      <c r="O897" s="176" t="str">
        <f>IF(ISBLANK(INDEX('Policy Characteristics'!I:I,MATCH($C897,'Policy Characteristics'!$C:$C,0))),"",INDEX('Policy Characteristics'!I:I,MATCH($C897,'Policy Characteristics'!$C:$C,0)))</f>
        <v>% of potential achieved</v>
      </c>
      <c r="P897" s="176" t="str">
        <f>IF(ISBLANK(INDEX('Policy Characteristics'!J:J,MATCH($C897,'Policy Characteristics'!$C:$C,0))),"",INDEX('Policy Characteristics'!J:J,MATCH($C897,'Policy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7" s="176" t="str">
        <f>IF(ISBLANK(INDEX('Policy Characteristics'!K:K,MATCH($C897,'Policy Characteristics'!$C:$C,0))),"",INDEX('Policy Characteristics'!K:K,MATCH($C897,'Policy Characteristics'!$C:$C,0)))</f>
        <v/>
      </c>
      <c r="R897" s="176" t="str">
        <f>IF(ISBLANK(INDEX('Policy Characteristics'!L:L,MATCH($C897,'Policy Characteristics'!$C:$C,0))),"",INDEX('Policy Characteristics'!L:L,MATCH($C897,'Policy Characteristics'!$C:$C,0)))</f>
        <v/>
      </c>
    </row>
    <row r="898" spans="1:18" s="2" customFormat="1" x14ac:dyDescent="0.25">
      <c r="A898" s="176" t="str">
        <f>IF(ISBLANK(INDEX('Policy Characteristics'!A:A,MATCH($C898,'Policy Characteristics'!$C:$C,0))),"",INDEX('Policy Characteristics'!A:A,MATCH($C898,'Policy Characteristics'!$C:$C,0)))</f>
        <v>Industry</v>
      </c>
      <c r="B898" s="184" t="str">
        <f>IF(ISBLANK(INDEX('Policy Characteristics'!B:B,MATCH($C898,'Policy Characteristics'!$C:$C,0))),"",INDEX('Policy Characteristics'!B:B,MATCH($C898,'Policy Characteristics'!$C:$C,0)))</f>
        <v>Feedstock Shifting</v>
      </c>
      <c r="C898" s="176" t="str">
        <f t="shared" si="40"/>
        <v>Fraction of Feedstock Shifted This Year</v>
      </c>
      <c r="D898" s="6" t="s">
        <v>1938</v>
      </c>
      <c r="E898" s="47" t="s">
        <v>1280</v>
      </c>
      <c r="F898" t="s">
        <v>1902</v>
      </c>
      <c r="G898" s="47" t="s">
        <v>1286</v>
      </c>
      <c r="H898" s="49">
        <v>2520</v>
      </c>
      <c r="I898" s="197" t="s">
        <v>44</v>
      </c>
      <c r="J898" s="177" t="str">
        <f>IF(ISBLANK(INDEX('Policy Characteristics'!D:D,MATCH($C898,'Policy Characteristics'!$C:$C,0))),"",INDEX('Policy Characteristics'!D:D,MATCH($C898,'Policy Characteristics'!$C:$C,0)))</f>
        <v>Feedstock Shifting</v>
      </c>
      <c r="K898" s="176" t="str">
        <f>IF(ISBLANK(INDEX('Policy Characteristics'!E:E,MATCH($C898,'Policy Characteristics'!$C:$C,0))),"",INDEX('Policy Characteristics'!E:E,MATCH($C898,'Policy Characteristics'!$C:$C,0)))</f>
        <v>indst feedstock shifting</v>
      </c>
      <c r="L898" s="176">
        <f>IF(ISBLANK(INDEX('Policy Characteristics'!F:F,MATCH($C898,'Policy Characteristics'!$C:$C,0))),"",INDEX('Policy Characteristics'!F:F,MATCH($C898,'Policy Characteristics'!$C:$C,0)))</f>
        <v>0</v>
      </c>
      <c r="M898" s="176">
        <f>IF(ISBLANK(INDEX('Policy Characteristics'!G:G,MATCH($C898,'Policy Characteristics'!$C:$C,0))),"",INDEX('Policy Characteristics'!G:G,MATCH($C898,'Policy Characteristics'!$C:$C,0)))</f>
        <v>1</v>
      </c>
      <c r="N898" s="176">
        <f>IF(ISBLANK(INDEX('Policy Characteristics'!H:H,MATCH($C898,'Policy Characteristics'!$C:$C,0))),"",INDEX('Policy Characteristics'!H:H,MATCH($C898,'Policy Characteristics'!$C:$C,0)))</f>
        <v>0.01</v>
      </c>
      <c r="O898" s="176" t="str">
        <f>IF(ISBLANK(INDEX('Policy Characteristics'!I:I,MATCH($C898,'Policy Characteristics'!$C:$C,0))),"",INDEX('Policy Characteristics'!I:I,MATCH($C898,'Policy Characteristics'!$C:$C,0)))</f>
        <v>% of potential achieved</v>
      </c>
      <c r="P898" s="176" t="str">
        <f>IF(ISBLANK(INDEX('Policy Characteristics'!J:J,MATCH($C898,'Policy Characteristics'!$C:$C,0))),"",INDEX('Policy Characteristics'!J:J,MATCH($C898,'Policy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8" s="176" t="str">
        <f>IF(ISBLANK(INDEX('Policy Characteristics'!K:K,MATCH($C898,'Policy Characteristics'!$C:$C,0))),"",INDEX('Policy Characteristics'!K:K,MATCH($C898,'Policy Characteristics'!$C:$C,0)))</f>
        <v/>
      </c>
      <c r="R898" s="176" t="str">
        <f>IF(ISBLANK(INDEX('Policy Characteristics'!L:L,MATCH($C898,'Policy Characteristics'!$C:$C,0))),"",INDEX('Policy Characteristics'!L:L,MATCH($C898,'Policy Characteristics'!$C:$C,0)))</f>
        <v/>
      </c>
    </row>
    <row r="899" spans="1:18" s="2" customFormat="1" x14ac:dyDescent="0.25">
      <c r="A899" s="176" t="str">
        <f>IF(ISBLANK(INDEX('Policy Characteristics'!A:A,MATCH($C899,'Policy Characteristics'!$C:$C,0))),"",INDEX('Policy Characteristics'!A:A,MATCH($C899,'Policy Characteristics'!$C:$C,0)))</f>
        <v>Industry</v>
      </c>
      <c r="B899" s="184" t="str">
        <f>IF(ISBLANK(INDEX('Policy Characteristics'!B:B,MATCH($C899,'Policy Characteristics'!$C:$C,0))),"",INDEX('Policy Characteristics'!B:B,MATCH($C899,'Policy Characteristics'!$C:$C,0)))</f>
        <v>Feedstock Shifting</v>
      </c>
      <c r="C899" s="176" t="str">
        <f t="shared" si="40"/>
        <v>Fraction of Feedstock Shifted This Year</v>
      </c>
      <c r="D899" s="6" t="s">
        <v>1938</v>
      </c>
      <c r="E899" s="47" t="s">
        <v>1281</v>
      </c>
      <c r="F899" t="s">
        <v>1902</v>
      </c>
      <c r="G899" s="47" t="s">
        <v>1289</v>
      </c>
      <c r="H899" s="49">
        <v>2521</v>
      </c>
      <c r="I899" s="197" t="s">
        <v>44</v>
      </c>
      <c r="J899" s="177" t="str">
        <f>IF(ISBLANK(INDEX('Policy Characteristics'!D:D,MATCH($C899,'Policy Characteristics'!$C:$C,0))),"",INDEX('Policy Characteristics'!D:D,MATCH($C899,'Policy Characteristics'!$C:$C,0)))</f>
        <v>Feedstock Shifting</v>
      </c>
      <c r="K899" s="176" t="str">
        <f>IF(ISBLANK(INDEX('Policy Characteristics'!E:E,MATCH($C899,'Policy Characteristics'!$C:$C,0))),"",INDEX('Policy Characteristics'!E:E,MATCH($C899,'Policy Characteristics'!$C:$C,0)))</f>
        <v>indst feedstock shifting</v>
      </c>
      <c r="L899" s="176">
        <f>IF(ISBLANK(INDEX('Policy Characteristics'!F:F,MATCH($C899,'Policy Characteristics'!$C:$C,0))),"",INDEX('Policy Characteristics'!F:F,MATCH($C899,'Policy Characteristics'!$C:$C,0)))</f>
        <v>0</v>
      </c>
      <c r="M899" s="176">
        <f>IF(ISBLANK(INDEX('Policy Characteristics'!G:G,MATCH($C899,'Policy Characteristics'!$C:$C,0))),"",INDEX('Policy Characteristics'!G:G,MATCH($C899,'Policy Characteristics'!$C:$C,0)))</f>
        <v>1</v>
      </c>
      <c r="N899" s="176">
        <f>IF(ISBLANK(INDEX('Policy Characteristics'!H:H,MATCH($C899,'Policy Characteristics'!$C:$C,0))),"",INDEX('Policy Characteristics'!H:H,MATCH($C899,'Policy Characteristics'!$C:$C,0)))</f>
        <v>0.01</v>
      </c>
      <c r="O899" s="176" t="str">
        <f>IF(ISBLANK(INDEX('Policy Characteristics'!I:I,MATCH($C899,'Policy Characteristics'!$C:$C,0))),"",INDEX('Policy Characteristics'!I:I,MATCH($C899,'Policy Characteristics'!$C:$C,0)))</f>
        <v>% of potential achieved</v>
      </c>
      <c r="P899" s="176" t="str">
        <f>IF(ISBLANK(INDEX('Policy Characteristics'!J:J,MATCH($C899,'Policy Characteristics'!$C:$C,0))),"",INDEX('Policy Characteristics'!J:J,MATCH($C899,'Policy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9" s="176" t="str">
        <f>IF(ISBLANK(INDEX('Policy Characteristics'!K:K,MATCH($C899,'Policy Characteristics'!$C:$C,0))),"",INDEX('Policy Characteristics'!K:K,MATCH($C899,'Policy Characteristics'!$C:$C,0)))</f>
        <v/>
      </c>
      <c r="R899" s="176" t="str">
        <f>IF(ISBLANK(INDEX('Policy Characteristics'!L:L,MATCH($C899,'Policy Characteristics'!$C:$C,0))),"",INDEX('Policy Characteristics'!L:L,MATCH($C899,'Policy Characteristics'!$C:$C,0)))</f>
        <v/>
      </c>
    </row>
    <row r="900" spans="1:18" s="2" customFormat="1" x14ac:dyDescent="0.25">
      <c r="A900" s="176" t="str">
        <f>IF(ISBLANK(INDEX('Policy Characteristics'!A:A,MATCH($C900,'Policy Characteristics'!$C:$C,0))),"",INDEX('Policy Characteristics'!A:A,MATCH($C900,'Policy Characteristics'!$C:$C,0)))</f>
        <v>Industry</v>
      </c>
      <c r="B900" s="184" t="str">
        <f>IF(ISBLANK(INDEX('Policy Characteristics'!B:B,MATCH($C900,'Policy Characteristics'!$C:$C,0))),"",INDEX('Policy Characteristics'!B:B,MATCH($C900,'Policy Characteristics'!$C:$C,0)))</f>
        <v>Feedstock Shifting</v>
      </c>
      <c r="C900" s="176" t="str">
        <f t="shared" si="40"/>
        <v>Fraction of Feedstock Shifted This Year</v>
      </c>
      <c r="D900" s="6" t="s">
        <v>1938</v>
      </c>
      <c r="E900" s="47" t="s">
        <v>1282</v>
      </c>
      <c r="F900" t="s">
        <v>1902</v>
      </c>
      <c r="G900" s="47" t="s">
        <v>1290</v>
      </c>
      <c r="H900" s="49">
        <v>2522</v>
      </c>
      <c r="I900" s="197" t="s">
        <v>44</v>
      </c>
      <c r="J900" s="177" t="str">
        <f>IF(ISBLANK(INDEX('Policy Characteristics'!D:D,MATCH($C900,'Policy Characteristics'!$C:$C,0))),"",INDEX('Policy Characteristics'!D:D,MATCH($C900,'Policy Characteristics'!$C:$C,0)))</f>
        <v>Feedstock Shifting</v>
      </c>
      <c r="K900" s="176" t="str">
        <f>IF(ISBLANK(INDEX('Policy Characteristics'!E:E,MATCH($C900,'Policy Characteristics'!$C:$C,0))),"",INDEX('Policy Characteristics'!E:E,MATCH($C900,'Policy Characteristics'!$C:$C,0)))</f>
        <v>indst feedstock shifting</v>
      </c>
      <c r="L900" s="176">
        <f>IF(ISBLANK(INDEX('Policy Characteristics'!F:F,MATCH($C900,'Policy Characteristics'!$C:$C,0))),"",INDEX('Policy Characteristics'!F:F,MATCH($C900,'Policy Characteristics'!$C:$C,0)))</f>
        <v>0</v>
      </c>
      <c r="M900" s="176">
        <f>IF(ISBLANK(INDEX('Policy Characteristics'!G:G,MATCH($C900,'Policy Characteristics'!$C:$C,0))),"",INDEX('Policy Characteristics'!G:G,MATCH($C900,'Policy Characteristics'!$C:$C,0)))</f>
        <v>1</v>
      </c>
      <c r="N900" s="176">
        <f>IF(ISBLANK(INDEX('Policy Characteristics'!H:H,MATCH($C900,'Policy Characteristics'!$C:$C,0))),"",INDEX('Policy Characteristics'!H:H,MATCH($C900,'Policy Characteristics'!$C:$C,0)))</f>
        <v>0.01</v>
      </c>
      <c r="O900" s="176" t="str">
        <f>IF(ISBLANK(INDEX('Policy Characteristics'!I:I,MATCH($C900,'Policy Characteristics'!$C:$C,0))),"",INDEX('Policy Characteristics'!I:I,MATCH($C900,'Policy Characteristics'!$C:$C,0)))</f>
        <v>% of potential achieved</v>
      </c>
      <c r="P900" s="176" t="str">
        <f>IF(ISBLANK(INDEX('Policy Characteristics'!J:J,MATCH($C900,'Policy Characteristics'!$C:$C,0))),"",INDEX('Policy Characteristics'!J:J,MATCH($C900,'Policy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0" s="176" t="str">
        <f>IF(ISBLANK(INDEX('Policy Characteristics'!K:K,MATCH($C900,'Policy Characteristics'!$C:$C,0))),"",INDEX('Policy Characteristics'!K:K,MATCH($C900,'Policy Characteristics'!$C:$C,0)))</f>
        <v/>
      </c>
      <c r="R900" s="176" t="str">
        <f>IF(ISBLANK(INDEX('Policy Characteristics'!L:L,MATCH($C900,'Policy Characteristics'!$C:$C,0))),"",INDEX('Policy Characteristics'!L:L,MATCH($C900,'Policy Characteristics'!$C:$C,0)))</f>
        <v/>
      </c>
    </row>
    <row r="901" spans="1:18" s="2" customFormat="1" x14ac:dyDescent="0.25">
      <c r="A901" s="176" t="str">
        <f>IF(ISBLANK(INDEX('Policy Characteristics'!A:A,MATCH($C901,'Policy Characteristics'!$C:$C,0))),"",INDEX('Policy Characteristics'!A:A,MATCH($C901,'Policy Characteristics'!$C:$C,0)))</f>
        <v>Industry</v>
      </c>
      <c r="B901" s="184" t="str">
        <f>IF(ISBLANK(INDEX('Policy Characteristics'!B:B,MATCH($C901,'Policy Characteristics'!$C:$C,0))),"",INDEX('Policy Characteristics'!B:B,MATCH($C901,'Policy Characteristics'!$C:$C,0)))</f>
        <v>Feedstock Shifting</v>
      </c>
      <c r="C901" s="176" t="str">
        <f t="shared" si="40"/>
        <v>Fraction of Feedstock Shifted This Year</v>
      </c>
      <c r="D901" s="6" t="s">
        <v>1938</v>
      </c>
      <c r="E901" s="47" t="s">
        <v>1283</v>
      </c>
      <c r="F901" t="s">
        <v>1902</v>
      </c>
      <c r="G901" s="47" t="s">
        <v>1287</v>
      </c>
      <c r="H901" s="49">
        <v>2523</v>
      </c>
      <c r="I901" s="197" t="s">
        <v>44</v>
      </c>
      <c r="J901" s="177" t="str">
        <f>IF(ISBLANK(INDEX('Policy Characteristics'!D:D,MATCH($C901,'Policy Characteristics'!$C:$C,0))),"",INDEX('Policy Characteristics'!D:D,MATCH($C901,'Policy Characteristics'!$C:$C,0)))</f>
        <v>Feedstock Shifting</v>
      </c>
      <c r="K901" s="176" t="str">
        <f>IF(ISBLANK(INDEX('Policy Characteristics'!E:E,MATCH($C901,'Policy Characteristics'!$C:$C,0))),"",INDEX('Policy Characteristics'!E:E,MATCH($C901,'Policy Characteristics'!$C:$C,0)))</f>
        <v>indst feedstock shifting</v>
      </c>
      <c r="L901" s="176">
        <f>IF(ISBLANK(INDEX('Policy Characteristics'!F:F,MATCH($C901,'Policy Characteristics'!$C:$C,0))),"",INDEX('Policy Characteristics'!F:F,MATCH($C901,'Policy Characteristics'!$C:$C,0)))</f>
        <v>0</v>
      </c>
      <c r="M901" s="176">
        <f>IF(ISBLANK(INDEX('Policy Characteristics'!G:G,MATCH($C901,'Policy Characteristics'!$C:$C,0))),"",INDEX('Policy Characteristics'!G:G,MATCH($C901,'Policy Characteristics'!$C:$C,0)))</f>
        <v>1</v>
      </c>
      <c r="N901" s="176">
        <f>IF(ISBLANK(INDEX('Policy Characteristics'!H:H,MATCH($C901,'Policy Characteristics'!$C:$C,0))),"",INDEX('Policy Characteristics'!H:H,MATCH($C901,'Policy Characteristics'!$C:$C,0)))</f>
        <v>0.01</v>
      </c>
      <c r="O901" s="176" t="str">
        <f>IF(ISBLANK(INDEX('Policy Characteristics'!I:I,MATCH($C901,'Policy Characteristics'!$C:$C,0))),"",INDEX('Policy Characteristics'!I:I,MATCH($C901,'Policy Characteristics'!$C:$C,0)))</f>
        <v>% of potential achieved</v>
      </c>
      <c r="P901" s="176" t="str">
        <f>IF(ISBLANK(INDEX('Policy Characteristics'!J:J,MATCH($C901,'Policy Characteristics'!$C:$C,0))),"",INDEX('Policy Characteristics'!J:J,MATCH($C901,'Policy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1" s="176" t="str">
        <f>IF(ISBLANK(INDEX('Policy Characteristics'!K:K,MATCH($C901,'Policy Characteristics'!$C:$C,0))),"",INDEX('Policy Characteristics'!K:K,MATCH($C901,'Policy Characteristics'!$C:$C,0)))</f>
        <v/>
      </c>
      <c r="R901" s="176" t="str">
        <f>IF(ISBLANK(INDEX('Policy Characteristics'!L:L,MATCH($C901,'Policy Characteristics'!$C:$C,0))),"",INDEX('Policy Characteristics'!L:L,MATCH($C901,'Policy Characteristics'!$C:$C,0)))</f>
        <v/>
      </c>
    </row>
    <row r="902" spans="1:18" s="2" customFormat="1" x14ac:dyDescent="0.25">
      <c r="A902" s="176" t="str">
        <f>IF(ISBLANK(INDEX('Policy Characteristics'!A:A,MATCH($C902,'Policy Characteristics'!$C:$C,0))),"",INDEX('Policy Characteristics'!A:A,MATCH($C902,'Policy Characteristics'!$C:$C,0)))</f>
        <v>Industry</v>
      </c>
      <c r="B902" s="184" t="str">
        <f>IF(ISBLANK(INDEX('Policy Characteristics'!B:B,MATCH($C902,'Policy Characteristics'!$C:$C,0))),"",INDEX('Policy Characteristics'!B:B,MATCH($C902,'Policy Characteristics'!$C:$C,0)))</f>
        <v>Feedstock Shifting</v>
      </c>
      <c r="C902" s="176" t="str">
        <f t="shared" si="40"/>
        <v>Fraction of Feedstock Shifted This Year</v>
      </c>
      <c r="D902" s="6" t="s">
        <v>1938</v>
      </c>
      <c r="E902" s="47" t="s">
        <v>1284</v>
      </c>
      <c r="F902" t="s">
        <v>1902</v>
      </c>
      <c r="G902" s="47" t="s">
        <v>1288</v>
      </c>
      <c r="H902" s="49">
        <v>2524</v>
      </c>
      <c r="I902" s="197" t="s">
        <v>44</v>
      </c>
      <c r="J902" s="177" t="str">
        <f>IF(ISBLANK(INDEX('Policy Characteristics'!D:D,MATCH($C902,'Policy Characteristics'!$C:$C,0))),"",INDEX('Policy Characteristics'!D:D,MATCH($C902,'Policy Characteristics'!$C:$C,0)))</f>
        <v>Feedstock Shifting</v>
      </c>
      <c r="K902" s="176" t="str">
        <f>IF(ISBLANK(INDEX('Policy Characteristics'!E:E,MATCH($C902,'Policy Characteristics'!$C:$C,0))),"",INDEX('Policy Characteristics'!E:E,MATCH($C902,'Policy Characteristics'!$C:$C,0)))</f>
        <v>indst feedstock shifting</v>
      </c>
      <c r="L902" s="176">
        <f>IF(ISBLANK(INDEX('Policy Characteristics'!F:F,MATCH($C902,'Policy Characteristics'!$C:$C,0))),"",INDEX('Policy Characteristics'!F:F,MATCH($C902,'Policy Characteristics'!$C:$C,0)))</f>
        <v>0</v>
      </c>
      <c r="M902" s="176">
        <f>IF(ISBLANK(INDEX('Policy Characteristics'!G:G,MATCH($C902,'Policy Characteristics'!$C:$C,0))),"",INDEX('Policy Characteristics'!G:G,MATCH($C902,'Policy Characteristics'!$C:$C,0)))</f>
        <v>1</v>
      </c>
      <c r="N902" s="176">
        <f>IF(ISBLANK(INDEX('Policy Characteristics'!H:H,MATCH($C902,'Policy Characteristics'!$C:$C,0))),"",INDEX('Policy Characteristics'!H:H,MATCH($C902,'Policy Characteristics'!$C:$C,0)))</f>
        <v>0.01</v>
      </c>
      <c r="O902" s="176" t="str">
        <f>IF(ISBLANK(INDEX('Policy Characteristics'!I:I,MATCH($C902,'Policy Characteristics'!$C:$C,0))),"",INDEX('Policy Characteristics'!I:I,MATCH($C902,'Policy Characteristics'!$C:$C,0)))</f>
        <v>% of potential achieved</v>
      </c>
      <c r="P902" s="176" t="str">
        <f>IF(ISBLANK(INDEX('Policy Characteristics'!J:J,MATCH($C902,'Policy Characteristics'!$C:$C,0))),"",INDEX('Policy Characteristics'!J:J,MATCH($C902,'Policy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2" s="176" t="str">
        <f>IF(ISBLANK(INDEX('Policy Characteristics'!K:K,MATCH($C902,'Policy Characteristics'!$C:$C,0))),"",INDEX('Policy Characteristics'!K:K,MATCH($C902,'Policy Characteristics'!$C:$C,0)))</f>
        <v/>
      </c>
      <c r="R902" s="176" t="str">
        <f>IF(ISBLANK(INDEX('Policy Characteristics'!L:L,MATCH($C902,'Policy Characteristics'!$C:$C,0))),"",INDEX('Policy Characteristics'!L:L,MATCH($C902,'Policy Characteristics'!$C:$C,0)))</f>
        <v/>
      </c>
    </row>
    <row r="903" spans="1:18" s="2" customFormat="1" x14ac:dyDescent="0.25">
      <c r="A903" s="176" t="str">
        <f>IF(ISBLANK(INDEX('Policy Characteristics'!A:A,MATCH($C903,'Policy Characteristics'!$C:$C,0))),"",INDEX('Policy Characteristics'!A:A,MATCH($C903,'Policy Characteristics'!$C:$C,0)))</f>
        <v>Industry</v>
      </c>
      <c r="B903" s="184" t="str">
        <f>IF(ISBLANK(INDEX('Policy Characteristics'!B:B,MATCH($C903,'Policy Characteristics'!$C:$C,0))),"",INDEX('Policy Characteristics'!B:B,MATCH($C903,'Policy Characteristics'!$C:$C,0)))</f>
        <v>Feedstock Shifting</v>
      </c>
      <c r="C903" s="176" t="str">
        <f t="shared" si="40"/>
        <v>Fraction of Feedstock Shifted This Year</v>
      </c>
      <c r="D903" s="6" t="s">
        <v>1938</v>
      </c>
      <c r="E903" s="47" t="s">
        <v>1285</v>
      </c>
      <c r="F903" t="s">
        <v>1902</v>
      </c>
      <c r="G903" s="47" t="s">
        <v>1291</v>
      </c>
      <c r="H903" s="49">
        <v>2525</v>
      </c>
      <c r="I903" s="197" t="s">
        <v>44</v>
      </c>
      <c r="J903" s="177" t="str">
        <f>IF(ISBLANK(INDEX('Policy Characteristics'!D:D,MATCH($C903,'Policy Characteristics'!$C:$C,0))),"",INDEX('Policy Characteristics'!D:D,MATCH($C903,'Policy Characteristics'!$C:$C,0)))</f>
        <v>Feedstock Shifting</v>
      </c>
      <c r="K903" s="176" t="str">
        <f>IF(ISBLANK(INDEX('Policy Characteristics'!E:E,MATCH($C903,'Policy Characteristics'!$C:$C,0))),"",INDEX('Policy Characteristics'!E:E,MATCH($C903,'Policy Characteristics'!$C:$C,0)))</f>
        <v>indst feedstock shifting</v>
      </c>
      <c r="L903" s="176">
        <f>IF(ISBLANK(INDEX('Policy Characteristics'!F:F,MATCH($C903,'Policy Characteristics'!$C:$C,0))),"",INDEX('Policy Characteristics'!F:F,MATCH($C903,'Policy Characteristics'!$C:$C,0)))</f>
        <v>0</v>
      </c>
      <c r="M903" s="176">
        <f>IF(ISBLANK(INDEX('Policy Characteristics'!G:G,MATCH($C903,'Policy Characteristics'!$C:$C,0))),"",INDEX('Policy Characteristics'!G:G,MATCH($C903,'Policy Characteristics'!$C:$C,0)))</f>
        <v>1</v>
      </c>
      <c r="N903" s="176">
        <f>IF(ISBLANK(INDEX('Policy Characteristics'!H:H,MATCH($C903,'Policy Characteristics'!$C:$C,0))),"",INDEX('Policy Characteristics'!H:H,MATCH($C903,'Policy Characteristics'!$C:$C,0)))</f>
        <v>0.01</v>
      </c>
      <c r="O903" s="176" t="str">
        <f>IF(ISBLANK(INDEX('Policy Characteristics'!I:I,MATCH($C903,'Policy Characteristics'!$C:$C,0))),"",INDEX('Policy Characteristics'!I:I,MATCH($C903,'Policy Characteristics'!$C:$C,0)))</f>
        <v>% of potential achieved</v>
      </c>
      <c r="P903" s="176" t="str">
        <f>IF(ISBLANK(INDEX('Policy Characteristics'!J:J,MATCH($C903,'Policy Characteristics'!$C:$C,0))),"",INDEX('Policy Characteristics'!J:J,MATCH($C903,'Policy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3" s="176" t="str">
        <f>IF(ISBLANK(INDEX('Policy Characteristics'!K:K,MATCH($C903,'Policy Characteristics'!$C:$C,0))),"",INDEX('Policy Characteristics'!K:K,MATCH($C903,'Policy Characteristics'!$C:$C,0)))</f>
        <v/>
      </c>
      <c r="R903" s="176" t="str">
        <f>IF(ISBLANK(INDEX('Policy Characteristics'!L:L,MATCH($C903,'Policy Characteristics'!$C:$C,0))),"",INDEX('Policy Characteristics'!L:L,MATCH($C903,'Policy Characteristics'!$C:$C,0)))</f>
        <v/>
      </c>
    </row>
    <row r="904" spans="1:18" s="2" customFormat="1" x14ac:dyDescent="0.25">
      <c r="A904" s="176" t="str">
        <f>IF(ISBLANK(INDEX('Policy Characteristics'!A:A,MATCH($C904,'Policy Characteristics'!$C:$C,0))),"",INDEX('Policy Characteristics'!A:A,MATCH($C904,'Policy Characteristics'!$C:$C,0)))</f>
        <v>Industry</v>
      </c>
      <c r="B904" s="184" t="str">
        <f>IF(ISBLANK(INDEX('Policy Characteristics'!B:B,MATCH($C904,'Policy Characteristics'!$C:$C,0))),"",INDEX('Policy Characteristics'!B:B,MATCH($C904,'Policy Characteristics'!$C:$C,0)))</f>
        <v>Feedstock Shifting</v>
      </c>
      <c r="C904" s="176" t="str">
        <f t="shared" ref="C904:C967" si="41">C$838</f>
        <v>Fraction of Feedstock Shifted This Year</v>
      </c>
      <c r="D904" s="6" t="s">
        <v>1938</v>
      </c>
      <c r="E904" s="47" t="s">
        <v>1582</v>
      </c>
      <c r="F904" t="s">
        <v>1902</v>
      </c>
      <c r="G904" s="47" t="s">
        <v>1585</v>
      </c>
      <c r="H904" s="49">
        <v>2526</v>
      </c>
      <c r="I904" s="197" t="s">
        <v>44</v>
      </c>
      <c r="J904" s="177" t="str">
        <f>IF(ISBLANK(INDEX('Policy Characteristics'!D:D,MATCH($C904,'Policy Characteristics'!$C:$C,0))),"",INDEX('Policy Characteristics'!D:D,MATCH($C904,'Policy Characteristics'!$C:$C,0)))</f>
        <v>Feedstock Shifting</v>
      </c>
      <c r="K904" s="176" t="str">
        <f>IF(ISBLANK(INDEX('Policy Characteristics'!E:E,MATCH($C904,'Policy Characteristics'!$C:$C,0))),"",INDEX('Policy Characteristics'!E:E,MATCH($C904,'Policy Characteristics'!$C:$C,0)))</f>
        <v>indst feedstock shifting</v>
      </c>
      <c r="L904" s="176">
        <f>IF(ISBLANK(INDEX('Policy Characteristics'!F:F,MATCH($C904,'Policy Characteristics'!$C:$C,0))),"",INDEX('Policy Characteristics'!F:F,MATCH($C904,'Policy Characteristics'!$C:$C,0)))</f>
        <v>0</v>
      </c>
      <c r="M904" s="176">
        <f>IF(ISBLANK(INDEX('Policy Characteristics'!G:G,MATCH($C904,'Policy Characteristics'!$C:$C,0))),"",INDEX('Policy Characteristics'!G:G,MATCH($C904,'Policy Characteristics'!$C:$C,0)))</f>
        <v>1</v>
      </c>
      <c r="N904" s="176">
        <f>IF(ISBLANK(INDEX('Policy Characteristics'!H:H,MATCH($C904,'Policy Characteristics'!$C:$C,0))),"",INDEX('Policy Characteristics'!H:H,MATCH($C904,'Policy Characteristics'!$C:$C,0)))</f>
        <v>0.01</v>
      </c>
      <c r="O904" s="176" t="str">
        <f>IF(ISBLANK(INDEX('Policy Characteristics'!I:I,MATCH($C904,'Policy Characteristics'!$C:$C,0))),"",INDEX('Policy Characteristics'!I:I,MATCH($C904,'Policy Characteristics'!$C:$C,0)))</f>
        <v>% of potential achieved</v>
      </c>
      <c r="P904" s="176" t="str">
        <f>IF(ISBLANK(INDEX('Policy Characteristics'!J:J,MATCH($C904,'Policy Characteristics'!$C:$C,0))),"",INDEX('Policy Characteristics'!J:J,MATCH($C904,'Policy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4" s="176" t="str">
        <f>IF(ISBLANK(INDEX('Policy Characteristics'!K:K,MATCH($C904,'Policy Characteristics'!$C:$C,0))),"",INDEX('Policy Characteristics'!K:K,MATCH($C904,'Policy Characteristics'!$C:$C,0)))</f>
        <v/>
      </c>
      <c r="R904" s="176" t="str">
        <f>IF(ISBLANK(INDEX('Policy Characteristics'!L:L,MATCH($C904,'Policy Characteristics'!$C:$C,0))),"",INDEX('Policy Characteristics'!L:L,MATCH($C904,'Policy Characteristics'!$C:$C,0)))</f>
        <v/>
      </c>
    </row>
    <row r="905" spans="1:18" s="2" customFormat="1" x14ac:dyDescent="0.25">
      <c r="A905" s="176" t="str">
        <f>IF(ISBLANK(INDEX('Policy Characteristics'!A:A,MATCH($C905,'Policy Characteristics'!$C:$C,0))),"",INDEX('Policy Characteristics'!A:A,MATCH($C905,'Policy Characteristics'!$C:$C,0)))</f>
        <v>Industry</v>
      </c>
      <c r="B905" s="184" t="str">
        <f>IF(ISBLANK(INDEX('Policy Characteristics'!B:B,MATCH($C905,'Policy Characteristics'!$C:$C,0))),"",INDEX('Policy Characteristics'!B:B,MATCH($C905,'Policy Characteristics'!$C:$C,0)))</f>
        <v>Feedstock Shifting</v>
      </c>
      <c r="C905" s="176" t="str">
        <f t="shared" si="41"/>
        <v>Fraction of Feedstock Shifted This Year</v>
      </c>
      <c r="D905" s="6" t="s">
        <v>1938</v>
      </c>
      <c r="E905" s="47" t="s">
        <v>1583</v>
      </c>
      <c r="F905" t="s">
        <v>1902</v>
      </c>
      <c r="G905" s="47" t="s">
        <v>1587</v>
      </c>
      <c r="H905" s="49">
        <v>2527</v>
      </c>
      <c r="I905" s="197" t="s">
        <v>44</v>
      </c>
      <c r="J905" s="177" t="str">
        <f>IF(ISBLANK(INDEX('Policy Characteristics'!D:D,MATCH($C905,'Policy Characteristics'!$C:$C,0))),"",INDEX('Policy Characteristics'!D:D,MATCH($C905,'Policy Characteristics'!$C:$C,0)))</f>
        <v>Feedstock Shifting</v>
      </c>
      <c r="K905" s="176" t="str">
        <f>IF(ISBLANK(INDEX('Policy Characteristics'!E:E,MATCH($C905,'Policy Characteristics'!$C:$C,0))),"",INDEX('Policy Characteristics'!E:E,MATCH($C905,'Policy Characteristics'!$C:$C,0)))</f>
        <v>indst feedstock shifting</v>
      </c>
      <c r="L905" s="176">
        <f>IF(ISBLANK(INDEX('Policy Characteristics'!F:F,MATCH($C905,'Policy Characteristics'!$C:$C,0))),"",INDEX('Policy Characteristics'!F:F,MATCH($C905,'Policy Characteristics'!$C:$C,0)))</f>
        <v>0</v>
      </c>
      <c r="M905" s="176">
        <f>IF(ISBLANK(INDEX('Policy Characteristics'!G:G,MATCH($C905,'Policy Characteristics'!$C:$C,0))),"",INDEX('Policy Characteristics'!G:G,MATCH($C905,'Policy Characteristics'!$C:$C,0)))</f>
        <v>1</v>
      </c>
      <c r="N905" s="176">
        <f>IF(ISBLANK(INDEX('Policy Characteristics'!H:H,MATCH($C905,'Policy Characteristics'!$C:$C,0))),"",INDEX('Policy Characteristics'!H:H,MATCH($C905,'Policy Characteristics'!$C:$C,0)))</f>
        <v>0.01</v>
      </c>
      <c r="O905" s="176" t="str">
        <f>IF(ISBLANK(INDEX('Policy Characteristics'!I:I,MATCH($C905,'Policy Characteristics'!$C:$C,0))),"",INDEX('Policy Characteristics'!I:I,MATCH($C905,'Policy Characteristics'!$C:$C,0)))</f>
        <v>% of potential achieved</v>
      </c>
      <c r="P905" s="176" t="str">
        <f>IF(ISBLANK(INDEX('Policy Characteristics'!J:J,MATCH($C905,'Policy Characteristics'!$C:$C,0))),"",INDEX('Policy Characteristics'!J:J,MATCH($C905,'Policy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5" s="176" t="str">
        <f>IF(ISBLANK(INDEX('Policy Characteristics'!K:K,MATCH($C905,'Policy Characteristics'!$C:$C,0))),"",INDEX('Policy Characteristics'!K:K,MATCH($C905,'Policy Characteristics'!$C:$C,0)))</f>
        <v/>
      </c>
      <c r="R905" s="176" t="str">
        <f>IF(ISBLANK(INDEX('Policy Characteristics'!L:L,MATCH($C905,'Policy Characteristics'!$C:$C,0))),"",INDEX('Policy Characteristics'!L:L,MATCH($C905,'Policy Characteristics'!$C:$C,0)))</f>
        <v/>
      </c>
    </row>
    <row r="906" spans="1:18" s="2" customFormat="1" x14ac:dyDescent="0.25">
      <c r="A906" s="176" t="str">
        <f>IF(ISBLANK(INDEX('Policy Characteristics'!A:A,MATCH($C906,'Policy Characteristics'!$C:$C,0))),"",INDEX('Policy Characteristics'!A:A,MATCH($C906,'Policy Characteristics'!$C:$C,0)))</f>
        <v>Industry</v>
      </c>
      <c r="B906" s="184" t="str">
        <f>IF(ISBLANK(INDEX('Policy Characteristics'!B:B,MATCH($C906,'Policy Characteristics'!$C:$C,0))),"",INDEX('Policy Characteristics'!B:B,MATCH($C906,'Policy Characteristics'!$C:$C,0)))</f>
        <v>Feedstock Shifting</v>
      </c>
      <c r="C906" s="176" t="str">
        <f t="shared" si="41"/>
        <v>Fraction of Feedstock Shifted This Year</v>
      </c>
      <c r="D906" s="6" t="s">
        <v>1938</v>
      </c>
      <c r="E906" s="47" t="s">
        <v>1584</v>
      </c>
      <c r="F906" t="s">
        <v>1902</v>
      </c>
      <c r="G906" s="47" t="s">
        <v>1588</v>
      </c>
      <c r="H906" s="49">
        <v>2528</v>
      </c>
      <c r="I906" s="197" t="s">
        <v>44</v>
      </c>
      <c r="J906" s="177" t="str">
        <f>IF(ISBLANK(INDEX('Policy Characteristics'!D:D,MATCH($C906,'Policy Characteristics'!$C:$C,0))),"",INDEX('Policy Characteristics'!D:D,MATCH($C906,'Policy Characteristics'!$C:$C,0)))</f>
        <v>Feedstock Shifting</v>
      </c>
      <c r="K906" s="176" t="str">
        <f>IF(ISBLANK(INDEX('Policy Characteristics'!E:E,MATCH($C906,'Policy Characteristics'!$C:$C,0))),"",INDEX('Policy Characteristics'!E:E,MATCH($C906,'Policy Characteristics'!$C:$C,0)))</f>
        <v>indst feedstock shifting</v>
      </c>
      <c r="L906" s="176">
        <f>IF(ISBLANK(INDEX('Policy Characteristics'!F:F,MATCH($C906,'Policy Characteristics'!$C:$C,0))),"",INDEX('Policy Characteristics'!F:F,MATCH($C906,'Policy Characteristics'!$C:$C,0)))</f>
        <v>0</v>
      </c>
      <c r="M906" s="176">
        <f>IF(ISBLANK(INDEX('Policy Characteristics'!G:G,MATCH($C906,'Policy Characteristics'!$C:$C,0))),"",INDEX('Policy Characteristics'!G:G,MATCH($C906,'Policy Characteristics'!$C:$C,0)))</f>
        <v>1</v>
      </c>
      <c r="N906" s="176">
        <f>IF(ISBLANK(INDEX('Policy Characteristics'!H:H,MATCH($C906,'Policy Characteristics'!$C:$C,0))),"",INDEX('Policy Characteristics'!H:H,MATCH($C906,'Policy Characteristics'!$C:$C,0)))</f>
        <v>0.01</v>
      </c>
      <c r="O906" s="176" t="str">
        <f>IF(ISBLANK(INDEX('Policy Characteristics'!I:I,MATCH($C906,'Policy Characteristics'!$C:$C,0))),"",INDEX('Policy Characteristics'!I:I,MATCH($C906,'Policy Characteristics'!$C:$C,0)))</f>
        <v>% of potential achieved</v>
      </c>
      <c r="P906" s="176" t="str">
        <f>IF(ISBLANK(INDEX('Policy Characteristics'!J:J,MATCH($C906,'Policy Characteristics'!$C:$C,0))),"",INDEX('Policy Characteristics'!J:J,MATCH($C906,'Policy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6" s="176" t="str">
        <f>IF(ISBLANK(INDEX('Policy Characteristics'!K:K,MATCH($C906,'Policy Characteristics'!$C:$C,0))),"",INDEX('Policy Characteristics'!K:K,MATCH($C906,'Policy Characteristics'!$C:$C,0)))</f>
        <v/>
      </c>
      <c r="R906" s="176" t="str">
        <f>IF(ISBLANK(INDEX('Policy Characteristics'!L:L,MATCH($C906,'Policy Characteristics'!$C:$C,0))),"",INDEX('Policy Characteristics'!L:L,MATCH($C906,'Policy Characteristics'!$C:$C,0)))</f>
        <v/>
      </c>
    </row>
    <row r="907" spans="1:18" s="2" customFormat="1" x14ac:dyDescent="0.25">
      <c r="A907" s="176" t="str">
        <f>IF(ISBLANK(INDEX('Policy Characteristics'!A:A,MATCH($C907,'Policy Characteristics'!$C:$C,0))),"",INDEX('Policy Characteristics'!A:A,MATCH($C907,'Policy Characteristics'!$C:$C,0)))</f>
        <v>Industry</v>
      </c>
      <c r="B907" s="184" t="str">
        <f>IF(ISBLANK(INDEX('Policy Characteristics'!B:B,MATCH($C907,'Policy Characteristics'!$C:$C,0))),"",INDEX('Policy Characteristics'!B:B,MATCH($C907,'Policy Characteristics'!$C:$C,0)))</f>
        <v>Feedstock Shifting</v>
      </c>
      <c r="C907" s="176" t="str">
        <f t="shared" si="41"/>
        <v>Fraction of Feedstock Shifted This Year</v>
      </c>
      <c r="D907" s="6" t="s">
        <v>1938</v>
      </c>
      <c r="E907" s="47" t="s">
        <v>1581</v>
      </c>
      <c r="F907" t="s">
        <v>1902</v>
      </c>
      <c r="G907" s="47" t="s">
        <v>1586</v>
      </c>
      <c r="H907" s="49">
        <v>2529</v>
      </c>
      <c r="I907" s="197" t="s">
        <v>44</v>
      </c>
      <c r="J907" s="177" t="str">
        <f>IF(ISBLANK(INDEX('Policy Characteristics'!D:D,MATCH($C907,'Policy Characteristics'!$C:$C,0))),"",INDEX('Policy Characteristics'!D:D,MATCH($C907,'Policy Characteristics'!$C:$C,0)))</f>
        <v>Feedstock Shifting</v>
      </c>
      <c r="K907" s="176" t="str">
        <f>IF(ISBLANK(INDEX('Policy Characteristics'!E:E,MATCH($C907,'Policy Characteristics'!$C:$C,0))),"",INDEX('Policy Characteristics'!E:E,MATCH($C907,'Policy Characteristics'!$C:$C,0)))</f>
        <v>indst feedstock shifting</v>
      </c>
      <c r="L907" s="176">
        <f>IF(ISBLANK(INDEX('Policy Characteristics'!F:F,MATCH($C907,'Policy Characteristics'!$C:$C,0))),"",INDEX('Policy Characteristics'!F:F,MATCH($C907,'Policy Characteristics'!$C:$C,0)))</f>
        <v>0</v>
      </c>
      <c r="M907" s="176">
        <f>IF(ISBLANK(INDEX('Policy Characteristics'!G:G,MATCH($C907,'Policy Characteristics'!$C:$C,0))),"",INDEX('Policy Characteristics'!G:G,MATCH($C907,'Policy Characteristics'!$C:$C,0)))</f>
        <v>1</v>
      </c>
      <c r="N907" s="176">
        <f>IF(ISBLANK(INDEX('Policy Characteristics'!H:H,MATCH($C907,'Policy Characteristics'!$C:$C,0))),"",INDEX('Policy Characteristics'!H:H,MATCH($C907,'Policy Characteristics'!$C:$C,0)))</f>
        <v>0.01</v>
      </c>
      <c r="O907" s="176" t="str">
        <f>IF(ISBLANK(INDEX('Policy Characteristics'!I:I,MATCH($C907,'Policy Characteristics'!$C:$C,0))),"",INDEX('Policy Characteristics'!I:I,MATCH($C907,'Policy Characteristics'!$C:$C,0)))</f>
        <v>% of potential achieved</v>
      </c>
      <c r="P907" s="176" t="str">
        <f>IF(ISBLANK(INDEX('Policy Characteristics'!J:J,MATCH($C907,'Policy Characteristics'!$C:$C,0))),"",INDEX('Policy Characteristics'!J:J,MATCH($C907,'Policy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7" s="176" t="str">
        <f>IF(ISBLANK(INDEX('Policy Characteristics'!K:K,MATCH($C907,'Policy Characteristics'!$C:$C,0))),"",INDEX('Policy Characteristics'!K:K,MATCH($C907,'Policy Characteristics'!$C:$C,0)))</f>
        <v/>
      </c>
      <c r="R907" s="176" t="str">
        <f>IF(ISBLANK(INDEX('Policy Characteristics'!L:L,MATCH($C907,'Policy Characteristics'!$C:$C,0))),"",INDEX('Policy Characteristics'!L:L,MATCH($C907,'Policy Characteristics'!$C:$C,0)))</f>
        <v/>
      </c>
    </row>
    <row r="908" spans="1:18" s="2" customFormat="1" x14ac:dyDescent="0.25">
      <c r="A908" s="176" t="str">
        <f>IF(ISBLANK(INDEX('Policy Characteristics'!A:A,MATCH($C908,'Policy Characteristics'!$C:$C,0))),"",INDEX('Policy Characteristics'!A:A,MATCH($C908,'Policy Characteristics'!$C:$C,0)))</f>
        <v>Industry</v>
      </c>
      <c r="B908" s="184" t="str">
        <f>IF(ISBLANK(INDEX('Policy Characteristics'!B:B,MATCH($C908,'Policy Characteristics'!$C:$C,0))),"",INDEX('Policy Characteristics'!B:B,MATCH($C908,'Policy Characteristics'!$C:$C,0)))</f>
        <v>Feedstock Shifting</v>
      </c>
      <c r="C908" s="176" t="str">
        <f t="shared" si="41"/>
        <v>Fraction of Feedstock Shifted This Year</v>
      </c>
      <c r="D908" s="6" t="s">
        <v>1939</v>
      </c>
      <c r="E908" s="47" t="s">
        <v>1280</v>
      </c>
      <c r="F908" t="s">
        <v>1903</v>
      </c>
      <c r="G908" s="47" t="s">
        <v>1286</v>
      </c>
      <c r="H908" s="49">
        <v>2530</v>
      </c>
      <c r="I908" s="197" t="s">
        <v>44</v>
      </c>
      <c r="J908" s="177" t="str">
        <f>IF(ISBLANK(INDEX('Policy Characteristics'!D:D,MATCH($C908,'Policy Characteristics'!$C:$C,0))),"",INDEX('Policy Characteristics'!D:D,MATCH($C908,'Policy Characteristics'!$C:$C,0)))</f>
        <v>Feedstock Shifting</v>
      </c>
      <c r="K908" s="176" t="str">
        <f>IF(ISBLANK(INDEX('Policy Characteristics'!E:E,MATCH($C908,'Policy Characteristics'!$C:$C,0))),"",INDEX('Policy Characteristics'!E:E,MATCH($C908,'Policy Characteristics'!$C:$C,0)))</f>
        <v>indst feedstock shifting</v>
      </c>
      <c r="L908" s="176">
        <f>IF(ISBLANK(INDEX('Policy Characteristics'!F:F,MATCH($C908,'Policy Characteristics'!$C:$C,0))),"",INDEX('Policy Characteristics'!F:F,MATCH($C908,'Policy Characteristics'!$C:$C,0)))</f>
        <v>0</v>
      </c>
      <c r="M908" s="176">
        <f>IF(ISBLANK(INDEX('Policy Characteristics'!G:G,MATCH($C908,'Policy Characteristics'!$C:$C,0))),"",INDEX('Policy Characteristics'!G:G,MATCH($C908,'Policy Characteristics'!$C:$C,0)))</f>
        <v>1</v>
      </c>
      <c r="N908" s="176">
        <f>IF(ISBLANK(INDEX('Policy Characteristics'!H:H,MATCH($C908,'Policy Characteristics'!$C:$C,0))),"",INDEX('Policy Characteristics'!H:H,MATCH($C908,'Policy Characteristics'!$C:$C,0)))</f>
        <v>0.01</v>
      </c>
      <c r="O908" s="176" t="str">
        <f>IF(ISBLANK(INDEX('Policy Characteristics'!I:I,MATCH($C908,'Policy Characteristics'!$C:$C,0))),"",INDEX('Policy Characteristics'!I:I,MATCH($C908,'Policy Characteristics'!$C:$C,0)))</f>
        <v>% of potential achieved</v>
      </c>
      <c r="P908" s="176" t="str">
        <f>IF(ISBLANK(INDEX('Policy Characteristics'!J:J,MATCH($C908,'Policy Characteristics'!$C:$C,0))),"",INDEX('Policy Characteristics'!J:J,MATCH($C908,'Policy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8" s="176" t="str">
        <f>IF(ISBLANK(INDEX('Policy Characteristics'!K:K,MATCH($C908,'Policy Characteristics'!$C:$C,0))),"",INDEX('Policy Characteristics'!K:K,MATCH($C908,'Policy Characteristics'!$C:$C,0)))</f>
        <v/>
      </c>
      <c r="R908" s="176" t="str">
        <f>IF(ISBLANK(INDEX('Policy Characteristics'!L:L,MATCH($C908,'Policy Characteristics'!$C:$C,0))),"",INDEX('Policy Characteristics'!L:L,MATCH($C908,'Policy Characteristics'!$C:$C,0)))</f>
        <v/>
      </c>
    </row>
    <row r="909" spans="1:18" s="2" customFormat="1" x14ac:dyDescent="0.25">
      <c r="A909" s="176" t="str">
        <f>IF(ISBLANK(INDEX('Policy Characteristics'!A:A,MATCH($C909,'Policy Characteristics'!$C:$C,0))),"",INDEX('Policy Characteristics'!A:A,MATCH($C909,'Policy Characteristics'!$C:$C,0)))</f>
        <v>Industry</v>
      </c>
      <c r="B909" s="184" t="str">
        <f>IF(ISBLANK(INDEX('Policy Characteristics'!B:B,MATCH($C909,'Policy Characteristics'!$C:$C,0))),"",INDEX('Policy Characteristics'!B:B,MATCH($C909,'Policy Characteristics'!$C:$C,0)))</f>
        <v>Feedstock Shifting</v>
      </c>
      <c r="C909" s="176" t="str">
        <f t="shared" si="41"/>
        <v>Fraction of Feedstock Shifted This Year</v>
      </c>
      <c r="D909" s="6" t="s">
        <v>1939</v>
      </c>
      <c r="E909" s="47" t="s">
        <v>1281</v>
      </c>
      <c r="F909" t="s">
        <v>1903</v>
      </c>
      <c r="G909" s="47" t="s">
        <v>1289</v>
      </c>
      <c r="H909" s="49">
        <v>2531</v>
      </c>
      <c r="I909" s="197" t="s">
        <v>44</v>
      </c>
      <c r="J909" s="177" t="str">
        <f>IF(ISBLANK(INDEX('Policy Characteristics'!D:D,MATCH($C909,'Policy Characteristics'!$C:$C,0))),"",INDEX('Policy Characteristics'!D:D,MATCH($C909,'Policy Characteristics'!$C:$C,0)))</f>
        <v>Feedstock Shifting</v>
      </c>
      <c r="K909" s="176" t="str">
        <f>IF(ISBLANK(INDEX('Policy Characteristics'!E:E,MATCH($C909,'Policy Characteristics'!$C:$C,0))),"",INDEX('Policy Characteristics'!E:E,MATCH($C909,'Policy Characteristics'!$C:$C,0)))</f>
        <v>indst feedstock shifting</v>
      </c>
      <c r="L909" s="176">
        <f>IF(ISBLANK(INDEX('Policy Characteristics'!F:F,MATCH($C909,'Policy Characteristics'!$C:$C,0))),"",INDEX('Policy Characteristics'!F:F,MATCH($C909,'Policy Characteristics'!$C:$C,0)))</f>
        <v>0</v>
      </c>
      <c r="M909" s="176">
        <f>IF(ISBLANK(INDEX('Policy Characteristics'!G:G,MATCH($C909,'Policy Characteristics'!$C:$C,0))),"",INDEX('Policy Characteristics'!G:G,MATCH($C909,'Policy Characteristics'!$C:$C,0)))</f>
        <v>1</v>
      </c>
      <c r="N909" s="176">
        <f>IF(ISBLANK(INDEX('Policy Characteristics'!H:H,MATCH($C909,'Policy Characteristics'!$C:$C,0))),"",INDEX('Policy Characteristics'!H:H,MATCH($C909,'Policy Characteristics'!$C:$C,0)))</f>
        <v>0.01</v>
      </c>
      <c r="O909" s="176" t="str">
        <f>IF(ISBLANK(INDEX('Policy Characteristics'!I:I,MATCH($C909,'Policy Characteristics'!$C:$C,0))),"",INDEX('Policy Characteristics'!I:I,MATCH($C909,'Policy Characteristics'!$C:$C,0)))</f>
        <v>% of potential achieved</v>
      </c>
      <c r="P909" s="176" t="str">
        <f>IF(ISBLANK(INDEX('Policy Characteristics'!J:J,MATCH($C909,'Policy Characteristics'!$C:$C,0))),"",INDEX('Policy Characteristics'!J:J,MATCH($C909,'Policy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9" s="176" t="str">
        <f>IF(ISBLANK(INDEX('Policy Characteristics'!K:K,MATCH($C909,'Policy Characteristics'!$C:$C,0))),"",INDEX('Policy Characteristics'!K:K,MATCH($C909,'Policy Characteristics'!$C:$C,0)))</f>
        <v/>
      </c>
      <c r="R909" s="176" t="str">
        <f>IF(ISBLANK(INDEX('Policy Characteristics'!L:L,MATCH($C909,'Policy Characteristics'!$C:$C,0))),"",INDEX('Policy Characteristics'!L:L,MATCH($C909,'Policy Characteristics'!$C:$C,0)))</f>
        <v/>
      </c>
    </row>
    <row r="910" spans="1:18" s="2" customFormat="1" x14ac:dyDescent="0.25">
      <c r="A910" s="176" t="str">
        <f>IF(ISBLANK(INDEX('Policy Characteristics'!A:A,MATCH($C910,'Policy Characteristics'!$C:$C,0))),"",INDEX('Policy Characteristics'!A:A,MATCH($C910,'Policy Characteristics'!$C:$C,0)))</f>
        <v>Industry</v>
      </c>
      <c r="B910" s="184" t="str">
        <f>IF(ISBLANK(INDEX('Policy Characteristics'!B:B,MATCH($C910,'Policy Characteristics'!$C:$C,0))),"",INDEX('Policy Characteristics'!B:B,MATCH($C910,'Policy Characteristics'!$C:$C,0)))</f>
        <v>Feedstock Shifting</v>
      </c>
      <c r="C910" s="176" t="str">
        <f t="shared" si="41"/>
        <v>Fraction of Feedstock Shifted This Year</v>
      </c>
      <c r="D910" s="6" t="s">
        <v>1939</v>
      </c>
      <c r="E910" s="47" t="s">
        <v>1282</v>
      </c>
      <c r="F910" t="s">
        <v>1903</v>
      </c>
      <c r="G910" s="47" t="s">
        <v>1290</v>
      </c>
      <c r="H910" s="49">
        <v>2532</v>
      </c>
      <c r="I910" s="197" t="s">
        <v>44</v>
      </c>
      <c r="J910" s="177" t="str">
        <f>IF(ISBLANK(INDEX('Policy Characteristics'!D:D,MATCH($C910,'Policy Characteristics'!$C:$C,0))),"",INDEX('Policy Characteristics'!D:D,MATCH($C910,'Policy Characteristics'!$C:$C,0)))</f>
        <v>Feedstock Shifting</v>
      </c>
      <c r="K910" s="176" t="str">
        <f>IF(ISBLANK(INDEX('Policy Characteristics'!E:E,MATCH($C910,'Policy Characteristics'!$C:$C,0))),"",INDEX('Policy Characteristics'!E:E,MATCH($C910,'Policy Characteristics'!$C:$C,0)))</f>
        <v>indst feedstock shifting</v>
      </c>
      <c r="L910" s="176">
        <f>IF(ISBLANK(INDEX('Policy Characteristics'!F:F,MATCH($C910,'Policy Characteristics'!$C:$C,0))),"",INDEX('Policy Characteristics'!F:F,MATCH($C910,'Policy Characteristics'!$C:$C,0)))</f>
        <v>0</v>
      </c>
      <c r="M910" s="176">
        <f>IF(ISBLANK(INDEX('Policy Characteristics'!G:G,MATCH($C910,'Policy Characteristics'!$C:$C,0))),"",INDEX('Policy Characteristics'!G:G,MATCH($C910,'Policy Characteristics'!$C:$C,0)))</f>
        <v>1</v>
      </c>
      <c r="N910" s="176">
        <f>IF(ISBLANK(INDEX('Policy Characteristics'!H:H,MATCH($C910,'Policy Characteristics'!$C:$C,0))),"",INDEX('Policy Characteristics'!H:H,MATCH($C910,'Policy Characteristics'!$C:$C,0)))</f>
        <v>0.01</v>
      </c>
      <c r="O910" s="176" t="str">
        <f>IF(ISBLANK(INDEX('Policy Characteristics'!I:I,MATCH($C910,'Policy Characteristics'!$C:$C,0))),"",INDEX('Policy Characteristics'!I:I,MATCH($C910,'Policy Characteristics'!$C:$C,0)))</f>
        <v>% of potential achieved</v>
      </c>
      <c r="P910" s="176" t="str">
        <f>IF(ISBLANK(INDEX('Policy Characteristics'!J:J,MATCH($C910,'Policy Characteristics'!$C:$C,0))),"",INDEX('Policy Characteristics'!J:J,MATCH($C910,'Policy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0" s="176" t="str">
        <f>IF(ISBLANK(INDEX('Policy Characteristics'!K:K,MATCH($C910,'Policy Characteristics'!$C:$C,0))),"",INDEX('Policy Characteristics'!K:K,MATCH($C910,'Policy Characteristics'!$C:$C,0)))</f>
        <v/>
      </c>
      <c r="R910" s="176" t="str">
        <f>IF(ISBLANK(INDEX('Policy Characteristics'!L:L,MATCH($C910,'Policy Characteristics'!$C:$C,0))),"",INDEX('Policy Characteristics'!L:L,MATCH($C910,'Policy Characteristics'!$C:$C,0)))</f>
        <v/>
      </c>
    </row>
    <row r="911" spans="1:18" s="2" customFormat="1" x14ac:dyDescent="0.25">
      <c r="A911" s="176" t="str">
        <f>IF(ISBLANK(INDEX('Policy Characteristics'!A:A,MATCH($C911,'Policy Characteristics'!$C:$C,0))),"",INDEX('Policy Characteristics'!A:A,MATCH($C911,'Policy Characteristics'!$C:$C,0)))</f>
        <v>Industry</v>
      </c>
      <c r="B911" s="184" t="str">
        <f>IF(ISBLANK(INDEX('Policy Characteristics'!B:B,MATCH($C911,'Policy Characteristics'!$C:$C,0))),"",INDEX('Policy Characteristics'!B:B,MATCH($C911,'Policy Characteristics'!$C:$C,0)))</f>
        <v>Feedstock Shifting</v>
      </c>
      <c r="C911" s="176" t="str">
        <f t="shared" si="41"/>
        <v>Fraction of Feedstock Shifted This Year</v>
      </c>
      <c r="D911" s="6" t="s">
        <v>1939</v>
      </c>
      <c r="E911" s="47" t="s">
        <v>1283</v>
      </c>
      <c r="F911" t="s">
        <v>1903</v>
      </c>
      <c r="G911" s="47" t="s">
        <v>1287</v>
      </c>
      <c r="H911" s="49">
        <v>2533</v>
      </c>
      <c r="I911" s="197" t="s">
        <v>44</v>
      </c>
      <c r="J911" s="177" t="str">
        <f>IF(ISBLANK(INDEX('Policy Characteristics'!D:D,MATCH($C911,'Policy Characteristics'!$C:$C,0))),"",INDEX('Policy Characteristics'!D:D,MATCH($C911,'Policy Characteristics'!$C:$C,0)))</f>
        <v>Feedstock Shifting</v>
      </c>
      <c r="K911" s="176" t="str">
        <f>IF(ISBLANK(INDEX('Policy Characteristics'!E:E,MATCH($C911,'Policy Characteristics'!$C:$C,0))),"",INDEX('Policy Characteristics'!E:E,MATCH($C911,'Policy Characteristics'!$C:$C,0)))</f>
        <v>indst feedstock shifting</v>
      </c>
      <c r="L911" s="176">
        <f>IF(ISBLANK(INDEX('Policy Characteristics'!F:F,MATCH($C911,'Policy Characteristics'!$C:$C,0))),"",INDEX('Policy Characteristics'!F:F,MATCH($C911,'Policy Characteristics'!$C:$C,0)))</f>
        <v>0</v>
      </c>
      <c r="M911" s="176">
        <f>IF(ISBLANK(INDEX('Policy Characteristics'!G:G,MATCH($C911,'Policy Characteristics'!$C:$C,0))),"",INDEX('Policy Characteristics'!G:G,MATCH($C911,'Policy Characteristics'!$C:$C,0)))</f>
        <v>1</v>
      </c>
      <c r="N911" s="176">
        <f>IF(ISBLANK(INDEX('Policy Characteristics'!H:H,MATCH($C911,'Policy Characteristics'!$C:$C,0))),"",INDEX('Policy Characteristics'!H:H,MATCH($C911,'Policy Characteristics'!$C:$C,0)))</f>
        <v>0.01</v>
      </c>
      <c r="O911" s="176" t="str">
        <f>IF(ISBLANK(INDEX('Policy Characteristics'!I:I,MATCH($C911,'Policy Characteristics'!$C:$C,0))),"",INDEX('Policy Characteristics'!I:I,MATCH($C911,'Policy Characteristics'!$C:$C,0)))</f>
        <v>% of potential achieved</v>
      </c>
      <c r="P911" s="176" t="str">
        <f>IF(ISBLANK(INDEX('Policy Characteristics'!J:J,MATCH($C911,'Policy Characteristics'!$C:$C,0))),"",INDEX('Policy Characteristics'!J:J,MATCH($C911,'Policy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1" s="176" t="str">
        <f>IF(ISBLANK(INDEX('Policy Characteristics'!K:K,MATCH($C911,'Policy Characteristics'!$C:$C,0))),"",INDEX('Policy Characteristics'!K:K,MATCH($C911,'Policy Characteristics'!$C:$C,0)))</f>
        <v/>
      </c>
      <c r="R911" s="176" t="str">
        <f>IF(ISBLANK(INDEX('Policy Characteristics'!L:L,MATCH($C911,'Policy Characteristics'!$C:$C,0))),"",INDEX('Policy Characteristics'!L:L,MATCH($C911,'Policy Characteristics'!$C:$C,0)))</f>
        <v/>
      </c>
    </row>
    <row r="912" spans="1:18" s="2" customFormat="1" x14ac:dyDescent="0.25">
      <c r="A912" s="176" t="str">
        <f>IF(ISBLANK(INDEX('Policy Characteristics'!A:A,MATCH($C912,'Policy Characteristics'!$C:$C,0))),"",INDEX('Policy Characteristics'!A:A,MATCH($C912,'Policy Characteristics'!$C:$C,0)))</f>
        <v>Industry</v>
      </c>
      <c r="B912" s="184" t="str">
        <f>IF(ISBLANK(INDEX('Policy Characteristics'!B:B,MATCH($C912,'Policy Characteristics'!$C:$C,0))),"",INDEX('Policy Characteristics'!B:B,MATCH($C912,'Policy Characteristics'!$C:$C,0)))</f>
        <v>Feedstock Shifting</v>
      </c>
      <c r="C912" s="176" t="str">
        <f t="shared" si="41"/>
        <v>Fraction of Feedstock Shifted This Year</v>
      </c>
      <c r="D912" s="6" t="s">
        <v>1939</v>
      </c>
      <c r="E912" s="47" t="s">
        <v>1284</v>
      </c>
      <c r="F912" t="s">
        <v>1903</v>
      </c>
      <c r="G912" s="47" t="s">
        <v>1288</v>
      </c>
      <c r="H912" s="49">
        <v>2534</v>
      </c>
      <c r="I912" s="197" t="s">
        <v>44</v>
      </c>
      <c r="J912" s="177" t="str">
        <f>IF(ISBLANK(INDEX('Policy Characteristics'!D:D,MATCH($C912,'Policy Characteristics'!$C:$C,0))),"",INDEX('Policy Characteristics'!D:D,MATCH($C912,'Policy Characteristics'!$C:$C,0)))</f>
        <v>Feedstock Shifting</v>
      </c>
      <c r="K912" s="176" t="str">
        <f>IF(ISBLANK(INDEX('Policy Characteristics'!E:E,MATCH($C912,'Policy Characteristics'!$C:$C,0))),"",INDEX('Policy Characteristics'!E:E,MATCH($C912,'Policy Characteristics'!$C:$C,0)))</f>
        <v>indst feedstock shifting</v>
      </c>
      <c r="L912" s="176">
        <f>IF(ISBLANK(INDEX('Policy Characteristics'!F:F,MATCH($C912,'Policy Characteristics'!$C:$C,0))),"",INDEX('Policy Characteristics'!F:F,MATCH($C912,'Policy Characteristics'!$C:$C,0)))</f>
        <v>0</v>
      </c>
      <c r="M912" s="176">
        <f>IF(ISBLANK(INDEX('Policy Characteristics'!G:G,MATCH($C912,'Policy Characteristics'!$C:$C,0))),"",INDEX('Policy Characteristics'!G:G,MATCH($C912,'Policy Characteristics'!$C:$C,0)))</f>
        <v>1</v>
      </c>
      <c r="N912" s="176">
        <f>IF(ISBLANK(INDEX('Policy Characteristics'!H:H,MATCH($C912,'Policy Characteristics'!$C:$C,0))),"",INDEX('Policy Characteristics'!H:H,MATCH($C912,'Policy Characteristics'!$C:$C,0)))</f>
        <v>0.01</v>
      </c>
      <c r="O912" s="176" t="str">
        <f>IF(ISBLANK(INDEX('Policy Characteristics'!I:I,MATCH($C912,'Policy Characteristics'!$C:$C,0))),"",INDEX('Policy Characteristics'!I:I,MATCH($C912,'Policy Characteristics'!$C:$C,0)))</f>
        <v>% of potential achieved</v>
      </c>
      <c r="P912" s="176" t="str">
        <f>IF(ISBLANK(INDEX('Policy Characteristics'!J:J,MATCH($C912,'Policy Characteristics'!$C:$C,0))),"",INDEX('Policy Characteristics'!J:J,MATCH($C912,'Policy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2" s="176" t="str">
        <f>IF(ISBLANK(INDEX('Policy Characteristics'!K:K,MATCH($C912,'Policy Characteristics'!$C:$C,0))),"",INDEX('Policy Characteristics'!K:K,MATCH($C912,'Policy Characteristics'!$C:$C,0)))</f>
        <v/>
      </c>
      <c r="R912" s="176" t="str">
        <f>IF(ISBLANK(INDEX('Policy Characteristics'!L:L,MATCH($C912,'Policy Characteristics'!$C:$C,0))),"",INDEX('Policy Characteristics'!L:L,MATCH($C912,'Policy Characteristics'!$C:$C,0)))</f>
        <v/>
      </c>
    </row>
    <row r="913" spans="1:18" s="2" customFormat="1" x14ac:dyDescent="0.25">
      <c r="A913" s="176" t="str">
        <f>IF(ISBLANK(INDEX('Policy Characteristics'!A:A,MATCH($C913,'Policy Characteristics'!$C:$C,0))),"",INDEX('Policy Characteristics'!A:A,MATCH($C913,'Policy Characteristics'!$C:$C,0)))</f>
        <v>Industry</v>
      </c>
      <c r="B913" s="184" t="str">
        <f>IF(ISBLANK(INDEX('Policy Characteristics'!B:B,MATCH($C913,'Policy Characteristics'!$C:$C,0))),"",INDEX('Policy Characteristics'!B:B,MATCH($C913,'Policy Characteristics'!$C:$C,0)))</f>
        <v>Feedstock Shifting</v>
      </c>
      <c r="C913" s="176" t="str">
        <f t="shared" si="41"/>
        <v>Fraction of Feedstock Shifted This Year</v>
      </c>
      <c r="D913" s="6" t="s">
        <v>1939</v>
      </c>
      <c r="E913" s="47" t="s">
        <v>1285</v>
      </c>
      <c r="F913" t="s">
        <v>1903</v>
      </c>
      <c r="G913" s="47" t="s">
        <v>1291</v>
      </c>
      <c r="H913" s="49">
        <v>2535</v>
      </c>
      <c r="I913" s="197" t="s">
        <v>44</v>
      </c>
      <c r="J913" s="177" t="str">
        <f>IF(ISBLANK(INDEX('Policy Characteristics'!D:D,MATCH($C913,'Policy Characteristics'!$C:$C,0))),"",INDEX('Policy Characteristics'!D:D,MATCH($C913,'Policy Characteristics'!$C:$C,0)))</f>
        <v>Feedstock Shifting</v>
      </c>
      <c r="K913" s="176" t="str">
        <f>IF(ISBLANK(INDEX('Policy Characteristics'!E:E,MATCH($C913,'Policy Characteristics'!$C:$C,0))),"",INDEX('Policy Characteristics'!E:E,MATCH($C913,'Policy Characteristics'!$C:$C,0)))</f>
        <v>indst feedstock shifting</v>
      </c>
      <c r="L913" s="176">
        <f>IF(ISBLANK(INDEX('Policy Characteristics'!F:F,MATCH($C913,'Policy Characteristics'!$C:$C,0))),"",INDEX('Policy Characteristics'!F:F,MATCH($C913,'Policy Characteristics'!$C:$C,0)))</f>
        <v>0</v>
      </c>
      <c r="M913" s="176">
        <f>IF(ISBLANK(INDEX('Policy Characteristics'!G:G,MATCH($C913,'Policy Characteristics'!$C:$C,0))),"",INDEX('Policy Characteristics'!G:G,MATCH($C913,'Policy Characteristics'!$C:$C,0)))</f>
        <v>1</v>
      </c>
      <c r="N913" s="176">
        <f>IF(ISBLANK(INDEX('Policy Characteristics'!H:H,MATCH($C913,'Policy Characteristics'!$C:$C,0))),"",INDEX('Policy Characteristics'!H:H,MATCH($C913,'Policy Characteristics'!$C:$C,0)))</f>
        <v>0.01</v>
      </c>
      <c r="O913" s="176" t="str">
        <f>IF(ISBLANK(INDEX('Policy Characteristics'!I:I,MATCH($C913,'Policy Characteristics'!$C:$C,0))),"",INDEX('Policy Characteristics'!I:I,MATCH($C913,'Policy Characteristics'!$C:$C,0)))</f>
        <v>% of potential achieved</v>
      </c>
      <c r="P913" s="176" t="str">
        <f>IF(ISBLANK(INDEX('Policy Characteristics'!J:J,MATCH($C913,'Policy Characteristics'!$C:$C,0))),"",INDEX('Policy Characteristics'!J:J,MATCH($C913,'Policy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3" s="176" t="str">
        <f>IF(ISBLANK(INDEX('Policy Characteristics'!K:K,MATCH($C913,'Policy Characteristics'!$C:$C,0))),"",INDEX('Policy Characteristics'!K:K,MATCH($C913,'Policy Characteristics'!$C:$C,0)))</f>
        <v/>
      </c>
      <c r="R913" s="176" t="str">
        <f>IF(ISBLANK(INDEX('Policy Characteristics'!L:L,MATCH($C913,'Policy Characteristics'!$C:$C,0))),"",INDEX('Policy Characteristics'!L:L,MATCH($C913,'Policy Characteristics'!$C:$C,0)))</f>
        <v/>
      </c>
    </row>
    <row r="914" spans="1:18" s="2" customFormat="1" x14ac:dyDescent="0.25">
      <c r="A914" s="176" t="str">
        <f>IF(ISBLANK(INDEX('Policy Characteristics'!A:A,MATCH($C914,'Policy Characteristics'!$C:$C,0))),"",INDEX('Policy Characteristics'!A:A,MATCH($C914,'Policy Characteristics'!$C:$C,0)))</f>
        <v>Industry</v>
      </c>
      <c r="B914" s="184" t="str">
        <f>IF(ISBLANK(INDEX('Policy Characteristics'!B:B,MATCH($C914,'Policy Characteristics'!$C:$C,0))),"",INDEX('Policy Characteristics'!B:B,MATCH($C914,'Policy Characteristics'!$C:$C,0)))</f>
        <v>Feedstock Shifting</v>
      </c>
      <c r="C914" s="176" t="str">
        <f t="shared" si="41"/>
        <v>Fraction of Feedstock Shifted This Year</v>
      </c>
      <c r="D914" s="6" t="s">
        <v>1939</v>
      </c>
      <c r="E914" s="47" t="s">
        <v>1582</v>
      </c>
      <c r="F914" t="s">
        <v>1903</v>
      </c>
      <c r="G914" s="47" t="s">
        <v>1585</v>
      </c>
      <c r="H914" s="49">
        <v>2536</v>
      </c>
      <c r="I914" s="197" t="s">
        <v>44</v>
      </c>
      <c r="J914" s="177" t="str">
        <f>IF(ISBLANK(INDEX('Policy Characteristics'!D:D,MATCH($C914,'Policy Characteristics'!$C:$C,0))),"",INDEX('Policy Characteristics'!D:D,MATCH($C914,'Policy Characteristics'!$C:$C,0)))</f>
        <v>Feedstock Shifting</v>
      </c>
      <c r="K914" s="176" t="str">
        <f>IF(ISBLANK(INDEX('Policy Characteristics'!E:E,MATCH($C914,'Policy Characteristics'!$C:$C,0))),"",INDEX('Policy Characteristics'!E:E,MATCH($C914,'Policy Characteristics'!$C:$C,0)))</f>
        <v>indst feedstock shifting</v>
      </c>
      <c r="L914" s="176">
        <f>IF(ISBLANK(INDEX('Policy Characteristics'!F:F,MATCH($C914,'Policy Characteristics'!$C:$C,0))),"",INDEX('Policy Characteristics'!F:F,MATCH($C914,'Policy Characteristics'!$C:$C,0)))</f>
        <v>0</v>
      </c>
      <c r="M914" s="176">
        <f>IF(ISBLANK(INDEX('Policy Characteristics'!G:G,MATCH($C914,'Policy Characteristics'!$C:$C,0))),"",INDEX('Policy Characteristics'!G:G,MATCH($C914,'Policy Characteristics'!$C:$C,0)))</f>
        <v>1</v>
      </c>
      <c r="N914" s="176">
        <f>IF(ISBLANK(INDEX('Policy Characteristics'!H:H,MATCH($C914,'Policy Characteristics'!$C:$C,0))),"",INDEX('Policy Characteristics'!H:H,MATCH($C914,'Policy Characteristics'!$C:$C,0)))</f>
        <v>0.01</v>
      </c>
      <c r="O914" s="176" t="str">
        <f>IF(ISBLANK(INDEX('Policy Characteristics'!I:I,MATCH($C914,'Policy Characteristics'!$C:$C,0))),"",INDEX('Policy Characteristics'!I:I,MATCH($C914,'Policy Characteristics'!$C:$C,0)))</f>
        <v>% of potential achieved</v>
      </c>
      <c r="P914" s="176" t="str">
        <f>IF(ISBLANK(INDEX('Policy Characteristics'!J:J,MATCH($C914,'Policy Characteristics'!$C:$C,0))),"",INDEX('Policy Characteristics'!J:J,MATCH($C914,'Policy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4" s="176" t="str">
        <f>IF(ISBLANK(INDEX('Policy Characteristics'!K:K,MATCH($C914,'Policy Characteristics'!$C:$C,0))),"",INDEX('Policy Characteristics'!K:K,MATCH($C914,'Policy Characteristics'!$C:$C,0)))</f>
        <v/>
      </c>
      <c r="R914" s="176" t="str">
        <f>IF(ISBLANK(INDEX('Policy Characteristics'!L:L,MATCH($C914,'Policy Characteristics'!$C:$C,0))),"",INDEX('Policy Characteristics'!L:L,MATCH($C914,'Policy Characteristics'!$C:$C,0)))</f>
        <v/>
      </c>
    </row>
    <row r="915" spans="1:18" s="2" customFormat="1" x14ac:dyDescent="0.25">
      <c r="A915" s="176" t="str">
        <f>IF(ISBLANK(INDEX('Policy Characteristics'!A:A,MATCH($C915,'Policy Characteristics'!$C:$C,0))),"",INDEX('Policy Characteristics'!A:A,MATCH($C915,'Policy Characteristics'!$C:$C,0)))</f>
        <v>Industry</v>
      </c>
      <c r="B915" s="184" t="str">
        <f>IF(ISBLANK(INDEX('Policy Characteristics'!B:B,MATCH($C915,'Policy Characteristics'!$C:$C,0))),"",INDEX('Policy Characteristics'!B:B,MATCH($C915,'Policy Characteristics'!$C:$C,0)))</f>
        <v>Feedstock Shifting</v>
      </c>
      <c r="C915" s="176" t="str">
        <f t="shared" si="41"/>
        <v>Fraction of Feedstock Shifted This Year</v>
      </c>
      <c r="D915" s="6" t="s">
        <v>1939</v>
      </c>
      <c r="E915" s="47" t="s">
        <v>1583</v>
      </c>
      <c r="F915" t="s">
        <v>1903</v>
      </c>
      <c r="G915" s="47" t="s">
        <v>1587</v>
      </c>
      <c r="H915" s="49">
        <v>2537</v>
      </c>
      <c r="I915" s="197" t="s">
        <v>44</v>
      </c>
      <c r="J915" s="177" t="str">
        <f>IF(ISBLANK(INDEX('Policy Characteristics'!D:D,MATCH($C915,'Policy Characteristics'!$C:$C,0))),"",INDEX('Policy Characteristics'!D:D,MATCH($C915,'Policy Characteristics'!$C:$C,0)))</f>
        <v>Feedstock Shifting</v>
      </c>
      <c r="K915" s="176" t="str">
        <f>IF(ISBLANK(INDEX('Policy Characteristics'!E:E,MATCH($C915,'Policy Characteristics'!$C:$C,0))),"",INDEX('Policy Characteristics'!E:E,MATCH($C915,'Policy Characteristics'!$C:$C,0)))</f>
        <v>indst feedstock shifting</v>
      </c>
      <c r="L915" s="176">
        <f>IF(ISBLANK(INDEX('Policy Characteristics'!F:F,MATCH($C915,'Policy Characteristics'!$C:$C,0))),"",INDEX('Policy Characteristics'!F:F,MATCH($C915,'Policy Characteristics'!$C:$C,0)))</f>
        <v>0</v>
      </c>
      <c r="M915" s="176">
        <f>IF(ISBLANK(INDEX('Policy Characteristics'!G:G,MATCH($C915,'Policy Characteristics'!$C:$C,0))),"",INDEX('Policy Characteristics'!G:G,MATCH($C915,'Policy Characteristics'!$C:$C,0)))</f>
        <v>1</v>
      </c>
      <c r="N915" s="176">
        <f>IF(ISBLANK(INDEX('Policy Characteristics'!H:H,MATCH($C915,'Policy Characteristics'!$C:$C,0))),"",INDEX('Policy Characteristics'!H:H,MATCH($C915,'Policy Characteristics'!$C:$C,0)))</f>
        <v>0.01</v>
      </c>
      <c r="O915" s="176" t="str">
        <f>IF(ISBLANK(INDEX('Policy Characteristics'!I:I,MATCH($C915,'Policy Characteristics'!$C:$C,0))),"",INDEX('Policy Characteristics'!I:I,MATCH($C915,'Policy Characteristics'!$C:$C,0)))</f>
        <v>% of potential achieved</v>
      </c>
      <c r="P915" s="176" t="str">
        <f>IF(ISBLANK(INDEX('Policy Characteristics'!J:J,MATCH($C915,'Policy Characteristics'!$C:$C,0))),"",INDEX('Policy Characteristics'!J:J,MATCH($C915,'Policy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5" s="176" t="str">
        <f>IF(ISBLANK(INDEX('Policy Characteristics'!K:K,MATCH($C915,'Policy Characteristics'!$C:$C,0))),"",INDEX('Policy Characteristics'!K:K,MATCH($C915,'Policy Characteristics'!$C:$C,0)))</f>
        <v/>
      </c>
      <c r="R915" s="176" t="str">
        <f>IF(ISBLANK(INDEX('Policy Characteristics'!L:L,MATCH($C915,'Policy Characteristics'!$C:$C,0))),"",INDEX('Policy Characteristics'!L:L,MATCH($C915,'Policy Characteristics'!$C:$C,0)))</f>
        <v/>
      </c>
    </row>
    <row r="916" spans="1:18" s="2" customFormat="1" x14ac:dyDescent="0.25">
      <c r="A916" s="176" t="str">
        <f>IF(ISBLANK(INDEX('Policy Characteristics'!A:A,MATCH($C916,'Policy Characteristics'!$C:$C,0))),"",INDEX('Policy Characteristics'!A:A,MATCH($C916,'Policy Characteristics'!$C:$C,0)))</f>
        <v>Industry</v>
      </c>
      <c r="B916" s="184" t="str">
        <f>IF(ISBLANK(INDEX('Policy Characteristics'!B:B,MATCH($C916,'Policy Characteristics'!$C:$C,0))),"",INDEX('Policy Characteristics'!B:B,MATCH($C916,'Policy Characteristics'!$C:$C,0)))</f>
        <v>Feedstock Shifting</v>
      </c>
      <c r="C916" s="176" t="str">
        <f t="shared" si="41"/>
        <v>Fraction of Feedstock Shifted This Year</v>
      </c>
      <c r="D916" s="6" t="s">
        <v>1939</v>
      </c>
      <c r="E916" s="47" t="s">
        <v>1584</v>
      </c>
      <c r="F916" t="s">
        <v>1903</v>
      </c>
      <c r="G916" s="47" t="s">
        <v>1588</v>
      </c>
      <c r="H916" s="49">
        <v>2538</v>
      </c>
      <c r="I916" s="197" t="s">
        <v>44</v>
      </c>
      <c r="J916" s="177" t="str">
        <f>IF(ISBLANK(INDEX('Policy Characteristics'!D:D,MATCH($C916,'Policy Characteristics'!$C:$C,0))),"",INDEX('Policy Characteristics'!D:D,MATCH($C916,'Policy Characteristics'!$C:$C,0)))</f>
        <v>Feedstock Shifting</v>
      </c>
      <c r="K916" s="176" t="str">
        <f>IF(ISBLANK(INDEX('Policy Characteristics'!E:E,MATCH($C916,'Policy Characteristics'!$C:$C,0))),"",INDEX('Policy Characteristics'!E:E,MATCH($C916,'Policy Characteristics'!$C:$C,0)))</f>
        <v>indst feedstock shifting</v>
      </c>
      <c r="L916" s="176">
        <f>IF(ISBLANK(INDEX('Policy Characteristics'!F:F,MATCH($C916,'Policy Characteristics'!$C:$C,0))),"",INDEX('Policy Characteristics'!F:F,MATCH($C916,'Policy Characteristics'!$C:$C,0)))</f>
        <v>0</v>
      </c>
      <c r="M916" s="176">
        <f>IF(ISBLANK(INDEX('Policy Characteristics'!G:G,MATCH($C916,'Policy Characteristics'!$C:$C,0))),"",INDEX('Policy Characteristics'!G:G,MATCH($C916,'Policy Characteristics'!$C:$C,0)))</f>
        <v>1</v>
      </c>
      <c r="N916" s="176">
        <f>IF(ISBLANK(INDEX('Policy Characteristics'!H:H,MATCH($C916,'Policy Characteristics'!$C:$C,0))),"",INDEX('Policy Characteristics'!H:H,MATCH($C916,'Policy Characteristics'!$C:$C,0)))</f>
        <v>0.01</v>
      </c>
      <c r="O916" s="176" t="str">
        <f>IF(ISBLANK(INDEX('Policy Characteristics'!I:I,MATCH($C916,'Policy Characteristics'!$C:$C,0))),"",INDEX('Policy Characteristics'!I:I,MATCH($C916,'Policy Characteristics'!$C:$C,0)))</f>
        <v>% of potential achieved</v>
      </c>
      <c r="P916" s="176" t="str">
        <f>IF(ISBLANK(INDEX('Policy Characteristics'!J:J,MATCH($C916,'Policy Characteristics'!$C:$C,0))),"",INDEX('Policy Characteristics'!J:J,MATCH($C916,'Policy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6" s="176" t="str">
        <f>IF(ISBLANK(INDEX('Policy Characteristics'!K:K,MATCH($C916,'Policy Characteristics'!$C:$C,0))),"",INDEX('Policy Characteristics'!K:K,MATCH($C916,'Policy Characteristics'!$C:$C,0)))</f>
        <v/>
      </c>
      <c r="R916" s="176" t="str">
        <f>IF(ISBLANK(INDEX('Policy Characteristics'!L:L,MATCH($C916,'Policy Characteristics'!$C:$C,0))),"",INDEX('Policy Characteristics'!L:L,MATCH($C916,'Policy Characteristics'!$C:$C,0)))</f>
        <v/>
      </c>
    </row>
    <row r="917" spans="1:18" s="2" customFormat="1" x14ac:dyDescent="0.25">
      <c r="A917" s="176" t="str">
        <f>IF(ISBLANK(INDEX('Policy Characteristics'!A:A,MATCH($C917,'Policy Characteristics'!$C:$C,0))),"",INDEX('Policy Characteristics'!A:A,MATCH($C917,'Policy Characteristics'!$C:$C,0)))</f>
        <v>Industry</v>
      </c>
      <c r="B917" s="184" t="str">
        <f>IF(ISBLANK(INDEX('Policy Characteristics'!B:B,MATCH($C917,'Policy Characteristics'!$C:$C,0))),"",INDEX('Policy Characteristics'!B:B,MATCH($C917,'Policy Characteristics'!$C:$C,0)))</f>
        <v>Feedstock Shifting</v>
      </c>
      <c r="C917" s="176" t="str">
        <f t="shared" si="41"/>
        <v>Fraction of Feedstock Shifted This Year</v>
      </c>
      <c r="D917" s="6" t="s">
        <v>1939</v>
      </c>
      <c r="E917" s="47" t="s">
        <v>1581</v>
      </c>
      <c r="F917" t="s">
        <v>1903</v>
      </c>
      <c r="G917" s="47" t="s">
        <v>1586</v>
      </c>
      <c r="H917" s="49">
        <v>2539</v>
      </c>
      <c r="I917" s="197" t="s">
        <v>44</v>
      </c>
      <c r="J917" s="177" t="str">
        <f>IF(ISBLANK(INDEX('Policy Characteristics'!D:D,MATCH($C917,'Policy Characteristics'!$C:$C,0))),"",INDEX('Policy Characteristics'!D:D,MATCH($C917,'Policy Characteristics'!$C:$C,0)))</f>
        <v>Feedstock Shifting</v>
      </c>
      <c r="K917" s="176" t="str">
        <f>IF(ISBLANK(INDEX('Policy Characteristics'!E:E,MATCH($C917,'Policy Characteristics'!$C:$C,0))),"",INDEX('Policy Characteristics'!E:E,MATCH($C917,'Policy Characteristics'!$C:$C,0)))</f>
        <v>indst feedstock shifting</v>
      </c>
      <c r="L917" s="176">
        <f>IF(ISBLANK(INDEX('Policy Characteristics'!F:F,MATCH($C917,'Policy Characteristics'!$C:$C,0))),"",INDEX('Policy Characteristics'!F:F,MATCH($C917,'Policy Characteristics'!$C:$C,0)))</f>
        <v>0</v>
      </c>
      <c r="M917" s="176">
        <f>IF(ISBLANK(INDEX('Policy Characteristics'!G:G,MATCH($C917,'Policy Characteristics'!$C:$C,0))),"",INDEX('Policy Characteristics'!G:G,MATCH($C917,'Policy Characteristics'!$C:$C,0)))</f>
        <v>1</v>
      </c>
      <c r="N917" s="176">
        <f>IF(ISBLANK(INDEX('Policy Characteristics'!H:H,MATCH($C917,'Policy Characteristics'!$C:$C,0))),"",INDEX('Policy Characteristics'!H:H,MATCH($C917,'Policy Characteristics'!$C:$C,0)))</f>
        <v>0.01</v>
      </c>
      <c r="O917" s="176" t="str">
        <f>IF(ISBLANK(INDEX('Policy Characteristics'!I:I,MATCH($C917,'Policy Characteristics'!$C:$C,0))),"",INDEX('Policy Characteristics'!I:I,MATCH($C917,'Policy Characteristics'!$C:$C,0)))</f>
        <v>% of potential achieved</v>
      </c>
      <c r="P917" s="176" t="str">
        <f>IF(ISBLANK(INDEX('Policy Characteristics'!J:J,MATCH($C917,'Policy Characteristics'!$C:$C,0))),"",INDEX('Policy Characteristics'!J:J,MATCH($C917,'Policy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7" s="176" t="str">
        <f>IF(ISBLANK(INDEX('Policy Characteristics'!K:K,MATCH($C917,'Policy Characteristics'!$C:$C,0))),"",INDEX('Policy Characteristics'!K:K,MATCH($C917,'Policy Characteristics'!$C:$C,0)))</f>
        <v/>
      </c>
      <c r="R917" s="176" t="str">
        <f>IF(ISBLANK(INDEX('Policy Characteristics'!L:L,MATCH($C917,'Policy Characteristics'!$C:$C,0))),"",INDEX('Policy Characteristics'!L:L,MATCH($C917,'Policy Characteristics'!$C:$C,0)))</f>
        <v/>
      </c>
    </row>
    <row r="918" spans="1:18" s="2" customFormat="1" x14ac:dyDescent="0.25">
      <c r="A918" s="176" t="str">
        <f>IF(ISBLANK(INDEX('Policy Characteristics'!A:A,MATCH($C918,'Policy Characteristics'!$C:$C,0))),"",INDEX('Policy Characteristics'!A:A,MATCH($C918,'Policy Characteristics'!$C:$C,0)))</f>
        <v>Industry</v>
      </c>
      <c r="B918" s="184" t="str">
        <f>IF(ISBLANK(INDEX('Policy Characteristics'!B:B,MATCH($C918,'Policy Characteristics'!$C:$C,0))),"",INDEX('Policy Characteristics'!B:B,MATCH($C918,'Policy Characteristics'!$C:$C,0)))</f>
        <v>Feedstock Shifting</v>
      </c>
      <c r="C918" s="176" t="str">
        <f t="shared" si="41"/>
        <v>Fraction of Feedstock Shifted This Year</v>
      </c>
      <c r="D918" s="6" t="s">
        <v>1940</v>
      </c>
      <c r="E918" s="47" t="s">
        <v>1280</v>
      </c>
      <c r="F918" t="s">
        <v>1904</v>
      </c>
      <c r="G918" s="47" t="s">
        <v>1286</v>
      </c>
      <c r="H918" s="49">
        <v>2540</v>
      </c>
      <c r="I918" s="197" t="s">
        <v>44</v>
      </c>
      <c r="J918" s="177" t="str">
        <f>IF(ISBLANK(INDEX('Policy Characteristics'!D:D,MATCH($C918,'Policy Characteristics'!$C:$C,0))),"",INDEX('Policy Characteristics'!D:D,MATCH($C918,'Policy Characteristics'!$C:$C,0)))</f>
        <v>Feedstock Shifting</v>
      </c>
      <c r="K918" s="176" t="str">
        <f>IF(ISBLANK(INDEX('Policy Characteristics'!E:E,MATCH($C918,'Policy Characteristics'!$C:$C,0))),"",INDEX('Policy Characteristics'!E:E,MATCH($C918,'Policy Characteristics'!$C:$C,0)))</f>
        <v>indst feedstock shifting</v>
      </c>
      <c r="L918" s="176">
        <f>IF(ISBLANK(INDEX('Policy Characteristics'!F:F,MATCH($C918,'Policy Characteristics'!$C:$C,0))),"",INDEX('Policy Characteristics'!F:F,MATCH($C918,'Policy Characteristics'!$C:$C,0)))</f>
        <v>0</v>
      </c>
      <c r="M918" s="176">
        <f>IF(ISBLANK(INDEX('Policy Characteristics'!G:G,MATCH($C918,'Policy Characteristics'!$C:$C,0))),"",INDEX('Policy Characteristics'!G:G,MATCH($C918,'Policy Characteristics'!$C:$C,0)))</f>
        <v>1</v>
      </c>
      <c r="N918" s="176">
        <f>IF(ISBLANK(INDEX('Policy Characteristics'!H:H,MATCH($C918,'Policy Characteristics'!$C:$C,0))),"",INDEX('Policy Characteristics'!H:H,MATCH($C918,'Policy Characteristics'!$C:$C,0)))</f>
        <v>0.01</v>
      </c>
      <c r="O918" s="176" t="str">
        <f>IF(ISBLANK(INDEX('Policy Characteristics'!I:I,MATCH($C918,'Policy Characteristics'!$C:$C,0))),"",INDEX('Policy Characteristics'!I:I,MATCH($C918,'Policy Characteristics'!$C:$C,0)))</f>
        <v>% of potential achieved</v>
      </c>
      <c r="P918" s="176" t="str">
        <f>IF(ISBLANK(INDEX('Policy Characteristics'!J:J,MATCH($C918,'Policy Characteristics'!$C:$C,0))),"",INDEX('Policy Characteristics'!J:J,MATCH($C918,'Policy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8" s="176" t="str">
        <f>IF(ISBLANK(INDEX('Policy Characteristics'!K:K,MATCH($C918,'Policy Characteristics'!$C:$C,0))),"",INDEX('Policy Characteristics'!K:K,MATCH($C918,'Policy Characteristics'!$C:$C,0)))</f>
        <v/>
      </c>
      <c r="R918" s="176" t="str">
        <f>IF(ISBLANK(INDEX('Policy Characteristics'!L:L,MATCH($C918,'Policy Characteristics'!$C:$C,0))),"",INDEX('Policy Characteristics'!L:L,MATCH($C918,'Policy Characteristics'!$C:$C,0)))</f>
        <v/>
      </c>
    </row>
    <row r="919" spans="1:18" s="2" customFormat="1" x14ac:dyDescent="0.25">
      <c r="A919" s="176" t="str">
        <f>IF(ISBLANK(INDEX('Policy Characteristics'!A:A,MATCH($C919,'Policy Characteristics'!$C:$C,0))),"",INDEX('Policy Characteristics'!A:A,MATCH($C919,'Policy Characteristics'!$C:$C,0)))</f>
        <v>Industry</v>
      </c>
      <c r="B919" s="184" t="str">
        <f>IF(ISBLANK(INDEX('Policy Characteristics'!B:B,MATCH($C919,'Policy Characteristics'!$C:$C,0))),"",INDEX('Policy Characteristics'!B:B,MATCH($C919,'Policy Characteristics'!$C:$C,0)))</f>
        <v>Feedstock Shifting</v>
      </c>
      <c r="C919" s="176" t="str">
        <f t="shared" si="41"/>
        <v>Fraction of Feedstock Shifted This Year</v>
      </c>
      <c r="D919" s="6" t="s">
        <v>1940</v>
      </c>
      <c r="E919" s="47" t="s">
        <v>1281</v>
      </c>
      <c r="F919" t="s">
        <v>1904</v>
      </c>
      <c r="G919" s="47" t="s">
        <v>1289</v>
      </c>
      <c r="H919" s="49">
        <v>2541</v>
      </c>
      <c r="I919" s="197" t="s">
        <v>44</v>
      </c>
      <c r="J919" s="177" t="str">
        <f>IF(ISBLANK(INDEX('Policy Characteristics'!D:D,MATCH($C919,'Policy Characteristics'!$C:$C,0))),"",INDEX('Policy Characteristics'!D:D,MATCH($C919,'Policy Characteristics'!$C:$C,0)))</f>
        <v>Feedstock Shifting</v>
      </c>
      <c r="K919" s="176" t="str">
        <f>IF(ISBLANK(INDEX('Policy Characteristics'!E:E,MATCH($C919,'Policy Characteristics'!$C:$C,0))),"",INDEX('Policy Characteristics'!E:E,MATCH($C919,'Policy Characteristics'!$C:$C,0)))</f>
        <v>indst feedstock shifting</v>
      </c>
      <c r="L919" s="176">
        <f>IF(ISBLANK(INDEX('Policy Characteristics'!F:F,MATCH($C919,'Policy Characteristics'!$C:$C,0))),"",INDEX('Policy Characteristics'!F:F,MATCH($C919,'Policy Characteristics'!$C:$C,0)))</f>
        <v>0</v>
      </c>
      <c r="M919" s="176">
        <f>IF(ISBLANK(INDEX('Policy Characteristics'!G:G,MATCH($C919,'Policy Characteristics'!$C:$C,0))),"",INDEX('Policy Characteristics'!G:G,MATCH($C919,'Policy Characteristics'!$C:$C,0)))</f>
        <v>1</v>
      </c>
      <c r="N919" s="176">
        <f>IF(ISBLANK(INDEX('Policy Characteristics'!H:H,MATCH($C919,'Policy Characteristics'!$C:$C,0))),"",INDEX('Policy Characteristics'!H:H,MATCH($C919,'Policy Characteristics'!$C:$C,0)))</f>
        <v>0.01</v>
      </c>
      <c r="O919" s="176" t="str">
        <f>IF(ISBLANK(INDEX('Policy Characteristics'!I:I,MATCH($C919,'Policy Characteristics'!$C:$C,0))),"",INDEX('Policy Characteristics'!I:I,MATCH($C919,'Policy Characteristics'!$C:$C,0)))</f>
        <v>% of potential achieved</v>
      </c>
      <c r="P919" s="176" t="str">
        <f>IF(ISBLANK(INDEX('Policy Characteristics'!J:J,MATCH($C919,'Policy Characteristics'!$C:$C,0))),"",INDEX('Policy Characteristics'!J:J,MATCH($C919,'Policy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9" s="176" t="str">
        <f>IF(ISBLANK(INDEX('Policy Characteristics'!K:K,MATCH($C919,'Policy Characteristics'!$C:$C,0))),"",INDEX('Policy Characteristics'!K:K,MATCH($C919,'Policy Characteristics'!$C:$C,0)))</f>
        <v/>
      </c>
      <c r="R919" s="176" t="str">
        <f>IF(ISBLANK(INDEX('Policy Characteristics'!L:L,MATCH($C919,'Policy Characteristics'!$C:$C,0))),"",INDEX('Policy Characteristics'!L:L,MATCH($C919,'Policy Characteristics'!$C:$C,0)))</f>
        <v/>
      </c>
    </row>
    <row r="920" spans="1:18" s="2" customFormat="1" x14ac:dyDescent="0.25">
      <c r="A920" s="176" t="str">
        <f>IF(ISBLANK(INDEX('Policy Characteristics'!A:A,MATCH($C920,'Policy Characteristics'!$C:$C,0))),"",INDEX('Policy Characteristics'!A:A,MATCH($C920,'Policy Characteristics'!$C:$C,0)))</f>
        <v>Industry</v>
      </c>
      <c r="B920" s="184" t="str">
        <f>IF(ISBLANK(INDEX('Policy Characteristics'!B:B,MATCH($C920,'Policy Characteristics'!$C:$C,0))),"",INDEX('Policy Characteristics'!B:B,MATCH($C920,'Policy Characteristics'!$C:$C,0)))</f>
        <v>Feedstock Shifting</v>
      </c>
      <c r="C920" s="176" t="str">
        <f t="shared" si="41"/>
        <v>Fraction of Feedstock Shifted This Year</v>
      </c>
      <c r="D920" s="6" t="s">
        <v>1940</v>
      </c>
      <c r="E920" s="47" t="s">
        <v>1282</v>
      </c>
      <c r="F920" t="s">
        <v>1904</v>
      </c>
      <c r="G920" s="47" t="s">
        <v>1290</v>
      </c>
      <c r="H920" s="49">
        <v>2542</v>
      </c>
      <c r="I920" s="197" t="s">
        <v>43</v>
      </c>
      <c r="J920" s="177" t="str">
        <f>IF(ISBLANK(INDEX('Policy Characteristics'!D:D,MATCH($C920,'Policy Characteristics'!$C:$C,0))),"",INDEX('Policy Characteristics'!D:D,MATCH($C920,'Policy Characteristics'!$C:$C,0)))</f>
        <v>Feedstock Shifting</v>
      </c>
      <c r="K920" s="176" t="str">
        <f>IF(ISBLANK(INDEX('Policy Characteristics'!E:E,MATCH($C920,'Policy Characteristics'!$C:$C,0))),"",INDEX('Policy Characteristics'!E:E,MATCH($C920,'Policy Characteristics'!$C:$C,0)))</f>
        <v>indst feedstock shifting</v>
      </c>
      <c r="L920" s="176">
        <f>IF(ISBLANK(INDEX('Policy Characteristics'!F:F,MATCH($C920,'Policy Characteristics'!$C:$C,0))),"",INDEX('Policy Characteristics'!F:F,MATCH($C920,'Policy Characteristics'!$C:$C,0)))</f>
        <v>0</v>
      </c>
      <c r="M920" s="176">
        <f>IF(ISBLANK(INDEX('Policy Characteristics'!G:G,MATCH($C920,'Policy Characteristics'!$C:$C,0))),"",INDEX('Policy Characteristics'!G:G,MATCH($C920,'Policy Characteristics'!$C:$C,0)))</f>
        <v>1</v>
      </c>
      <c r="N920" s="176">
        <f>IF(ISBLANK(INDEX('Policy Characteristics'!H:H,MATCH($C920,'Policy Characteristics'!$C:$C,0))),"",INDEX('Policy Characteristics'!H:H,MATCH($C920,'Policy Characteristics'!$C:$C,0)))</f>
        <v>0.01</v>
      </c>
      <c r="O920" s="176" t="str">
        <f>IF(ISBLANK(INDEX('Policy Characteristics'!I:I,MATCH($C920,'Policy Characteristics'!$C:$C,0))),"",INDEX('Policy Characteristics'!I:I,MATCH($C920,'Policy Characteristics'!$C:$C,0)))</f>
        <v>% of potential achieved</v>
      </c>
      <c r="P920" s="176" t="str">
        <f>IF(ISBLANK(INDEX('Policy Characteristics'!J:J,MATCH($C920,'Policy Characteristics'!$C:$C,0))),"",INDEX('Policy Characteristics'!J:J,MATCH($C920,'Policy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0" s="176" t="str">
        <f>IF(ISBLANK(INDEX('Policy Characteristics'!K:K,MATCH($C920,'Policy Characteristics'!$C:$C,0))),"",INDEX('Policy Characteristics'!K:K,MATCH($C920,'Policy Characteristics'!$C:$C,0)))</f>
        <v/>
      </c>
      <c r="R920" s="176" t="str">
        <f>IF(ISBLANK(INDEX('Policy Characteristics'!L:L,MATCH($C920,'Policy Characteristics'!$C:$C,0))),"",INDEX('Policy Characteristics'!L:L,MATCH($C920,'Policy Characteristics'!$C:$C,0)))</f>
        <v/>
      </c>
    </row>
    <row r="921" spans="1:18" s="2" customFormat="1" x14ac:dyDescent="0.25">
      <c r="A921" s="176" t="str">
        <f>IF(ISBLANK(INDEX('Policy Characteristics'!A:A,MATCH($C921,'Policy Characteristics'!$C:$C,0))),"",INDEX('Policy Characteristics'!A:A,MATCH($C921,'Policy Characteristics'!$C:$C,0)))</f>
        <v>Industry</v>
      </c>
      <c r="B921" s="184" t="str">
        <f>IF(ISBLANK(INDEX('Policy Characteristics'!B:B,MATCH($C921,'Policy Characteristics'!$C:$C,0))),"",INDEX('Policy Characteristics'!B:B,MATCH($C921,'Policy Characteristics'!$C:$C,0)))</f>
        <v>Feedstock Shifting</v>
      </c>
      <c r="C921" s="176" t="str">
        <f t="shared" si="41"/>
        <v>Fraction of Feedstock Shifted This Year</v>
      </c>
      <c r="D921" s="6" t="s">
        <v>1940</v>
      </c>
      <c r="E921" s="47" t="s">
        <v>1283</v>
      </c>
      <c r="F921" t="s">
        <v>1904</v>
      </c>
      <c r="G921" s="47" t="s">
        <v>1287</v>
      </c>
      <c r="H921" s="49">
        <v>2543</v>
      </c>
      <c r="I921" s="197" t="s">
        <v>44</v>
      </c>
      <c r="J921" s="177" t="str">
        <f>IF(ISBLANK(INDEX('Policy Characteristics'!D:D,MATCH($C921,'Policy Characteristics'!$C:$C,0))),"",INDEX('Policy Characteristics'!D:D,MATCH($C921,'Policy Characteristics'!$C:$C,0)))</f>
        <v>Feedstock Shifting</v>
      </c>
      <c r="K921" s="176" t="str">
        <f>IF(ISBLANK(INDEX('Policy Characteristics'!E:E,MATCH($C921,'Policy Characteristics'!$C:$C,0))),"",INDEX('Policy Characteristics'!E:E,MATCH($C921,'Policy Characteristics'!$C:$C,0)))</f>
        <v>indst feedstock shifting</v>
      </c>
      <c r="L921" s="176">
        <f>IF(ISBLANK(INDEX('Policy Characteristics'!F:F,MATCH($C921,'Policy Characteristics'!$C:$C,0))),"",INDEX('Policy Characteristics'!F:F,MATCH($C921,'Policy Characteristics'!$C:$C,0)))</f>
        <v>0</v>
      </c>
      <c r="M921" s="176">
        <f>IF(ISBLANK(INDEX('Policy Characteristics'!G:G,MATCH($C921,'Policy Characteristics'!$C:$C,0))),"",INDEX('Policy Characteristics'!G:G,MATCH($C921,'Policy Characteristics'!$C:$C,0)))</f>
        <v>1</v>
      </c>
      <c r="N921" s="176">
        <f>IF(ISBLANK(INDEX('Policy Characteristics'!H:H,MATCH($C921,'Policy Characteristics'!$C:$C,0))),"",INDEX('Policy Characteristics'!H:H,MATCH($C921,'Policy Characteristics'!$C:$C,0)))</f>
        <v>0.01</v>
      </c>
      <c r="O921" s="176" t="str">
        <f>IF(ISBLANK(INDEX('Policy Characteristics'!I:I,MATCH($C921,'Policy Characteristics'!$C:$C,0))),"",INDEX('Policy Characteristics'!I:I,MATCH($C921,'Policy Characteristics'!$C:$C,0)))</f>
        <v>% of potential achieved</v>
      </c>
      <c r="P921" s="176" t="str">
        <f>IF(ISBLANK(INDEX('Policy Characteristics'!J:J,MATCH($C921,'Policy Characteristics'!$C:$C,0))),"",INDEX('Policy Characteristics'!J:J,MATCH($C921,'Policy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1" s="176" t="str">
        <f>IF(ISBLANK(INDEX('Policy Characteristics'!K:K,MATCH($C921,'Policy Characteristics'!$C:$C,0))),"",INDEX('Policy Characteristics'!K:K,MATCH($C921,'Policy Characteristics'!$C:$C,0)))</f>
        <v/>
      </c>
      <c r="R921" s="176" t="str">
        <f>IF(ISBLANK(INDEX('Policy Characteristics'!L:L,MATCH($C921,'Policy Characteristics'!$C:$C,0))),"",INDEX('Policy Characteristics'!L:L,MATCH($C921,'Policy Characteristics'!$C:$C,0)))</f>
        <v/>
      </c>
    </row>
    <row r="922" spans="1:18" s="2" customFormat="1" x14ac:dyDescent="0.25">
      <c r="A922" s="176" t="str">
        <f>IF(ISBLANK(INDEX('Policy Characteristics'!A:A,MATCH($C922,'Policy Characteristics'!$C:$C,0))),"",INDEX('Policy Characteristics'!A:A,MATCH($C922,'Policy Characteristics'!$C:$C,0)))</f>
        <v>Industry</v>
      </c>
      <c r="B922" s="184" t="str">
        <f>IF(ISBLANK(INDEX('Policy Characteristics'!B:B,MATCH($C922,'Policy Characteristics'!$C:$C,0))),"",INDEX('Policy Characteristics'!B:B,MATCH($C922,'Policy Characteristics'!$C:$C,0)))</f>
        <v>Feedstock Shifting</v>
      </c>
      <c r="C922" s="176" t="str">
        <f t="shared" si="41"/>
        <v>Fraction of Feedstock Shifted This Year</v>
      </c>
      <c r="D922" s="6" t="s">
        <v>1940</v>
      </c>
      <c r="E922" s="47" t="s">
        <v>1284</v>
      </c>
      <c r="F922" t="s">
        <v>1904</v>
      </c>
      <c r="G922" s="47" t="s">
        <v>1288</v>
      </c>
      <c r="H922" s="49">
        <v>2544</v>
      </c>
      <c r="I922" s="197" t="s">
        <v>44</v>
      </c>
      <c r="J922" s="177" t="str">
        <f>IF(ISBLANK(INDEX('Policy Characteristics'!D:D,MATCH($C922,'Policy Characteristics'!$C:$C,0))),"",INDEX('Policy Characteristics'!D:D,MATCH($C922,'Policy Characteristics'!$C:$C,0)))</f>
        <v>Feedstock Shifting</v>
      </c>
      <c r="K922" s="176" t="str">
        <f>IF(ISBLANK(INDEX('Policy Characteristics'!E:E,MATCH($C922,'Policy Characteristics'!$C:$C,0))),"",INDEX('Policy Characteristics'!E:E,MATCH($C922,'Policy Characteristics'!$C:$C,0)))</f>
        <v>indst feedstock shifting</v>
      </c>
      <c r="L922" s="176">
        <f>IF(ISBLANK(INDEX('Policy Characteristics'!F:F,MATCH($C922,'Policy Characteristics'!$C:$C,0))),"",INDEX('Policy Characteristics'!F:F,MATCH($C922,'Policy Characteristics'!$C:$C,0)))</f>
        <v>0</v>
      </c>
      <c r="M922" s="176">
        <f>IF(ISBLANK(INDEX('Policy Characteristics'!G:G,MATCH($C922,'Policy Characteristics'!$C:$C,0))),"",INDEX('Policy Characteristics'!G:G,MATCH($C922,'Policy Characteristics'!$C:$C,0)))</f>
        <v>1</v>
      </c>
      <c r="N922" s="176">
        <f>IF(ISBLANK(INDEX('Policy Characteristics'!H:H,MATCH($C922,'Policy Characteristics'!$C:$C,0))),"",INDEX('Policy Characteristics'!H:H,MATCH($C922,'Policy Characteristics'!$C:$C,0)))</f>
        <v>0.01</v>
      </c>
      <c r="O922" s="176" t="str">
        <f>IF(ISBLANK(INDEX('Policy Characteristics'!I:I,MATCH($C922,'Policy Characteristics'!$C:$C,0))),"",INDEX('Policy Characteristics'!I:I,MATCH($C922,'Policy Characteristics'!$C:$C,0)))</f>
        <v>% of potential achieved</v>
      </c>
      <c r="P922" s="176" t="str">
        <f>IF(ISBLANK(INDEX('Policy Characteristics'!J:J,MATCH($C922,'Policy Characteristics'!$C:$C,0))),"",INDEX('Policy Characteristics'!J:J,MATCH($C922,'Policy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2" s="176" t="str">
        <f>IF(ISBLANK(INDEX('Policy Characteristics'!K:K,MATCH($C922,'Policy Characteristics'!$C:$C,0))),"",INDEX('Policy Characteristics'!K:K,MATCH($C922,'Policy Characteristics'!$C:$C,0)))</f>
        <v/>
      </c>
      <c r="R922" s="176" t="str">
        <f>IF(ISBLANK(INDEX('Policy Characteristics'!L:L,MATCH($C922,'Policy Characteristics'!$C:$C,0))),"",INDEX('Policy Characteristics'!L:L,MATCH($C922,'Policy Characteristics'!$C:$C,0)))</f>
        <v/>
      </c>
    </row>
    <row r="923" spans="1:18" s="2" customFormat="1" x14ac:dyDescent="0.25">
      <c r="A923" s="176" t="str">
        <f>IF(ISBLANK(INDEX('Policy Characteristics'!A:A,MATCH($C923,'Policy Characteristics'!$C:$C,0))),"",INDEX('Policy Characteristics'!A:A,MATCH($C923,'Policy Characteristics'!$C:$C,0)))</f>
        <v>Industry</v>
      </c>
      <c r="B923" s="184" t="str">
        <f>IF(ISBLANK(INDEX('Policy Characteristics'!B:B,MATCH($C923,'Policy Characteristics'!$C:$C,0))),"",INDEX('Policy Characteristics'!B:B,MATCH($C923,'Policy Characteristics'!$C:$C,0)))</f>
        <v>Feedstock Shifting</v>
      </c>
      <c r="C923" s="176" t="str">
        <f t="shared" si="41"/>
        <v>Fraction of Feedstock Shifted This Year</v>
      </c>
      <c r="D923" s="6" t="s">
        <v>1940</v>
      </c>
      <c r="E923" s="47" t="s">
        <v>1285</v>
      </c>
      <c r="F923" t="s">
        <v>1904</v>
      </c>
      <c r="G923" s="47" t="s">
        <v>1291</v>
      </c>
      <c r="H923" s="49">
        <v>2545</v>
      </c>
      <c r="I923" s="197" t="s">
        <v>44</v>
      </c>
      <c r="J923" s="177" t="str">
        <f>IF(ISBLANK(INDEX('Policy Characteristics'!D:D,MATCH($C923,'Policy Characteristics'!$C:$C,0))),"",INDEX('Policy Characteristics'!D:D,MATCH($C923,'Policy Characteristics'!$C:$C,0)))</f>
        <v>Feedstock Shifting</v>
      </c>
      <c r="K923" s="176" t="str">
        <f>IF(ISBLANK(INDEX('Policy Characteristics'!E:E,MATCH($C923,'Policy Characteristics'!$C:$C,0))),"",INDEX('Policy Characteristics'!E:E,MATCH($C923,'Policy Characteristics'!$C:$C,0)))</f>
        <v>indst feedstock shifting</v>
      </c>
      <c r="L923" s="176">
        <f>IF(ISBLANK(INDEX('Policy Characteristics'!F:F,MATCH($C923,'Policy Characteristics'!$C:$C,0))),"",INDEX('Policy Characteristics'!F:F,MATCH($C923,'Policy Characteristics'!$C:$C,0)))</f>
        <v>0</v>
      </c>
      <c r="M923" s="176">
        <f>IF(ISBLANK(INDEX('Policy Characteristics'!G:G,MATCH($C923,'Policy Characteristics'!$C:$C,0))),"",INDEX('Policy Characteristics'!G:G,MATCH($C923,'Policy Characteristics'!$C:$C,0)))</f>
        <v>1</v>
      </c>
      <c r="N923" s="176">
        <f>IF(ISBLANK(INDEX('Policy Characteristics'!H:H,MATCH($C923,'Policy Characteristics'!$C:$C,0))),"",INDEX('Policy Characteristics'!H:H,MATCH($C923,'Policy Characteristics'!$C:$C,0)))</f>
        <v>0.01</v>
      </c>
      <c r="O923" s="176" t="str">
        <f>IF(ISBLANK(INDEX('Policy Characteristics'!I:I,MATCH($C923,'Policy Characteristics'!$C:$C,0))),"",INDEX('Policy Characteristics'!I:I,MATCH($C923,'Policy Characteristics'!$C:$C,0)))</f>
        <v>% of potential achieved</v>
      </c>
      <c r="P923" s="176" t="str">
        <f>IF(ISBLANK(INDEX('Policy Characteristics'!J:J,MATCH($C923,'Policy Characteristics'!$C:$C,0))),"",INDEX('Policy Characteristics'!J:J,MATCH($C923,'Policy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3" s="176" t="str">
        <f>IF(ISBLANK(INDEX('Policy Characteristics'!K:K,MATCH($C923,'Policy Characteristics'!$C:$C,0))),"",INDEX('Policy Characteristics'!K:K,MATCH($C923,'Policy Characteristics'!$C:$C,0)))</f>
        <v/>
      </c>
      <c r="R923" s="176" t="str">
        <f>IF(ISBLANK(INDEX('Policy Characteristics'!L:L,MATCH($C923,'Policy Characteristics'!$C:$C,0))),"",INDEX('Policy Characteristics'!L:L,MATCH($C923,'Policy Characteristics'!$C:$C,0)))</f>
        <v/>
      </c>
    </row>
    <row r="924" spans="1:18" s="2" customFormat="1" x14ac:dyDescent="0.25">
      <c r="A924" s="176" t="str">
        <f>IF(ISBLANK(INDEX('Policy Characteristics'!A:A,MATCH($C924,'Policy Characteristics'!$C:$C,0))),"",INDEX('Policy Characteristics'!A:A,MATCH($C924,'Policy Characteristics'!$C:$C,0)))</f>
        <v>Industry</v>
      </c>
      <c r="B924" s="184" t="str">
        <f>IF(ISBLANK(INDEX('Policy Characteristics'!B:B,MATCH($C924,'Policy Characteristics'!$C:$C,0))),"",INDEX('Policy Characteristics'!B:B,MATCH($C924,'Policy Characteristics'!$C:$C,0)))</f>
        <v>Feedstock Shifting</v>
      </c>
      <c r="C924" s="176" t="str">
        <f t="shared" si="41"/>
        <v>Fraction of Feedstock Shifted This Year</v>
      </c>
      <c r="D924" s="6" t="s">
        <v>1940</v>
      </c>
      <c r="E924" s="47" t="s">
        <v>1582</v>
      </c>
      <c r="F924" t="s">
        <v>1904</v>
      </c>
      <c r="G924" s="47" t="s">
        <v>1585</v>
      </c>
      <c r="H924" s="49">
        <v>2546</v>
      </c>
      <c r="I924" s="197" t="s">
        <v>44</v>
      </c>
      <c r="J924" s="177" t="str">
        <f>IF(ISBLANK(INDEX('Policy Characteristics'!D:D,MATCH($C924,'Policy Characteristics'!$C:$C,0))),"",INDEX('Policy Characteristics'!D:D,MATCH($C924,'Policy Characteristics'!$C:$C,0)))</f>
        <v>Feedstock Shifting</v>
      </c>
      <c r="K924" s="176" t="str">
        <f>IF(ISBLANK(INDEX('Policy Characteristics'!E:E,MATCH($C924,'Policy Characteristics'!$C:$C,0))),"",INDEX('Policy Characteristics'!E:E,MATCH($C924,'Policy Characteristics'!$C:$C,0)))</f>
        <v>indst feedstock shifting</v>
      </c>
      <c r="L924" s="176">
        <f>IF(ISBLANK(INDEX('Policy Characteristics'!F:F,MATCH($C924,'Policy Characteristics'!$C:$C,0))),"",INDEX('Policy Characteristics'!F:F,MATCH($C924,'Policy Characteristics'!$C:$C,0)))</f>
        <v>0</v>
      </c>
      <c r="M924" s="176">
        <f>IF(ISBLANK(INDEX('Policy Characteristics'!G:G,MATCH($C924,'Policy Characteristics'!$C:$C,0))),"",INDEX('Policy Characteristics'!G:G,MATCH($C924,'Policy Characteristics'!$C:$C,0)))</f>
        <v>1</v>
      </c>
      <c r="N924" s="176">
        <f>IF(ISBLANK(INDEX('Policy Characteristics'!H:H,MATCH($C924,'Policy Characteristics'!$C:$C,0))),"",INDEX('Policy Characteristics'!H:H,MATCH($C924,'Policy Characteristics'!$C:$C,0)))</f>
        <v>0.01</v>
      </c>
      <c r="O924" s="176" t="str">
        <f>IF(ISBLANK(INDEX('Policy Characteristics'!I:I,MATCH($C924,'Policy Characteristics'!$C:$C,0))),"",INDEX('Policy Characteristics'!I:I,MATCH($C924,'Policy Characteristics'!$C:$C,0)))</f>
        <v>% of potential achieved</v>
      </c>
      <c r="P924" s="176" t="str">
        <f>IF(ISBLANK(INDEX('Policy Characteristics'!J:J,MATCH($C924,'Policy Characteristics'!$C:$C,0))),"",INDEX('Policy Characteristics'!J:J,MATCH($C924,'Policy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4" s="176" t="str">
        <f>IF(ISBLANK(INDEX('Policy Characteristics'!K:K,MATCH($C924,'Policy Characteristics'!$C:$C,0))),"",INDEX('Policy Characteristics'!K:K,MATCH($C924,'Policy Characteristics'!$C:$C,0)))</f>
        <v/>
      </c>
      <c r="R924" s="176" t="str">
        <f>IF(ISBLANK(INDEX('Policy Characteristics'!L:L,MATCH($C924,'Policy Characteristics'!$C:$C,0))),"",INDEX('Policy Characteristics'!L:L,MATCH($C924,'Policy Characteristics'!$C:$C,0)))</f>
        <v/>
      </c>
    </row>
    <row r="925" spans="1:18" s="2" customFormat="1" x14ac:dyDescent="0.25">
      <c r="A925" s="176" t="str">
        <f>IF(ISBLANK(INDEX('Policy Characteristics'!A:A,MATCH($C925,'Policy Characteristics'!$C:$C,0))),"",INDEX('Policy Characteristics'!A:A,MATCH($C925,'Policy Characteristics'!$C:$C,0)))</f>
        <v>Industry</v>
      </c>
      <c r="B925" s="184" t="str">
        <f>IF(ISBLANK(INDEX('Policy Characteristics'!B:B,MATCH($C925,'Policy Characteristics'!$C:$C,0))),"",INDEX('Policy Characteristics'!B:B,MATCH($C925,'Policy Characteristics'!$C:$C,0)))</f>
        <v>Feedstock Shifting</v>
      </c>
      <c r="C925" s="176" t="str">
        <f t="shared" si="41"/>
        <v>Fraction of Feedstock Shifted This Year</v>
      </c>
      <c r="D925" s="6" t="s">
        <v>1940</v>
      </c>
      <c r="E925" s="47" t="s">
        <v>1583</v>
      </c>
      <c r="F925" t="s">
        <v>1904</v>
      </c>
      <c r="G925" s="47" t="s">
        <v>1587</v>
      </c>
      <c r="H925" s="49">
        <v>2547</v>
      </c>
      <c r="I925" s="197" t="s">
        <v>44</v>
      </c>
      <c r="J925" s="177" t="str">
        <f>IF(ISBLANK(INDEX('Policy Characteristics'!D:D,MATCH($C925,'Policy Characteristics'!$C:$C,0))),"",INDEX('Policy Characteristics'!D:D,MATCH($C925,'Policy Characteristics'!$C:$C,0)))</f>
        <v>Feedstock Shifting</v>
      </c>
      <c r="K925" s="176" t="str">
        <f>IF(ISBLANK(INDEX('Policy Characteristics'!E:E,MATCH($C925,'Policy Characteristics'!$C:$C,0))),"",INDEX('Policy Characteristics'!E:E,MATCH($C925,'Policy Characteristics'!$C:$C,0)))</f>
        <v>indst feedstock shifting</v>
      </c>
      <c r="L925" s="176">
        <f>IF(ISBLANK(INDEX('Policy Characteristics'!F:F,MATCH($C925,'Policy Characteristics'!$C:$C,0))),"",INDEX('Policy Characteristics'!F:F,MATCH($C925,'Policy Characteristics'!$C:$C,0)))</f>
        <v>0</v>
      </c>
      <c r="M925" s="176">
        <f>IF(ISBLANK(INDEX('Policy Characteristics'!G:G,MATCH($C925,'Policy Characteristics'!$C:$C,0))),"",INDEX('Policy Characteristics'!G:G,MATCH($C925,'Policy Characteristics'!$C:$C,0)))</f>
        <v>1</v>
      </c>
      <c r="N925" s="176">
        <f>IF(ISBLANK(INDEX('Policy Characteristics'!H:H,MATCH($C925,'Policy Characteristics'!$C:$C,0))),"",INDEX('Policy Characteristics'!H:H,MATCH($C925,'Policy Characteristics'!$C:$C,0)))</f>
        <v>0.01</v>
      </c>
      <c r="O925" s="176" t="str">
        <f>IF(ISBLANK(INDEX('Policy Characteristics'!I:I,MATCH($C925,'Policy Characteristics'!$C:$C,0))),"",INDEX('Policy Characteristics'!I:I,MATCH($C925,'Policy Characteristics'!$C:$C,0)))</f>
        <v>% of potential achieved</v>
      </c>
      <c r="P925" s="176" t="str">
        <f>IF(ISBLANK(INDEX('Policy Characteristics'!J:J,MATCH($C925,'Policy Characteristics'!$C:$C,0))),"",INDEX('Policy Characteristics'!J:J,MATCH($C925,'Policy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5" s="176" t="str">
        <f>IF(ISBLANK(INDEX('Policy Characteristics'!K:K,MATCH($C925,'Policy Characteristics'!$C:$C,0))),"",INDEX('Policy Characteristics'!K:K,MATCH($C925,'Policy Characteristics'!$C:$C,0)))</f>
        <v/>
      </c>
      <c r="R925" s="176" t="str">
        <f>IF(ISBLANK(INDEX('Policy Characteristics'!L:L,MATCH($C925,'Policy Characteristics'!$C:$C,0))),"",INDEX('Policy Characteristics'!L:L,MATCH($C925,'Policy Characteristics'!$C:$C,0)))</f>
        <v/>
      </c>
    </row>
    <row r="926" spans="1:18" s="2" customFormat="1" x14ac:dyDescent="0.25">
      <c r="A926" s="176" t="str">
        <f>IF(ISBLANK(INDEX('Policy Characteristics'!A:A,MATCH($C926,'Policy Characteristics'!$C:$C,0))),"",INDEX('Policy Characteristics'!A:A,MATCH($C926,'Policy Characteristics'!$C:$C,0)))</f>
        <v>Industry</v>
      </c>
      <c r="B926" s="184" t="str">
        <f>IF(ISBLANK(INDEX('Policy Characteristics'!B:B,MATCH($C926,'Policy Characteristics'!$C:$C,0))),"",INDEX('Policy Characteristics'!B:B,MATCH($C926,'Policy Characteristics'!$C:$C,0)))</f>
        <v>Feedstock Shifting</v>
      </c>
      <c r="C926" s="176" t="str">
        <f t="shared" si="41"/>
        <v>Fraction of Feedstock Shifted This Year</v>
      </c>
      <c r="D926" s="6" t="s">
        <v>1940</v>
      </c>
      <c r="E926" s="47" t="s">
        <v>1584</v>
      </c>
      <c r="F926" t="s">
        <v>1904</v>
      </c>
      <c r="G926" s="47" t="s">
        <v>1588</v>
      </c>
      <c r="H926" s="49">
        <v>2548</v>
      </c>
      <c r="I926" s="197" t="s">
        <v>44</v>
      </c>
      <c r="J926" s="177" t="str">
        <f>IF(ISBLANK(INDEX('Policy Characteristics'!D:D,MATCH($C926,'Policy Characteristics'!$C:$C,0))),"",INDEX('Policy Characteristics'!D:D,MATCH($C926,'Policy Characteristics'!$C:$C,0)))</f>
        <v>Feedstock Shifting</v>
      </c>
      <c r="K926" s="176" t="str">
        <f>IF(ISBLANK(INDEX('Policy Characteristics'!E:E,MATCH($C926,'Policy Characteristics'!$C:$C,0))),"",INDEX('Policy Characteristics'!E:E,MATCH($C926,'Policy Characteristics'!$C:$C,0)))</f>
        <v>indst feedstock shifting</v>
      </c>
      <c r="L926" s="176">
        <f>IF(ISBLANK(INDEX('Policy Characteristics'!F:F,MATCH($C926,'Policy Characteristics'!$C:$C,0))),"",INDEX('Policy Characteristics'!F:F,MATCH($C926,'Policy Characteristics'!$C:$C,0)))</f>
        <v>0</v>
      </c>
      <c r="M926" s="176">
        <f>IF(ISBLANK(INDEX('Policy Characteristics'!G:G,MATCH($C926,'Policy Characteristics'!$C:$C,0))),"",INDEX('Policy Characteristics'!G:G,MATCH($C926,'Policy Characteristics'!$C:$C,0)))</f>
        <v>1</v>
      </c>
      <c r="N926" s="176">
        <f>IF(ISBLANK(INDEX('Policy Characteristics'!H:H,MATCH($C926,'Policy Characteristics'!$C:$C,0))),"",INDEX('Policy Characteristics'!H:H,MATCH($C926,'Policy Characteristics'!$C:$C,0)))</f>
        <v>0.01</v>
      </c>
      <c r="O926" s="176" t="str">
        <f>IF(ISBLANK(INDEX('Policy Characteristics'!I:I,MATCH($C926,'Policy Characteristics'!$C:$C,0))),"",INDEX('Policy Characteristics'!I:I,MATCH($C926,'Policy Characteristics'!$C:$C,0)))</f>
        <v>% of potential achieved</v>
      </c>
      <c r="P926" s="176" t="str">
        <f>IF(ISBLANK(INDEX('Policy Characteristics'!J:J,MATCH($C926,'Policy Characteristics'!$C:$C,0))),"",INDEX('Policy Characteristics'!J:J,MATCH($C926,'Policy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6" s="176" t="str">
        <f>IF(ISBLANK(INDEX('Policy Characteristics'!K:K,MATCH($C926,'Policy Characteristics'!$C:$C,0))),"",INDEX('Policy Characteristics'!K:K,MATCH($C926,'Policy Characteristics'!$C:$C,0)))</f>
        <v/>
      </c>
      <c r="R926" s="176" t="str">
        <f>IF(ISBLANK(INDEX('Policy Characteristics'!L:L,MATCH($C926,'Policy Characteristics'!$C:$C,0))),"",INDEX('Policy Characteristics'!L:L,MATCH($C926,'Policy Characteristics'!$C:$C,0)))</f>
        <v/>
      </c>
    </row>
    <row r="927" spans="1:18" s="2" customFormat="1" x14ac:dyDescent="0.25">
      <c r="A927" s="176" t="str">
        <f>IF(ISBLANK(INDEX('Policy Characteristics'!A:A,MATCH($C927,'Policy Characteristics'!$C:$C,0))),"",INDEX('Policy Characteristics'!A:A,MATCH($C927,'Policy Characteristics'!$C:$C,0)))</f>
        <v>Industry</v>
      </c>
      <c r="B927" s="184" t="str">
        <f>IF(ISBLANK(INDEX('Policy Characteristics'!B:B,MATCH($C927,'Policy Characteristics'!$C:$C,0))),"",INDEX('Policy Characteristics'!B:B,MATCH($C927,'Policy Characteristics'!$C:$C,0)))</f>
        <v>Feedstock Shifting</v>
      </c>
      <c r="C927" s="176" t="str">
        <f t="shared" si="41"/>
        <v>Fraction of Feedstock Shifted This Year</v>
      </c>
      <c r="D927" s="6" t="s">
        <v>1940</v>
      </c>
      <c r="E927" s="47" t="s">
        <v>1581</v>
      </c>
      <c r="F927" t="s">
        <v>1904</v>
      </c>
      <c r="G927" s="47" t="s">
        <v>1586</v>
      </c>
      <c r="H927" s="49">
        <v>2549</v>
      </c>
      <c r="I927" s="197" t="s">
        <v>44</v>
      </c>
      <c r="J927" s="177" t="str">
        <f>IF(ISBLANK(INDEX('Policy Characteristics'!D:D,MATCH($C927,'Policy Characteristics'!$C:$C,0))),"",INDEX('Policy Characteristics'!D:D,MATCH($C927,'Policy Characteristics'!$C:$C,0)))</f>
        <v>Feedstock Shifting</v>
      </c>
      <c r="K927" s="176" t="str">
        <f>IF(ISBLANK(INDEX('Policy Characteristics'!E:E,MATCH($C927,'Policy Characteristics'!$C:$C,0))),"",INDEX('Policy Characteristics'!E:E,MATCH($C927,'Policy Characteristics'!$C:$C,0)))</f>
        <v>indst feedstock shifting</v>
      </c>
      <c r="L927" s="176">
        <f>IF(ISBLANK(INDEX('Policy Characteristics'!F:F,MATCH($C927,'Policy Characteristics'!$C:$C,0))),"",INDEX('Policy Characteristics'!F:F,MATCH($C927,'Policy Characteristics'!$C:$C,0)))</f>
        <v>0</v>
      </c>
      <c r="M927" s="176">
        <f>IF(ISBLANK(INDEX('Policy Characteristics'!G:G,MATCH($C927,'Policy Characteristics'!$C:$C,0))),"",INDEX('Policy Characteristics'!G:G,MATCH($C927,'Policy Characteristics'!$C:$C,0)))</f>
        <v>1</v>
      </c>
      <c r="N927" s="176">
        <f>IF(ISBLANK(INDEX('Policy Characteristics'!H:H,MATCH($C927,'Policy Characteristics'!$C:$C,0))),"",INDEX('Policy Characteristics'!H:H,MATCH($C927,'Policy Characteristics'!$C:$C,0)))</f>
        <v>0.01</v>
      </c>
      <c r="O927" s="176" t="str">
        <f>IF(ISBLANK(INDEX('Policy Characteristics'!I:I,MATCH($C927,'Policy Characteristics'!$C:$C,0))),"",INDEX('Policy Characteristics'!I:I,MATCH($C927,'Policy Characteristics'!$C:$C,0)))</f>
        <v>% of potential achieved</v>
      </c>
      <c r="P927" s="176" t="str">
        <f>IF(ISBLANK(INDEX('Policy Characteristics'!J:J,MATCH($C927,'Policy Characteristics'!$C:$C,0))),"",INDEX('Policy Characteristics'!J:J,MATCH($C927,'Policy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7" s="176" t="str">
        <f>IF(ISBLANK(INDEX('Policy Characteristics'!K:K,MATCH($C927,'Policy Characteristics'!$C:$C,0))),"",INDEX('Policy Characteristics'!K:K,MATCH($C927,'Policy Characteristics'!$C:$C,0)))</f>
        <v/>
      </c>
      <c r="R927" s="176" t="str">
        <f>IF(ISBLANK(INDEX('Policy Characteristics'!L:L,MATCH($C927,'Policy Characteristics'!$C:$C,0))),"",INDEX('Policy Characteristics'!L:L,MATCH($C927,'Policy Characteristics'!$C:$C,0)))</f>
        <v/>
      </c>
    </row>
    <row r="928" spans="1:18" s="2" customFormat="1" x14ac:dyDescent="0.25">
      <c r="A928" s="176" t="str">
        <f>IF(ISBLANK(INDEX('Policy Characteristics'!A:A,MATCH($C928,'Policy Characteristics'!$C:$C,0))),"",INDEX('Policy Characteristics'!A:A,MATCH($C928,'Policy Characteristics'!$C:$C,0)))</f>
        <v>Industry</v>
      </c>
      <c r="B928" s="184" t="str">
        <f>IF(ISBLANK(INDEX('Policy Characteristics'!B:B,MATCH($C928,'Policy Characteristics'!$C:$C,0))),"",INDEX('Policy Characteristics'!B:B,MATCH($C928,'Policy Characteristics'!$C:$C,0)))</f>
        <v>Feedstock Shifting</v>
      </c>
      <c r="C928" s="176" t="str">
        <f t="shared" si="41"/>
        <v>Fraction of Feedstock Shifted This Year</v>
      </c>
      <c r="D928" s="6" t="s">
        <v>1941</v>
      </c>
      <c r="E928" s="47" t="s">
        <v>1280</v>
      </c>
      <c r="F928" t="s">
        <v>1455</v>
      </c>
      <c r="G928" s="47" t="s">
        <v>1286</v>
      </c>
      <c r="H928" s="49">
        <v>2550</v>
      </c>
      <c r="I928" s="197" t="s">
        <v>44</v>
      </c>
      <c r="J928" s="177" t="str">
        <f>IF(ISBLANK(INDEX('Policy Characteristics'!D:D,MATCH($C928,'Policy Characteristics'!$C:$C,0))),"",INDEX('Policy Characteristics'!D:D,MATCH($C928,'Policy Characteristics'!$C:$C,0)))</f>
        <v>Feedstock Shifting</v>
      </c>
      <c r="K928" s="176" t="str">
        <f>IF(ISBLANK(INDEX('Policy Characteristics'!E:E,MATCH($C928,'Policy Characteristics'!$C:$C,0))),"",INDEX('Policy Characteristics'!E:E,MATCH($C928,'Policy Characteristics'!$C:$C,0)))</f>
        <v>indst feedstock shifting</v>
      </c>
      <c r="L928" s="176">
        <f>IF(ISBLANK(INDEX('Policy Characteristics'!F:F,MATCH($C928,'Policy Characteristics'!$C:$C,0))),"",INDEX('Policy Characteristics'!F:F,MATCH($C928,'Policy Characteristics'!$C:$C,0)))</f>
        <v>0</v>
      </c>
      <c r="M928" s="176">
        <f>IF(ISBLANK(INDEX('Policy Characteristics'!G:G,MATCH($C928,'Policy Characteristics'!$C:$C,0))),"",INDEX('Policy Characteristics'!G:G,MATCH($C928,'Policy Characteristics'!$C:$C,0)))</f>
        <v>1</v>
      </c>
      <c r="N928" s="176">
        <f>IF(ISBLANK(INDEX('Policy Characteristics'!H:H,MATCH($C928,'Policy Characteristics'!$C:$C,0))),"",INDEX('Policy Characteristics'!H:H,MATCH($C928,'Policy Characteristics'!$C:$C,0)))</f>
        <v>0.01</v>
      </c>
      <c r="O928" s="176" t="str">
        <f>IF(ISBLANK(INDEX('Policy Characteristics'!I:I,MATCH($C928,'Policy Characteristics'!$C:$C,0))),"",INDEX('Policy Characteristics'!I:I,MATCH($C928,'Policy Characteristics'!$C:$C,0)))</f>
        <v>% of potential achieved</v>
      </c>
      <c r="P928" s="176" t="str">
        <f>IF(ISBLANK(INDEX('Policy Characteristics'!J:J,MATCH($C928,'Policy Characteristics'!$C:$C,0))),"",INDEX('Policy Characteristics'!J:J,MATCH($C928,'Policy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8" s="176" t="str">
        <f>IF(ISBLANK(INDEX('Policy Characteristics'!K:K,MATCH($C928,'Policy Characteristics'!$C:$C,0))),"",INDEX('Policy Characteristics'!K:K,MATCH($C928,'Policy Characteristics'!$C:$C,0)))</f>
        <v/>
      </c>
      <c r="R928" s="176" t="str">
        <f>IF(ISBLANK(INDEX('Policy Characteristics'!L:L,MATCH($C928,'Policy Characteristics'!$C:$C,0))),"",INDEX('Policy Characteristics'!L:L,MATCH($C928,'Policy Characteristics'!$C:$C,0)))</f>
        <v/>
      </c>
    </row>
    <row r="929" spans="1:18" s="2" customFormat="1" x14ac:dyDescent="0.25">
      <c r="A929" s="176" t="str">
        <f>IF(ISBLANK(INDEX('Policy Characteristics'!A:A,MATCH($C929,'Policy Characteristics'!$C:$C,0))),"",INDEX('Policy Characteristics'!A:A,MATCH($C929,'Policy Characteristics'!$C:$C,0)))</f>
        <v>Industry</v>
      </c>
      <c r="B929" s="184" t="str">
        <f>IF(ISBLANK(INDEX('Policy Characteristics'!B:B,MATCH($C929,'Policy Characteristics'!$C:$C,0))),"",INDEX('Policy Characteristics'!B:B,MATCH($C929,'Policy Characteristics'!$C:$C,0)))</f>
        <v>Feedstock Shifting</v>
      </c>
      <c r="C929" s="176" t="str">
        <f t="shared" si="41"/>
        <v>Fraction of Feedstock Shifted This Year</v>
      </c>
      <c r="D929" s="6" t="s">
        <v>1941</v>
      </c>
      <c r="E929" s="47" t="s">
        <v>1281</v>
      </c>
      <c r="F929" t="s">
        <v>1455</v>
      </c>
      <c r="G929" s="47" t="s">
        <v>1289</v>
      </c>
      <c r="H929" s="49">
        <v>2551</v>
      </c>
      <c r="I929" s="197" t="s">
        <v>44</v>
      </c>
      <c r="J929" s="177" t="str">
        <f>IF(ISBLANK(INDEX('Policy Characteristics'!D:D,MATCH($C929,'Policy Characteristics'!$C:$C,0))),"",INDEX('Policy Characteristics'!D:D,MATCH($C929,'Policy Characteristics'!$C:$C,0)))</f>
        <v>Feedstock Shifting</v>
      </c>
      <c r="K929" s="176" t="str">
        <f>IF(ISBLANK(INDEX('Policy Characteristics'!E:E,MATCH($C929,'Policy Characteristics'!$C:$C,0))),"",INDEX('Policy Characteristics'!E:E,MATCH($C929,'Policy Characteristics'!$C:$C,0)))</f>
        <v>indst feedstock shifting</v>
      </c>
      <c r="L929" s="176">
        <f>IF(ISBLANK(INDEX('Policy Characteristics'!F:F,MATCH($C929,'Policy Characteristics'!$C:$C,0))),"",INDEX('Policy Characteristics'!F:F,MATCH($C929,'Policy Characteristics'!$C:$C,0)))</f>
        <v>0</v>
      </c>
      <c r="M929" s="176">
        <f>IF(ISBLANK(INDEX('Policy Characteristics'!G:G,MATCH($C929,'Policy Characteristics'!$C:$C,0))),"",INDEX('Policy Characteristics'!G:G,MATCH($C929,'Policy Characteristics'!$C:$C,0)))</f>
        <v>1</v>
      </c>
      <c r="N929" s="176">
        <f>IF(ISBLANK(INDEX('Policy Characteristics'!H:H,MATCH($C929,'Policy Characteristics'!$C:$C,0))),"",INDEX('Policy Characteristics'!H:H,MATCH($C929,'Policy Characteristics'!$C:$C,0)))</f>
        <v>0.01</v>
      </c>
      <c r="O929" s="176" t="str">
        <f>IF(ISBLANK(INDEX('Policy Characteristics'!I:I,MATCH($C929,'Policy Characteristics'!$C:$C,0))),"",INDEX('Policy Characteristics'!I:I,MATCH($C929,'Policy Characteristics'!$C:$C,0)))</f>
        <v>% of potential achieved</v>
      </c>
      <c r="P929" s="176" t="str">
        <f>IF(ISBLANK(INDEX('Policy Characteristics'!J:J,MATCH($C929,'Policy Characteristics'!$C:$C,0))),"",INDEX('Policy Characteristics'!J:J,MATCH($C929,'Policy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9" s="176" t="str">
        <f>IF(ISBLANK(INDEX('Policy Characteristics'!K:K,MATCH($C929,'Policy Characteristics'!$C:$C,0))),"",INDEX('Policy Characteristics'!K:K,MATCH($C929,'Policy Characteristics'!$C:$C,0)))</f>
        <v/>
      </c>
      <c r="R929" s="176" t="str">
        <f>IF(ISBLANK(INDEX('Policy Characteristics'!L:L,MATCH($C929,'Policy Characteristics'!$C:$C,0))),"",INDEX('Policy Characteristics'!L:L,MATCH($C929,'Policy Characteristics'!$C:$C,0)))</f>
        <v/>
      </c>
    </row>
    <row r="930" spans="1:18" s="2" customFormat="1" x14ac:dyDescent="0.25">
      <c r="A930" s="176" t="str">
        <f>IF(ISBLANK(INDEX('Policy Characteristics'!A:A,MATCH($C930,'Policy Characteristics'!$C:$C,0))),"",INDEX('Policy Characteristics'!A:A,MATCH($C930,'Policy Characteristics'!$C:$C,0)))</f>
        <v>Industry</v>
      </c>
      <c r="B930" s="184" t="str">
        <f>IF(ISBLANK(INDEX('Policy Characteristics'!B:B,MATCH($C930,'Policy Characteristics'!$C:$C,0))),"",INDEX('Policy Characteristics'!B:B,MATCH($C930,'Policy Characteristics'!$C:$C,0)))</f>
        <v>Feedstock Shifting</v>
      </c>
      <c r="C930" s="176" t="str">
        <f t="shared" si="41"/>
        <v>Fraction of Feedstock Shifted This Year</v>
      </c>
      <c r="D930" s="6" t="s">
        <v>1941</v>
      </c>
      <c r="E930" s="47" t="s">
        <v>1282</v>
      </c>
      <c r="F930" t="s">
        <v>1455</v>
      </c>
      <c r="G930" s="47" t="s">
        <v>1290</v>
      </c>
      <c r="H930" s="49">
        <v>2552</v>
      </c>
      <c r="I930" s="197" t="s">
        <v>43</v>
      </c>
      <c r="J930" s="177" t="str">
        <f>IF(ISBLANK(INDEX('Policy Characteristics'!D:D,MATCH($C930,'Policy Characteristics'!$C:$C,0))),"",INDEX('Policy Characteristics'!D:D,MATCH($C930,'Policy Characteristics'!$C:$C,0)))</f>
        <v>Feedstock Shifting</v>
      </c>
      <c r="K930" s="176" t="str">
        <f>IF(ISBLANK(INDEX('Policy Characteristics'!E:E,MATCH($C930,'Policy Characteristics'!$C:$C,0))),"",INDEX('Policy Characteristics'!E:E,MATCH($C930,'Policy Characteristics'!$C:$C,0)))</f>
        <v>indst feedstock shifting</v>
      </c>
      <c r="L930" s="176">
        <f>IF(ISBLANK(INDEX('Policy Characteristics'!F:F,MATCH($C930,'Policy Characteristics'!$C:$C,0))),"",INDEX('Policy Characteristics'!F:F,MATCH($C930,'Policy Characteristics'!$C:$C,0)))</f>
        <v>0</v>
      </c>
      <c r="M930" s="176">
        <f>IF(ISBLANK(INDEX('Policy Characteristics'!G:G,MATCH($C930,'Policy Characteristics'!$C:$C,0))),"",INDEX('Policy Characteristics'!G:G,MATCH($C930,'Policy Characteristics'!$C:$C,0)))</f>
        <v>1</v>
      </c>
      <c r="N930" s="176">
        <f>IF(ISBLANK(INDEX('Policy Characteristics'!H:H,MATCH($C930,'Policy Characteristics'!$C:$C,0))),"",INDEX('Policy Characteristics'!H:H,MATCH($C930,'Policy Characteristics'!$C:$C,0)))</f>
        <v>0.01</v>
      </c>
      <c r="O930" s="176" t="str">
        <f>IF(ISBLANK(INDEX('Policy Characteristics'!I:I,MATCH($C930,'Policy Characteristics'!$C:$C,0))),"",INDEX('Policy Characteristics'!I:I,MATCH($C930,'Policy Characteristics'!$C:$C,0)))</f>
        <v>% of potential achieved</v>
      </c>
      <c r="P930" s="176" t="str">
        <f>IF(ISBLANK(INDEX('Policy Characteristics'!J:J,MATCH($C930,'Policy Characteristics'!$C:$C,0))),"",INDEX('Policy Characteristics'!J:J,MATCH($C930,'Policy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0" s="176" t="str">
        <f>IF(ISBLANK(INDEX('Policy Characteristics'!K:K,MATCH($C930,'Policy Characteristics'!$C:$C,0))),"",INDEX('Policy Characteristics'!K:K,MATCH($C930,'Policy Characteristics'!$C:$C,0)))</f>
        <v/>
      </c>
      <c r="R930" s="176" t="str">
        <f>IF(ISBLANK(INDEX('Policy Characteristics'!L:L,MATCH($C930,'Policy Characteristics'!$C:$C,0))),"",INDEX('Policy Characteristics'!L:L,MATCH($C930,'Policy Characteristics'!$C:$C,0)))</f>
        <v/>
      </c>
    </row>
    <row r="931" spans="1:18" s="2" customFormat="1" x14ac:dyDescent="0.25">
      <c r="A931" s="176" t="str">
        <f>IF(ISBLANK(INDEX('Policy Characteristics'!A:A,MATCH($C931,'Policy Characteristics'!$C:$C,0))),"",INDEX('Policy Characteristics'!A:A,MATCH($C931,'Policy Characteristics'!$C:$C,0)))</f>
        <v>Industry</v>
      </c>
      <c r="B931" s="184" t="str">
        <f>IF(ISBLANK(INDEX('Policy Characteristics'!B:B,MATCH($C931,'Policy Characteristics'!$C:$C,0))),"",INDEX('Policy Characteristics'!B:B,MATCH($C931,'Policy Characteristics'!$C:$C,0)))</f>
        <v>Feedstock Shifting</v>
      </c>
      <c r="C931" s="176" t="str">
        <f t="shared" si="41"/>
        <v>Fraction of Feedstock Shifted This Year</v>
      </c>
      <c r="D931" s="6" t="s">
        <v>1941</v>
      </c>
      <c r="E931" s="47" t="s">
        <v>1283</v>
      </c>
      <c r="F931" t="s">
        <v>1455</v>
      </c>
      <c r="G931" s="47" t="s">
        <v>1287</v>
      </c>
      <c r="H931" s="49">
        <v>2553</v>
      </c>
      <c r="I931" s="197" t="s">
        <v>44</v>
      </c>
      <c r="J931" s="177" t="str">
        <f>IF(ISBLANK(INDEX('Policy Characteristics'!D:D,MATCH($C931,'Policy Characteristics'!$C:$C,0))),"",INDEX('Policy Characteristics'!D:D,MATCH($C931,'Policy Characteristics'!$C:$C,0)))</f>
        <v>Feedstock Shifting</v>
      </c>
      <c r="K931" s="176" t="str">
        <f>IF(ISBLANK(INDEX('Policy Characteristics'!E:E,MATCH($C931,'Policy Characteristics'!$C:$C,0))),"",INDEX('Policy Characteristics'!E:E,MATCH($C931,'Policy Characteristics'!$C:$C,0)))</f>
        <v>indst feedstock shifting</v>
      </c>
      <c r="L931" s="176">
        <f>IF(ISBLANK(INDEX('Policy Characteristics'!F:F,MATCH($C931,'Policy Characteristics'!$C:$C,0))),"",INDEX('Policy Characteristics'!F:F,MATCH($C931,'Policy Characteristics'!$C:$C,0)))</f>
        <v>0</v>
      </c>
      <c r="M931" s="176">
        <f>IF(ISBLANK(INDEX('Policy Characteristics'!G:G,MATCH($C931,'Policy Characteristics'!$C:$C,0))),"",INDEX('Policy Characteristics'!G:G,MATCH($C931,'Policy Characteristics'!$C:$C,0)))</f>
        <v>1</v>
      </c>
      <c r="N931" s="176">
        <f>IF(ISBLANK(INDEX('Policy Characteristics'!H:H,MATCH($C931,'Policy Characteristics'!$C:$C,0))),"",INDEX('Policy Characteristics'!H:H,MATCH($C931,'Policy Characteristics'!$C:$C,0)))</f>
        <v>0.01</v>
      </c>
      <c r="O931" s="176" t="str">
        <f>IF(ISBLANK(INDEX('Policy Characteristics'!I:I,MATCH($C931,'Policy Characteristics'!$C:$C,0))),"",INDEX('Policy Characteristics'!I:I,MATCH($C931,'Policy Characteristics'!$C:$C,0)))</f>
        <v>% of potential achieved</v>
      </c>
      <c r="P931" s="176" t="str">
        <f>IF(ISBLANK(INDEX('Policy Characteristics'!J:J,MATCH($C931,'Policy Characteristics'!$C:$C,0))),"",INDEX('Policy Characteristics'!J:J,MATCH($C931,'Policy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1" s="176" t="str">
        <f>IF(ISBLANK(INDEX('Policy Characteristics'!K:K,MATCH($C931,'Policy Characteristics'!$C:$C,0))),"",INDEX('Policy Characteristics'!K:K,MATCH($C931,'Policy Characteristics'!$C:$C,0)))</f>
        <v/>
      </c>
      <c r="R931" s="176" t="str">
        <f>IF(ISBLANK(INDEX('Policy Characteristics'!L:L,MATCH($C931,'Policy Characteristics'!$C:$C,0))),"",INDEX('Policy Characteristics'!L:L,MATCH($C931,'Policy Characteristics'!$C:$C,0)))</f>
        <v/>
      </c>
    </row>
    <row r="932" spans="1:18" s="2" customFormat="1" x14ac:dyDescent="0.25">
      <c r="A932" s="176" t="str">
        <f>IF(ISBLANK(INDEX('Policy Characteristics'!A:A,MATCH($C932,'Policy Characteristics'!$C:$C,0))),"",INDEX('Policy Characteristics'!A:A,MATCH($C932,'Policy Characteristics'!$C:$C,0)))</f>
        <v>Industry</v>
      </c>
      <c r="B932" s="184" t="str">
        <f>IF(ISBLANK(INDEX('Policy Characteristics'!B:B,MATCH($C932,'Policy Characteristics'!$C:$C,0))),"",INDEX('Policy Characteristics'!B:B,MATCH($C932,'Policy Characteristics'!$C:$C,0)))</f>
        <v>Feedstock Shifting</v>
      </c>
      <c r="C932" s="176" t="str">
        <f t="shared" si="41"/>
        <v>Fraction of Feedstock Shifted This Year</v>
      </c>
      <c r="D932" s="6" t="s">
        <v>1941</v>
      </c>
      <c r="E932" s="47" t="s">
        <v>1284</v>
      </c>
      <c r="F932" t="s">
        <v>1455</v>
      </c>
      <c r="G932" s="47" t="s">
        <v>1288</v>
      </c>
      <c r="H932" s="49">
        <v>2554</v>
      </c>
      <c r="I932" s="197" t="s">
        <v>44</v>
      </c>
      <c r="J932" s="177" t="str">
        <f>IF(ISBLANK(INDEX('Policy Characteristics'!D:D,MATCH($C932,'Policy Characteristics'!$C:$C,0))),"",INDEX('Policy Characteristics'!D:D,MATCH($C932,'Policy Characteristics'!$C:$C,0)))</f>
        <v>Feedstock Shifting</v>
      </c>
      <c r="K932" s="176" t="str">
        <f>IF(ISBLANK(INDEX('Policy Characteristics'!E:E,MATCH($C932,'Policy Characteristics'!$C:$C,0))),"",INDEX('Policy Characteristics'!E:E,MATCH($C932,'Policy Characteristics'!$C:$C,0)))</f>
        <v>indst feedstock shifting</v>
      </c>
      <c r="L932" s="176">
        <f>IF(ISBLANK(INDEX('Policy Characteristics'!F:F,MATCH($C932,'Policy Characteristics'!$C:$C,0))),"",INDEX('Policy Characteristics'!F:F,MATCH($C932,'Policy Characteristics'!$C:$C,0)))</f>
        <v>0</v>
      </c>
      <c r="M932" s="176">
        <f>IF(ISBLANK(INDEX('Policy Characteristics'!G:G,MATCH($C932,'Policy Characteristics'!$C:$C,0))),"",INDEX('Policy Characteristics'!G:G,MATCH($C932,'Policy Characteristics'!$C:$C,0)))</f>
        <v>1</v>
      </c>
      <c r="N932" s="176">
        <f>IF(ISBLANK(INDEX('Policy Characteristics'!H:H,MATCH($C932,'Policy Characteristics'!$C:$C,0))),"",INDEX('Policy Characteristics'!H:H,MATCH($C932,'Policy Characteristics'!$C:$C,0)))</f>
        <v>0.01</v>
      </c>
      <c r="O932" s="176" t="str">
        <f>IF(ISBLANK(INDEX('Policy Characteristics'!I:I,MATCH($C932,'Policy Characteristics'!$C:$C,0))),"",INDEX('Policy Characteristics'!I:I,MATCH($C932,'Policy Characteristics'!$C:$C,0)))</f>
        <v>% of potential achieved</v>
      </c>
      <c r="P932" s="176" t="str">
        <f>IF(ISBLANK(INDEX('Policy Characteristics'!J:J,MATCH($C932,'Policy Characteristics'!$C:$C,0))),"",INDEX('Policy Characteristics'!J:J,MATCH($C932,'Policy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2" s="176" t="str">
        <f>IF(ISBLANK(INDEX('Policy Characteristics'!K:K,MATCH($C932,'Policy Characteristics'!$C:$C,0))),"",INDEX('Policy Characteristics'!K:K,MATCH($C932,'Policy Characteristics'!$C:$C,0)))</f>
        <v/>
      </c>
      <c r="R932" s="176" t="str">
        <f>IF(ISBLANK(INDEX('Policy Characteristics'!L:L,MATCH($C932,'Policy Characteristics'!$C:$C,0))),"",INDEX('Policy Characteristics'!L:L,MATCH($C932,'Policy Characteristics'!$C:$C,0)))</f>
        <v/>
      </c>
    </row>
    <row r="933" spans="1:18" s="2" customFormat="1" x14ac:dyDescent="0.25">
      <c r="A933" s="176" t="str">
        <f>IF(ISBLANK(INDEX('Policy Characteristics'!A:A,MATCH($C933,'Policy Characteristics'!$C:$C,0))),"",INDEX('Policy Characteristics'!A:A,MATCH($C933,'Policy Characteristics'!$C:$C,0)))</f>
        <v>Industry</v>
      </c>
      <c r="B933" s="184" t="str">
        <f>IF(ISBLANK(INDEX('Policy Characteristics'!B:B,MATCH($C933,'Policy Characteristics'!$C:$C,0))),"",INDEX('Policy Characteristics'!B:B,MATCH($C933,'Policy Characteristics'!$C:$C,0)))</f>
        <v>Feedstock Shifting</v>
      </c>
      <c r="C933" s="176" t="str">
        <f t="shared" si="41"/>
        <v>Fraction of Feedstock Shifted This Year</v>
      </c>
      <c r="D933" s="6" t="s">
        <v>1941</v>
      </c>
      <c r="E933" s="47" t="s">
        <v>1285</v>
      </c>
      <c r="F933" t="s">
        <v>1455</v>
      </c>
      <c r="G933" s="47" t="s">
        <v>1291</v>
      </c>
      <c r="H933" s="49">
        <v>2555</v>
      </c>
      <c r="I933" s="197" t="s">
        <v>44</v>
      </c>
      <c r="J933" s="177" t="str">
        <f>IF(ISBLANK(INDEX('Policy Characteristics'!D:D,MATCH($C933,'Policy Characteristics'!$C:$C,0))),"",INDEX('Policy Characteristics'!D:D,MATCH($C933,'Policy Characteristics'!$C:$C,0)))</f>
        <v>Feedstock Shifting</v>
      </c>
      <c r="K933" s="176" t="str">
        <f>IF(ISBLANK(INDEX('Policy Characteristics'!E:E,MATCH($C933,'Policy Characteristics'!$C:$C,0))),"",INDEX('Policy Characteristics'!E:E,MATCH($C933,'Policy Characteristics'!$C:$C,0)))</f>
        <v>indst feedstock shifting</v>
      </c>
      <c r="L933" s="176">
        <f>IF(ISBLANK(INDEX('Policy Characteristics'!F:F,MATCH($C933,'Policy Characteristics'!$C:$C,0))),"",INDEX('Policy Characteristics'!F:F,MATCH($C933,'Policy Characteristics'!$C:$C,0)))</f>
        <v>0</v>
      </c>
      <c r="M933" s="176">
        <f>IF(ISBLANK(INDEX('Policy Characteristics'!G:G,MATCH($C933,'Policy Characteristics'!$C:$C,0))),"",INDEX('Policy Characteristics'!G:G,MATCH($C933,'Policy Characteristics'!$C:$C,0)))</f>
        <v>1</v>
      </c>
      <c r="N933" s="176">
        <f>IF(ISBLANK(INDEX('Policy Characteristics'!H:H,MATCH($C933,'Policy Characteristics'!$C:$C,0))),"",INDEX('Policy Characteristics'!H:H,MATCH($C933,'Policy Characteristics'!$C:$C,0)))</f>
        <v>0.01</v>
      </c>
      <c r="O933" s="176" t="str">
        <f>IF(ISBLANK(INDEX('Policy Characteristics'!I:I,MATCH($C933,'Policy Characteristics'!$C:$C,0))),"",INDEX('Policy Characteristics'!I:I,MATCH($C933,'Policy Characteristics'!$C:$C,0)))</f>
        <v>% of potential achieved</v>
      </c>
      <c r="P933" s="176" t="str">
        <f>IF(ISBLANK(INDEX('Policy Characteristics'!J:J,MATCH($C933,'Policy Characteristics'!$C:$C,0))),"",INDEX('Policy Characteristics'!J:J,MATCH($C933,'Policy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3" s="176" t="str">
        <f>IF(ISBLANK(INDEX('Policy Characteristics'!K:K,MATCH($C933,'Policy Characteristics'!$C:$C,0))),"",INDEX('Policy Characteristics'!K:K,MATCH($C933,'Policy Characteristics'!$C:$C,0)))</f>
        <v/>
      </c>
      <c r="R933" s="176" t="str">
        <f>IF(ISBLANK(INDEX('Policy Characteristics'!L:L,MATCH($C933,'Policy Characteristics'!$C:$C,0))),"",INDEX('Policy Characteristics'!L:L,MATCH($C933,'Policy Characteristics'!$C:$C,0)))</f>
        <v/>
      </c>
    </row>
    <row r="934" spans="1:18" s="2" customFormat="1" x14ac:dyDescent="0.25">
      <c r="A934" s="176" t="str">
        <f>IF(ISBLANK(INDEX('Policy Characteristics'!A:A,MATCH($C934,'Policy Characteristics'!$C:$C,0))),"",INDEX('Policy Characteristics'!A:A,MATCH($C934,'Policy Characteristics'!$C:$C,0)))</f>
        <v>Industry</v>
      </c>
      <c r="B934" s="184" t="str">
        <f>IF(ISBLANK(INDEX('Policy Characteristics'!B:B,MATCH($C934,'Policy Characteristics'!$C:$C,0))),"",INDEX('Policy Characteristics'!B:B,MATCH($C934,'Policy Characteristics'!$C:$C,0)))</f>
        <v>Feedstock Shifting</v>
      </c>
      <c r="C934" s="176" t="str">
        <f t="shared" si="41"/>
        <v>Fraction of Feedstock Shifted This Year</v>
      </c>
      <c r="D934" s="6" t="s">
        <v>1941</v>
      </c>
      <c r="E934" s="47" t="s">
        <v>1582</v>
      </c>
      <c r="F934" t="s">
        <v>1455</v>
      </c>
      <c r="G934" s="47" t="s">
        <v>1585</v>
      </c>
      <c r="H934" s="49">
        <v>2556</v>
      </c>
      <c r="I934" s="197" t="s">
        <v>44</v>
      </c>
      <c r="J934" s="177" t="str">
        <f>IF(ISBLANK(INDEX('Policy Characteristics'!D:D,MATCH($C934,'Policy Characteristics'!$C:$C,0))),"",INDEX('Policy Characteristics'!D:D,MATCH($C934,'Policy Characteristics'!$C:$C,0)))</f>
        <v>Feedstock Shifting</v>
      </c>
      <c r="K934" s="176" t="str">
        <f>IF(ISBLANK(INDEX('Policy Characteristics'!E:E,MATCH($C934,'Policy Characteristics'!$C:$C,0))),"",INDEX('Policy Characteristics'!E:E,MATCH($C934,'Policy Characteristics'!$C:$C,0)))</f>
        <v>indst feedstock shifting</v>
      </c>
      <c r="L934" s="176">
        <f>IF(ISBLANK(INDEX('Policy Characteristics'!F:F,MATCH($C934,'Policy Characteristics'!$C:$C,0))),"",INDEX('Policy Characteristics'!F:F,MATCH($C934,'Policy Characteristics'!$C:$C,0)))</f>
        <v>0</v>
      </c>
      <c r="M934" s="176">
        <f>IF(ISBLANK(INDEX('Policy Characteristics'!G:G,MATCH($C934,'Policy Characteristics'!$C:$C,0))),"",INDEX('Policy Characteristics'!G:G,MATCH($C934,'Policy Characteristics'!$C:$C,0)))</f>
        <v>1</v>
      </c>
      <c r="N934" s="176">
        <f>IF(ISBLANK(INDEX('Policy Characteristics'!H:H,MATCH($C934,'Policy Characteristics'!$C:$C,0))),"",INDEX('Policy Characteristics'!H:H,MATCH($C934,'Policy Characteristics'!$C:$C,0)))</f>
        <v>0.01</v>
      </c>
      <c r="O934" s="176" t="str">
        <f>IF(ISBLANK(INDEX('Policy Characteristics'!I:I,MATCH($C934,'Policy Characteristics'!$C:$C,0))),"",INDEX('Policy Characteristics'!I:I,MATCH($C934,'Policy Characteristics'!$C:$C,0)))</f>
        <v>% of potential achieved</v>
      </c>
      <c r="P934" s="176" t="str">
        <f>IF(ISBLANK(INDEX('Policy Characteristics'!J:J,MATCH($C934,'Policy Characteristics'!$C:$C,0))),"",INDEX('Policy Characteristics'!J:J,MATCH($C934,'Policy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4" s="176" t="str">
        <f>IF(ISBLANK(INDEX('Policy Characteristics'!K:K,MATCH($C934,'Policy Characteristics'!$C:$C,0))),"",INDEX('Policy Characteristics'!K:K,MATCH($C934,'Policy Characteristics'!$C:$C,0)))</f>
        <v/>
      </c>
      <c r="R934" s="176" t="str">
        <f>IF(ISBLANK(INDEX('Policy Characteristics'!L:L,MATCH($C934,'Policy Characteristics'!$C:$C,0))),"",INDEX('Policy Characteristics'!L:L,MATCH($C934,'Policy Characteristics'!$C:$C,0)))</f>
        <v/>
      </c>
    </row>
    <row r="935" spans="1:18" s="2" customFormat="1" x14ac:dyDescent="0.25">
      <c r="A935" s="176" t="str">
        <f>IF(ISBLANK(INDEX('Policy Characteristics'!A:A,MATCH($C935,'Policy Characteristics'!$C:$C,0))),"",INDEX('Policy Characteristics'!A:A,MATCH($C935,'Policy Characteristics'!$C:$C,0)))</f>
        <v>Industry</v>
      </c>
      <c r="B935" s="184" t="str">
        <f>IF(ISBLANK(INDEX('Policy Characteristics'!B:B,MATCH($C935,'Policy Characteristics'!$C:$C,0))),"",INDEX('Policy Characteristics'!B:B,MATCH($C935,'Policy Characteristics'!$C:$C,0)))</f>
        <v>Feedstock Shifting</v>
      </c>
      <c r="C935" s="176" t="str">
        <f t="shared" si="41"/>
        <v>Fraction of Feedstock Shifted This Year</v>
      </c>
      <c r="D935" s="6" t="s">
        <v>1941</v>
      </c>
      <c r="E935" s="47" t="s">
        <v>1583</v>
      </c>
      <c r="F935" t="s">
        <v>1455</v>
      </c>
      <c r="G935" s="47" t="s">
        <v>1587</v>
      </c>
      <c r="H935" s="49">
        <v>2557</v>
      </c>
      <c r="I935" s="197" t="s">
        <v>44</v>
      </c>
      <c r="J935" s="177" t="str">
        <f>IF(ISBLANK(INDEX('Policy Characteristics'!D:D,MATCH($C935,'Policy Characteristics'!$C:$C,0))),"",INDEX('Policy Characteristics'!D:D,MATCH($C935,'Policy Characteristics'!$C:$C,0)))</f>
        <v>Feedstock Shifting</v>
      </c>
      <c r="K935" s="176" t="str">
        <f>IF(ISBLANK(INDEX('Policy Characteristics'!E:E,MATCH($C935,'Policy Characteristics'!$C:$C,0))),"",INDEX('Policy Characteristics'!E:E,MATCH($C935,'Policy Characteristics'!$C:$C,0)))</f>
        <v>indst feedstock shifting</v>
      </c>
      <c r="L935" s="176">
        <f>IF(ISBLANK(INDEX('Policy Characteristics'!F:F,MATCH($C935,'Policy Characteristics'!$C:$C,0))),"",INDEX('Policy Characteristics'!F:F,MATCH($C935,'Policy Characteristics'!$C:$C,0)))</f>
        <v>0</v>
      </c>
      <c r="M935" s="176">
        <f>IF(ISBLANK(INDEX('Policy Characteristics'!G:G,MATCH($C935,'Policy Characteristics'!$C:$C,0))),"",INDEX('Policy Characteristics'!G:G,MATCH($C935,'Policy Characteristics'!$C:$C,0)))</f>
        <v>1</v>
      </c>
      <c r="N935" s="176">
        <f>IF(ISBLANK(INDEX('Policy Characteristics'!H:H,MATCH($C935,'Policy Characteristics'!$C:$C,0))),"",INDEX('Policy Characteristics'!H:H,MATCH($C935,'Policy Characteristics'!$C:$C,0)))</f>
        <v>0.01</v>
      </c>
      <c r="O935" s="176" t="str">
        <f>IF(ISBLANK(INDEX('Policy Characteristics'!I:I,MATCH($C935,'Policy Characteristics'!$C:$C,0))),"",INDEX('Policy Characteristics'!I:I,MATCH($C935,'Policy Characteristics'!$C:$C,0)))</f>
        <v>% of potential achieved</v>
      </c>
      <c r="P935" s="176" t="str">
        <f>IF(ISBLANK(INDEX('Policy Characteristics'!J:J,MATCH($C935,'Policy Characteristics'!$C:$C,0))),"",INDEX('Policy Characteristics'!J:J,MATCH($C935,'Policy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5" s="176" t="str">
        <f>IF(ISBLANK(INDEX('Policy Characteristics'!K:K,MATCH($C935,'Policy Characteristics'!$C:$C,0))),"",INDEX('Policy Characteristics'!K:K,MATCH($C935,'Policy Characteristics'!$C:$C,0)))</f>
        <v/>
      </c>
      <c r="R935" s="176" t="str">
        <f>IF(ISBLANK(INDEX('Policy Characteristics'!L:L,MATCH($C935,'Policy Characteristics'!$C:$C,0))),"",INDEX('Policy Characteristics'!L:L,MATCH($C935,'Policy Characteristics'!$C:$C,0)))</f>
        <v/>
      </c>
    </row>
    <row r="936" spans="1:18" s="2" customFormat="1" x14ac:dyDescent="0.25">
      <c r="A936" s="176" t="str">
        <f>IF(ISBLANK(INDEX('Policy Characteristics'!A:A,MATCH($C936,'Policy Characteristics'!$C:$C,0))),"",INDEX('Policy Characteristics'!A:A,MATCH($C936,'Policy Characteristics'!$C:$C,0)))</f>
        <v>Industry</v>
      </c>
      <c r="B936" s="184" t="str">
        <f>IF(ISBLANK(INDEX('Policy Characteristics'!B:B,MATCH($C936,'Policy Characteristics'!$C:$C,0))),"",INDEX('Policy Characteristics'!B:B,MATCH($C936,'Policy Characteristics'!$C:$C,0)))</f>
        <v>Feedstock Shifting</v>
      </c>
      <c r="C936" s="176" t="str">
        <f t="shared" si="41"/>
        <v>Fraction of Feedstock Shifted This Year</v>
      </c>
      <c r="D936" s="6" t="s">
        <v>1941</v>
      </c>
      <c r="E936" s="47" t="s">
        <v>1584</v>
      </c>
      <c r="F936" t="s">
        <v>1455</v>
      </c>
      <c r="G936" s="47" t="s">
        <v>1588</v>
      </c>
      <c r="H936" s="49">
        <v>2558</v>
      </c>
      <c r="I936" s="197" t="s">
        <v>44</v>
      </c>
      <c r="J936" s="177" t="str">
        <f>IF(ISBLANK(INDEX('Policy Characteristics'!D:D,MATCH($C936,'Policy Characteristics'!$C:$C,0))),"",INDEX('Policy Characteristics'!D:D,MATCH($C936,'Policy Characteristics'!$C:$C,0)))</f>
        <v>Feedstock Shifting</v>
      </c>
      <c r="K936" s="176" t="str">
        <f>IF(ISBLANK(INDEX('Policy Characteristics'!E:E,MATCH($C936,'Policy Characteristics'!$C:$C,0))),"",INDEX('Policy Characteristics'!E:E,MATCH($C936,'Policy Characteristics'!$C:$C,0)))</f>
        <v>indst feedstock shifting</v>
      </c>
      <c r="L936" s="176">
        <f>IF(ISBLANK(INDEX('Policy Characteristics'!F:F,MATCH($C936,'Policy Characteristics'!$C:$C,0))),"",INDEX('Policy Characteristics'!F:F,MATCH($C936,'Policy Characteristics'!$C:$C,0)))</f>
        <v>0</v>
      </c>
      <c r="M936" s="176">
        <f>IF(ISBLANK(INDEX('Policy Characteristics'!G:G,MATCH($C936,'Policy Characteristics'!$C:$C,0))),"",INDEX('Policy Characteristics'!G:G,MATCH($C936,'Policy Characteristics'!$C:$C,0)))</f>
        <v>1</v>
      </c>
      <c r="N936" s="176">
        <f>IF(ISBLANK(INDEX('Policy Characteristics'!H:H,MATCH($C936,'Policy Characteristics'!$C:$C,0))),"",INDEX('Policy Characteristics'!H:H,MATCH($C936,'Policy Characteristics'!$C:$C,0)))</f>
        <v>0.01</v>
      </c>
      <c r="O936" s="176" t="str">
        <f>IF(ISBLANK(INDEX('Policy Characteristics'!I:I,MATCH($C936,'Policy Characteristics'!$C:$C,0))),"",INDEX('Policy Characteristics'!I:I,MATCH($C936,'Policy Characteristics'!$C:$C,0)))</f>
        <v>% of potential achieved</v>
      </c>
      <c r="P936" s="176" t="str">
        <f>IF(ISBLANK(INDEX('Policy Characteristics'!J:J,MATCH($C936,'Policy Characteristics'!$C:$C,0))),"",INDEX('Policy Characteristics'!J:J,MATCH($C936,'Policy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6" s="176" t="str">
        <f>IF(ISBLANK(INDEX('Policy Characteristics'!K:K,MATCH($C936,'Policy Characteristics'!$C:$C,0))),"",INDEX('Policy Characteristics'!K:K,MATCH($C936,'Policy Characteristics'!$C:$C,0)))</f>
        <v/>
      </c>
      <c r="R936" s="176" t="str">
        <f>IF(ISBLANK(INDEX('Policy Characteristics'!L:L,MATCH($C936,'Policy Characteristics'!$C:$C,0))),"",INDEX('Policy Characteristics'!L:L,MATCH($C936,'Policy Characteristics'!$C:$C,0)))</f>
        <v/>
      </c>
    </row>
    <row r="937" spans="1:18" s="2" customFormat="1" x14ac:dyDescent="0.25">
      <c r="A937" s="176" t="str">
        <f>IF(ISBLANK(INDEX('Policy Characteristics'!A:A,MATCH($C937,'Policy Characteristics'!$C:$C,0))),"",INDEX('Policy Characteristics'!A:A,MATCH($C937,'Policy Characteristics'!$C:$C,0)))</f>
        <v>Industry</v>
      </c>
      <c r="B937" s="184" t="str">
        <f>IF(ISBLANK(INDEX('Policy Characteristics'!B:B,MATCH($C937,'Policy Characteristics'!$C:$C,0))),"",INDEX('Policy Characteristics'!B:B,MATCH($C937,'Policy Characteristics'!$C:$C,0)))</f>
        <v>Feedstock Shifting</v>
      </c>
      <c r="C937" s="176" t="str">
        <f t="shared" si="41"/>
        <v>Fraction of Feedstock Shifted This Year</v>
      </c>
      <c r="D937" s="6" t="s">
        <v>1941</v>
      </c>
      <c r="E937" s="47" t="s">
        <v>1581</v>
      </c>
      <c r="F937" t="s">
        <v>1455</v>
      </c>
      <c r="G937" s="47" t="s">
        <v>1586</v>
      </c>
      <c r="H937" s="49">
        <v>2559</v>
      </c>
      <c r="I937" s="197" t="s">
        <v>44</v>
      </c>
      <c r="J937" s="177" t="str">
        <f>IF(ISBLANK(INDEX('Policy Characteristics'!D:D,MATCH($C937,'Policy Characteristics'!$C:$C,0))),"",INDEX('Policy Characteristics'!D:D,MATCH($C937,'Policy Characteristics'!$C:$C,0)))</f>
        <v>Feedstock Shifting</v>
      </c>
      <c r="K937" s="176" t="str">
        <f>IF(ISBLANK(INDEX('Policy Characteristics'!E:E,MATCH($C937,'Policy Characteristics'!$C:$C,0))),"",INDEX('Policy Characteristics'!E:E,MATCH($C937,'Policy Characteristics'!$C:$C,0)))</f>
        <v>indst feedstock shifting</v>
      </c>
      <c r="L937" s="176">
        <f>IF(ISBLANK(INDEX('Policy Characteristics'!F:F,MATCH($C937,'Policy Characteristics'!$C:$C,0))),"",INDEX('Policy Characteristics'!F:F,MATCH($C937,'Policy Characteristics'!$C:$C,0)))</f>
        <v>0</v>
      </c>
      <c r="M937" s="176">
        <f>IF(ISBLANK(INDEX('Policy Characteristics'!G:G,MATCH($C937,'Policy Characteristics'!$C:$C,0))),"",INDEX('Policy Characteristics'!G:G,MATCH($C937,'Policy Characteristics'!$C:$C,0)))</f>
        <v>1</v>
      </c>
      <c r="N937" s="176">
        <f>IF(ISBLANK(INDEX('Policy Characteristics'!H:H,MATCH($C937,'Policy Characteristics'!$C:$C,0))),"",INDEX('Policy Characteristics'!H:H,MATCH($C937,'Policy Characteristics'!$C:$C,0)))</f>
        <v>0.01</v>
      </c>
      <c r="O937" s="176" t="str">
        <f>IF(ISBLANK(INDEX('Policy Characteristics'!I:I,MATCH($C937,'Policy Characteristics'!$C:$C,0))),"",INDEX('Policy Characteristics'!I:I,MATCH($C937,'Policy Characteristics'!$C:$C,0)))</f>
        <v>% of potential achieved</v>
      </c>
      <c r="P937" s="176" t="str">
        <f>IF(ISBLANK(INDEX('Policy Characteristics'!J:J,MATCH($C937,'Policy Characteristics'!$C:$C,0))),"",INDEX('Policy Characteristics'!J:J,MATCH($C937,'Policy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7" s="176" t="str">
        <f>IF(ISBLANK(INDEX('Policy Characteristics'!K:K,MATCH($C937,'Policy Characteristics'!$C:$C,0))),"",INDEX('Policy Characteristics'!K:K,MATCH($C937,'Policy Characteristics'!$C:$C,0)))</f>
        <v/>
      </c>
      <c r="R937" s="176" t="str">
        <f>IF(ISBLANK(INDEX('Policy Characteristics'!L:L,MATCH($C937,'Policy Characteristics'!$C:$C,0))),"",INDEX('Policy Characteristics'!L:L,MATCH($C937,'Policy Characteristics'!$C:$C,0)))</f>
        <v/>
      </c>
    </row>
    <row r="938" spans="1:18" s="2" customFormat="1" x14ac:dyDescent="0.25">
      <c r="A938" s="176" t="str">
        <f>IF(ISBLANK(INDEX('Policy Characteristics'!A:A,MATCH($C938,'Policy Characteristics'!$C:$C,0))),"",INDEX('Policy Characteristics'!A:A,MATCH($C938,'Policy Characteristics'!$C:$C,0)))</f>
        <v>Industry</v>
      </c>
      <c r="B938" s="184" t="str">
        <f>IF(ISBLANK(INDEX('Policy Characteristics'!B:B,MATCH($C938,'Policy Characteristics'!$C:$C,0))),"",INDEX('Policy Characteristics'!B:B,MATCH($C938,'Policy Characteristics'!$C:$C,0)))</f>
        <v>Feedstock Shifting</v>
      </c>
      <c r="C938" s="176" t="str">
        <f t="shared" si="41"/>
        <v>Fraction of Feedstock Shifted This Year</v>
      </c>
      <c r="D938" s="6" t="s">
        <v>1942</v>
      </c>
      <c r="E938" s="47" t="s">
        <v>1280</v>
      </c>
      <c r="F938" t="s">
        <v>1905</v>
      </c>
      <c r="G938" s="47" t="s">
        <v>1286</v>
      </c>
      <c r="H938" s="49">
        <v>2560</v>
      </c>
      <c r="I938" s="197" t="s">
        <v>44</v>
      </c>
      <c r="J938" s="177" t="str">
        <f>IF(ISBLANK(INDEX('Policy Characteristics'!D:D,MATCH($C938,'Policy Characteristics'!$C:$C,0))),"",INDEX('Policy Characteristics'!D:D,MATCH($C938,'Policy Characteristics'!$C:$C,0)))</f>
        <v>Feedstock Shifting</v>
      </c>
      <c r="K938" s="176" t="str">
        <f>IF(ISBLANK(INDEX('Policy Characteristics'!E:E,MATCH($C938,'Policy Characteristics'!$C:$C,0))),"",INDEX('Policy Characteristics'!E:E,MATCH($C938,'Policy Characteristics'!$C:$C,0)))</f>
        <v>indst feedstock shifting</v>
      </c>
      <c r="L938" s="176">
        <f>IF(ISBLANK(INDEX('Policy Characteristics'!F:F,MATCH($C938,'Policy Characteristics'!$C:$C,0))),"",INDEX('Policy Characteristics'!F:F,MATCH($C938,'Policy Characteristics'!$C:$C,0)))</f>
        <v>0</v>
      </c>
      <c r="M938" s="176">
        <f>IF(ISBLANK(INDEX('Policy Characteristics'!G:G,MATCH($C938,'Policy Characteristics'!$C:$C,0))),"",INDEX('Policy Characteristics'!G:G,MATCH($C938,'Policy Characteristics'!$C:$C,0)))</f>
        <v>1</v>
      </c>
      <c r="N938" s="176">
        <f>IF(ISBLANK(INDEX('Policy Characteristics'!H:H,MATCH($C938,'Policy Characteristics'!$C:$C,0))),"",INDEX('Policy Characteristics'!H:H,MATCH($C938,'Policy Characteristics'!$C:$C,0)))</f>
        <v>0.01</v>
      </c>
      <c r="O938" s="176" t="str">
        <f>IF(ISBLANK(INDEX('Policy Characteristics'!I:I,MATCH($C938,'Policy Characteristics'!$C:$C,0))),"",INDEX('Policy Characteristics'!I:I,MATCH($C938,'Policy Characteristics'!$C:$C,0)))</f>
        <v>% of potential achieved</v>
      </c>
      <c r="P938" s="176" t="str">
        <f>IF(ISBLANK(INDEX('Policy Characteristics'!J:J,MATCH($C938,'Policy Characteristics'!$C:$C,0))),"",INDEX('Policy Characteristics'!J:J,MATCH($C938,'Policy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8" s="176" t="str">
        <f>IF(ISBLANK(INDEX('Policy Characteristics'!K:K,MATCH($C938,'Policy Characteristics'!$C:$C,0))),"",INDEX('Policy Characteristics'!K:K,MATCH($C938,'Policy Characteristics'!$C:$C,0)))</f>
        <v/>
      </c>
      <c r="R938" s="176" t="str">
        <f>IF(ISBLANK(INDEX('Policy Characteristics'!L:L,MATCH($C938,'Policy Characteristics'!$C:$C,0))),"",INDEX('Policy Characteristics'!L:L,MATCH($C938,'Policy Characteristics'!$C:$C,0)))</f>
        <v/>
      </c>
    </row>
    <row r="939" spans="1:18" s="2" customFormat="1" x14ac:dyDescent="0.25">
      <c r="A939" s="176" t="str">
        <f>IF(ISBLANK(INDEX('Policy Characteristics'!A:A,MATCH($C939,'Policy Characteristics'!$C:$C,0))),"",INDEX('Policy Characteristics'!A:A,MATCH($C939,'Policy Characteristics'!$C:$C,0)))</f>
        <v>Industry</v>
      </c>
      <c r="B939" s="184" t="str">
        <f>IF(ISBLANK(INDEX('Policy Characteristics'!B:B,MATCH($C939,'Policy Characteristics'!$C:$C,0))),"",INDEX('Policy Characteristics'!B:B,MATCH($C939,'Policy Characteristics'!$C:$C,0)))</f>
        <v>Feedstock Shifting</v>
      </c>
      <c r="C939" s="176" t="str">
        <f t="shared" si="41"/>
        <v>Fraction of Feedstock Shifted This Year</v>
      </c>
      <c r="D939" s="6" t="s">
        <v>1942</v>
      </c>
      <c r="E939" s="47" t="s">
        <v>1281</v>
      </c>
      <c r="F939" t="s">
        <v>1905</v>
      </c>
      <c r="G939" s="47" t="s">
        <v>1289</v>
      </c>
      <c r="H939" s="49">
        <v>2561</v>
      </c>
      <c r="I939" s="197" t="s">
        <v>44</v>
      </c>
      <c r="J939" s="177" t="str">
        <f>IF(ISBLANK(INDEX('Policy Characteristics'!D:D,MATCH($C939,'Policy Characteristics'!$C:$C,0))),"",INDEX('Policy Characteristics'!D:D,MATCH($C939,'Policy Characteristics'!$C:$C,0)))</f>
        <v>Feedstock Shifting</v>
      </c>
      <c r="K939" s="176" t="str">
        <f>IF(ISBLANK(INDEX('Policy Characteristics'!E:E,MATCH($C939,'Policy Characteristics'!$C:$C,0))),"",INDEX('Policy Characteristics'!E:E,MATCH($C939,'Policy Characteristics'!$C:$C,0)))</f>
        <v>indst feedstock shifting</v>
      </c>
      <c r="L939" s="176">
        <f>IF(ISBLANK(INDEX('Policy Characteristics'!F:F,MATCH($C939,'Policy Characteristics'!$C:$C,0))),"",INDEX('Policy Characteristics'!F:F,MATCH($C939,'Policy Characteristics'!$C:$C,0)))</f>
        <v>0</v>
      </c>
      <c r="M939" s="176">
        <f>IF(ISBLANK(INDEX('Policy Characteristics'!G:G,MATCH($C939,'Policy Characteristics'!$C:$C,0))),"",INDEX('Policy Characteristics'!G:G,MATCH($C939,'Policy Characteristics'!$C:$C,0)))</f>
        <v>1</v>
      </c>
      <c r="N939" s="176">
        <f>IF(ISBLANK(INDEX('Policy Characteristics'!H:H,MATCH($C939,'Policy Characteristics'!$C:$C,0))),"",INDEX('Policy Characteristics'!H:H,MATCH($C939,'Policy Characteristics'!$C:$C,0)))</f>
        <v>0.01</v>
      </c>
      <c r="O939" s="176" t="str">
        <f>IF(ISBLANK(INDEX('Policy Characteristics'!I:I,MATCH($C939,'Policy Characteristics'!$C:$C,0))),"",INDEX('Policy Characteristics'!I:I,MATCH($C939,'Policy Characteristics'!$C:$C,0)))</f>
        <v>% of potential achieved</v>
      </c>
      <c r="P939" s="176" t="str">
        <f>IF(ISBLANK(INDEX('Policy Characteristics'!J:J,MATCH($C939,'Policy Characteristics'!$C:$C,0))),"",INDEX('Policy Characteristics'!J:J,MATCH($C939,'Policy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9" s="176" t="str">
        <f>IF(ISBLANK(INDEX('Policy Characteristics'!K:K,MATCH($C939,'Policy Characteristics'!$C:$C,0))),"",INDEX('Policy Characteristics'!K:K,MATCH($C939,'Policy Characteristics'!$C:$C,0)))</f>
        <v/>
      </c>
      <c r="R939" s="176" t="str">
        <f>IF(ISBLANK(INDEX('Policy Characteristics'!L:L,MATCH($C939,'Policy Characteristics'!$C:$C,0))),"",INDEX('Policy Characteristics'!L:L,MATCH($C939,'Policy Characteristics'!$C:$C,0)))</f>
        <v/>
      </c>
    </row>
    <row r="940" spans="1:18" s="2" customFormat="1" x14ac:dyDescent="0.25">
      <c r="A940" s="176" t="str">
        <f>IF(ISBLANK(INDEX('Policy Characteristics'!A:A,MATCH($C940,'Policy Characteristics'!$C:$C,0))),"",INDEX('Policy Characteristics'!A:A,MATCH($C940,'Policy Characteristics'!$C:$C,0)))</f>
        <v>Industry</v>
      </c>
      <c r="B940" s="184" t="str">
        <f>IF(ISBLANK(INDEX('Policy Characteristics'!B:B,MATCH($C940,'Policy Characteristics'!$C:$C,0))),"",INDEX('Policy Characteristics'!B:B,MATCH($C940,'Policy Characteristics'!$C:$C,0)))</f>
        <v>Feedstock Shifting</v>
      </c>
      <c r="C940" s="176" t="str">
        <f t="shared" si="41"/>
        <v>Fraction of Feedstock Shifted This Year</v>
      </c>
      <c r="D940" s="6" t="s">
        <v>1942</v>
      </c>
      <c r="E940" s="47" t="s">
        <v>1282</v>
      </c>
      <c r="F940" t="s">
        <v>1905</v>
      </c>
      <c r="G940" s="47" t="s">
        <v>1290</v>
      </c>
      <c r="H940" s="49">
        <v>2562</v>
      </c>
      <c r="I940" s="197" t="s">
        <v>44</v>
      </c>
      <c r="J940" s="177" t="str">
        <f>IF(ISBLANK(INDEX('Policy Characteristics'!D:D,MATCH($C940,'Policy Characteristics'!$C:$C,0))),"",INDEX('Policy Characteristics'!D:D,MATCH($C940,'Policy Characteristics'!$C:$C,0)))</f>
        <v>Feedstock Shifting</v>
      </c>
      <c r="K940" s="176" t="str">
        <f>IF(ISBLANK(INDEX('Policy Characteristics'!E:E,MATCH($C940,'Policy Characteristics'!$C:$C,0))),"",INDEX('Policy Characteristics'!E:E,MATCH($C940,'Policy Characteristics'!$C:$C,0)))</f>
        <v>indst feedstock shifting</v>
      </c>
      <c r="L940" s="176">
        <f>IF(ISBLANK(INDEX('Policy Characteristics'!F:F,MATCH($C940,'Policy Characteristics'!$C:$C,0))),"",INDEX('Policy Characteristics'!F:F,MATCH($C940,'Policy Characteristics'!$C:$C,0)))</f>
        <v>0</v>
      </c>
      <c r="M940" s="176">
        <f>IF(ISBLANK(INDEX('Policy Characteristics'!G:G,MATCH($C940,'Policy Characteristics'!$C:$C,0))),"",INDEX('Policy Characteristics'!G:G,MATCH($C940,'Policy Characteristics'!$C:$C,0)))</f>
        <v>1</v>
      </c>
      <c r="N940" s="176">
        <f>IF(ISBLANK(INDEX('Policy Characteristics'!H:H,MATCH($C940,'Policy Characteristics'!$C:$C,0))),"",INDEX('Policy Characteristics'!H:H,MATCH($C940,'Policy Characteristics'!$C:$C,0)))</f>
        <v>0.01</v>
      </c>
      <c r="O940" s="176" t="str">
        <f>IF(ISBLANK(INDEX('Policy Characteristics'!I:I,MATCH($C940,'Policy Characteristics'!$C:$C,0))),"",INDEX('Policy Characteristics'!I:I,MATCH($C940,'Policy Characteristics'!$C:$C,0)))</f>
        <v>% of potential achieved</v>
      </c>
      <c r="P940" s="176" t="str">
        <f>IF(ISBLANK(INDEX('Policy Characteristics'!J:J,MATCH($C940,'Policy Characteristics'!$C:$C,0))),"",INDEX('Policy Characteristics'!J:J,MATCH($C940,'Policy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0" s="176" t="str">
        <f>IF(ISBLANK(INDEX('Policy Characteristics'!K:K,MATCH($C940,'Policy Characteristics'!$C:$C,0))),"",INDEX('Policy Characteristics'!K:K,MATCH($C940,'Policy Characteristics'!$C:$C,0)))</f>
        <v/>
      </c>
      <c r="R940" s="176" t="str">
        <f>IF(ISBLANK(INDEX('Policy Characteristics'!L:L,MATCH($C940,'Policy Characteristics'!$C:$C,0))),"",INDEX('Policy Characteristics'!L:L,MATCH($C940,'Policy Characteristics'!$C:$C,0)))</f>
        <v/>
      </c>
    </row>
    <row r="941" spans="1:18" s="2" customFormat="1" x14ac:dyDescent="0.25">
      <c r="A941" s="176" t="str">
        <f>IF(ISBLANK(INDEX('Policy Characteristics'!A:A,MATCH($C941,'Policy Characteristics'!$C:$C,0))),"",INDEX('Policy Characteristics'!A:A,MATCH($C941,'Policy Characteristics'!$C:$C,0)))</f>
        <v>Industry</v>
      </c>
      <c r="B941" s="184" t="str">
        <f>IF(ISBLANK(INDEX('Policy Characteristics'!B:B,MATCH($C941,'Policy Characteristics'!$C:$C,0))),"",INDEX('Policy Characteristics'!B:B,MATCH($C941,'Policy Characteristics'!$C:$C,0)))</f>
        <v>Feedstock Shifting</v>
      </c>
      <c r="C941" s="176" t="str">
        <f t="shared" si="41"/>
        <v>Fraction of Feedstock Shifted This Year</v>
      </c>
      <c r="D941" s="6" t="s">
        <v>1942</v>
      </c>
      <c r="E941" s="47" t="s">
        <v>1283</v>
      </c>
      <c r="F941" t="s">
        <v>1905</v>
      </c>
      <c r="G941" s="47" t="s">
        <v>1287</v>
      </c>
      <c r="H941" s="49">
        <v>2563</v>
      </c>
      <c r="I941" s="197" t="s">
        <v>44</v>
      </c>
      <c r="J941" s="177" t="str">
        <f>IF(ISBLANK(INDEX('Policy Characteristics'!D:D,MATCH($C941,'Policy Characteristics'!$C:$C,0))),"",INDEX('Policy Characteristics'!D:D,MATCH($C941,'Policy Characteristics'!$C:$C,0)))</f>
        <v>Feedstock Shifting</v>
      </c>
      <c r="K941" s="176" t="str">
        <f>IF(ISBLANK(INDEX('Policy Characteristics'!E:E,MATCH($C941,'Policy Characteristics'!$C:$C,0))),"",INDEX('Policy Characteristics'!E:E,MATCH($C941,'Policy Characteristics'!$C:$C,0)))</f>
        <v>indst feedstock shifting</v>
      </c>
      <c r="L941" s="176">
        <f>IF(ISBLANK(INDEX('Policy Characteristics'!F:F,MATCH($C941,'Policy Characteristics'!$C:$C,0))),"",INDEX('Policy Characteristics'!F:F,MATCH($C941,'Policy Characteristics'!$C:$C,0)))</f>
        <v>0</v>
      </c>
      <c r="M941" s="176">
        <f>IF(ISBLANK(INDEX('Policy Characteristics'!G:G,MATCH($C941,'Policy Characteristics'!$C:$C,0))),"",INDEX('Policy Characteristics'!G:G,MATCH($C941,'Policy Characteristics'!$C:$C,0)))</f>
        <v>1</v>
      </c>
      <c r="N941" s="176">
        <f>IF(ISBLANK(INDEX('Policy Characteristics'!H:H,MATCH($C941,'Policy Characteristics'!$C:$C,0))),"",INDEX('Policy Characteristics'!H:H,MATCH($C941,'Policy Characteristics'!$C:$C,0)))</f>
        <v>0.01</v>
      </c>
      <c r="O941" s="176" t="str">
        <f>IF(ISBLANK(INDEX('Policy Characteristics'!I:I,MATCH($C941,'Policy Characteristics'!$C:$C,0))),"",INDEX('Policy Characteristics'!I:I,MATCH($C941,'Policy Characteristics'!$C:$C,0)))</f>
        <v>% of potential achieved</v>
      </c>
      <c r="P941" s="176" t="str">
        <f>IF(ISBLANK(INDEX('Policy Characteristics'!J:J,MATCH($C941,'Policy Characteristics'!$C:$C,0))),"",INDEX('Policy Characteristics'!J:J,MATCH($C941,'Policy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1" s="176" t="str">
        <f>IF(ISBLANK(INDEX('Policy Characteristics'!K:K,MATCH($C941,'Policy Characteristics'!$C:$C,0))),"",INDEX('Policy Characteristics'!K:K,MATCH($C941,'Policy Characteristics'!$C:$C,0)))</f>
        <v/>
      </c>
      <c r="R941" s="176" t="str">
        <f>IF(ISBLANK(INDEX('Policy Characteristics'!L:L,MATCH($C941,'Policy Characteristics'!$C:$C,0))),"",INDEX('Policy Characteristics'!L:L,MATCH($C941,'Policy Characteristics'!$C:$C,0)))</f>
        <v/>
      </c>
    </row>
    <row r="942" spans="1:18" s="2" customFormat="1" x14ac:dyDescent="0.25">
      <c r="A942" s="176" t="str">
        <f>IF(ISBLANK(INDEX('Policy Characteristics'!A:A,MATCH($C942,'Policy Characteristics'!$C:$C,0))),"",INDEX('Policy Characteristics'!A:A,MATCH($C942,'Policy Characteristics'!$C:$C,0)))</f>
        <v>Industry</v>
      </c>
      <c r="B942" s="184" t="str">
        <f>IF(ISBLANK(INDEX('Policy Characteristics'!B:B,MATCH($C942,'Policy Characteristics'!$C:$C,0))),"",INDEX('Policy Characteristics'!B:B,MATCH($C942,'Policy Characteristics'!$C:$C,0)))</f>
        <v>Feedstock Shifting</v>
      </c>
      <c r="C942" s="176" t="str">
        <f t="shared" si="41"/>
        <v>Fraction of Feedstock Shifted This Year</v>
      </c>
      <c r="D942" s="6" t="s">
        <v>1942</v>
      </c>
      <c r="E942" s="47" t="s">
        <v>1284</v>
      </c>
      <c r="F942" t="s">
        <v>1905</v>
      </c>
      <c r="G942" s="47" t="s">
        <v>1288</v>
      </c>
      <c r="H942" s="49">
        <v>2564</v>
      </c>
      <c r="I942" s="197" t="s">
        <v>44</v>
      </c>
      <c r="J942" s="177" t="str">
        <f>IF(ISBLANK(INDEX('Policy Characteristics'!D:D,MATCH($C942,'Policy Characteristics'!$C:$C,0))),"",INDEX('Policy Characteristics'!D:D,MATCH($C942,'Policy Characteristics'!$C:$C,0)))</f>
        <v>Feedstock Shifting</v>
      </c>
      <c r="K942" s="176" t="str">
        <f>IF(ISBLANK(INDEX('Policy Characteristics'!E:E,MATCH($C942,'Policy Characteristics'!$C:$C,0))),"",INDEX('Policy Characteristics'!E:E,MATCH($C942,'Policy Characteristics'!$C:$C,0)))</f>
        <v>indst feedstock shifting</v>
      </c>
      <c r="L942" s="176">
        <f>IF(ISBLANK(INDEX('Policy Characteristics'!F:F,MATCH($C942,'Policy Characteristics'!$C:$C,0))),"",INDEX('Policy Characteristics'!F:F,MATCH($C942,'Policy Characteristics'!$C:$C,0)))</f>
        <v>0</v>
      </c>
      <c r="M942" s="176">
        <f>IF(ISBLANK(INDEX('Policy Characteristics'!G:G,MATCH($C942,'Policy Characteristics'!$C:$C,0))),"",INDEX('Policy Characteristics'!G:G,MATCH($C942,'Policy Characteristics'!$C:$C,0)))</f>
        <v>1</v>
      </c>
      <c r="N942" s="176">
        <f>IF(ISBLANK(INDEX('Policy Characteristics'!H:H,MATCH($C942,'Policy Characteristics'!$C:$C,0))),"",INDEX('Policy Characteristics'!H:H,MATCH($C942,'Policy Characteristics'!$C:$C,0)))</f>
        <v>0.01</v>
      </c>
      <c r="O942" s="176" t="str">
        <f>IF(ISBLANK(INDEX('Policy Characteristics'!I:I,MATCH($C942,'Policy Characteristics'!$C:$C,0))),"",INDEX('Policy Characteristics'!I:I,MATCH($C942,'Policy Characteristics'!$C:$C,0)))</f>
        <v>% of potential achieved</v>
      </c>
      <c r="P942" s="176" t="str">
        <f>IF(ISBLANK(INDEX('Policy Characteristics'!J:J,MATCH($C942,'Policy Characteristics'!$C:$C,0))),"",INDEX('Policy Characteristics'!J:J,MATCH($C942,'Policy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2" s="176" t="str">
        <f>IF(ISBLANK(INDEX('Policy Characteristics'!K:K,MATCH($C942,'Policy Characteristics'!$C:$C,0))),"",INDEX('Policy Characteristics'!K:K,MATCH($C942,'Policy Characteristics'!$C:$C,0)))</f>
        <v/>
      </c>
      <c r="R942" s="176" t="str">
        <f>IF(ISBLANK(INDEX('Policy Characteristics'!L:L,MATCH($C942,'Policy Characteristics'!$C:$C,0))),"",INDEX('Policy Characteristics'!L:L,MATCH($C942,'Policy Characteristics'!$C:$C,0)))</f>
        <v/>
      </c>
    </row>
    <row r="943" spans="1:18" s="2" customFormat="1" x14ac:dyDescent="0.25">
      <c r="A943" s="176" t="str">
        <f>IF(ISBLANK(INDEX('Policy Characteristics'!A:A,MATCH($C943,'Policy Characteristics'!$C:$C,0))),"",INDEX('Policy Characteristics'!A:A,MATCH($C943,'Policy Characteristics'!$C:$C,0)))</f>
        <v>Industry</v>
      </c>
      <c r="B943" s="184" t="str">
        <f>IF(ISBLANK(INDEX('Policy Characteristics'!B:B,MATCH($C943,'Policy Characteristics'!$C:$C,0))),"",INDEX('Policy Characteristics'!B:B,MATCH($C943,'Policy Characteristics'!$C:$C,0)))</f>
        <v>Feedstock Shifting</v>
      </c>
      <c r="C943" s="176" t="str">
        <f t="shared" si="41"/>
        <v>Fraction of Feedstock Shifted This Year</v>
      </c>
      <c r="D943" s="6" t="s">
        <v>1942</v>
      </c>
      <c r="E943" s="47" t="s">
        <v>1285</v>
      </c>
      <c r="F943" t="s">
        <v>1905</v>
      </c>
      <c r="G943" s="47" t="s">
        <v>1291</v>
      </c>
      <c r="H943" s="49">
        <v>2565</v>
      </c>
      <c r="I943" s="197" t="s">
        <v>44</v>
      </c>
      <c r="J943" s="177" t="str">
        <f>IF(ISBLANK(INDEX('Policy Characteristics'!D:D,MATCH($C943,'Policy Characteristics'!$C:$C,0))),"",INDEX('Policy Characteristics'!D:D,MATCH($C943,'Policy Characteristics'!$C:$C,0)))</f>
        <v>Feedstock Shifting</v>
      </c>
      <c r="K943" s="176" t="str">
        <f>IF(ISBLANK(INDEX('Policy Characteristics'!E:E,MATCH($C943,'Policy Characteristics'!$C:$C,0))),"",INDEX('Policy Characteristics'!E:E,MATCH($C943,'Policy Characteristics'!$C:$C,0)))</f>
        <v>indst feedstock shifting</v>
      </c>
      <c r="L943" s="176">
        <f>IF(ISBLANK(INDEX('Policy Characteristics'!F:F,MATCH($C943,'Policy Characteristics'!$C:$C,0))),"",INDEX('Policy Characteristics'!F:F,MATCH($C943,'Policy Characteristics'!$C:$C,0)))</f>
        <v>0</v>
      </c>
      <c r="M943" s="176">
        <f>IF(ISBLANK(INDEX('Policy Characteristics'!G:G,MATCH($C943,'Policy Characteristics'!$C:$C,0))),"",INDEX('Policy Characteristics'!G:G,MATCH($C943,'Policy Characteristics'!$C:$C,0)))</f>
        <v>1</v>
      </c>
      <c r="N943" s="176">
        <f>IF(ISBLANK(INDEX('Policy Characteristics'!H:H,MATCH($C943,'Policy Characteristics'!$C:$C,0))),"",INDEX('Policy Characteristics'!H:H,MATCH($C943,'Policy Characteristics'!$C:$C,0)))</f>
        <v>0.01</v>
      </c>
      <c r="O943" s="176" t="str">
        <f>IF(ISBLANK(INDEX('Policy Characteristics'!I:I,MATCH($C943,'Policy Characteristics'!$C:$C,0))),"",INDEX('Policy Characteristics'!I:I,MATCH($C943,'Policy Characteristics'!$C:$C,0)))</f>
        <v>% of potential achieved</v>
      </c>
      <c r="P943" s="176" t="str">
        <f>IF(ISBLANK(INDEX('Policy Characteristics'!J:J,MATCH($C943,'Policy Characteristics'!$C:$C,0))),"",INDEX('Policy Characteristics'!J:J,MATCH($C943,'Policy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3" s="176" t="str">
        <f>IF(ISBLANK(INDEX('Policy Characteristics'!K:K,MATCH($C943,'Policy Characteristics'!$C:$C,0))),"",INDEX('Policy Characteristics'!K:K,MATCH($C943,'Policy Characteristics'!$C:$C,0)))</f>
        <v/>
      </c>
      <c r="R943" s="176" t="str">
        <f>IF(ISBLANK(INDEX('Policy Characteristics'!L:L,MATCH($C943,'Policy Characteristics'!$C:$C,0))),"",INDEX('Policy Characteristics'!L:L,MATCH($C943,'Policy Characteristics'!$C:$C,0)))</f>
        <v/>
      </c>
    </row>
    <row r="944" spans="1:18" s="2" customFormat="1" x14ac:dyDescent="0.25">
      <c r="A944" s="176" t="str">
        <f>IF(ISBLANK(INDEX('Policy Characteristics'!A:A,MATCH($C944,'Policy Characteristics'!$C:$C,0))),"",INDEX('Policy Characteristics'!A:A,MATCH($C944,'Policy Characteristics'!$C:$C,0)))</f>
        <v>Industry</v>
      </c>
      <c r="B944" s="184" t="str">
        <f>IF(ISBLANK(INDEX('Policy Characteristics'!B:B,MATCH($C944,'Policy Characteristics'!$C:$C,0))),"",INDEX('Policy Characteristics'!B:B,MATCH($C944,'Policy Characteristics'!$C:$C,0)))</f>
        <v>Feedstock Shifting</v>
      </c>
      <c r="C944" s="176" t="str">
        <f t="shared" si="41"/>
        <v>Fraction of Feedstock Shifted This Year</v>
      </c>
      <c r="D944" s="6" t="s">
        <v>1942</v>
      </c>
      <c r="E944" s="47" t="s">
        <v>1582</v>
      </c>
      <c r="F944" t="s">
        <v>1905</v>
      </c>
      <c r="G944" s="47" t="s">
        <v>1585</v>
      </c>
      <c r="H944" s="49">
        <v>2566</v>
      </c>
      <c r="I944" s="197" t="s">
        <v>44</v>
      </c>
      <c r="J944" s="177" t="str">
        <f>IF(ISBLANK(INDEX('Policy Characteristics'!D:D,MATCH($C944,'Policy Characteristics'!$C:$C,0))),"",INDEX('Policy Characteristics'!D:D,MATCH($C944,'Policy Characteristics'!$C:$C,0)))</f>
        <v>Feedstock Shifting</v>
      </c>
      <c r="K944" s="176" t="str">
        <f>IF(ISBLANK(INDEX('Policy Characteristics'!E:E,MATCH($C944,'Policy Characteristics'!$C:$C,0))),"",INDEX('Policy Characteristics'!E:E,MATCH($C944,'Policy Characteristics'!$C:$C,0)))</f>
        <v>indst feedstock shifting</v>
      </c>
      <c r="L944" s="176">
        <f>IF(ISBLANK(INDEX('Policy Characteristics'!F:F,MATCH($C944,'Policy Characteristics'!$C:$C,0))),"",INDEX('Policy Characteristics'!F:F,MATCH($C944,'Policy Characteristics'!$C:$C,0)))</f>
        <v>0</v>
      </c>
      <c r="M944" s="176">
        <f>IF(ISBLANK(INDEX('Policy Characteristics'!G:G,MATCH($C944,'Policy Characteristics'!$C:$C,0))),"",INDEX('Policy Characteristics'!G:G,MATCH($C944,'Policy Characteristics'!$C:$C,0)))</f>
        <v>1</v>
      </c>
      <c r="N944" s="176">
        <f>IF(ISBLANK(INDEX('Policy Characteristics'!H:H,MATCH($C944,'Policy Characteristics'!$C:$C,0))),"",INDEX('Policy Characteristics'!H:H,MATCH($C944,'Policy Characteristics'!$C:$C,0)))</f>
        <v>0.01</v>
      </c>
      <c r="O944" s="176" t="str">
        <f>IF(ISBLANK(INDEX('Policy Characteristics'!I:I,MATCH($C944,'Policy Characteristics'!$C:$C,0))),"",INDEX('Policy Characteristics'!I:I,MATCH($C944,'Policy Characteristics'!$C:$C,0)))</f>
        <v>% of potential achieved</v>
      </c>
      <c r="P944" s="176" t="str">
        <f>IF(ISBLANK(INDEX('Policy Characteristics'!J:J,MATCH($C944,'Policy Characteristics'!$C:$C,0))),"",INDEX('Policy Characteristics'!J:J,MATCH($C944,'Policy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4" s="176" t="str">
        <f>IF(ISBLANK(INDEX('Policy Characteristics'!K:K,MATCH($C944,'Policy Characteristics'!$C:$C,0))),"",INDEX('Policy Characteristics'!K:K,MATCH($C944,'Policy Characteristics'!$C:$C,0)))</f>
        <v/>
      </c>
      <c r="R944" s="176" t="str">
        <f>IF(ISBLANK(INDEX('Policy Characteristics'!L:L,MATCH($C944,'Policy Characteristics'!$C:$C,0))),"",INDEX('Policy Characteristics'!L:L,MATCH($C944,'Policy Characteristics'!$C:$C,0)))</f>
        <v/>
      </c>
    </row>
    <row r="945" spans="1:18" s="2" customFormat="1" x14ac:dyDescent="0.25">
      <c r="A945" s="176" t="str">
        <f>IF(ISBLANK(INDEX('Policy Characteristics'!A:A,MATCH($C945,'Policy Characteristics'!$C:$C,0))),"",INDEX('Policy Characteristics'!A:A,MATCH($C945,'Policy Characteristics'!$C:$C,0)))</f>
        <v>Industry</v>
      </c>
      <c r="B945" s="184" t="str">
        <f>IF(ISBLANK(INDEX('Policy Characteristics'!B:B,MATCH($C945,'Policy Characteristics'!$C:$C,0))),"",INDEX('Policy Characteristics'!B:B,MATCH($C945,'Policy Characteristics'!$C:$C,0)))</f>
        <v>Feedstock Shifting</v>
      </c>
      <c r="C945" s="176" t="str">
        <f t="shared" si="41"/>
        <v>Fraction of Feedstock Shifted This Year</v>
      </c>
      <c r="D945" s="6" t="s">
        <v>1942</v>
      </c>
      <c r="E945" s="47" t="s">
        <v>1583</v>
      </c>
      <c r="F945" t="s">
        <v>1905</v>
      </c>
      <c r="G945" s="47" t="s">
        <v>1587</v>
      </c>
      <c r="H945" s="49">
        <v>2567</v>
      </c>
      <c r="I945" s="197" t="s">
        <v>44</v>
      </c>
      <c r="J945" s="177" t="str">
        <f>IF(ISBLANK(INDEX('Policy Characteristics'!D:D,MATCH($C945,'Policy Characteristics'!$C:$C,0))),"",INDEX('Policy Characteristics'!D:D,MATCH($C945,'Policy Characteristics'!$C:$C,0)))</f>
        <v>Feedstock Shifting</v>
      </c>
      <c r="K945" s="176" t="str">
        <f>IF(ISBLANK(INDEX('Policy Characteristics'!E:E,MATCH($C945,'Policy Characteristics'!$C:$C,0))),"",INDEX('Policy Characteristics'!E:E,MATCH($C945,'Policy Characteristics'!$C:$C,0)))</f>
        <v>indst feedstock shifting</v>
      </c>
      <c r="L945" s="176">
        <f>IF(ISBLANK(INDEX('Policy Characteristics'!F:F,MATCH($C945,'Policy Characteristics'!$C:$C,0))),"",INDEX('Policy Characteristics'!F:F,MATCH($C945,'Policy Characteristics'!$C:$C,0)))</f>
        <v>0</v>
      </c>
      <c r="M945" s="176">
        <f>IF(ISBLANK(INDEX('Policy Characteristics'!G:G,MATCH($C945,'Policy Characteristics'!$C:$C,0))),"",INDEX('Policy Characteristics'!G:G,MATCH($C945,'Policy Characteristics'!$C:$C,0)))</f>
        <v>1</v>
      </c>
      <c r="N945" s="176">
        <f>IF(ISBLANK(INDEX('Policy Characteristics'!H:H,MATCH($C945,'Policy Characteristics'!$C:$C,0))),"",INDEX('Policy Characteristics'!H:H,MATCH($C945,'Policy Characteristics'!$C:$C,0)))</f>
        <v>0.01</v>
      </c>
      <c r="O945" s="176" t="str">
        <f>IF(ISBLANK(INDEX('Policy Characteristics'!I:I,MATCH($C945,'Policy Characteristics'!$C:$C,0))),"",INDEX('Policy Characteristics'!I:I,MATCH($C945,'Policy Characteristics'!$C:$C,0)))</f>
        <v>% of potential achieved</v>
      </c>
      <c r="P945" s="176" t="str">
        <f>IF(ISBLANK(INDEX('Policy Characteristics'!J:J,MATCH($C945,'Policy Characteristics'!$C:$C,0))),"",INDEX('Policy Characteristics'!J:J,MATCH($C945,'Policy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5" s="176" t="str">
        <f>IF(ISBLANK(INDEX('Policy Characteristics'!K:K,MATCH($C945,'Policy Characteristics'!$C:$C,0))),"",INDEX('Policy Characteristics'!K:K,MATCH($C945,'Policy Characteristics'!$C:$C,0)))</f>
        <v/>
      </c>
      <c r="R945" s="176" t="str">
        <f>IF(ISBLANK(INDEX('Policy Characteristics'!L:L,MATCH($C945,'Policy Characteristics'!$C:$C,0))),"",INDEX('Policy Characteristics'!L:L,MATCH($C945,'Policy Characteristics'!$C:$C,0)))</f>
        <v/>
      </c>
    </row>
    <row r="946" spans="1:18" s="2" customFormat="1" x14ac:dyDescent="0.25">
      <c r="A946" s="176" t="str">
        <f>IF(ISBLANK(INDEX('Policy Characteristics'!A:A,MATCH($C946,'Policy Characteristics'!$C:$C,0))),"",INDEX('Policy Characteristics'!A:A,MATCH($C946,'Policy Characteristics'!$C:$C,0)))</f>
        <v>Industry</v>
      </c>
      <c r="B946" s="184" t="str">
        <f>IF(ISBLANK(INDEX('Policy Characteristics'!B:B,MATCH($C946,'Policy Characteristics'!$C:$C,0))),"",INDEX('Policy Characteristics'!B:B,MATCH($C946,'Policy Characteristics'!$C:$C,0)))</f>
        <v>Feedstock Shifting</v>
      </c>
      <c r="C946" s="176" t="str">
        <f t="shared" si="41"/>
        <v>Fraction of Feedstock Shifted This Year</v>
      </c>
      <c r="D946" s="6" t="s">
        <v>1942</v>
      </c>
      <c r="E946" s="47" t="s">
        <v>1584</v>
      </c>
      <c r="F946" t="s">
        <v>1905</v>
      </c>
      <c r="G946" s="47" t="s">
        <v>1588</v>
      </c>
      <c r="H946" s="49">
        <v>2568</v>
      </c>
      <c r="I946" s="197" t="s">
        <v>44</v>
      </c>
      <c r="J946" s="177" t="str">
        <f>IF(ISBLANK(INDEX('Policy Characteristics'!D:D,MATCH($C946,'Policy Characteristics'!$C:$C,0))),"",INDEX('Policy Characteristics'!D:D,MATCH($C946,'Policy Characteristics'!$C:$C,0)))</f>
        <v>Feedstock Shifting</v>
      </c>
      <c r="K946" s="176" t="str">
        <f>IF(ISBLANK(INDEX('Policy Characteristics'!E:E,MATCH($C946,'Policy Characteristics'!$C:$C,0))),"",INDEX('Policy Characteristics'!E:E,MATCH($C946,'Policy Characteristics'!$C:$C,0)))</f>
        <v>indst feedstock shifting</v>
      </c>
      <c r="L946" s="176">
        <f>IF(ISBLANK(INDEX('Policy Characteristics'!F:F,MATCH($C946,'Policy Characteristics'!$C:$C,0))),"",INDEX('Policy Characteristics'!F:F,MATCH($C946,'Policy Characteristics'!$C:$C,0)))</f>
        <v>0</v>
      </c>
      <c r="M946" s="176">
        <f>IF(ISBLANK(INDEX('Policy Characteristics'!G:G,MATCH($C946,'Policy Characteristics'!$C:$C,0))),"",INDEX('Policy Characteristics'!G:G,MATCH($C946,'Policy Characteristics'!$C:$C,0)))</f>
        <v>1</v>
      </c>
      <c r="N946" s="176">
        <f>IF(ISBLANK(INDEX('Policy Characteristics'!H:H,MATCH($C946,'Policy Characteristics'!$C:$C,0))),"",INDEX('Policy Characteristics'!H:H,MATCH($C946,'Policy Characteristics'!$C:$C,0)))</f>
        <v>0.01</v>
      </c>
      <c r="O946" s="176" t="str">
        <f>IF(ISBLANK(INDEX('Policy Characteristics'!I:I,MATCH($C946,'Policy Characteristics'!$C:$C,0))),"",INDEX('Policy Characteristics'!I:I,MATCH($C946,'Policy Characteristics'!$C:$C,0)))</f>
        <v>% of potential achieved</v>
      </c>
      <c r="P946" s="176" t="str">
        <f>IF(ISBLANK(INDEX('Policy Characteristics'!J:J,MATCH($C946,'Policy Characteristics'!$C:$C,0))),"",INDEX('Policy Characteristics'!J:J,MATCH($C946,'Policy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6" s="176" t="str">
        <f>IF(ISBLANK(INDEX('Policy Characteristics'!K:K,MATCH($C946,'Policy Characteristics'!$C:$C,0))),"",INDEX('Policy Characteristics'!K:K,MATCH($C946,'Policy Characteristics'!$C:$C,0)))</f>
        <v/>
      </c>
      <c r="R946" s="176" t="str">
        <f>IF(ISBLANK(INDEX('Policy Characteristics'!L:L,MATCH($C946,'Policy Characteristics'!$C:$C,0))),"",INDEX('Policy Characteristics'!L:L,MATCH($C946,'Policy Characteristics'!$C:$C,0)))</f>
        <v/>
      </c>
    </row>
    <row r="947" spans="1:18" s="2" customFormat="1" x14ac:dyDescent="0.25">
      <c r="A947" s="176" t="str">
        <f>IF(ISBLANK(INDEX('Policy Characteristics'!A:A,MATCH($C947,'Policy Characteristics'!$C:$C,0))),"",INDEX('Policy Characteristics'!A:A,MATCH($C947,'Policy Characteristics'!$C:$C,0)))</f>
        <v>Industry</v>
      </c>
      <c r="B947" s="184" t="str">
        <f>IF(ISBLANK(INDEX('Policy Characteristics'!B:B,MATCH($C947,'Policy Characteristics'!$C:$C,0))),"",INDEX('Policy Characteristics'!B:B,MATCH($C947,'Policy Characteristics'!$C:$C,0)))</f>
        <v>Feedstock Shifting</v>
      </c>
      <c r="C947" s="176" t="str">
        <f t="shared" si="41"/>
        <v>Fraction of Feedstock Shifted This Year</v>
      </c>
      <c r="D947" s="6" t="s">
        <v>1942</v>
      </c>
      <c r="E947" s="47" t="s">
        <v>1581</v>
      </c>
      <c r="F947" t="s">
        <v>1905</v>
      </c>
      <c r="G947" s="47" t="s">
        <v>1586</v>
      </c>
      <c r="H947" s="49">
        <v>2569</v>
      </c>
      <c r="I947" s="197" t="s">
        <v>44</v>
      </c>
      <c r="J947" s="177" t="str">
        <f>IF(ISBLANK(INDEX('Policy Characteristics'!D:D,MATCH($C947,'Policy Characteristics'!$C:$C,0))),"",INDEX('Policy Characteristics'!D:D,MATCH($C947,'Policy Characteristics'!$C:$C,0)))</f>
        <v>Feedstock Shifting</v>
      </c>
      <c r="K947" s="176" t="str">
        <f>IF(ISBLANK(INDEX('Policy Characteristics'!E:E,MATCH($C947,'Policy Characteristics'!$C:$C,0))),"",INDEX('Policy Characteristics'!E:E,MATCH($C947,'Policy Characteristics'!$C:$C,0)))</f>
        <v>indst feedstock shifting</v>
      </c>
      <c r="L947" s="176">
        <f>IF(ISBLANK(INDEX('Policy Characteristics'!F:F,MATCH($C947,'Policy Characteristics'!$C:$C,0))),"",INDEX('Policy Characteristics'!F:F,MATCH($C947,'Policy Characteristics'!$C:$C,0)))</f>
        <v>0</v>
      </c>
      <c r="M947" s="176">
        <f>IF(ISBLANK(INDEX('Policy Characteristics'!G:G,MATCH($C947,'Policy Characteristics'!$C:$C,0))),"",INDEX('Policy Characteristics'!G:G,MATCH($C947,'Policy Characteristics'!$C:$C,0)))</f>
        <v>1</v>
      </c>
      <c r="N947" s="176">
        <f>IF(ISBLANK(INDEX('Policy Characteristics'!H:H,MATCH($C947,'Policy Characteristics'!$C:$C,0))),"",INDEX('Policy Characteristics'!H:H,MATCH($C947,'Policy Characteristics'!$C:$C,0)))</f>
        <v>0.01</v>
      </c>
      <c r="O947" s="176" t="str">
        <f>IF(ISBLANK(INDEX('Policy Characteristics'!I:I,MATCH($C947,'Policy Characteristics'!$C:$C,0))),"",INDEX('Policy Characteristics'!I:I,MATCH($C947,'Policy Characteristics'!$C:$C,0)))</f>
        <v>% of potential achieved</v>
      </c>
      <c r="P947" s="176" t="str">
        <f>IF(ISBLANK(INDEX('Policy Characteristics'!J:J,MATCH($C947,'Policy Characteristics'!$C:$C,0))),"",INDEX('Policy Characteristics'!J:J,MATCH($C947,'Policy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7" s="176" t="str">
        <f>IF(ISBLANK(INDEX('Policy Characteristics'!K:K,MATCH($C947,'Policy Characteristics'!$C:$C,0))),"",INDEX('Policy Characteristics'!K:K,MATCH($C947,'Policy Characteristics'!$C:$C,0)))</f>
        <v/>
      </c>
      <c r="R947" s="176" t="str">
        <f>IF(ISBLANK(INDEX('Policy Characteristics'!L:L,MATCH($C947,'Policy Characteristics'!$C:$C,0))),"",INDEX('Policy Characteristics'!L:L,MATCH($C947,'Policy Characteristics'!$C:$C,0)))</f>
        <v/>
      </c>
    </row>
    <row r="948" spans="1:18" s="2" customFormat="1" x14ac:dyDescent="0.25">
      <c r="A948" s="176" t="str">
        <f>IF(ISBLANK(INDEX('Policy Characteristics'!A:A,MATCH($C948,'Policy Characteristics'!$C:$C,0))),"",INDEX('Policy Characteristics'!A:A,MATCH($C948,'Policy Characteristics'!$C:$C,0)))</f>
        <v>Industry</v>
      </c>
      <c r="B948" s="184" t="str">
        <f>IF(ISBLANK(INDEX('Policy Characteristics'!B:B,MATCH($C948,'Policy Characteristics'!$C:$C,0))),"",INDEX('Policy Characteristics'!B:B,MATCH($C948,'Policy Characteristics'!$C:$C,0)))</f>
        <v>Feedstock Shifting</v>
      </c>
      <c r="C948" s="176" t="str">
        <f t="shared" si="41"/>
        <v>Fraction of Feedstock Shifted This Year</v>
      </c>
      <c r="D948" s="6" t="s">
        <v>1943</v>
      </c>
      <c r="E948" s="47" t="s">
        <v>1280</v>
      </c>
      <c r="F948" t="s">
        <v>1906</v>
      </c>
      <c r="G948" s="47" t="s">
        <v>1286</v>
      </c>
      <c r="H948" s="49">
        <v>2570</v>
      </c>
      <c r="I948" s="197" t="s">
        <v>44</v>
      </c>
      <c r="J948" s="177" t="str">
        <f>IF(ISBLANK(INDEX('Policy Characteristics'!D:D,MATCH($C948,'Policy Characteristics'!$C:$C,0))),"",INDEX('Policy Characteristics'!D:D,MATCH($C948,'Policy Characteristics'!$C:$C,0)))</f>
        <v>Feedstock Shifting</v>
      </c>
      <c r="K948" s="176" t="str">
        <f>IF(ISBLANK(INDEX('Policy Characteristics'!E:E,MATCH($C948,'Policy Characteristics'!$C:$C,0))),"",INDEX('Policy Characteristics'!E:E,MATCH($C948,'Policy Characteristics'!$C:$C,0)))</f>
        <v>indst feedstock shifting</v>
      </c>
      <c r="L948" s="176">
        <f>IF(ISBLANK(INDEX('Policy Characteristics'!F:F,MATCH($C948,'Policy Characteristics'!$C:$C,0))),"",INDEX('Policy Characteristics'!F:F,MATCH($C948,'Policy Characteristics'!$C:$C,0)))</f>
        <v>0</v>
      </c>
      <c r="M948" s="176">
        <f>IF(ISBLANK(INDEX('Policy Characteristics'!G:G,MATCH($C948,'Policy Characteristics'!$C:$C,0))),"",INDEX('Policy Characteristics'!G:G,MATCH($C948,'Policy Characteristics'!$C:$C,0)))</f>
        <v>1</v>
      </c>
      <c r="N948" s="176">
        <f>IF(ISBLANK(INDEX('Policy Characteristics'!H:H,MATCH($C948,'Policy Characteristics'!$C:$C,0))),"",INDEX('Policy Characteristics'!H:H,MATCH($C948,'Policy Characteristics'!$C:$C,0)))</f>
        <v>0.01</v>
      </c>
      <c r="O948" s="176" t="str">
        <f>IF(ISBLANK(INDEX('Policy Characteristics'!I:I,MATCH($C948,'Policy Characteristics'!$C:$C,0))),"",INDEX('Policy Characteristics'!I:I,MATCH($C948,'Policy Characteristics'!$C:$C,0)))</f>
        <v>% of potential achieved</v>
      </c>
      <c r="P948" s="176" t="str">
        <f>IF(ISBLANK(INDEX('Policy Characteristics'!J:J,MATCH($C948,'Policy Characteristics'!$C:$C,0))),"",INDEX('Policy Characteristics'!J:J,MATCH($C948,'Policy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8" s="176" t="str">
        <f>IF(ISBLANK(INDEX('Policy Characteristics'!K:K,MATCH($C948,'Policy Characteristics'!$C:$C,0))),"",INDEX('Policy Characteristics'!K:K,MATCH($C948,'Policy Characteristics'!$C:$C,0)))</f>
        <v/>
      </c>
      <c r="R948" s="176" t="str">
        <f>IF(ISBLANK(INDEX('Policy Characteristics'!L:L,MATCH($C948,'Policy Characteristics'!$C:$C,0))),"",INDEX('Policy Characteristics'!L:L,MATCH($C948,'Policy Characteristics'!$C:$C,0)))</f>
        <v/>
      </c>
    </row>
    <row r="949" spans="1:18" s="2" customFormat="1" x14ac:dyDescent="0.25">
      <c r="A949" s="176" t="str">
        <f>IF(ISBLANK(INDEX('Policy Characteristics'!A:A,MATCH($C949,'Policy Characteristics'!$C:$C,0))),"",INDEX('Policy Characteristics'!A:A,MATCH($C949,'Policy Characteristics'!$C:$C,0)))</f>
        <v>Industry</v>
      </c>
      <c r="B949" s="184" t="str">
        <f>IF(ISBLANK(INDEX('Policy Characteristics'!B:B,MATCH($C949,'Policy Characteristics'!$C:$C,0))),"",INDEX('Policy Characteristics'!B:B,MATCH($C949,'Policy Characteristics'!$C:$C,0)))</f>
        <v>Feedstock Shifting</v>
      </c>
      <c r="C949" s="176" t="str">
        <f t="shared" si="41"/>
        <v>Fraction of Feedstock Shifted This Year</v>
      </c>
      <c r="D949" s="6" t="s">
        <v>1943</v>
      </c>
      <c r="E949" s="47" t="s">
        <v>1281</v>
      </c>
      <c r="F949" t="s">
        <v>1906</v>
      </c>
      <c r="G949" s="47" t="s">
        <v>1289</v>
      </c>
      <c r="H949" s="49">
        <v>2571</v>
      </c>
      <c r="I949" s="197" t="s">
        <v>44</v>
      </c>
      <c r="J949" s="177" t="str">
        <f>IF(ISBLANK(INDEX('Policy Characteristics'!D:D,MATCH($C949,'Policy Characteristics'!$C:$C,0))),"",INDEX('Policy Characteristics'!D:D,MATCH($C949,'Policy Characteristics'!$C:$C,0)))</f>
        <v>Feedstock Shifting</v>
      </c>
      <c r="K949" s="176" t="str">
        <f>IF(ISBLANK(INDEX('Policy Characteristics'!E:E,MATCH($C949,'Policy Characteristics'!$C:$C,0))),"",INDEX('Policy Characteristics'!E:E,MATCH($C949,'Policy Characteristics'!$C:$C,0)))</f>
        <v>indst feedstock shifting</v>
      </c>
      <c r="L949" s="176">
        <f>IF(ISBLANK(INDEX('Policy Characteristics'!F:F,MATCH($C949,'Policy Characteristics'!$C:$C,0))),"",INDEX('Policy Characteristics'!F:F,MATCH($C949,'Policy Characteristics'!$C:$C,0)))</f>
        <v>0</v>
      </c>
      <c r="M949" s="176">
        <f>IF(ISBLANK(INDEX('Policy Characteristics'!G:G,MATCH($C949,'Policy Characteristics'!$C:$C,0))),"",INDEX('Policy Characteristics'!G:G,MATCH($C949,'Policy Characteristics'!$C:$C,0)))</f>
        <v>1</v>
      </c>
      <c r="N949" s="176">
        <f>IF(ISBLANK(INDEX('Policy Characteristics'!H:H,MATCH($C949,'Policy Characteristics'!$C:$C,0))),"",INDEX('Policy Characteristics'!H:H,MATCH($C949,'Policy Characteristics'!$C:$C,0)))</f>
        <v>0.01</v>
      </c>
      <c r="O949" s="176" t="str">
        <f>IF(ISBLANK(INDEX('Policy Characteristics'!I:I,MATCH($C949,'Policy Characteristics'!$C:$C,0))),"",INDEX('Policy Characteristics'!I:I,MATCH($C949,'Policy Characteristics'!$C:$C,0)))</f>
        <v>% of potential achieved</v>
      </c>
      <c r="P949" s="176" t="str">
        <f>IF(ISBLANK(INDEX('Policy Characteristics'!J:J,MATCH($C949,'Policy Characteristics'!$C:$C,0))),"",INDEX('Policy Characteristics'!J:J,MATCH($C949,'Policy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9" s="176" t="str">
        <f>IF(ISBLANK(INDEX('Policy Characteristics'!K:K,MATCH($C949,'Policy Characteristics'!$C:$C,0))),"",INDEX('Policy Characteristics'!K:K,MATCH($C949,'Policy Characteristics'!$C:$C,0)))</f>
        <v/>
      </c>
      <c r="R949" s="176" t="str">
        <f>IF(ISBLANK(INDEX('Policy Characteristics'!L:L,MATCH($C949,'Policy Characteristics'!$C:$C,0))),"",INDEX('Policy Characteristics'!L:L,MATCH($C949,'Policy Characteristics'!$C:$C,0)))</f>
        <v/>
      </c>
    </row>
    <row r="950" spans="1:18" s="2" customFormat="1" x14ac:dyDescent="0.25">
      <c r="A950" s="176" t="str">
        <f>IF(ISBLANK(INDEX('Policy Characteristics'!A:A,MATCH($C950,'Policy Characteristics'!$C:$C,0))),"",INDEX('Policy Characteristics'!A:A,MATCH($C950,'Policy Characteristics'!$C:$C,0)))</f>
        <v>Industry</v>
      </c>
      <c r="B950" s="184" t="str">
        <f>IF(ISBLANK(INDEX('Policy Characteristics'!B:B,MATCH($C950,'Policy Characteristics'!$C:$C,0))),"",INDEX('Policy Characteristics'!B:B,MATCH($C950,'Policy Characteristics'!$C:$C,0)))</f>
        <v>Feedstock Shifting</v>
      </c>
      <c r="C950" s="176" t="str">
        <f t="shared" si="41"/>
        <v>Fraction of Feedstock Shifted This Year</v>
      </c>
      <c r="D950" s="6" t="s">
        <v>1943</v>
      </c>
      <c r="E950" s="47" t="s">
        <v>1282</v>
      </c>
      <c r="F950" t="s">
        <v>1906</v>
      </c>
      <c r="G950" s="47" t="s">
        <v>1290</v>
      </c>
      <c r="H950" s="49">
        <v>2572</v>
      </c>
      <c r="I950" s="197" t="s">
        <v>44</v>
      </c>
      <c r="J950" s="177" t="str">
        <f>IF(ISBLANK(INDEX('Policy Characteristics'!D:D,MATCH($C950,'Policy Characteristics'!$C:$C,0))),"",INDEX('Policy Characteristics'!D:D,MATCH($C950,'Policy Characteristics'!$C:$C,0)))</f>
        <v>Feedstock Shifting</v>
      </c>
      <c r="K950" s="176" t="str">
        <f>IF(ISBLANK(INDEX('Policy Characteristics'!E:E,MATCH($C950,'Policy Characteristics'!$C:$C,0))),"",INDEX('Policy Characteristics'!E:E,MATCH($C950,'Policy Characteristics'!$C:$C,0)))</f>
        <v>indst feedstock shifting</v>
      </c>
      <c r="L950" s="176">
        <f>IF(ISBLANK(INDEX('Policy Characteristics'!F:F,MATCH($C950,'Policy Characteristics'!$C:$C,0))),"",INDEX('Policy Characteristics'!F:F,MATCH($C950,'Policy Characteristics'!$C:$C,0)))</f>
        <v>0</v>
      </c>
      <c r="M950" s="176">
        <f>IF(ISBLANK(INDEX('Policy Characteristics'!G:G,MATCH($C950,'Policy Characteristics'!$C:$C,0))),"",INDEX('Policy Characteristics'!G:G,MATCH($C950,'Policy Characteristics'!$C:$C,0)))</f>
        <v>1</v>
      </c>
      <c r="N950" s="176">
        <f>IF(ISBLANK(INDEX('Policy Characteristics'!H:H,MATCH($C950,'Policy Characteristics'!$C:$C,0))),"",INDEX('Policy Characteristics'!H:H,MATCH($C950,'Policy Characteristics'!$C:$C,0)))</f>
        <v>0.01</v>
      </c>
      <c r="O950" s="176" t="str">
        <f>IF(ISBLANK(INDEX('Policy Characteristics'!I:I,MATCH($C950,'Policy Characteristics'!$C:$C,0))),"",INDEX('Policy Characteristics'!I:I,MATCH($C950,'Policy Characteristics'!$C:$C,0)))</f>
        <v>% of potential achieved</v>
      </c>
      <c r="P950" s="176" t="str">
        <f>IF(ISBLANK(INDEX('Policy Characteristics'!J:J,MATCH($C950,'Policy Characteristics'!$C:$C,0))),"",INDEX('Policy Characteristics'!J:J,MATCH($C950,'Policy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0" s="176" t="str">
        <f>IF(ISBLANK(INDEX('Policy Characteristics'!K:K,MATCH($C950,'Policy Characteristics'!$C:$C,0))),"",INDEX('Policy Characteristics'!K:K,MATCH($C950,'Policy Characteristics'!$C:$C,0)))</f>
        <v/>
      </c>
      <c r="R950" s="176" t="str">
        <f>IF(ISBLANK(INDEX('Policy Characteristics'!L:L,MATCH($C950,'Policy Characteristics'!$C:$C,0))),"",INDEX('Policy Characteristics'!L:L,MATCH($C950,'Policy Characteristics'!$C:$C,0)))</f>
        <v/>
      </c>
    </row>
    <row r="951" spans="1:18" s="2" customFormat="1" x14ac:dyDescent="0.25">
      <c r="A951" s="176" t="str">
        <f>IF(ISBLANK(INDEX('Policy Characteristics'!A:A,MATCH($C951,'Policy Characteristics'!$C:$C,0))),"",INDEX('Policy Characteristics'!A:A,MATCH($C951,'Policy Characteristics'!$C:$C,0)))</f>
        <v>Industry</v>
      </c>
      <c r="B951" s="184" t="str">
        <f>IF(ISBLANK(INDEX('Policy Characteristics'!B:B,MATCH($C951,'Policy Characteristics'!$C:$C,0))),"",INDEX('Policy Characteristics'!B:B,MATCH($C951,'Policy Characteristics'!$C:$C,0)))</f>
        <v>Feedstock Shifting</v>
      </c>
      <c r="C951" s="176" t="str">
        <f t="shared" si="41"/>
        <v>Fraction of Feedstock Shifted This Year</v>
      </c>
      <c r="D951" s="6" t="s">
        <v>1943</v>
      </c>
      <c r="E951" s="47" t="s">
        <v>1283</v>
      </c>
      <c r="F951" t="s">
        <v>1906</v>
      </c>
      <c r="G951" s="47" t="s">
        <v>1287</v>
      </c>
      <c r="H951" s="49">
        <v>2573</v>
      </c>
      <c r="I951" s="197" t="s">
        <v>44</v>
      </c>
      <c r="J951" s="177" t="str">
        <f>IF(ISBLANK(INDEX('Policy Characteristics'!D:D,MATCH($C951,'Policy Characteristics'!$C:$C,0))),"",INDEX('Policy Characteristics'!D:D,MATCH($C951,'Policy Characteristics'!$C:$C,0)))</f>
        <v>Feedstock Shifting</v>
      </c>
      <c r="K951" s="176" t="str">
        <f>IF(ISBLANK(INDEX('Policy Characteristics'!E:E,MATCH($C951,'Policy Characteristics'!$C:$C,0))),"",INDEX('Policy Characteristics'!E:E,MATCH($C951,'Policy Characteristics'!$C:$C,0)))</f>
        <v>indst feedstock shifting</v>
      </c>
      <c r="L951" s="176">
        <f>IF(ISBLANK(INDEX('Policy Characteristics'!F:F,MATCH($C951,'Policy Characteristics'!$C:$C,0))),"",INDEX('Policy Characteristics'!F:F,MATCH($C951,'Policy Characteristics'!$C:$C,0)))</f>
        <v>0</v>
      </c>
      <c r="M951" s="176">
        <f>IF(ISBLANK(INDEX('Policy Characteristics'!G:G,MATCH($C951,'Policy Characteristics'!$C:$C,0))),"",INDEX('Policy Characteristics'!G:G,MATCH($C951,'Policy Characteristics'!$C:$C,0)))</f>
        <v>1</v>
      </c>
      <c r="N951" s="176">
        <f>IF(ISBLANK(INDEX('Policy Characteristics'!H:H,MATCH($C951,'Policy Characteristics'!$C:$C,0))),"",INDEX('Policy Characteristics'!H:H,MATCH($C951,'Policy Characteristics'!$C:$C,0)))</f>
        <v>0.01</v>
      </c>
      <c r="O951" s="176" t="str">
        <f>IF(ISBLANK(INDEX('Policy Characteristics'!I:I,MATCH($C951,'Policy Characteristics'!$C:$C,0))),"",INDEX('Policy Characteristics'!I:I,MATCH($C951,'Policy Characteristics'!$C:$C,0)))</f>
        <v>% of potential achieved</v>
      </c>
      <c r="P951" s="176" t="str">
        <f>IF(ISBLANK(INDEX('Policy Characteristics'!J:J,MATCH($C951,'Policy Characteristics'!$C:$C,0))),"",INDEX('Policy Characteristics'!J:J,MATCH($C951,'Policy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1" s="176" t="str">
        <f>IF(ISBLANK(INDEX('Policy Characteristics'!K:K,MATCH($C951,'Policy Characteristics'!$C:$C,0))),"",INDEX('Policy Characteristics'!K:K,MATCH($C951,'Policy Characteristics'!$C:$C,0)))</f>
        <v/>
      </c>
      <c r="R951" s="176" t="str">
        <f>IF(ISBLANK(INDEX('Policy Characteristics'!L:L,MATCH($C951,'Policy Characteristics'!$C:$C,0))),"",INDEX('Policy Characteristics'!L:L,MATCH($C951,'Policy Characteristics'!$C:$C,0)))</f>
        <v/>
      </c>
    </row>
    <row r="952" spans="1:18" s="2" customFormat="1" x14ac:dyDescent="0.25">
      <c r="A952" s="176" t="str">
        <f>IF(ISBLANK(INDEX('Policy Characteristics'!A:A,MATCH($C952,'Policy Characteristics'!$C:$C,0))),"",INDEX('Policy Characteristics'!A:A,MATCH($C952,'Policy Characteristics'!$C:$C,0)))</f>
        <v>Industry</v>
      </c>
      <c r="B952" s="184" t="str">
        <f>IF(ISBLANK(INDEX('Policy Characteristics'!B:B,MATCH($C952,'Policy Characteristics'!$C:$C,0))),"",INDEX('Policy Characteristics'!B:B,MATCH($C952,'Policy Characteristics'!$C:$C,0)))</f>
        <v>Feedstock Shifting</v>
      </c>
      <c r="C952" s="176" t="str">
        <f t="shared" si="41"/>
        <v>Fraction of Feedstock Shifted This Year</v>
      </c>
      <c r="D952" s="6" t="s">
        <v>1943</v>
      </c>
      <c r="E952" s="47" t="s">
        <v>1284</v>
      </c>
      <c r="F952" t="s">
        <v>1906</v>
      </c>
      <c r="G952" s="47" t="s">
        <v>1288</v>
      </c>
      <c r="H952" s="49">
        <v>2574</v>
      </c>
      <c r="I952" s="197" t="s">
        <v>44</v>
      </c>
      <c r="J952" s="177" t="str">
        <f>IF(ISBLANK(INDEX('Policy Characteristics'!D:D,MATCH($C952,'Policy Characteristics'!$C:$C,0))),"",INDEX('Policy Characteristics'!D:D,MATCH($C952,'Policy Characteristics'!$C:$C,0)))</f>
        <v>Feedstock Shifting</v>
      </c>
      <c r="K952" s="176" t="str">
        <f>IF(ISBLANK(INDEX('Policy Characteristics'!E:E,MATCH($C952,'Policy Characteristics'!$C:$C,0))),"",INDEX('Policy Characteristics'!E:E,MATCH($C952,'Policy Characteristics'!$C:$C,0)))</f>
        <v>indst feedstock shifting</v>
      </c>
      <c r="L952" s="176">
        <f>IF(ISBLANK(INDEX('Policy Characteristics'!F:F,MATCH($C952,'Policy Characteristics'!$C:$C,0))),"",INDEX('Policy Characteristics'!F:F,MATCH($C952,'Policy Characteristics'!$C:$C,0)))</f>
        <v>0</v>
      </c>
      <c r="M952" s="176">
        <f>IF(ISBLANK(INDEX('Policy Characteristics'!G:G,MATCH($C952,'Policy Characteristics'!$C:$C,0))),"",INDEX('Policy Characteristics'!G:G,MATCH($C952,'Policy Characteristics'!$C:$C,0)))</f>
        <v>1</v>
      </c>
      <c r="N952" s="176">
        <f>IF(ISBLANK(INDEX('Policy Characteristics'!H:H,MATCH($C952,'Policy Characteristics'!$C:$C,0))),"",INDEX('Policy Characteristics'!H:H,MATCH($C952,'Policy Characteristics'!$C:$C,0)))</f>
        <v>0.01</v>
      </c>
      <c r="O952" s="176" t="str">
        <f>IF(ISBLANK(INDEX('Policy Characteristics'!I:I,MATCH($C952,'Policy Characteristics'!$C:$C,0))),"",INDEX('Policy Characteristics'!I:I,MATCH($C952,'Policy Characteristics'!$C:$C,0)))</f>
        <v>% of potential achieved</v>
      </c>
      <c r="P952" s="176" t="str">
        <f>IF(ISBLANK(INDEX('Policy Characteristics'!J:J,MATCH($C952,'Policy Characteristics'!$C:$C,0))),"",INDEX('Policy Characteristics'!J:J,MATCH($C952,'Policy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2" s="176" t="str">
        <f>IF(ISBLANK(INDEX('Policy Characteristics'!K:K,MATCH($C952,'Policy Characteristics'!$C:$C,0))),"",INDEX('Policy Characteristics'!K:K,MATCH($C952,'Policy Characteristics'!$C:$C,0)))</f>
        <v/>
      </c>
      <c r="R952" s="176" t="str">
        <f>IF(ISBLANK(INDEX('Policy Characteristics'!L:L,MATCH($C952,'Policy Characteristics'!$C:$C,0))),"",INDEX('Policy Characteristics'!L:L,MATCH($C952,'Policy Characteristics'!$C:$C,0)))</f>
        <v/>
      </c>
    </row>
    <row r="953" spans="1:18" s="2" customFormat="1" x14ac:dyDescent="0.25">
      <c r="A953" s="176" t="str">
        <f>IF(ISBLANK(INDEX('Policy Characteristics'!A:A,MATCH($C953,'Policy Characteristics'!$C:$C,0))),"",INDEX('Policy Characteristics'!A:A,MATCH($C953,'Policy Characteristics'!$C:$C,0)))</f>
        <v>Industry</v>
      </c>
      <c r="B953" s="184" t="str">
        <f>IF(ISBLANK(INDEX('Policy Characteristics'!B:B,MATCH($C953,'Policy Characteristics'!$C:$C,0))),"",INDEX('Policy Characteristics'!B:B,MATCH($C953,'Policy Characteristics'!$C:$C,0)))</f>
        <v>Feedstock Shifting</v>
      </c>
      <c r="C953" s="176" t="str">
        <f t="shared" si="41"/>
        <v>Fraction of Feedstock Shifted This Year</v>
      </c>
      <c r="D953" s="6" t="s">
        <v>1943</v>
      </c>
      <c r="E953" s="47" t="s">
        <v>1285</v>
      </c>
      <c r="F953" t="s">
        <v>1906</v>
      </c>
      <c r="G953" s="47" t="s">
        <v>1291</v>
      </c>
      <c r="H953" s="49">
        <v>2575</v>
      </c>
      <c r="I953" s="197" t="s">
        <v>44</v>
      </c>
      <c r="J953" s="177" t="str">
        <f>IF(ISBLANK(INDEX('Policy Characteristics'!D:D,MATCH($C953,'Policy Characteristics'!$C:$C,0))),"",INDEX('Policy Characteristics'!D:D,MATCH($C953,'Policy Characteristics'!$C:$C,0)))</f>
        <v>Feedstock Shifting</v>
      </c>
      <c r="K953" s="176" t="str">
        <f>IF(ISBLANK(INDEX('Policy Characteristics'!E:E,MATCH($C953,'Policy Characteristics'!$C:$C,0))),"",INDEX('Policy Characteristics'!E:E,MATCH($C953,'Policy Characteristics'!$C:$C,0)))</f>
        <v>indst feedstock shifting</v>
      </c>
      <c r="L953" s="176">
        <f>IF(ISBLANK(INDEX('Policy Characteristics'!F:F,MATCH($C953,'Policy Characteristics'!$C:$C,0))),"",INDEX('Policy Characteristics'!F:F,MATCH($C953,'Policy Characteristics'!$C:$C,0)))</f>
        <v>0</v>
      </c>
      <c r="M953" s="176">
        <f>IF(ISBLANK(INDEX('Policy Characteristics'!G:G,MATCH($C953,'Policy Characteristics'!$C:$C,0))),"",INDEX('Policy Characteristics'!G:G,MATCH($C953,'Policy Characteristics'!$C:$C,0)))</f>
        <v>1</v>
      </c>
      <c r="N953" s="176">
        <f>IF(ISBLANK(INDEX('Policy Characteristics'!H:H,MATCH($C953,'Policy Characteristics'!$C:$C,0))),"",INDEX('Policy Characteristics'!H:H,MATCH($C953,'Policy Characteristics'!$C:$C,0)))</f>
        <v>0.01</v>
      </c>
      <c r="O953" s="176" t="str">
        <f>IF(ISBLANK(INDEX('Policy Characteristics'!I:I,MATCH($C953,'Policy Characteristics'!$C:$C,0))),"",INDEX('Policy Characteristics'!I:I,MATCH($C953,'Policy Characteristics'!$C:$C,0)))</f>
        <v>% of potential achieved</v>
      </c>
      <c r="P953" s="176" t="str">
        <f>IF(ISBLANK(INDEX('Policy Characteristics'!J:J,MATCH($C953,'Policy Characteristics'!$C:$C,0))),"",INDEX('Policy Characteristics'!J:J,MATCH($C953,'Policy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3" s="176" t="str">
        <f>IF(ISBLANK(INDEX('Policy Characteristics'!K:K,MATCH($C953,'Policy Characteristics'!$C:$C,0))),"",INDEX('Policy Characteristics'!K:K,MATCH($C953,'Policy Characteristics'!$C:$C,0)))</f>
        <v/>
      </c>
      <c r="R953" s="176" t="str">
        <f>IF(ISBLANK(INDEX('Policy Characteristics'!L:L,MATCH($C953,'Policy Characteristics'!$C:$C,0))),"",INDEX('Policy Characteristics'!L:L,MATCH($C953,'Policy Characteristics'!$C:$C,0)))</f>
        <v/>
      </c>
    </row>
    <row r="954" spans="1:18" s="2" customFormat="1" x14ac:dyDescent="0.25">
      <c r="A954" s="176" t="str">
        <f>IF(ISBLANK(INDEX('Policy Characteristics'!A:A,MATCH($C954,'Policy Characteristics'!$C:$C,0))),"",INDEX('Policy Characteristics'!A:A,MATCH($C954,'Policy Characteristics'!$C:$C,0)))</f>
        <v>Industry</v>
      </c>
      <c r="B954" s="184" t="str">
        <f>IF(ISBLANK(INDEX('Policy Characteristics'!B:B,MATCH($C954,'Policy Characteristics'!$C:$C,0))),"",INDEX('Policy Characteristics'!B:B,MATCH($C954,'Policy Characteristics'!$C:$C,0)))</f>
        <v>Feedstock Shifting</v>
      </c>
      <c r="C954" s="176" t="str">
        <f t="shared" si="41"/>
        <v>Fraction of Feedstock Shifted This Year</v>
      </c>
      <c r="D954" s="6" t="s">
        <v>1943</v>
      </c>
      <c r="E954" s="47" t="s">
        <v>1582</v>
      </c>
      <c r="F954" t="s">
        <v>1906</v>
      </c>
      <c r="G954" s="47" t="s">
        <v>1585</v>
      </c>
      <c r="H954" s="49">
        <v>2576</v>
      </c>
      <c r="I954" s="197" t="s">
        <v>44</v>
      </c>
      <c r="J954" s="177" t="str">
        <f>IF(ISBLANK(INDEX('Policy Characteristics'!D:D,MATCH($C954,'Policy Characteristics'!$C:$C,0))),"",INDEX('Policy Characteristics'!D:D,MATCH($C954,'Policy Characteristics'!$C:$C,0)))</f>
        <v>Feedstock Shifting</v>
      </c>
      <c r="K954" s="176" t="str">
        <f>IF(ISBLANK(INDEX('Policy Characteristics'!E:E,MATCH($C954,'Policy Characteristics'!$C:$C,0))),"",INDEX('Policy Characteristics'!E:E,MATCH($C954,'Policy Characteristics'!$C:$C,0)))</f>
        <v>indst feedstock shifting</v>
      </c>
      <c r="L954" s="176">
        <f>IF(ISBLANK(INDEX('Policy Characteristics'!F:F,MATCH($C954,'Policy Characteristics'!$C:$C,0))),"",INDEX('Policy Characteristics'!F:F,MATCH($C954,'Policy Characteristics'!$C:$C,0)))</f>
        <v>0</v>
      </c>
      <c r="M954" s="176">
        <f>IF(ISBLANK(INDEX('Policy Characteristics'!G:G,MATCH($C954,'Policy Characteristics'!$C:$C,0))),"",INDEX('Policy Characteristics'!G:G,MATCH($C954,'Policy Characteristics'!$C:$C,0)))</f>
        <v>1</v>
      </c>
      <c r="N954" s="176">
        <f>IF(ISBLANK(INDEX('Policy Characteristics'!H:H,MATCH($C954,'Policy Characteristics'!$C:$C,0))),"",INDEX('Policy Characteristics'!H:H,MATCH($C954,'Policy Characteristics'!$C:$C,0)))</f>
        <v>0.01</v>
      </c>
      <c r="O954" s="176" t="str">
        <f>IF(ISBLANK(INDEX('Policy Characteristics'!I:I,MATCH($C954,'Policy Characteristics'!$C:$C,0))),"",INDEX('Policy Characteristics'!I:I,MATCH($C954,'Policy Characteristics'!$C:$C,0)))</f>
        <v>% of potential achieved</v>
      </c>
      <c r="P954" s="176" t="str">
        <f>IF(ISBLANK(INDEX('Policy Characteristics'!J:J,MATCH($C954,'Policy Characteristics'!$C:$C,0))),"",INDEX('Policy Characteristics'!J:J,MATCH($C954,'Policy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4" s="176" t="str">
        <f>IF(ISBLANK(INDEX('Policy Characteristics'!K:K,MATCH($C954,'Policy Characteristics'!$C:$C,0))),"",INDEX('Policy Characteristics'!K:K,MATCH($C954,'Policy Characteristics'!$C:$C,0)))</f>
        <v/>
      </c>
      <c r="R954" s="176" t="str">
        <f>IF(ISBLANK(INDEX('Policy Characteristics'!L:L,MATCH($C954,'Policy Characteristics'!$C:$C,0))),"",INDEX('Policy Characteristics'!L:L,MATCH($C954,'Policy Characteristics'!$C:$C,0)))</f>
        <v/>
      </c>
    </row>
    <row r="955" spans="1:18" s="2" customFormat="1" x14ac:dyDescent="0.25">
      <c r="A955" s="176" t="str">
        <f>IF(ISBLANK(INDEX('Policy Characteristics'!A:A,MATCH($C955,'Policy Characteristics'!$C:$C,0))),"",INDEX('Policy Characteristics'!A:A,MATCH($C955,'Policy Characteristics'!$C:$C,0)))</f>
        <v>Industry</v>
      </c>
      <c r="B955" s="184" t="str">
        <f>IF(ISBLANK(INDEX('Policy Characteristics'!B:B,MATCH($C955,'Policy Characteristics'!$C:$C,0))),"",INDEX('Policy Characteristics'!B:B,MATCH($C955,'Policy Characteristics'!$C:$C,0)))</f>
        <v>Feedstock Shifting</v>
      </c>
      <c r="C955" s="176" t="str">
        <f t="shared" si="41"/>
        <v>Fraction of Feedstock Shifted This Year</v>
      </c>
      <c r="D955" s="6" t="s">
        <v>1943</v>
      </c>
      <c r="E955" s="47" t="s">
        <v>1583</v>
      </c>
      <c r="F955" t="s">
        <v>1906</v>
      </c>
      <c r="G955" s="47" t="s">
        <v>1587</v>
      </c>
      <c r="H955" s="49">
        <v>2577</v>
      </c>
      <c r="I955" s="197" t="s">
        <v>44</v>
      </c>
      <c r="J955" s="177" t="str">
        <f>IF(ISBLANK(INDEX('Policy Characteristics'!D:D,MATCH($C955,'Policy Characteristics'!$C:$C,0))),"",INDEX('Policy Characteristics'!D:D,MATCH($C955,'Policy Characteristics'!$C:$C,0)))</f>
        <v>Feedstock Shifting</v>
      </c>
      <c r="K955" s="176" t="str">
        <f>IF(ISBLANK(INDEX('Policy Characteristics'!E:E,MATCH($C955,'Policy Characteristics'!$C:$C,0))),"",INDEX('Policy Characteristics'!E:E,MATCH($C955,'Policy Characteristics'!$C:$C,0)))</f>
        <v>indst feedstock shifting</v>
      </c>
      <c r="L955" s="176">
        <f>IF(ISBLANK(INDEX('Policy Characteristics'!F:F,MATCH($C955,'Policy Characteristics'!$C:$C,0))),"",INDEX('Policy Characteristics'!F:F,MATCH($C955,'Policy Characteristics'!$C:$C,0)))</f>
        <v>0</v>
      </c>
      <c r="M955" s="176">
        <f>IF(ISBLANK(INDEX('Policy Characteristics'!G:G,MATCH($C955,'Policy Characteristics'!$C:$C,0))),"",INDEX('Policy Characteristics'!G:G,MATCH($C955,'Policy Characteristics'!$C:$C,0)))</f>
        <v>1</v>
      </c>
      <c r="N955" s="176">
        <f>IF(ISBLANK(INDEX('Policy Characteristics'!H:H,MATCH($C955,'Policy Characteristics'!$C:$C,0))),"",INDEX('Policy Characteristics'!H:H,MATCH($C955,'Policy Characteristics'!$C:$C,0)))</f>
        <v>0.01</v>
      </c>
      <c r="O955" s="176" t="str">
        <f>IF(ISBLANK(INDEX('Policy Characteristics'!I:I,MATCH($C955,'Policy Characteristics'!$C:$C,0))),"",INDEX('Policy Characteristics'!I:I,MATCH($C955,'Policy Characteristics'!$C:$C,0)))</f>
        <v>% of potential achieved</v>
      </c>
      <c r="P955" s="176" t="str">
        <f>IF(ISBLANK(INDEX('Policy Characteristics'!J:J,MATCH($C955,'Policy Characteristics'!$C:$C,0))),"",INDEX('Policy Characteristics'!J:J,MATCH($C955,'Policy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5" s="176" t="str">
        <f>IF(ISBLANK(INDEX('Policy Characteristics'!K:K,MATCH($C955,'Policy Characteristics'!$C:$C,0))),"",INDEX('Policy Characteristics'!K:K,MATCH($C955,'Policy Characteristics'!$C:$C,0)))</f>
        <v/>
      </c>
      <c r="R955" s="176" t="str">
        <f>IF(ISBLANK(INDEX('Policy Characteristics'!L:L,MATCH($C955,'Policy Characteristics'!$C:$C,0))),"",INDEX('Policy Characteristics'!L:L,MATCH($C955,'Policy Characteristics'!$C:$C,0)))</f>
        <v/>
      </c>
    </row>
    <row r="956" spans="1:18" s="2" customFormat="1" x14ac:dyDescent="0.25">
      <c r="A956" s="176" t="str">
        <f>IF(ISBLANK(INDEX('Policy Characteristics'!A:A,MATCH($C956,'Policy Characteristics'!$C:$C,0))),"",INDEX('Policy Characteristics'!A:A,MATCH($C956,'Policy Characteristics'!$C:$C,0)))</f>
        <v>Industry</v>
      </c>
      <c r="B956" s="184" t="str">
        <f>IF(ISBLANK(INDEX('Policy Characteristics'!B:B,MATCH($C956,'Policy Characteristics'!$C:$C,0))),"",INDEX('Policy Characteristics'!B:B,MATCH($C956,'Policy Characteristics'!$C:$C,0)))</f>
        <v>Feedstock Shifting</v>
      </c>
      <c r="C956" s="176" t="str">
        <f t="shared" si="41"/>
        <v>Fraction of Feedstock Shifted This Year</v>
      </c>
      <c r="D956" s="6" t="s">
        <v>1943</v>
      </c>
      <c r="E956" s="47" t="s">
        <v>1584</v>
      </c>
      <c r="F956" t="s">
        <v>1906</v>
      </c>
      <c r="G956" s="47" t="s">
        <v>1588</v>
      </c>
      <c r="H956" s="49">
        <v>2578</v>
      </c>
      <c r="I956" s="197" t="s">
        <v>44</v>
      </c>
      <c r="J956" s="177" t="str">
        <f>IF(ISBLANK(INDEX('Policy Characteristics'!D:D,MATCH($C956,'Policy Characteristics'!$C:$C,0))),"",INDEX('Policy Characteristics'!D:D,MATCH($C956,'Policy Characteristics'!$C:$C,0)))</f>
        <v>Feedstock Shifting</v>
      </c>
      <c r="K956" s="176" t="str">
        <f>IF(ISBLANK(INDEX('Policy Characteristics'!E:E,MATCH($C956,'Policy Characteristics'!$C:$C,0))),"",INDEX('Policy Characteristics'!E:E,MATCH($C956,'Policy Characteristics'!$C:$C,0)))</f>
        <v>indst feedstock shifting</v>
      </c>
      <c r="L956" s="176">
        <f>IF(ISBLANK(INDEX('Policy Characteristics'!F:F,MATCH($C956,'Policy Characteristics'!$C:$C,0))),"",INDEX('Policy Characteristics'!F:F,MATCH($C956,'Policy Characteristics'!$C:$C,0)))</f>
        <v>0</v>
      </c>
      <c r="M956" s="176">
        <f>IF(ISBLANK(INDEX('Policy Characteristics'!G:G,MATCH($C956,'Policy Characteristics'!$C:$C,0))),"",INDEX('Policy Characteristics'!G:G,MATCH($C956,'Policy Characteristics'!$C:$C,0)))</f>
        <v>1</v>
      </c>
      <c r="N956" s="176">
        <f>IF(ISBLANK(INDEX('Policy Characteristics'!H:H,MATCH($C956,'Policy Characteristics'!$C:$C,0))),"",INDEX('Policy Characteristics'!H:H,MATCH($C956,'Policy Characteristics'!$C:$C,0)))</f>
        <v>0.01</v>
      </c>
      <c r="O956" s="176" t="str">
        <f>IF(ISBLANK(INDEX('Policy Characteristics'!I:I,MATCH($C956,'Policy Characteristics'!$C:$C,0))),"",INDEX('Policy Characteristics'!I:I,MATCH($C956,'Policy Characteristics'!$C:$C,0)))</f>
        <v>% of potential achieved</v>
      </c>
      <c r="P956" s="176" t="str">
        <f>IF(ISBLANK(INDEX('Policy Characteristics'!J:J,MATCH($C956,'Policy Characteristics'!$C:$C,0))),"",INDEX('Policy Characteristics'!J:J,MATCH($C956,'Policy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6" s="176" t="str">
        <f>IF(ISBLANK(INDEX('Policy Characteristics'!K:K,MATCH($C956,'Policy Characteristics'!$C:$C,0))),"",INDEX('Policy Characteristics'!K:K,MATCH($C956,'Policy Characteristics'!$C:$C,0)))</f>
        <v/>
      </c>
      <c r="R956" s="176" t="str">
        <f>IF(ISBLANK(INDEX('Policy Characteristics'!L:L,MATCH($C956,'Policy Characteristics'!$C:$C,0))),"",INDEX('Policy Characteristics'!L:L,MATCH($C956,'Policy Characteristics'!$C:$C,0)))</f>
        <v/>
      </c>
    </row>
    <row r="957" spans="1:18" s="2" customFormat="1" x14ac:dyDescent="0.25">
      <c r="A957" s="176" t="str">
        <f>IF(ISBLANK(INDEX('Policy Characteristics'!A:A,MATCH($C957,'Policy Characteristics'!$C:$C,0))),"",INDEX('Policy Characteristics'!A:A,MATCH($C957,'Policy Characteristics'!$C:$C,0)))</f>
        <v>Industry</v>
      </c>
      <c r="B957" s="184" t="str">
        <f>IF(ISBLANK(INDEX('Policy Characteristics'!B:B,MATCH($C957,'Policy Characteristics'!$C:$C,0))),"",INDEX('Policy Characteristics'!B:B,MATCH($C957,'Policy Characteristics'!$C:$C,0)))</f>
        <v>Feedstock Shifting</v>
      </c>
      <c r="C957" s="176" t="str">
        <f t="shared" si="41"/>
        <v>Fraction of Feedstock Shifted This Year</v>
      </c>
      <c r="D957" s="6" t="s">
        <v>1943</v>
      </c>
      <c r="E957" s="47" t="s">
        <v>1581</v>
      </c>
      <c r="F957" t="s">
        <v>1906</v>
      </c>
      <c r="G957" s="47" t="s">
        <v>1586</v>
      </c>
      <c r="H957" s="49">
        <v>2579</v>
      </c>
      <c r="I957" s="197" t="s">
        <v>44</v>
      </c>
      <c r="J957" s="177" t="str">
        <f>IF(ISBLANK(INDEX('Policy Characteristics'!D:D,MATCH($C957,'Policy Characteristics'!$C:$C,0))),"",INDEX('Policy Characteristics'!D:D,MATCH($C957,'Policy Characteristics'!$C:$C,0)))</f>
        <v>Feedstock Shifting</v>
      </c>
      <c r="K957" s="176" t="str">
        <f>IF(ISBLANK(INDEX('Policy Characteristics'!E:E,MATCH($C957,'Policy Characteristics'!$C:$C,0))),"",INDEX('Policy Characteristics'!E:E,MATCH($C957,'Policy Characteristics'!$C:$C,0)))</f>
        <v>indst feedstock shifting</v>
      </c>
      <c r="L957" s="176">
        <f>IF(ISBLANK(INDEX('Policy Characteristics'!F:F,MATCH($C957,'Policy Characteristics'!$C:$C,0))),"",INDEX('Policy Characteristics'!F:F,MATCH($C957,'Policy Characteristics'!$C:$C,0)))</f>
        <v>0</v>
      </c>
      <c r="M957" s="176">
        <f>IF(ISBLANK(INDEX('Policy Characteristics'!G:G,MATCH($C957,'Policy Characteristics'!$C:$C,0))),"",INDEX('Policy Characteristics'!G:G,MATCH($C957,'Policy Characteristics'!$C:$C,0)))</f>
        <v>1</v>
      </c>
      <c r="N957" s="176">
        <f>IF(ISBLANK(INDEX('Policy Characteristics'!H:H,MATCH($C957,'Policy Characteristics'!$C:$C,0))),"",INDEX('Policy Characteristics'!H:H,MATCH($C957,'Policy Characteristics'!$C:$C,0)))</f>
        <v>0.01</v>
      </c>
      <c r="O957" s="176" t="str">
        <f>IF(ISBLANK(INDEX('Policy Characteristics'!I:I,MATCH($C957,'Policy Characteristics'!$C:$C,0))),"",INDEX('Policy Characteristics'!I:I,MATCH($C957,'Policy Characteristics'!$C:$C,0)))</f>
        <v>% of potential achieved</v>
      </c>
      <c r="P957" s="176" t="str">
        <f>IF(ISBLANK(INDEX('Policy Characteristics'!J:J,MATCH($C957,'Policy Characteristics'!$C:$C,0))),"",INDEX('Policy Characteristics'!J:J,MATCH($C957,'Policy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7" s="176" t="str">
        <f>IF(ISBLANK(INDEX('Policy Characteristics'!K:K,MATCH($C957,'Policy Characteristics'!$C:$C,0))),"",INDEX('Policy Characteristics'!K:K,MATCH($C957,'Policy Characteristics'!$C:$C,0)))</f>
        <v/>
      </c>
      <c r="R957" s="176" t="str">
        <f>IF(ISBLANK(INDEX('Policy Characteristics'!L:L,MATCH($C957,'Policy Characteristics'!$C:$C,0))),"",INDEX('Policy Characteristics'!L:L,MATCH($C957,'Policy Characteristics'!$C:$C,0)))</f>
        <v/>
      </c>
    </row>
    <row r="958" spans="1:18" s="2" customFormat="1" x14ac:dyDescent="0.25">
      <c r="A958" s="176" t="str">
        <f>IF(ISBLANK(INDEX('Policy Characteristics'!A:A,MATCH($C958,'Policy Characteristics'!$C:$C,0))),"",INDEX('Policy Characteristics'!A:A,MATCH($C958,'Policy Characteristics'!$C:$C,0)))</f>
        <v>Industry</v>
      </c>
      <c r="B958" s="184" t="str">
        <f>IF(ISBLANK(INDEX('Policy Characteristics'!B:B,MATCH($C958,'Policy Characteristics'!$C:$C,0))),"",INDEX('Policy Characteristics'!B:B,MATCH($C958,'Policy Characteristics'!$C:$C,0)))</f>
        <v>Feedstock Shifting</v>
      </c>
      <c r="C958" s="176" t="str">
        <f t="shared" si="41"/>
        <v>Fraction of Feedstock Shifted This Year</v>
      </c>
      <c r="D958" s="6" t="s">
        <v>1944</v>
      </c>
      <c r="E958" s="47" t="s">
        <v>1280</v>
      </c>
      <c r="F958" t="s">
        <v>1907</v>
      </c>
      <c r="G958" s="47" t="s">
        <v>1286</v>
      </c>
      <c r="H958" s="49">
        <v>2580</v>
      </c>
      <c r="I958" s="197" t="s">
        <v>44</v>
      </c>
      <c r="J958" s="177" t="str">
        <f>IF(ISBLANK(INDEX('Policy Characteristics'!D:D,MATCH($C958,'Policy Characteristics'!$C:$C,0))),"",INDEX('Policy Characteristics'!D:D,MATCH($C958,'Policy Characteristics'!$C:$C,0)))</f>
        <v>Feedstock Shifting</v>
      </c>
      <c r="K958" s="176" t="str">
        <f>IF(ISBLANK(INDEX('Policy Characteristics'!E:E,MATCH($C958,'Policy Characteristics'!$C:$C,0))),"",INDEX('Policy Characteristics'!E:E,MATCH($C958,'Policy Characteristics'!$C:$C,0)))</f>
        <v>indst feedstock shifting</v>
      </c>
      <c r="L958" s="176">
        <f>IF(ISBLANK(INDEX('Policy Characteristics'!F:F,MATCH($C958,'Policy Characteristics'!$C:$C,0))),"",INDEX('Policy Characteristics'!F:F,MATCH($C958,'Policy Characteristics'!$C:$C,0)))</f>
        <v>0</v>
      </c>
      <c r="M958" s="176">
        <f>IF(ISBLANK(INDEX('Policy Characteristics'!G:G,MATCH($C958,'Policy Characteristics'!$C:$C,0))),"",INDEX('Policy Characteristics'!G:G,MATCH($C958,'Policy Characteristics'!$C:$C,0)))</f>
        <v>1</v>
      </c>
      <c r="N958" s="176">
        <f>IF(ISBLANK(INDEX('Policy Characteristics'!H:H,MATCH($C958,'Policy Characteristics'!$C:$C,0))),"",INDEX('Policy Characteristics'!H:H,MATCH($C958,'Policy Characteristics'!$C:$C,0)))</f>
        <v>0.01</v>
      </c>
      <c r="O958" s="176" t="str">
        <f>IF(ISBLANK(INDEX('Policy Characteristics'!I:I,MATCH($C958,'Policy Characteristics'!$C:$C,0))),"",INDEX('Policy Characteristics'!I:I,MATCH($C958,'Policy Characteristics'!$C:$C,0)))</f>
        <v>% of potential achieved</v>
      </c>
      <c r="P958" s="176" t="str">
        <f>IF(ISBLANK(INDEX('Policy Characteristics'!J:J,MATCH($C958,'Policy Characteristics'!$C:$C,0))),"",INDEX('Policy Characteristics'!J:J,MATCH($C958,'Policy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8" s="176" t="str">
        <f>IF(ISBLANK(INDEX('Policy Characteristics'!K:K,MATCH($C958,'Policy Characteristics'!$C:$C,0))),"",INDEX('Policy Characteristics'!K:K,MATCH($C958,'Policy Characteristics'!$C:$C,0)))</f>
        <v/>
      </c>
      <c r="R958" s="176" t="str">
        <f>IF(ISBLANK(INDEX('Policy Characteristics'!L:L,MATCH($C958,'Policy Characteristics'!$C:$C,0))),"",INDEX('Policy Characteristics'!L:L,MATCH($C958,'Policy Characteristics'!$C:$C,0)))</f>
        <v/>
      </c>
    </row>
    <row r="959" spans="1:18" s="2" customFormat="1" x14ac:dyDescent="0.25">
      <c r="A959" s="176" t="str">
        <f>IF(ISBLANK(INDEX('Policy Characteristics'!A:A,MATCH($C959,'Policy Characteristics'!$C:$C,0))),"",INDEX('Policy Characteristics'!A:A,MATCH($C959,'Policy Characteristics'!$C:$C,0)))</f>
        <v>Industry</v>
      </c>
      <c r="B959" s="184" t="str">
        <f>IF(ISBLANK(INDEX('Policy Characteristics'!B:B,MATCH($C959,'Policy Characteristics'!$C:$C,0))),"",INDEX('Policy Characteristics'!B:B,MATCH($C959,'Policy Characteristics'!$C:$C,0)))</f>
        <v>Feedstock Shifting</v>
      </c>
      <c r="C959" s="176" t="str">
        <f t="shared" si="41"/>
        <v>Fraction of Feedstock Shifted This Year</v>
      </c>
      <c r="D959" s="6" t="s">
        <v>1944</v>
      </c>
      <c r="E959" s="47" t="s">
        <v>1281</v>
      </c>
      <c r="F959" t="s">
        <v>1907</v>
      </c>
      <c r="G959" s="47" t="s">
        <v>1289</v>
      </c>
      <c r="H959" s="49">
        <v>2581</v>
      </c>
      <c r="I959" s="197" t="s">
        <v>44</v>
      </c>
      <c r="J959" s="177" t="str">
        <f>IF(ISBLANK(INDEX('Policy Characteristics'!D:D,MATCH($C959,'Policy Characteristics'!$C:$C,0))),"",INDEX('Policy Characteristics'!D:D,MATCH($C959,'Policy Characteristics'!$C:$C,0)))</f>
        <v>Feedstock Shifting</v>
      </c>
      <c r="K959" s="176" t="str">
        <f>IF(ISBLANK(INDEX('Policy Characteristics'!E:E,MATCH($C959,'Policy Characteristics'!$C:$C,0))),"",INDEX('Policy Characteristics'!E:E,MATCH($C959,'Policy Characteristics'!$C:$C,0)))</f>
        <v>indst feedstock shifting</v>
      </c>
      <c r="L959" s="176">
        <f>IF(ISBLANK(INDEX('Policy Characteristics'!F:F,MATCH($C959,'Policy Characteristics'!$C:$C,0))),"",INDEX('Policy Characteristics'!F:F,MATCH($C959,'Policy Characteristics'!$C:$C,0)))</f>
        <v>0</v>
      </c>
      <c r="M959" s="176">
        <f>IF(ISBLANK(INDEX('Policy Characteristics'!G:G,MATCH($C959,'Policy Characteristics'!$C:$C,0))),"",INDEX('Policy Characteristics'!G:G,MATCH($C959,'Policy Characteristics'!$C:$C,0)))</f>
        <v>1</v>
      </c>
      <c r="N959" s="176">
        <f>IF(ISBLANK(INDEX('Policy Characteristics'!H:H,MATCH($C959,'Policy Characteristics'!$C:$C,0))),"",INDEX('Policy Characteristics'!H:H,MATCH($C959,'Policy Characteristics'!$C:$C,0)))</f>
        <v>0.01</v>
      </c>
      <c r="O959" s="176" t="str">
        <f>IF(ISBLANK(INDEX('Policy Characteristics'!I:I,MATCH($C959,'Policy Characteristics'!$C:$C,0))),"",INDEX('Policy Characteristics'!I:I,MATCH($C959,'Policy Characteristics'!$C:$C,0)))</f>
        <v>% of potential achieved</v>
      </c>
      <c r="P959" s="176" t="str">
        <f>IF(ISBLANK(INDEX('Policy Characteristics'!J:J,MATCH($C959,'Policy Characteristics'!$C:$C,0))),"",INDEX('Policy Characteristics'!J:J,MATCH($C959,'Policy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9" s="176" t="str">
        <f>IF(ISBLANK(INDEX('Policy Characteristics'!K:K,MATCH($C959,'Policy Characteristics'!$C:$C,0))),"",INDEX('Policy Characteristics'!K:K,MATCH($C959,'Policy Characteristics'!$C:$C,0)))</f>
        <v/>
      </c>
      <c r="R959" s="176" t="str">
        <f>IF(ISBLANK(INDEX('Policy Characteristics'!L:L,MATCH($C959,'Policy Characteristics'!$C:$C,0))),"",INDEX('Policy Characteristics'!L:L,MATCH($C959,'Policy Characteristics'!$C:$C,0)))</f>
        <v/>
      </c>
    </row>
    <row r="960" spans="1:18" s="2" customFormat="1" x14ac:dyDescent="0.25">
      <c r="A960" s="176" t="str">
        <f>IF(ISBLANK(INDEX('Policy Characteristics'!A:A,MATCH($C960,'Policy Characteristics'!$C:$C,0))),"",INDEX('Policy Characteristics'!A:A,MATCH($C960,'Policy Characteristics'!$C:$C,0)))</f>
        <v>Industry</v>
      </c>
      <c r="B960" s="184" t="str">
        <f>IF(ISBLANK(INDEX('Policy Characteristics'!B:B,MATCH($C960,'Policy Characteristics'!$C:$C,0))),"",INDEX('Policy Characteristics'!B:B,MATCH($C960,'Policy Characteristics'!$C:$C,0)))</f>
        <v>Feedstock Shifting</v>
      </c>
      <c r="C960" s="176" t="str">
        <f t="shared" si="41"/>
        <v>Fraction of Feedstock Shifted This Year</v>
      </c>
      <c r="D960" s="6" t="s">
        <v>1944</v>
      </c>
      <c r="E960" s="47" t="s">
        <v>1282</v>
      </c>
      <c r="F960" t="s">
        <v>1907</v>
      </c>
      <c r="G960" s="47" t="s">
        <v>1290</v>
      </c>
      <c r="H960" s="49">
        <v>2582</v>
      </c>
      <c r="I960" s="197" t="s">
        <v>44</v>
      </c>
      <c r="J960" s="177" t="str">
        <f>IF(ISBLANK(INDEX('Policy Characteristics'!D:D,MATCH($C960,'Policy Characteristics'!$C:$C,0))),"",INDEX('Policy Characteristics'!D:D,MATCH($C960,'Policy Characteristics'!$C:$C,0)))</f>
        <v>Feedstock Shifting</v>
      </c>
      <c r="K960" s="176" t="str">
        <f>IF(ISBLANK(INDEX('Policy Characteristics'!E:E,MATCH($C960,'Policy Characteristics'!$C:$C,0))),"",INDEX('Policy Characteristics'!E:E,MATCH($C960,'Policy Characteristics'!$C:$C,0)))</f>
        <v>indst feedstock shifting</v>
      </c>
      <c r="L960" s="176">
        <f>IF(ISBLANK(INDEX('Policy Characteristics'!F:F,MATCH($C960,'Policy Characteristics'!$C:$C,0))),"",INDEX('Policy Characteristics'!F:F,MATCH($C960,'Policy Characteristics'!$C:$C,0)))</f>
        <v>0</v>
      </c>
      <c r="M960" s="176">
        <f>IF(ISBLANK(INDEX('Policy Characteristics'!G:G,MATCH($C960,'Policy Characteristics'!$C:$C,0))),"",INDEX('Policy Characteristics'!G:G,MATCH($C960,'Policy Characteristics'!$C:$C,0)))</f>
        <v>1</v>
      </c>
      <c r="N960" s="176">
        <f>IF(ISBLANK(INDEX('Policy Characteristics'!H:H,MATCH($C960,'Policy Characteristics'!$C:$C,0))),"",INDEX('Policy Characteristics'!H:H,MATCH($C960,'Policy Characteristics'!$C:$C,0)))</f>
        <v>0.01</v>
      </c>
      <c r="O960" s="176" t="str">
        <f>IF(ISBLANK(INDEX('Policy Characteristics'!I:I,MATCH($C960,'Policy Characteristics'!$C:$C,0))),"",INDEX('Policy Characteristics'!I:I,MATCH($C960,'Policy Characteristics'!$C:$C,0)))</f>
        <v>% of potential achieved</v>
      </c>
      <c r="P960" s="176" t="str">
        <f>IF(ISBLANK(INDEX('Policy Characteristics'!J:J,MATCH($C960,'Policy Characteristics'!$C:$C,0))),"",INDEX('Policy Characteristics'!J:J,MATCH($C960,'Policy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0" s="176" t="str">
        <f>IF(ISBLANK(INDEX('Policy Characteristics'!K:K,MATCH($C960,'Policy Characteristics'!$C:$C,0))),"",INDEX('Policy Characteristics'!K:K,MATCH($C960,'Policy Characteristics'!$C:$C,0)))</f>
        <v/>
      </c>
      <c r="R960" s="176" t="str">
        <f>IF(ISBLANK(INDEX('Policy Characteristics'!L:L,MATCH($C960,'Policy Characteristics'!$C:$C,0))),"",INDEX('Policy Characteristics'!L:L,MATCH($C960,'Policy Characteristics'!$C:$C,0)))</f>
        <v/>
      </c>
    </row>
    <row r="961" spans="1:18" s="2" customFormat="1" x14ac:dyDescent="0.25">
      <c r="A961" s="176" t="str">
        <f>IF(ISBLANK(INDEX('Policy Characteristics'!A:A,MATCH($C961,'Policy Characteristics'!$C:$C,0))),"",INDEX('Policy Characteristics'!A:A,MATCH($C961,'Policy Characteristics'!$C:$C,0)))</f>
        <v>Industry</v>
      </c>
      <c r="B961" s="184" t="str">
        <f>IF(ISBLANK(INDEX('Policy Characteristics'!B:B,MATCH($C961,'Policy Characteristics'!$C:$C,0))),"",INDEX('Policy Characteristics'!B:B,MATCH($C961,'Policy Characteristics'!$C:$C,0)))</f>
        <v>Feedstock Shifting</v>
      </c>
      <c r="C961" s="176" t="str">
        <f t="shared" si="41"/>
        <v>Fraction of Feedstock Shifted This Year</v>
      </c>
      <c r="D961" s="6" t="s">
        <v>1944</v>
      </c>
      <c r="E961" s="47" t="s">
        <v>1283</v>
      </c>
      <c r="F961" t="s">
        <v>1907</v>
      </c>
      <c r="G961" s="47" t="s">
        <v>1287</v>
      </c>
      <c r="H961" s="49">
        <v>2583</v>
      </c>
      <c r="I961" s="197" t="s">
        <v>44</v>
      </c>
      <c r="J961" s="177" t="str">
        <f>IF(ISBLANK(INDEX('Policy Characteristics'!D:D,MATCH($C961,'Policy Characteristics'!$C:$C,0))),"",INDEX('Policy Characteristics'!D:D,MATCH($C961,'Policy Characteristics'!$C:$C,0)))</f>
        <v>Feedstock Shifting</v>
      </c>
      <c r="K961" s="176" t="str">
        <f>IF(ISBLANK(INDEX('Policy Characteristics'!E:E,MATCH($C961,'Policy Characteristics'!$C:$C,0))),"",INDEX('Policy Characteristics'!E:E,MATCH($C961,'Policy Characteristics'!$C:$C,0)))</f>
        <v>indst feedstock shifting</v>
      </c>
      <c r="L961" s="176">
        <f>IF(ISBLANK(INDEX('Policy Characteristics'!F:F,MATCH($C961,'Policy Characteristics'!$C:$C,0))),"",INDEX('Policy Characteristics'!F:F,MATCH($C961,'Policy Characteristics'!$C:$C,0)))</f>
        <v>0</v>
      </c>
      <c r="M961" s="176">
        <f>IF(ISBLANK(INDEX('Policy Characteristics'!G:G,MATCH($C961,'Policy Characteristics'!$C:$C,0))),"",INDEX('Policy Characteristics'!G:G,MATCH($C961,'Policy Characteristics'!$C:$C,0)))</f>
        <v>1</v>
      </c>
      <c r="N961" s="176">
        <f>IF(ISBLANK(INDEX('Policy Characteristics'!H:H,MATCH($C961,'Policy Characteristics'!$C:$C,0))),"",INDEX('Policy Characteristics'!H:H,MATCH($C961,'Policy Characteristics'!$C:$C,0)))</f>
        <v>0.01</v>
      </c>
      <c r="O961" s="176" t="str">
        <f>IF(ISBLANK(INDEX('Policy Characteristics'!I:I,MATCH($C961,'Policy Characteristics'!$C:$C,0))),"",INDEX('Policy Characteristics'!I:I,MATCH($C961,'Policy Characteristics'!$C:$C,0)))</f>
        <v>% of potential achieved</v>
      </c>
      <c r="P961" s="176" t="str">
        <f>IF(ISBLANK(INDEX('Policy Characteristics'!J:J,MATCH($C961,'Policy Characteristics'!$C:$C,0))),"",INDEX('Policy Characteristics'!J:J,MATCH($C961,'Policy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1" s="176" t="str">
        <f>IF(ISBLANK(INDEX('Policy Characteristics'!K:K,MATCH($C961,'Policy Characteristics'!$C:$C,0))),"",INDEX('Policy Characteristics'!K:K,MATCH($C961,'Policy Characteristics'!$C:$C,0)))</f>
        <v/>
      </c>
      <c r="R961" s="176" t="str">
        <f>IF(ISBLANK(INDEX('Policy Characteristics'!L:L,MATCH($C961,'Policy Characteristics'!$C:$C,0))),"",INDEX('Policy Characteristics'!L:L,MATCH($C961,'Policy Characteristics'!$C:$C,0)))</f>
        <v/>
      </c>
    </row>
    <row r="962" spans="1:18" s="2" customFormat="1" x14ac:dyDescent="0.25">
      <c r="A962" s="176" t="str">
        <f>IF(ISBLANK(INDEX('Policy Characteristics'!A:A,MATCH($C962,'Policy Characteristics'!$C:$C,0))),"",INDEX('Policy Characteristics'!A:A,MATCH($C962,'Policy Characteristics'!$C:$C,0)))</f>
        <v>Industry</v>
      </c>
      <c r="B962" s="184" t="str">
        <f>IF(ISBLANK(INDEX('Policy Characteristics'!B:B,MATCH($C962,'Policy Characteristics'!$C:$C,0))),"",INDEX('Policy Characteristics'!B:B,MATCH($C962,'Policy Characteristics'!$C:$C,0)))</f>
        <v>Feedstock Shifting</v>
      </c>
      <c r="C962" s="176" t="str">
        <f t="shared" si="41"/>
        <v>Fraction of Feedstock Shifted This Year</v>
      </c>
      <c r="D962" s="6" t="s">
        <v>1944</v>
      </c>
      <c r="E962" s="47" t="s">
        <v>1284</v>
      </c>
      <c r="F962" t="s">
        <v>1907</v>
      </c>
      <c r="G962" s="47" t="s">
        <v>1288</v>
      </c>
      <c r="H962" s="49">
        <v>2584</v>
      </c>
      <c r="I962" s="197" t="s">
        <v>44</v>
      </c>
      <c r="J962" s="177" t="str">
        <f>IF(ISBLANK(INDEX('Policy Characteristics'!D:D,MATCH($C962,'Policy Characteristics'!$C:$C,0))),"",INDEX('Policy Characteristics'!D:D,MATCH($C962,'Policy Characteristics'!$C:$C,0)))</f>
        <v>Feedstock Shifting</v>
      </c>
      <c r="K962" s="176" t="str">
        <f>IF(ISBLANK(INDEX('Policy Characteristics'!E:E,MATCH($C962,'Policy Characteristics'!$C:$C,0))),"",INDEX('Policy Characteristics'!E:E,MATCH($C962,'Policy Characteristics'!$C:$C,0)))</f>
        <v>indst feedstock shifting</v>
      </c>
      <c r="L962" s="176">
        <f>IF(ISBLANK(INDEX('Policy Characteristics'!F:F,MATCH($C962,'Policy Characteristics'!$C:$C,0))),"",INDEX('Policy Characteristics'!F:F,MATCH($C962,'Policy Characteristics'!$C:$C,0)))</f>
        <v>0</v>
      </c>
      <c r="M962" s="176">
        <f>IF(ISBLANK(INDEX('Policy Characteristics'!G:G,MATCH($C962,'Policy Characteristics'!$C:$C,0))),"",INDEX('Policy Characteristics'!G:G,MATCH($C962,'Policy Characteristics'!$C:$C,0)))</f>
        <v>1</v>
      </c>
      <c r="N962" s="176">
        <f>IF(ISBLANK(INDEX('Policy Characteristics'!H:H,MATCH($C962,'Policy Characteristics'!$C:$C,0))),"",INDEX('Policy Characteristics'!H:H,MATCH($C962,'Policy Characteristics'!$C:$C,0)))</f>
        <v>0.01</v>
      </c>
      <c r="O962" s="176" t="str">
        <f>IF(ISBLANK(INDEX('Policy Characteristics'!I:I,MATCH($C962,'Policy Characteristics'!$C:$C,0))),"",INDEX('Policy Characteristics'!I:I,MATCH($C962,'Policy Characteristics'!$C:$C,0)))</f>
        <v>% of potential achieved</v>
      </c>
      <c r="P962" s="176" t="str">
        <f>IF(ISBLANK(INDEX('Policy Characteristics'!J:J,MATCH($C962,'Policy Characteristics'!$C:$C,0))),"",INDEX('Policy Characteristics'!J:J,MATCH($C962,'Policy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2" s="176" t="str">
        <f>IF(ISBLANK(INDEX('Policy Characteristics'!K:K,MATCH($C962,'Policy Characteristics'!$C:$C,0))),"",INDEX('Policy Characteristics'!K:K,MATCH($C962,'Policy Characteristics'!$C:$C,0)))</f>
        <v/>
      </c>
      <c r="R962" s="176" t="str">
        <f>IF(ISBLANK(INDEX('Policy Characteristics'!L:L,MATCH($C962,'Policy Characteristics'!$C:$C,0))),"",INDEX('Policy Characteristics'!L:L,MATCH($C962,'Policy Characteristics'!$C:$C,0)))</f>
        <v/>
      </c>
    </row>
    <row r="963" spans="1:18" s="2" customFormat="1" x14ac:dyDescent="0.25">
      <c r="A963" s="176" t="str">
        <f>IF(ISBLANK(INDEX('Policy Characteristics'!A:A,MATCH($C963,'Policy Characteristics'!$C:$C,0))),"",INDEX('Policy Characteristics'!A:A,MATCH($C963,'Policy Characteristics'!$C:$C,0)))</f>
        <v>Industry</v>
      </c>
      <c r="B963" s="184" t="str">
        <f>IF(ISBLANK(INDEX('Policy Characteristics'!B:B,MATCH($C963,'Policy Characteristics'!$C:$C,0))),"",INDEX('Policy Characteristics'!B:B,MATCH($C963,'Policy Characteristics'!$C:$C,0)))</f>
        <v>Feedstock Shifting</v>
      </c>
      <c r="C963" s="176" t="str">
        <f t="shared" si="41"/>
        <v>Fraction of Feedstock Shifted This Year</v>
      </c>
      <c r="D963" s="6" t="s">
        <v>1944</v>
      </c>
      <c r="E963" s="47" t="s">
        <v>1285</v>
      </c>
      <c r="F963" t="s">
        <v>1907</v>
      </c>
      <c r="G963" s="47" t="s">
        <v>1291</v>
      </c>
      <c r="H963" s="49">
        <v>2585</v>
      </c>
      <c r="I963" s="197" t="s">
        <v>44</v>
      </c>
      <c r="J963" s="177" t="str">
        <f>IF(ISBLANK(INDEX('Policy Characteristics'!D:D,MATCH($C963,'Policy Characteristics'!$C:$C,0))),"",INDEX('Policy Characteristics'!D:D,MATCH($C963,'Policy Characteristics'!$C:$C,0)))</f>
        <v>Feedstock Shifting</v>
      </c>
      <c r="K963" s="176" t="str">
        <f>IF(ISBLANK(INDEX('Policy Characteristics'!E:E,MATCH($C963,'Policy Characteristics'!$C:$C,0))),"",INDEX('Policy Characteristics'!E:E,MATCH($C963,'Policy Characteristics'!$C:$C,0)))</f>
        <v>indst feedstock shifting</v>
      </c>
      <c r="L963" s="176">
        <f>IF(ISBLANK(INDEX('Policy Characteristics'!F:F,MATCH($C963,'Policy Characteristics'!$C:$C,0))),"",INDEX('Policy Characteristics'!F:F,MATCH($C963,'Policy Characteristics'!$C:$C,0)))</f>
        <v>0</v>
      </c>
      <c r="M963" s="176">
        <f>IF(ISBLANK(INDEX('Policy Characteristics'!G:G,MATCH($C963,'Policy Characteristics'!$C:$C,0))),"",INDEX('Policy Characteristics'!G:G,MATCH($C963,'Policy Characteristics'!$C:$C,0)))</f>
        <v>1</v>
      </c>
      <c r="N963" s="176">
        <f>IF(ISBLANK(INDEX('Policy Characteristics'!H:H,MATCH($C963,'Policy Characteristics'!$C:$C,0))),"",INDEX('Policy Characteristics'!H:H,MATCH($C963,'Policy Characteristics'!$C:$C,0)))</f>
        <v>0.01</v>
      </c>
      <c r="O963" s="176" t="str">
        <f>IF(ISBLANK(INDEX('Policy Characteristics'!I:I,MATCH($C963,'Policy Characteristics'!$C:$C,0))),"",INDEX('Policy Characteristics'!I:I,MATCH($C963,'Policy Characteristics'!$C:$C,0)))</f>
        <v>% of potential achieved</v>
      </c>
      <c r="P963" s="176" t="str">
        <f>IF(ISBLANK(INDEX('Policy Characteristics'!J:J,MATCH($C963,'Policy Characteristics'!$C:$C,0))),"",INDEX('Policy Characteristics'!J:J,MATCH($C963,'Policy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3" s="176" t="str">
        <f>IF(ISBLANK(INDEX('Policy Characteristics'!K:K,MATCH($C963,'Policy Characteristics'!$C:$C,0))),"",INDEX('Policy Characteristics'!K:K,MATCH($C963,'Policy Characteristics'!$C:$C,0)))</f>
        <v/>
      </c>
      <c r="R963" s="176" t="str">
        <f>IF(ISBLANK(INDEX('Policy Characteristics'!L:L,MATCH($C963,'Policy Characteristics'!$C:$C,0))),"",INDEX('Policy Characteristics'!L:L,MATCH($C963,'Policy Characteristics'!$C:$C,0)))</f>
        <v/>
      </c>
    </row>
    <row r="964" spans="1:18" s="2" customFormat="1" x14ac:dyDescent="0.25">
      <c r="A964" s="176" t="str">
        <f>IF(ISBLANK(INDEX('Policy Characteristics'!A:A,MATCH($C964,'Policy Characteristics'!$C:$C,0))),"",INDEX('Policy Characteristics'!A:A,MATCH($C964,'Policy Characteristics'!$C:$C,0)))</f>
        <v>Industry</v>
      </c>
      <c r="B964" s="184" t="str">
        <f>IF(ISBLANK(INDEX('Policy Characteristics'!B:B,MATCH($C964,'Policy Characteristics'!$C:$C,0))),"",INDEX('Policy Characteristics'!B:B,MATCH($C964,'Policy Characteristics'!$C:$C,0)))</f>
        <v>Feedstock Shifting</v>
      </c>
      <c r="C964" s="176" t="str">
        <f t="shared" si="41"/>
        <v>Fraction of Feedstock Shifted This Year</v>
      </c>
      <c r="D964" s="6" t="s">
        <v>1944</v>
      </c>
      <c r="E964" s="47" t="s">
        <v>1582</v>
      </c>
      <c r="F964" t="s">
        <v>1907</v>
      </c>
      <c r="G964" s="47" t="s">
        <v>1585</v>
      </c>
      <c r="H964" s="49">
        <v>2586</v>
      </c>
      <c r="I964" s="197" t="s">
        <v>44</v>
      </c>
      <c r="J964" s="177" t="str">
        <f>IF(ISBLANK(INDEX('Policy Characteristics'!D:D,MATCH($C964,'Policy Characteristics'!$C:$C,0))),"",INDEX('Policy Characteristics'!D:D,MATCH($C964,'Policy Characteristics'!$C:$C,0)))</f>
        <v>Feedstock Shifting</v>
      </c>
      <c r="K964" s="176" t="str">
        <f>IF(ISBLANK(INDEX('Policy Characteristics'!E:E,MATCH($C964,'Policy Characteristics'!$C:$C,0))),"",INDEX('Policy Characteristics'!E:E,MATCH($C964,'Policy Characteristics'!$C:$C,0)))</f>
        <v>indst feedstock shifting</v>
      </c>
      <c r="L964" s="176">
        <f>IF(ISBLANK(INDEX('Policy Characteristics'!F:F,MATCH($C964,'Policy Characteristics'!$C:$C,0))),"",INDEX('Policy Characteristics'!F:F,MATCH($C964,'Policy Characteristics'!$C:$C,0)))</f>
        <v>0</v>
      </c>
      <c r="M964" s="176">
        <f>IF(ISBLANK(INDEX('Policy Characteristics'!G:G,MATCH($C964,'Policy Characteristics'!$C:$C,0))),"",INDEX('Policy Characteristics'!G:G,MATCH($C964,'Policy Characteristics'!$C:$C,0)))</f>
        <v>1</v>
      </c>
      <c r="N964" s="176">
        <f>IF(ISBLANK(INDEX('Policy Characteristics'!H:H,MATCH($C964,'Policy Characteristics'!$C:$C,0))),"",INDEX('Policy Characteristics'!H:H,MATCH($C964,'Policy Characteristics'!$C:$C,0)))</f>
        <v>0.01</v>
      </c>
      <c r="O964" s="176" t="str">
        <f>IF(ISBLANK(INDEX('Policy Characteristics'!I:I,MATCH($C964,'Policy Characteristics'!$C:$C,0))),"",INDEX('Policy Characteristics'!I:I,MATCH($C964,'Policy Characteristics'!$C:$C,0)))</f>
        <v>% of potential achieved</v>
      </c>
      <c r="P964" s="176" t="str">
        <f>IF(ISBLANK(INDEX('Policy Characteristics'!J:J,MATCH($C964,'Policy Characteristics'!$C:$C,0))),"",INDEX('Policy Characteristics'!J:J,MATCH($C964,'Policy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4" s="176" t="str">
        <f>IF(ISBLANK(INDEX('Policy Characteristics'!K:K,MATCH($C964,'Policy Characteristics'!$C:$C,0))),"",INDEX('Policy Characteristics'!K:K,MATCH($C964,'Policy Characteristics'!$C:$C,0)))</f>
        <v/>
      </c>
      <c r="R964" s="176" t="str">
        <f>IF(ISBLANK(INDEX('Policy Characteristics'!L:L,MATCH($C964,'Policy Characteristics'!$C:$C,0))),"",INDEX('Policy Characteristics'!L:L,MATCH($C964,'Policy Characteristics'!$C:$C,0)))</f>
        <v/>
      </c>
    </row>
    <row r="965" spans="1:18" s="2" customFormat="1" x14ac:dyDescent="0.25">
      <c r="A965" s="176" t="str">
        <f>IF(ISBLANK(INDEX('Policy Characteristics'!A:A,MATCH($C965,'Policy Characteristics'!$C:$C,0))),"",INDEX('Policy Characteristics'!A:A,MATCH($C965,'Policy Characteristics'!$C:$C,0)))</f>
        <v>Industry</v>
      </c>
      <c r="B965" s="184" t="str">
        <f>IF(ISBLANK(INDEX('Policy Characteristics'!B:B,MATCH($C965,'Policy Characteristics'!$C:$C,0))),"",INDEX('Policy Characteristics'!B:B,MATCH($C965,'Policy Characteristics'!$C:$C,0)))</f>
        <v>Feedstock Shifting</v>
      </c>
      <c r="C965" s="176" t="str">
        <f t="shared" si="41"/>
        <v>Fraction of Feedstock Shifted This Year</v>
      </c>
      <c r="D965" s="6" t="s">
        <v>1944</v>
      </c>
      <c r="E965" s="47" t="s">
        <v>1583</v>
      </c>
      <c r="F965" t="s">
        <v>1907</v>
      </c>
      <c r="G965" s="47" t="s">
        <v>1587</v>
      </c>
      <c r="H965" s="49">
        <v>2587</v>
      </c>
      <c r="I965" s="197" t="s">
        <v>44</v>
      </c>
      <c r="J965" s="177" t="str">
        <f>IF(ISBLANK(INDEX('Policy Characteristics'!D:D,MATCH($C965,'Policy Characteristics'!$C:$C,0))),"",INDEX('Policy Characteristics'!D:D,MATCH($C965,'Policy Characteristics'!$C:$C,0)))</f>
        <v>Feedstock Shifting</v>
      </c>
      <c r="K965" s="176" t="str">
        <f>IF(ISBLANK(INDEX('Policy Characteristics'!E:E,MATCH($C965,'Policy Characteristics'!$C:$C,0))),"",INDEX('Policy Characteristics'!E:E,MATCH($C965,'Policy Characteristics'!$C:$C,0)))</f>
        <v>indst feedstock shifting</v>
      </c>
      <c r="L965" s="176">
        <f>IF(ISBLANK(INDEX('Policy Characteristics'!F:F,MATCH($C965,'Policy Characteristics'!$C:$C,0))),"",INDEX('Policy Characteristics'!F:F,MATCH($C965,'Policy Characteristics'!$C:$C,0)))</f>
        <v>0</v>
      </c>
      <c r="M965" s="176">
        <f>IF(ISBLANK(INDEX('Policy Characteristics'!G:G,MATCH($C965,'Policy Characteristics'!$C:$C,0))),"",INDEX('Policy Characteristics'!G:G,MATCH($C965,'Policy Characteristics'!$C:$C,0)))</f>
        <v>1</v>
      </c>
      <c r="N965" s="176">
        <f>IF(ISBLANK(INDEX('Policy Characteristics'!H:H,MATCH($C965,'Policy Characteristics'!$C:$C,0))),"",INDEX('Policy Characteristics'!H:H,MATCH($C965,'Policy Characteristics'!$C:$C,0)))</f>
        <v>0.01</v>
      </c>
      <c r="O965" s="176" t="str">
        <f>IF(ISBLANK(INDEX('Policy Characteristics'!I:I,MATCH($C965,'Policy Characteristics'!$C:$C,0))),"",INDEX('Policy Characteristics'!I:I,MATCH($C965,'Policy Characteristics'!$C:$C,0)))</f>
        <v>% of potential achieved</v>
      </c>
      <c r="P965" s="176" t="str">
        <f>IF(ISBLANK(INDEX('Policy Characteristics'!J:J,MATCH($C965,'Policy Characteristics'!$C:$C,0))),"",INDEX('Policy Characteristics'!J:J,MATCH($C965,'Policy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5" s="176" t="str">
        <f>IF(ISBLANK(INDEX('Policy Characteristics'!K:K,MATCH($C965,'Policy Characteristics'!$C:$C,0))),"",INDEX('Policy Characteristics'!K:K,MATCH($C965,'Policy Characteristics'!$C:$C,0)))</f>
        <v/>
      </c>
      <c r="R965" s="176" t="str">
        <f>IF(ISBLANK(INDEX('Policy Characteristics'!L:L,MATCH($C965,'Policy Characteristics'!$C:$C,0))),"",INDEX('Policy Characteristics'!L:L,MATCH($C965,'Policy Characteristics'!$C:$C,0)))</f>
        <v/>
      </c>
    </row>
    <row r="966" spans="1:18" s="2" customFormat="1" x14ac:dyDescent="0.25">
      <c r="A966" s="176" t="str">
        <f>IF(ISBLANK(INDEX('Policy Characteristics'!A:A,MATCH($C966,'Policy Characteristics'!$C:$C,0))),"",INDEX('Policy Characteristics'!A:A,MATCH($C966,'Policy Characteristics'!$C:$C,0)))</f>
        <v>Industry</v>
      </c>
      <c r="B966" s="184" t="str">
        <f>IF(ISBLANK(INDEX('Policy Characteristics'!B:B,MATCH($C966,'Policy Characteristics'!$C:$C,0))),"",INDEX('Policy Characteristics'!B:B,MATCH($C966,'Policy Characteristics'!$C:$C,0)))</f>
        <v>Feedstock Shifting</v>
      </c>
      <c r="C966" s="176" t="str">
        <f t="shared" si="41"/>
        <v>Fraction of Feedstock Shifted This Year</v>
      </c>
      <c r="D966" s="6" t="s">
        <v>1944</v>
      </c>
      <c r="E966" s="47" t="s">
        <v>1584</v>
      </c>
      <c r="F966" t="s">
        <v>1907</v>
      </c>
      <c r="G966" s="47" t="s">
        <v>1588</v>
      </c>
      <c r="H966" s="49">
        <v>2588</v>
      </c>
      <c r="I966" s="197" t="s">
        <v>44</v>
      </c>
      <c r="J966" s="177" t="str">
        <f>IF(ISBLANK(INDEX('Policy Characteristics'!D:D,MATCH($C966,'Policy Characteristics'!$C:$C,0))),"",INDEX('Policy Characteristics'!D:D,MATCH($C966,'Policy Characteristics'!$C:$C,0)))</f>
        <v>Feedstock Shifting</v>
      </c>
      <c r="K966" s="176" t="str">
        <f>IF(ISBLANK(INDEX('Policy Characteristics'!E:E,MATCH($C966,'Policy Characteristics'!$C:$C,0))),"",INDEX('Policy Characteristics'!E:E,MATCH($C966,'Policy Characteristics'!$C:$C,0)))</f>
        <v>indst feedstock shifting</v>
      </c>
      <c r="L966" s="176">
        <f>IF(ISBLANK(INDEX('Policy Characteristics'!F:F,MATCH($C966,'Policy Characteristics'!$C:$C,0))),"",INDEX('Policy Characteristics'!F:F,MATCH($C966,'Policy Characteristics'!$C:$C,0)))</f>
        <v>0</v>
      </c>
      <c r="M966" s="176">
        <f>IF(ISBLANK(INDEX('Policy Characteristics'!G:G,MATCH($C966,'Policy Characteristics'!$C:$C,0))),"",INDEX('Policy Characteristics'!G:G,MATCH($C966,'Policy Characteristics'!$C:$C,0)))</f>
        <v>1</v>
      </c>
      <c r="N966" s="176">
        <f>IF(ISBLANK(INDEX('Policy Characteristics'!H:H,MATCH($C966,'Policy Characteristics'!$C:$C,0))),"",INDEX('Policy Characteristics'!H:H,MATCH($C966,'Policy Characteristics'!$C:$C,0)))</f>
        <v>0.01</v>
      </c>
      <c r="O966" s="176" t="str">
        <f>IF(ISBLANK(INDEX('Policy Characteristics'!I:I,MATCH($C966,'Policy Characteristics'!$C:$C,0))),"",INDEX('Policy Characteristics'!I:I,MATCH($C966,'Policy Characteristics'!$C:$C,0)))</f>
        <v>% of potential achieved</v>
      </c>
      <c r="P966" s="176" t="str">
        <f>IF(ISBLANK(INDEX('Policy Characteristics'!J:J,MATCH($C966,'Policy Characteristics'!$C:$C,0))),"",INDEX('Policy Characteristics'!J:J,MATCH($C966,'Policy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6" s="176" t="str">
        <f>IF(ISBLANK(INDEX('Policy Characteristics'!K:K,MATCH($C966,'Policy Characteristics'!$C:$C,0))),"",INDEX('Policy Characteristics'!K:K,MATCH($C966,'Policy Characteristics'!$C:$C,0)))</f>
        <v/>
      </c>
      <c r="R966" s="176" t="str">
        <f>IF(ISBLANK(INDEX('Policy Characteristics'!L:L,MATCH($C966,'Policy Characteristics'!$C:$C,0))),"",INDEX('Policy Characteristics'!L:L,MATCH($C966,'Policy Characteristics'!$C:$C,0)))</f>
        <v/>
      </c>
    </row>
    <row r="967" spans="1:18" s="2" customFormat="1" x14ac:dyDescent="0.25">
      <c r="A967" s="176" t="str">
        <f>IF(ISBLANK(INDEX('Policy Characteristics'!A:A,MATCH($C967,'Policy Characteristics'!$C:$C,0))),"",INDEX('Policy Characteristics'!A:A,MATCH($C967,'Policy Characteristics'!$C:$C,0)))</f>
        <v>Industry</v>
      </c>
      <c r="B967" s="184" t="str">
        <f>IF(ISBLANK(INDEX('Policy Characteristics'!B:B,MATCH($C967,'Policy Characteristics'!$C:$C,0))),"",INDEX('Policy Characteristics'!B:B,MATCH($C967,'Policy Characteristics'!$C:$C,0)))</f>
        <v>Feedstock Shifting</v>
      </c>
      <c r="C967" s="176" t="str">
        <f t="shared" si="41"/>
        <v>Fraction of Feedstock Shifted This Year</v>
      </c>
      <c r="D967" s="6" t="s">
        <v>1944</v>
      </c>
      <c r="E967" s="47" t="s">
        <v>1581</v>
      </c>
      <c r="F967" t="s">
        <v>1907</v>
      </c>
      <c r="G967" s="47" t="s">
        <v>1586</v>
      </c>
      <c r="H967" s="49">
        <v>2589</v>
      </c>
      <c r="I967" s="197" t="s">
        <v>44</v>
      </c>
      <c r="J967" s="177" t="str">
        <f>IF(ISBLANK(INDEX('Policy Characteristics'!D:D,MATCH($C967,'Policy Characteristics'!$C:$C,0))),"",INDEX('Policy Characteristics'!D:D,MATCH($C967,'Policy Characteristics'!$C:$C,0)))</f>
        <v>Feedstock Shifting</v>
      </c>
      <c r="K967" s="176" t="str">
        <f>IF(ISBLANK(INDEX('Policy Characteristics'!E:E,MATCH($C967,'Policy Characteristics'!$C:$C,0))),"",INDEX('Policy Characteristics'!E:E,MATCH($C967,'Policy Characteristics'!$C:$C,0)))</f>
        <v>indst feedstock shifting</v>
      </c>
      <c r="L967" s="176">
        <f>IF(ISBLANK(INDEX('Policy Characteristics'!F:F,MATCH($C967,'Policy Characteristics'!$C:$C,0))),"",INDEX('Policy Characteristics'!F:F,MATCH($C967,'Policy Characteristics'!$C:$C,0)))</f>
        <v>0</v>
      </c>
      <c r="M967" s="176">
        <f>IF(ISBLANK(INDEX('Policy Characteristics'!G:G,MATCH($C967,'Policy Characteristics'!$C:$C,0))),"",INDEX('Policy Characteristics'!G:G,MATCH($C967,'Policy Characteristics'!$C:$C,0)))</f>
        <v>1</v>
      </c>
      <c r="N967" s="176">
        <f>IF(ISBLANK(INDEX('Policy Characteristics'!H:H,MATCH($C967,'Policy Characteristics'!$C:$C,0))),"",INDEX('Policy Characteristics'!H:H,MATCH($C967,'Policy Characteristics'!$C:$C,0)))</f>
        <v>0.01</v>
      </c>
      <c r="O967" s="176" t="str">
        <f>IF(ISBLANK(INDEX('Policy Characteristics'!I:I,MATCH($C967,'Policy Characteristics'!$C:$C,0))),"",INDEX('Policy Characteristics'!I:I,MATCH($C967,'Policy Characteristics'!$C:$C,0)))</f>
        <v>% of potential achieved</v>
      </c>
      <c r="P967" s="176" t="str">
        <f>IF(ISBLANK(INDEX('Policy Characteristics'!J:J,MATCH($C967,'Policy Characteristics'!$C:$C,0))),"",INDEX('Policy Characteristics'!J:J,MATCH($C967,'Policy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7" s="176" t="str">
        <f>IF(ISBLANK(INDEX('Policy Characteristics'!K:K,MATCH($C967,'Policy Characteristics'!$C:$C,0))),"",INDEX('Policy Characteristics'!K:K,MATCH($C967,'Policy Characteristics'!$C:$C,0)))</f>
        <v/>
      </c>
      <c r="R967" s="176" t="str">
        <f>IF(ISBLANK(INDEX('Policy Characteristics'!L:L,MATCH($C967,'Policy Characteristics'!$C:$C,0))),"",INDEX('Policy Characteristics'!L:L,MATCH($C967,'Policy Characteristics'!$C:$C,0)))</f>
        <v/>
      </c>
    </row>
    <row r="968" spans="1:18" s="2" customFormat="1" x14ac:dyDescent="0.25">
      <c r="A968" s="176" t="str">
        <f>IF(ISBLANK(INDEX('Policy Characteristics'!A:A,MATCH($C968,'Policy Characteristics'!$C:$C,0))),"",INDEX('Policy Characteristics'!A:A,MATCH($C968,'Policy Characteristics'!$C:$C,0)))</f>
        <v>Industry</v>
      </c>
      <c r="B968" s="184" t="str">
        <f>IF(ISBLANK(INDEX('Policy Characteristics'!B:B,MATCH($C968,'Policy Characteristics'!$C:$C,0))),"",INDEX('Policy Characteristics'!B:B,MATCH($C968,'Policy Characteristics'!$C:$C,0)))</f>
        <v>Feedstock Shifting</v>
      </c>
      <c r="C968" s="176" t="str">
        <f t="shared" ref="C968:C1031" si="42">C$838</f>
        <v>Fraction of Feedstock Shifted This Year</v>
      </c>
      <c r="D968" s="6" t="s">
        <v>1945</v>
      </c>
      <c r="E968" s="47" t="s">
        <v>1280</v>
      </c>
      <c r="F968" t="s">
        <v>1456</v>
      </c>
      <c r="G968" s="47" t="s">
        <v>1286</v>
      </c>
      <c r="H968" s="49">
        <v>2590</v>
      </c>
      <c r="I968" s="197" t="s">
        <v>44</v>
      </c>
      <c r="J968" s="177" t="str">
        <f>IF(ISBLANK(INDEX('Policy Characteristics'!D:D,MATCH($C968,'Policy Characteristics'!$C:$C,0))),"",INDEX('Policy Characteristics'!D:D,MATCH($C968,'Policy Characteristics'!$C:$C,0)))</f>
        <v>Feedstock Shifting</v>
      </c>
      <c r="K968" s="176" t="str">
        <f>IF(ISBLANK(INDEX('Policy Characteristics'!E:E,MATCH($C968,'Policy Characteristics'!$C:$C,0))),"",INDEX('Policy Characteristics'!E:E,MATCH($C968,'Policy Characteristics'!$C:$C,0)))</f>
        <v>indst feedstock shifting</v>
      </c>
      <c r="L968" s="176">
        <f>IF(ISBLANK(INDEX('Policy Characteristics'!F:F,MATCH($C968,'Policy Characteristics'!$C:$C,0))),"",INDEX('Policy Characteristics'!F:F,MATCH($C968,'Policy Characteristics'!$C:$C,0)))</f>
        <v>0</v>
      </c>
      <c r="M968" s="176">
        <f>IF(ISBLANK(INDEX('Policy Characteristics'!G:G,MATCH($C968,'Policy Characteristics'!$C:$C,0))),"",INDEX('Policy Characteristics'!G:G,MATCH($C968,'Policy Characteristics'!$C:$C,0)))</f>
        <v>1</v>
      </c>
      <c r="N968" s="176">
        <f>IF(ISBLANK(INDEX('Policy Characteristics'!H:H,MATCH($C968,'Policy Characteristics'!$C:$C,0))),"",INDEX('Policy Characteristics'!H:H,MATCH($C968,'Policy Characteristics'!$C:$C,0)))</f>
        <v>0.01</v>
      </c>
      <c r="O968" s="176" t="str">
        <f>IF(ISBLANK(INDEX('Policy Characteristics'!I:I,MATCH($C968,'Policy Characteristics'!$C:$C,0))),"",INDEX('Policy Characteristics'!I:I,MATCH($C968,'Policy Characteristics'!$C:$C,0)))</f>
        <v>% of potential achieved</v>
      </c>
      <c r="P968" s="176" t="str">
        <f>IF(ISBLANK(INDEX('Policy Characteristics'!J:J,MATCH($C968,'Policy Characteristics'!$C:$C,0))),"",INDEX('Policy Characteristics'!J:J,MATCH($C968,'Policy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8" s="176" t="str">
        <f>IF(ISBLANK(INDEX('Policy Characteristics'!K:K,MATCH($C968,'Policy Characteristics'!$C:$C,0))),"",INDEX('Policy Characteristics'!K:K,MATCH($C968,'Policy Characteristics'!$C:$C,0)))</f>
        <v/>
      </c>
      <c r="R968" s="176" t="str">
        <f>IF(ISBLANK(INDEX('Policy Characteristics'!L:L,MATCH($C968,'Policy Characteristics'!$C:$C,0))),"",INDEX('Policy Characteristics'!L:L,MATCH($C968,'Policy Characteristics'!$C:$C,0)))</f>
        <v/>
      </c>
    </row>
    <row r="969" spans="1:18" s="2" customFormat="1" x14ac:dyDescent="0.25">
      <c r="A969" s="176" t="str">
        <f>IF(ISBLANK(INDEX('Policy Characteristics'!A:A,MATCH($C969,'Policy Characteristics'!$C:$C,0))),"",INDEX('Policy Characteristics'!A:A,MATCH($C969,'Policy Characteristics'!$C:$C,0)))</f>
        <v>Industry</v>
      </c>
      <c r="B969" s="184" t="str">
        <f>IF(ISBLANK(INDEX('Policy Characteristics'!B:B,MATCH($C969,'Policy Characteristics'!$C:$C,0))),"",INDEX('Policy Characteristics'!B:B,MATCH($C969,'Policy Characteristics'!$C:$C,0)))</f>
        <v>Feedstock Shifting</v>
      </c>
      <c r="C969" s="176" t="str">
        <f t="shared" si="42"/>
        <v>Fraction of Feedstock Shifted This Year</v>
      </c>
      <c r="D969" s="6" t="s">
        <v>1945</v>
      </c>
      <c r="E969" s="47" t="s">
        <v>1281</v>
      </c>
      <c r="F969" t="s">
        <v>1456</v>
      </c>
      <c r="G969" s="47" t="s">
        <v>1289</v>
      </c>
      <c r="H969" s="49">
        <v>2591</v>
      </c>
      <c r="I969" s="197" t="s">
        <v>43</v>
      </c>
      <c r="J969" s="177" t="str">
        <f>IF(ISBLANK(INDEX('Policy Characteristics'!D:D,MATCH($C969,'Policy Characteristics'!$C:$C,0))),"",INDEX('Policy Characteristics'!D:D,MATCH($C969,'Policy Characteristics'!$C:$C,0)))</f>
        <v>Feedstock Shifting</v>
      </c>
      <c r="K969" s="176" t="str">
        <f>IF(ISBLANK(INDEX('Policy Characteristics'!E:E,MATCH($C969,'Policy Characteristics'!$C:$C,0))),"",INDEX('Policy Characteristics'!E:E,MATCH($C969,'Policy Characteristics'!$C:$C,0)))</f>
        <v>indst feedstock shifting</v>
      </c>
      <c r="L969" s="176">
        <f>IF(ISBLANK(INDEX('Policy Characteristics'!F:F,MATCH($C969,'Policy Characteristics'!$C:$C,0))),"",INDEX('Policy Characteristics'!F:F,MATCH($C969,'Policy Characteristics'!$C:$C,0)))</f>
        <v>0</v>
      </c>
      <c r="M969" s="176">
        <f>IF(ISBLANK(INDEX('Policy Characteristics'!G:G,MATCH($C969,'Policy Characteristics'!$C:$C,0))),"",INDEX('Policy Characteristics'!G:G,MATCH($C969,'Policy Characteristics'!$C:$C,0)))</f>
        <v>1</v>
      </c>
      <c r="N969" s="176">
        <f>IF(ISBLANK(INDEX('Policy Characteristics'!H:H,MATCH($C969,'Policy Characteristics'!$C:$C,0))),"",INDEX('Policy Characteristics'!H:H,MATCH($C969,'Policy Characteristics'!$C:$C,0)))</f>
        <v>0.01</v>
      </c>
      <c r="O969" s="176" t="str">
        <f>IF(ISBLANK(INDEX('Policy Characteristics'!I:I,MATCH($C969,'Policy Characteristics'!$C:$C,0))),"",INDEX('Policy Characteristics'!I:I,MATCH($C969,'Policy Characteristics'!$C:$C,0)))</f>
        <v>% of potential achieved</v>
      </c>
      <c r="P969" s="176" t="str">
        <f>IF(ISBLANK(INDEX('Policy Characteristics'!J:J,MATCH($C969,'Policy Characteristics'!$C:$C,0))),"",INDEX('Policy Characteristics'!J:J,MATCH($C969,'Policy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9" s="176" t="str">
        <f>IF(ISBLANK(INDEX('Policy Characteristics'!K:K,MATCH($C969,'Policy Characteristics'!$C:$C,0))),"",INDEX('Policy Characteristics'!K:K,MATCH($C969,'Policy Characteristics'!$C:$C,0)))</f>
        <v/>
      </c>
      <c r="R969" s="176" t="str">
        <f>IF(ISBLANK(INDEX('Policy Characteristics'!L:L,MATCH($C969,'Policy Characteristics'!$C:$C,0))),"",INDEX('Policy Characteristics'!L:L,MATCH($C969,'Policy Characteristics'!$C:$C,0)))</f>
        <v/>
      </c>
    </row>
    <row r="970" spans="1:18" s="2" customFormat="1" x14ac:dyDescent="0.25">
      <c r="A970" s="176" t="str">
        <f>IF(ISBLANK(INDEX('Policy Characteristics'!A:A,MATCH($C970,'Policy Characteristics'!$C:$C,0))),"",INDEX('Policy Characteristics'!A:A,MATCH($C970,'Policy Characteristics'!$C:$C,0)))</f>
        <v>Industry</v>
      </c>
      <c r="B970" s="184" t="str">
        <f>IF(ISBLANK(INDEX('Policy Characteristics'!B:B,MATCH($C970,'Policy Characteristics'!$C:$C,0))),"",INDEX('Policy Characteristics'!B:B,MATCH($C970,'Policy Characteristics'!$C:$C,0)))</f>
        <v>Feedstock Shifting</v>
      </c>
      <c r="C970" s="176" t="str">
        <f t="shared" si="42"/>
        <v>Fraction of Feedstock Shifted This Year</v>
      </c>
      <c r="D970" s="6" t="s">
        <v>1945</v>
      </c>
      <c r="E970" s="47" t="s">
        <v>1282</v>
      </c>
      <c r="F970" t="s">
        <v>1456</v>
      </c>
      <c r="G970" s="47" t="s">
        <v>1290</v>
      </c>
      <c r="H970" s="49">
        <v>2592</v>
      </c>
      <c r="I970" s="197" t="s">
        <v>43</v>
      </c>
      <c r="J970" s="177" t="str">
        <f>IF(ISBLANK(INDEX('Policy Characteristics'!D:D,MATCH($C970,'Policy Characteristics'!$C:$C,0))),"",INDEX('Policy Characteristics'!D:D,MATCH($C970,'Policy Characteristics'!$C:$C,0)))</f>
        <v>Feedstock Shifting</v>
      </c>
      <c r="K970" s="176" t="str">
        <f>IF(ISBLANK(INDEX('Policy Characteristics'!E:E,MATCH($C970,'Policy Characteristics'!$C:$C,0))),"",INDEX('Policy Characteristics'!E:E,MATCH($C970,'Policy Characteristics'!$C:$C,0)))</f>
        <v>indst feedstock shifting</v>
      </c>
      <c r="L970" s="176">
        <f>IF(ISBLANK(INDEX('Policy Characteristics'!F:F,MATCH($C970,'Policy Characteristics'!$C:$C,0))),"",INDEX('Policy Characteristics'!F:F,MATCH($C970,'Policy Characteristics'!$C:$C,0)))</f>
        <v>0</v>
      </c>
      <c r="M970" s="176">
        <f>IF(ISBLANK(INDEX('Policy Characteristics'!G:G,MATCH($C970,'Policy Characteristics'!$C:$C,0))),"",INDEX('Policy Characteristics'!G:G,MATCH($C970,'Policy Characteristics'!$C:$C,0)))</f>
        <v>1</v>
      </c>
      <c r="N970" s="176">
        <f>IF(ISBLANK(INDEX('Policy Characteristics'!H:H,MATCH($C970,'Policy Characteristics'!$C:$C,0))),"",INDEX('Policy Characteristics'!H:H,MATCH($C970,'Policy Characteristics'!$C:$C,0)))</f>
        <v>0.01</v>
      </c>
      <c r="O970" s="176" t="str">
        <f>IF(ISBLANK(INDEX('Policy Characteristics'!I:I,MATCH($C970,'Policy Characteristics'!$C:$C,0))),"",INDEX('Policy Characteristics'!I:I,MATCH($C970,'Policy Characteristics'!$C:$C,0)))</f>
        <v>% of potential achieved</v>
      </c>
      <c r="P970" s="176" t="str">
        <f>IF(ISBLANK(INDEX('Policy Characteristics'!J:J,MATCH($C970,'Policy Characteristics'!$C:$C,0))),"",INDEX('Policy Characteristics'!J:J,MATCH($C970,'Policy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0" s="176" t="str">
        <f>IF(ISBLANK(INDEX('Policy Characteristics'!K:K,MATCH($C970,'Policy Characteristics'!$C:$C,0))),"",INDEX('Policy Characteristics'!K:K,MATCH($C970,'Policy Characteristics'!$C:$C,0)))</f>
        <v/>
      </c>
      <c r="R970" s="176" t="str">
        <f>IF(ISBLANK(INDEX('Policy Characteristics'!L:L,MATCH($C970,'Policy Characteristics'!$C:$C,0))),"",INDEX('Policy Characteristics'!L:L,MATCH($C970,'Policy Characteristics'!$C:$C,0)))</f>
        <v/>
      </c>
    </row>
    <row r="971" spans="1:18" s="2" customFormat="1" x14ac:dyDescent="0.25">
      <c r="A971" s="176" t="str">
        <f>IF(ISBLANK(INDEX('Policy Characteristics'!A:A,MATCH($C971,'Policy Characteristics'!$C:$C,0))),"",INDEX('Policy Characteristics'!A:A,MATCH($C971,'Policy Characteristics'!$C:$C,0)))</f>
        <v>Industry</v>
      </c>
      <c r="B971" s="184" t="str">
        <f>IF(ISBLANK(INDEX('Policy Characteristics'!B:B,MATCH($C971,'Policy Characteristics'!$C:$C,0))),"",INDEX('Policy Characteristics'!B:B,MATCH($C971,'Policy Characteristics'!$C:$C,0)))</f>
        <v>Feedstock Shifting</v>
      </c>
      <c r="C971" s="176" t="str">
        <f t="shared" si="42"/>
        <v>Fraction of Feedstock Shifted This Year</v>
      </c>
      <c r="D971" s="6" t="s">
        <v>1945</v>
      </c>
      <c r="E971" s="47" t="s">
        <v>1283</v>
      </c>
      <c r="F971" t="s">
        <v>1456</v>
      </c>
      <c r="G971" s="47" t="s">
        <v>1287</v>
      </c>
      <c r="H971" s="49">
        <v>2593</v>
      </c>
      <c r="I971" s="197" t="s">
        <v>44</v>
      </c>
      <c r="J971" s="177" t="str">
        <f>IF(ISBLANK(INDEX('Policy Characteristics'!D:D,MATCH($C971,'Policy Characteristics'!$C:$C,0))),"",INDEX('Policy Characteristics'!D:D,MATCH($C971,'Policy Characteristics'!$C:$C,0)))</f>
        <v>Feedstock Shifting</v>
      </c>
      <c r="K971" s="176" t="str">
        <f>IF(ISBLANK(INDEX('Policy Characteristics'!E:E,MATCH($C971,'Policy Characteristics'!$C:$C,0))),"",INDEX('Policy Characteristics'!E:E,MATCH($C971,'Policy Characteristics'!$C:$C,0)))</f>
        <v>indst feedstock shifting</v>
      </c>
      <c r="L971" s="176">
        <f>IF(ISBLANK(INDEX('Policy Characteristics'!F:F,MATCH($C971,'Policy Characteristics'!$C:$C,0))),"",INDEX('Policy Characteristics'!F:F,MATCH($C971,'Policy Characteristics'!$C:$C,0)))</f>
        <v>0</v>
      </c>
      <c r="M971" s="176">
        <f>IF(ISBLANK(INDEX('Policy Characteristics'!G:G,MATCH($C971,'Policy Characteristics'!$C:$C,0))),"",INDEX('Policy Characteristics'!G:G,MATCH($C971,'Policy Characteristics'!$C:$C,0)))</f>
        <v>1</v>
      </c>
      <c r="N971" s="176">
        <f>IF(ISBLANK(INDEX('Policy Characteristics'!H:H,MATCH($C971,'Policy Characteristics'!$C:$C,0))),"",INDEX('Policy Characteristics'!H:H,MATCH($C971,'Policy Characteristics'!$C:$C,0)))</f>
        <v>0.01</v>
      </c>
      <c r="O971" s="176" t="str">
        <f>IF(ISBLANK(INDEX('Policy Characteristics'!I:I,MATCH($C971,'Policy Characteristics'!$C:$C,0))),"",INDEX('Policy Characteristics'!I:I,MATCH($C971,'Policy Characteristics'!$C:$C,0)))</f>
        <v>% of potential achieved</v>
      </c>
      <c r="P971" s="176" t="str">
        <f>IF(ISBLANK(INDEX('Policy Characteristics'!J:J,MATCH($C971,'Policy Characteristics'!$C:$C,0))),"",INDEX('Policy Characteristics'!J:J,MATCH($C971,'Policy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1" s="176" t="str">
        <f>IF(ISBLANK(INDEX('Policy Characteristics'!K:K,MATCH($C971,'Policy Characteristics'!$C:$C,0))),"",INDEX('Policy Characteristics'!K:K,MATCH($C971,'Policy Characteristics'!$C:$C,0)))</f>
        <v/>
      </c>
      <c r="R971" s="176" t="str">
        <f>IF(ISBLANK(INDEX('Policy Characteristics'!L:L,MATCH($C971,'Policy Characteristics'!$C:$C,0))),"",INDEX('Policy Characteristics'!L:L,MATCH($C971,'Policy Characteristics'!$C:$C,0)))</f>
        <v/>
      </c>
    </row>
    <row r="972" spans="1:18" s="2" customFormat="1" x14ac:dyDescent="0.25">
      <c r="A972" s="176" t="str">
        <f>IF(ISBLANK(INDEX('Policy Characteristics'!A:A,MATCH($C972,'Policy Characteristics'!$C:$C,0))),"",INDEX('Policy Characteristics'!A:A,MATCH($C972,'Policy Characteristics'!$C:$C,0)))</f>
        <v>Industry</v>
      </c>
      <c r="B972" s="184" t="str">
        <f>IF(ISBLANK(INDEX('Policy Characteristics'!B:B,MATCH($C972,'Policy Characteristics'!$C:$C,0))),"",INDEX('Policy Characteristics'!B:B,MATCH($C972,'Policy Characteristics'!$C:$C,0)))</f>
        <v>Feedstock Shifting</v>
      </c>
      <c r="C972" s="176" t="str">
        <f t="shared" si="42"/>
        <v>Fraction of Feedstock Shifted This Year</v>
      </c>
      <c r="D972" s="6" t="s">
        <v>1945</v>
      </c>
      <c r="E972" s="47" t="s">
        <v>1284</v>
      </c>
      <c r="F972" t="s">
        <v>1456</v>
      </c>
      <c r="G972" s="47" t="s">
        <v>1288</v>
      </c>
      <c r="H972" s="49">
        <v>2594</v>
      </c>
      <c r="I972" s="197" t="s">
        <v>44</v>
      </c>
      <c r="J972" s="177" t="str">
        <f>IF(ISBLANK(INDEX('Policy Characteristics'!D:D,MATCH($C972,'Policy Characteristics'!$C:$C,0))),"",INDEX('Policy Characteristics'!D:D,MATCH($C972,'Policy Characteristics'!$C:$C,0)))</f>
        <v>Feedstock Shifting</v>
      </c>
      <c r="K972" s="176" t="str">
        <f>IF(ISBLANK(INDEX('Policy Characteristics'!E:E,MATCH($C972,'Policy Characteristics'!$C:$C,0))),"",INDEX('Policy Characteristics'!E:E,MATCH($C972,'Policy Characteristics'!$C:$C,0)))</f>
        <v>indst feedstock shifting</v>
      </c>
      <c r="L972" s="176">
        <f>IF(ISBLANK(INDEX('Policy Characteristics'!F:F,MATCH($C972,'Policy Characteristics'!$C:$C,0))),"",INDEX('Policy Characteristics'!F:F,MATCH($C972,'Policy Characteristics'!$C:$C,0)))</f>
        <v>0</v>
      </c>
      <c r="M972" s="176">
        <f>IF(ISBLANK(INDEX('Policy Characteristics'!G:G,MATCH($C972,'Policy Characteristics'!$C:$C,0))),"",INDEX('Policy Characteristics'!G:G,MATCH($C972,'Policy Characteristics'!$C:$C,0)))</f>
        <v>1</v>
      </c>
      <c r="N972" s="176">
        <f>IF(ISBLANK(INDEX('Policy Characteristics'!H:H,MATCH($C972,'Policy Characteristics'!$C:$C,0))),"",INDEX('Policy Characteristics'!H:H,MATCH($C972,'Policy Characteristics'!$C:$C,0)))</f>
        <v>0.01</v>
      </c>
      <c r="O972" s="176" t="str">
        <f>IF(ISBLANK(INDEX('Policy Characteristics'!I:I,MATCH($C972,'Policy Characteristics'!$C:$C,0))),"",INDEX('Policy Characteristics'!I:I,MATCH($C972,'Policy Characteristics'!$C:$C,0)))</f>
        <v>% of potential achieved</v>
      </c>
      <c r="P972" s="176" t="str">
        <f>IF(ISBLANK(INDEX('Policy Characteristics'!J:J,MATCH($C972,'Policy Characteristics'!$C:$C,0))),"",INDEX('Policy Characteristics'!J:J,MATCH($C972,'Policy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2" s="176" t="str">
        <f>IF(ISBLANK(INDEX('Policy Characteristics'!K:K,MATCH($C972,'Policy Characteristics'!$C:$C,0))),"",INDEX('Policy Characteristics'!K:K,MATCH($C972,'Policy Characteristics'!$C:$C,0)))</f>
        <v/>
      </c>
      <c r="R972" s="176" t="str">
        <f>IF(ISBLANK(INDEX('Policy Characteristics'!L:L,MATCH($C972,'Policy Characteristics'!$C:$C,0))),"",INDEX('Policy Characteristics'!L:L,MATCH($C972,'Policy Characteristics'!$C:$C,0)))</f>
        <v/>
      </c>
    </row>
    <row r="973" spans="1:18" s="2" customFormat="1" x14ac:dyDescent="0.25">
      <c r="A973" s="176" t="str">
        <f>IF(ISBLANK(INDEX('Policy Characteristics'!A:A,MATCH($C973,'Policy Characteristics'!$C:$C,0))),"",INDEX('Policy Characteristics'!A:A,MATCH($C973,'Policy Characteristics'!$C:$C,0)))</f>
        <v>Industry</v>
      </c>
      <c r="B973" s="184" t="str">
        <f>IF(ISBLANK(INDEX('Policy Characteristics'!B:B,MATCH($C973,'Policy Characteristics'!$C:$C,0))),"",INDEX('Policy Characteristics'!B:B,MATCH($C973,'Policy Characteristics'!$C:$C,0)))</f>
        <v>Feedstock Shifting</v>
      </c>
      <c r="C973" s="176" t="str">
        <f t="shared" si="42"/>
        <v>Fraction of Feedstock Shifted This Year</v>
      </c>
      <c r="D973" s="6" t="s">
        <v>1945</v>
      </c>
      <c r="E973" s="47" t="s">
        <v>1285</v>
      </c>
      <c r="F973" t="s">
        <v>1456</v>
      </c>
      <c r="G973" s="47" t="s">
        <v>1291</v>
      </c>
      <c r="H973" s="49">
        <v>2595</v>
      </c>
      <c r="I973" s="197" t="s">
        <v>44</v>
      </c>
      <c r="J973" s="177" t="str">
        <f>IF(ISBLANK(INDEX('Policy Characteristics'!D:D,MATCH($C973,'Policy Characteristics'!$C:$C,0))),"",INDEX('Policy Characteristics'!D:D,MATCH($C973,'Policy Characteristics'!$C:$C,0)))</f>
        <v>Feedstock Shifting</v>
      </c>
      <c r="K973" s="176" t="str">
        <f>IF(ISBLANK(INDEX('Policy Characteristics'!E:E,MATCH($C973,'Policy Characteristics'!$C:$C,0))),"",INDEX('Policy Characteristics'!E:E,MATCH($C973,'Policy Characteristics'!$C:$C,0)))</f>
        <v>indst feedstock shifting</v>
      </c>
      <c r="L973" s="176">
        <f>IF(ISBLANK(INDEX('Policy Characteristics'!F:F,MATCH($C973,'Policy Characteristics'!$C:$C,0))),"",INDEX('Policy Characteristics'!F:F,MATCH($C973,'Policy Characteristics'!$C:$C,0)))</f>
        <v>0</v>
      </c>
      <c r="M973" s="176">
        <f>IF(ISBLANK(INDEX('Policy Characteristics'!G:G,MATCH($C973,'Policy Characteristics'!$C:$C,0))),"",INDEX('Policy Characteristics'!G:G,MATCH($C973,'Policy Characteristics'!$C:$C,0)))</f>
        <v>1</v>
      </c>
      <c r="N973" s="176">
        <f>IF(ISBLANK(INDEX('Policy Characteristics'!H:H,MATCH($C973,'Policy Characteristics'!$C:$C,0))),"",INDEX('Policy Characteristics'!H:H,MATCH($C973,'Policy Characteristics'!$C:$C,0)))</f>
        <v>0.01</v>
      </c>
      <c r="O973" s="176" t="str">
        <f>IF(ISBLANK(INDEX('Policy Characteristics'!I:I,MATCH($C973,'Policy Characteristics'!$C:$C,0))),"",INDEX('Policy Characteristics'!I:I,MATCH($C973,'Policy Characteristics'!$C:$C,0)))</f>
        <v>% of potential achieved</v>
      </c>
      <c r="P973" s="176" t="str">
        <f>IF(ISBLANK(INDEX('Policy Characteristics'!J:J,MATCH($C973,'Policy Characteristics'!$C:$C,0))),"",INDEX('Policy Characteristics'!J:J,MATCH($C973,'Policy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3" s="176" t="str">
        <f>IF(ISBLANK(INDEX('Policy Characteristics'!K:K,MATCH($C973,'Policy Characteristics'!$C:$C,0))),"",INDEX('Policy Characteristics'!K:K,MATCH($C973,'Policy Characteristics'!$C:$C,0)))</f>
        <v/>
      </c>
      <c r="R973" s="176" t="str">
        <f>IF(ISBLANK(INDEX('Policy Characteristics'!L:L,MATCH($C973,'Policy Characteristics'!$C:$C,0))),"",INDEX('Policy Characteristics'!L:L,MATCH($C973,'Policy Characteristics'!$C:$C,0)))</f>
        <v/>
      </c>
    </row>
    <row r="974" spans="1:18" s="2" customFormat="1" x14ac:dyDescent="0.25">
      <c r="A974" s="176" t="str">
        <f>IF(ISBLANK(INDEX('Policy Characteristics'!A:A,MATCH($C974,'Policy Characteristics'!$C:$C,0))),"",INDEX('Policy Characteristics'!A:A,MATCH($C974,'Policy Characteristics'!$C:$C,0)))</f>
        <v>Industry</v>
      </c>
      <c r="B974" s="184" t="str">
        <f>IF(ISBLANK(INDEX('Policy Characteristics'!B:B,MATCH($C974,'Policy Characteristics'!$C:$C,0))),"",INDEX('Policy Characteristics'!B:B,MATCH($C974,'Policy Characteristics'!$C:$C,0)))</f>
        <v>Feedstock Shifting</v>
      </c>
      <c r="C974" s="176" t="str">
        <f t="shared" si="42"/>
        <v>Fraction of Feedstock Shifted This Year</v>
      </c>
      <c r="D974" s="6" t="s">
        <v>1945</v>
      </c>
      <c r="E974" s="47" t="s">
        <v>1582</v>
      </c>
      <c r="F974" t="s">
        <v>1456</v>
      </c>
      <c r="G974" s="47" t="s">
        <v>1585</v>
      </c>
      <c r="H974" s="49">
        <v>2596</v>
      </c>
      <c r="I974" s="197" t="s">
        <v>44</v>
      </c>
      <c r="J974" s="177" t="str">
        <f>IF(ISBLANK(INDEX('Policy Characteristics'!D:D,MATCH($C974,'Policy Characteristics'!$C:$C,0))),"",INDEX('Policy Characteristics'!D:D,MATCH($C974,'Policy Characteristics'!$C:$C,0)))</f>
        <v>Feedstock Shifting</v>
      </c>
      <c r="K974" s="176" t="str">
        <f>IF(ISBLANK(INDEX('Policy Characteristics'!E:E,MATCH($C974,'Policy Characteristics'!$C:$C,0))),"",INDEX('Policy Characteristics'!E:E,MATCH($C974,'Policy Characteristics'!$C:$C,0)))</f>
        <v>indst feedstock shifting</v>
      </c>
      <c r="L974" s="176">
        <f>IF(ISBLANK(INDEX('Policy Characteristics'!F:F,MATCH($C974,'Policy Characteristics'!$C:$C,0))),"",INDEX('Policy Characteristics'!F:F,MATCH($C974,'Policy Characteristics'!$C:$C,0)))</f>
        <v>0</v>
      </c>
      <c r="M974" s="176">
        <f>IF(ISBLANK(INDEX('Policy Characteristics'!G:G,MATCH($C974,'Policy Characteristics'!$C:$C,0))),"",INDEX('Policy Characteristics'!G:G,MATCH($C974,'Policy Characteristics'!$C:$C,0)))</f>
        <v>1</v>
      </c>
      <c r="N974" s="176">
        <f>IF(ISBLANK(INDEX('Policy Characteristics'!H:H,MATCH($C974,'Policy Characteristics'!$C:$C,0))),"",INDEX('Policy Characteristics'!H:H,MATCH($C974,'Policy Characteristics'!$C:$C,0)))</f>
        <v>0.01</v>
      </c>
      <c r="O974" s="176" t="str">
        <f>IF(ISBLANK(INDEX('Policy Characteristics'!I:I,MATCH($C974,'Policy Characteristics'!$C:$C,0))),"",INDEX('Policy Characteristics'!I:I,MATCH($C974,'Policy Characteristics'!$C:$C,0)))</f>
        <v>% of potential achieved</v>
      </c>
      <c r="P974" s="176" t="str">
        <f>IF(ISBLANK(INDEX('Policy Characteristics'!J:J,MATCH($C974,'Policy Characteristics'!$C:$C,0))),"",INDEX('Policy Characteristics'!J:J,MATCH($C974,'Policy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4" s="176" t="str">
        <f>IF(ISBLANK(INDEX('Policy Characteristics'!K:K,MATCH($C974,'Policy Characteristics'!$C:$C,0))),"",INDEX('Policy Characteristics'!K:K,MATCH($C974,'Policy Characteristics'!$C:$C,0)))</f>
        <v/>
      </c>
      <c r="R974" s="176" t="str">
        <f>IF(ISBLANK(INDEX('Policy Characteristics'!L:L,MATCH($C974,'Policy Characteristics'!$C:$C,0))),"",INDEX('Policy Characteristics'!L:L,MATCH($C974,'Policy Characteristics'!$C:$C,0)))</f>
        <v/>
      </c>
    </row>
    <row r="975" spans="1:18" s="2" customFormat="1" x14ac:dyDescent="0.25">
      <c r="A975" s="176" t="str">
        <f>IF(ISBLANK(INDEX('Policy Characteristics'!A:A,MATCH($C975,'Policy Characteristics'!$C:$C,0))),"",INDEX('Policy Characteristics'!A:A,MATCH($C975,'Policy Characteristics'!$C:$C,0)))</f>
        <v>Industry</v>
      </c>
      <c r="B975" s="184" t="str">
        <f>IF(ISBLANK(INDEX('Policy Characteristics'!B:B,MATCH($C975,'Policy Characteristics'!$C:$C,0))),"",INDEX('Policy Characteristics'!B:B,MATCH($C975,'Policy Characteristics'!$C:$C,0)))</f>
        <v>Feedstock Shifting</v>
      </c>
      <c r="C975" s="176" t="str">
        <f t="shared" si="42"/>
        <v>Fraction of Feedstock Shifted This Year</v>
      </c>
      <c r="D975" s="6" t="s">
        <v>1945</v>
      </c>
      <c r="E975" s="47" t="s">
        <v>1583</v>
      </c>
      <c r="F975" t="s">
        <v>1456</v>
      </c>
      <c r="G975" s="47" t="s">
        <v>1587</v>
      </c>
      <c r="H975" s="49">
        <v>2597</v>
      </c>
      <c r="I975" s="197" t="s">
        <v>44</v>
      </c>
      <c r="J975" s="177" t="str">
        <f>IF(ISBLANK(INDEX('Policy Characteristics'!D:D,MATCH($C975,'Policy Characteristics'!$C:$C,0))),"",INDEX('Policy Characteristics'!D:D,MATCH($C975,'Policy Characteristics'!$C:$C,0)))</f>
        <v>Feedstock Shifting</v>
      </c>
      <c r="K975" s="176" t="str">
        <f>IF(ISBLANK(INDEX('Policy Characteristics'!E:E,MATCH($C975,'Policy Characteristics'!$C:$C,0))),"",INDEX('Policy Characteristics'!E:E,MATCH($C975,'Policy Characteristics'!$C:$C,0)))</f>
        <v>indst feedstock shifting</v>
      </c>
      <c r="L975" s="176">
        <f>IF(ISBLANK(INDEX('Policy Characteristics'!F:F,MATCH($C975,'Policy Characteristics'!$C:$C,0))),"",INDEX('Policy Characteristics'!F:F,MATCH($C975,'Policy Characteristics'!$C:$C,0)))</f>
        <v>0</v>
      </c>
      <c r="M975" s="176">
        <f>IF(ISBLANK(INDEX('Policy Characteristics'!G:G,MATCH($C975,'Policy Characteristics'!$C:$C,0))),"",INDEX('Policy Characteristics'!G:G,MATCH($C975,'Policy Characteristics'!$C:$C,0)))</f>
        <v>1</v>
      </c>
      <c r="N975" s="176">
        <f>IF(ISBLANK(INDEX('Policy Characteristics'!H:H,MATCH($C975,'Policy Characteristics'!$C:$C,0))),"",INDEX('Policy Characteristics'!H:H,MATCH($C975,'Policy Characteristics'!$C:$C,0)))</f>
        <v>0.01</v>
      </c>
      <c r="O975" s="176" t="str">
        <f>IF(ISBLANK(INDEX('Policy Characteristics'!I:I,MATCH($C975,'Policy Characteristics'!$C:$C,0))),"",INDEX('Policy Characteristics'!I:I,MATCH($C975,'Policy Characteristics'!$C:$C,0)))</f>
        <v>% of potential achieved</v>
      </c>
      <c r="P975" s="176" t="str">
        <f>IF(ISBLANK(INDEX('Policy Characteristics'!J:J,MATCH($C975,'Policy Characteristics'!$C:$C,0))),"",INDEX('Policy Characteristics'!J:J,MATCH($C975,'Policy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5" s="176" t="str">
        <f>IF(ISBLANK(INDEX('Policy Characteristics'!K:K,MATCH($C975,'Policy Characteristics'!$C:$C,0))),"",INDEX('Policy Characteristics'!K:K,MATCH($C975,'Policy Characteristics'!$C:$C,0)))</f>
        <v/>
      </c>
      <c r="R975" s="176" t="str">
        <f>IF(ISBLANK(INDEX('Policy Characteristics'!L:L,MATCH($C975,'Policy Characteristics'!$C:$C,0))),"",INDEX('Policy Characteristics'!L:L,MATCH($C975,'Policy Characteristics'!$C:$C,0)))</f>
        <v/>
      </c>
    </row>
    <row r="976" spans="1:18" s="2" customFormat="1" x14ac:dyDescent="0.25">
      <c r="A976" s="176" t="str">
        <f>IF(ISBLANK(INDEX('Policy Characteristics'!A:A,MATCH($C976,'Policy Characteristics'!$C:$C,0))),"",INDEX('Policy Characteristics'!A:A,MATCH($C976,'Policy Characteristics'!$C:$C,0)))</f>
        <v>Industry</v>
      </c>
      <c r="B976" s="184" t="str">
        <f>IF(ISBLANK(INDEX('Policy Characteristics'!B:B,MATCH($C976,'Policy Characteristics'!$C:$C,0))),"",INDEX('Policy Characteristics'!B:B,MATCH($C976,'Policy Characteristics'!$C:$C,0)))</f>
        <v>Feedstock Shifting</v>
      </c>
      <c r="C976" s="176" t="str">
        <f t="shared" si="42"/>
        <v>Fraction of Feedstock Shifted This Year</v>
      </c>
      <c r="D976" s="6" t="s">
        <v>1945</v>
      </c>
      <c r="E976" s="47" t="s">
        <v>1584</v>
      </c>
      <c r="F976" t="s">
        <v>1456</v>
      </c>
      <c r="G976" s="47" t="s">
        <v>1588</v>
      </c>
      <c r="H976" s="49">
        <v>2598</v>
      </c>
      <c r="I976" s="197" t="s">
        <v>44</v>
      </c>
      <c r="J976" s="177" t="str">
        <f>IF(ISBLANK(INDEX('Policy Characteristics'!D:D,MATCH($C976,'Policy Characteristics'!$C:$C,0))),"",INDEX('Policy Characteristics'!D:D,MATCH($C976,'Policy Characteristics'!$C:$C,0)))</f>
        <v>Feedstock Shifting</v>
      </c>
      <c r="K976" s="176" t="str">
        <f>IF(ISBLANK(INDEX('Policy Characteristics'!E:E,MATCH($C976,'Policy Characteristics'!$C:$C,0))),"",INDEX('Policy Characteristics'!E:E,MATCH($C976,'Policy Characteristics'!$C:$C,0)))</f>
        <v>indst feedstock shifting</v>
      </c>
      <c r="L976" s="176">
        <f>IF(ISBLANK(INDEX('Policy Characteristics'!F:F,MATCH($C976,'Policy Characteristics'!$C:$C,0))),"",INDEX('Policy Characteristics'!F:F,MATCH($C976,'Policy Characteristics'!$C:$C,0)))</f>
        <v>0</v>
      </c>
      <c r="M976" s="176">
        <f>IF(ISBLANK(INDEX('Policy Characteristics'!G:G,MATCH($C976,'Policy Characteristics'!$C:$C,0))),"",INDEX('Policy Characteristics'!G:G,MATCH($C976,'Policy Characteristics'!$C:$C,0)))</f>
        <v>1</v>
      </c>
      <c r="N976" s="176">
        <f>IF(ISBLANK(INDEX('Policy Characteristics'!H:H,MATCH($C976,'Policy Characteristics'!$C:$C,0))),"",INDEX('Policy Characteristics'!H:H,MATCH($C976,'Policy Characteristics'!$C:$C,0)))</f>
        <v>0.01</v>
      </c>
      <c r="O976" s="176" t="str">
        <f>IF(ISBLANK(INDEX('Policy Characteristics'!I:I,MATCH($C976,'Policy Characteristics'!$C:$C,0))),"",INDEX('Policy Characteristics'!I:I,MATCH($C976,'Policy Characteristics'!$C:$C,0)))</f>
        <v>% of potential achieved</v>
      </c>
      <c r="P976" s="176" t="str">
        <f>IF(ISBLANK(INDEX('Policy Characteristics'!J:J,MATCH($C976,'Policy Characteristics'!$C:$C,0))),"",INDEX('Policy Characteristics'!J:J,MATCH($C976,'Policy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6" s="176" t="str">
        <f>IF(ISBLANK(INDEX('Policy Characteristics'!K:K,MATCH($C976,'Policy Characteristics'!$C:$C,0))),"",INDEX('Policy Characteristics'!K:K,MATCH($C976,'Policy Characteristics'!$C:$C,0)))</f>
        <v/>
      </c>
      <c r="R976" s="176" t="str">
        <f>IF(ISBLANK(INDEX('Policy Characteristics'!L:L,MATCH($C976,'Policy Characteristics'!$C:$C,0))),"",INDEX('Policy Characteristics'!L:L,MATCH($C976,'Policy Characteristics'!$C:$C,0)))</f>
        <v/>
      </c>
    </row>
    <row r="977" spans="1:18" s="2" customFormat="1" x14ac:dyDescent="0.25">
      <c r="A977" s="176" t="str">
        <f>IF(ISBLANK(INDEX('Policy Characteristics'!A:A,MATCH($C977,'Policy Characteristics'!$C:$C,0))),"",INDEX('Policy Characteristics'!A:A,MATCH($C977,'Policy Characteristics'!$C:$C,0)))</f>
        <v>Industry</v>
      </c>
      <c r="B977" s="184" t="str">
        <f>IF(ISBLANK(INDEX('Policy Characteristics'!B:B,MATCH($C977,'Policy Characteristics'!$C:$C,0))),"",INDEX('Policy Characteristics'!B:B,MATCH($C977,'Policy Characteristics'!$C:$C,0)))</f>
        <v>Feedstock Shifting</v>
      </c>
      <c r="C977" s="176" t="str">
        <f t="shared" si="42"/>
        <v>Fraction of Feedstock Shifted This Year</v>
      </c>
      <c r="D977" s="6" t="s">
        <v>1945</v>
      </c>
      <c r="E977" s="47" t="s">
        <v>1581</v>
      </c>
      <c r="F977" t="s">
        <v>1456</v>
      </c>
      <c r="G977" s="47" t="s">
        <v>1586</v>
      </c>
      <c r="H977" s="49">
        <v>2599</v>
      </c>
      <c r="I977" s="197" t="s">
        <v>44</v>
      </c>
      <c r="J977" s="177" t="str">
        <f>IF(ISBLANK(INDEX('Policy Characteristics'!D:D,MATCH($C977,'Policy Characteristics'!$C:$C,0))),"",INDEX('Policy Characteristics'!D:D,MATCH($C977,'Policy Characteristics'!$C:$C,0)))</f>
        <v>Feedstock Shifting</v>
      </c>
      <c r="K977" s="176" t="str">
        <f>IF(ISBLANK(INDEX('Policy Characteristics'!E:E,MATCH($C977,'Policy Characteristics'!$C:$C,0))),"",INDEX('Policy Characteristics'!E:E,MATCH($C977,'Policy Characteristics'!$C:$C,0)))</f>
        <v>indst feedstock shifting</v>
      </c>
      <c r="L977" s="176">
        <f>IF(ISBLANK(INDEX('Policy Characteristics'!F:F,MATCH($C977,'Policy Characteristics'!$C:$C,0))),"",INDEX('Policy Characteristics'!F:F,MATCH($C977,'Policy Characteristics'!$C:$C,0)))</f>
        <v>0</v>
      </c>
      <c r="M977" s="176">
        <f>IF(ISBLANK(INDEX('Policy Characteristics'!G:G,MATCH($C977,'Policy Characteristics'!$C:$C,0))),"",INDEX('Policy Characteristics'!G:G,MATCH($C977,'Policy Characteristics'!$C:$C,0)))</f>
        <v>1</v>
      </c>
      <c r="N977" s="176">
        <f>IF(ISBLANK(INDEX('Policy Characteristics'!H:H,MATCH($C977,'Policy Characteristics'!$C:$C,0))),"",INDEX('Policy Characteristics'!H:H,MATCH($C977,'Policy Characteristics'!$C:$C,0)))</f>
        <v>0.01</v>
      </c>
      <c r="O977" s="176" t="str">
        <f>IF(ISBLANK(INDEX('Policy Characteristics'!I:I,MATCH($C977,'Policy Characteristics'!$C:$C,0))),"",INDEX('Policy Characteristics'!I:I,MATCH($C977,'Policy Characteristics'!$C:$C,0)))</f>
        <v>% of potential achieved</v>
      </c>
      <c r="P977" s="176" t="str">
        <f>IF(ISBLANK(INDEX('Policy Characteristics'!J:J,MATCH($C977,'Policy Characteristics'!$C:$C,0))),"",INDEX('Policy Characteristics'!J:J,MATCH($C977,'Policy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7" s="176" t="str">
        <f>IF(ISBLANK(INDEX('Policy Characteristics'!K:K,MATCH($C977,'Policy Characteristics'!$C:$C,0))),"",INDEX('Policy Characteristics'!K:K,MATCH($C977,'Policy Characteristics'!$C:$C,0)))</f>
        <v/>
      </c>
      <c r="R977" s="176" t="str">
        <f>IF(ISBLANK(INDEX('Policy Characteristics'!L:L,MATCH($C977,'Policy Characteristics'!$C:$C,0))),"",INDEX('Policy Characteristics'!L:L,MATCH($C977,'Policy Characteristics'!$C:$C,0)))</f>
        <v/>
      </c>
    </row>
    <row r="978" spans="1:18" s="2" customFormat="1" x14ac:dyDescent="0.25">
      <c r="A978" s="176" t="str">
        <f>IF(ISBLANK(INDEX('Policy Characteristics'!A:A,MATCH($C978,'Policy Characteristics'!$C:$C,0))),"",INDEX('Policy Characteristics'!A:A,MATCH($C978,'Policy Characteristics'!$C:$C,0)))</f>
        <v>Industry</v>
      </c>
      <c r="B978" s="184" t="str">
        <f>IF(ISBLANK(INDEX('Policy Characteristics'!B:B,MATCH($C978,'Policy Characteristics'!$C:$C,0))),"",INDEX('Policy Characteristics'!B:B,MATCH($C978,'Policy Characteristics'!$C:$C,0)))</f>
        <v>Feedstock Shifting</v>
      </c>
      <c r="C978" s="176" t="str">
        <f t="shared" si="42"/>
        <v>Fraction of Feedstock Shifted This Year</v>
      </c>
      <c r="D978" s="6" t="s">
        <v>1946</v>
      </c>
      <c r="E978" s="47" t="s">
        <v>1280</v>
      </c>
      <c r="F978" t="s">
        <v>1908</v>
      </c>
      <c r="G978" s="47" t="s">
        <v>1286</v>
      </c>
      <c r="H978" s="49">
        <v>2600</v>
      </c>
      <c r="I978" s="197" t="s">
        <v>44</v>
      </c>
      <c r="J978" s="177" t="str">
        <f>IF(ISBLANK(INDEX('Policy Characteristics'!D:D,MATCH($C978,'Policy Characteristics'!$C:$C,0))),"",INDEX('Policy Characteristics'!D:D,MATCH($C978,'Policy Characteristics'!$C:$C,0)))</f>
        <v>Feedstock Shifting</v>
      </c>
      <c r="K978" s="176" t="str">
        <f>IF(ISBLANK(INDEX('Policy Characteristics'!E:E,MATCH($C978,'Policy Characteristics'!$C:$C,0))),"",INDEX('Policy Characteristics'!E:E,MATCH($C978,'Policy Characteristics'!$C:$C,0)))</f>
        <v>indst feedstock shifting</v>
      </c>
      <c r="L978" s="176">
        <f>IF(ISBLANK(INDEX('Policy Characteristics'!F:F,MATCH($C978,'Policy Characteristics'!$C:$C,0))),"",INDEX('Policy Characteristics'!F:F,MATCH($C978,'Policy Characteristics'!$C:$C,0)))</f>
        <v>0</v>
      </c>
      <c r="M978" s="176">
        <f>IF(ISBLANK(INDEX('Policy Characteristics'!G:G,MATCH($C978,'Policy Characteristics'!$C:$C,0))),"",INDEX('Policy Characteristics'!G:G,MATCH($C978,'Policy Characteristics'!$C:$C,0)))</f>
        <v>1</v>
      </c>
      <c r="N978" s="176">
        <f>IF(ISBLANK(INDEX('Policy Characteristics'!H:H,MATCH($C978,'Policy Characteristics'!$C:$C,0))),"",INDEX('Policy Characteristics'!H:H,MATCH($C978,'Policy Characteristics'!$C:$C,0)))</f>
        <v>0.01</v>
      </c>
      <c r="O978" s="176" t="str">
        <f>IF(ISBLANK(INDEX('Policy Characteristics'!I:I,MATCH($C978,'Policy Characteristics'!$C:$C,0))),"",INDEX('Policy Characteristics'!I:I,MATCH($C978,'Policy Characteristics'!$C:$C,0)))</f>
        <v>% of potential achieved</v>
      </c>
      <c r="P978" s="176" t="str">
        <f>IF(ISBLANK(INDEX('Policy Characteristics'!J:J,MATCH($C978,'Policy Characteristics'!$C:$C,0))),"",INDEX('Policy Characteristics'!J:J,MATCH($C978,'Policy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8" s="176" t="str">
        <f>IF(ISBLANK(INDEX('Policy Characteristics'!K:K,MATCH($C978,'Policy Characteristics'!$C:$C,0))),"",INDEX('Policy Characteristics'!K:K,MATCH($C978,'Policy Characteristics'!$C:$C,0)))</f>
        <v/>
      </c>
      <c r="R978" s="176" t="str">
        <f>IF(ISBLANK(INDEX('Policy Characteristics'!L:L,MATCH($C978,'Policy Characteristics'!$C:$C,0))),"",INDEX('Policy Characteristics'!L:L,MATCH($C978,'Policy Characteristics'!$C:$C,0)))</f>
        <v/>
      </c>
    </row>
    <row r="979" spans="1:18" s="2" customFormat="1" x14ac:dyDescent="0.25">
      <c r="A979" s="176" t="str">
        <f>IF(ISBLANK(INDEX('Policy Characteristics'!A:A,MATCH($C979,'Policy Characteristics'!$C:$C,0))),"",INDEX('Policy Characteristics'!A:A,MATCH($C979,'Policy Characteristics'!$C:$C,0)))</f>
        <v>Industry</v>
      </c>
      <c r="B979" s="184" t="str">
        <f>IF(ISBLANK(INDEX('Policy Characteristics'!B:B,MATCH($C979,'Policy Characteristics'!$C:$C,0))),"",INDEX('Policy Characteristics'!B:B,MATCH($C979,'Policy Characteristics'!$C:$C,0)))</f>
        <v>Feedstock Shifting</v>
      </c>
      <c r="C979" s="176" t="str">
        <f t="shared" si="42"/>
        <v>Fraction of Feedstock Shifted This Year</v>
      </c>
      <c r="D979" s="6" t="s">
        <v>1946</v>
      </c>
      <c r="E979" s="47" t="s">
        <v>1281</v>
      </c>
      <c r="F979" t="s">
        <v>1908</v>
      </c>
      <c r="G979" s="47" t="s">
        <v>1289</v>
      </c>
      <c r="H979" s="49">
        <v>2601</v>
      </c>
      <c r="I979" s="197" t="s">
        <v>44</v>
      </c>
      <c r="J979" s="177" t="str">
        <f>IF(ISBLANK(INDEX('Policy Characteristics'!D:D,MATCH($C979,'Policy Characteristics'!$C:$C,0))),"",INDEX('Policy Characteristics'!D:D,MATCH($C979,'Policy Characteristics'!$C:$C,0)))</f>
        <v>Feedstock Shifting</v>
      </c>
      <c r="K979" s="176" t="str">
        <f>IF(ISBLANK(INDEX('Policy Characteristics'!E:E,MATCH($C979,'Policy Characteristics'!$C:$C,0))),"",INDEX('Policy Characteristics'!E:E,MATCH($C979,'Policy Characteristics'!$C:$C,0)))</f>
        <v>indst feedstock shifting</v>
      </c>
      <c r="L979" s="176">
        <f>IF(ISBLANK(INDEX('Policy Characteristics'!F:F,MATCH($C979,'Policy Characteristics'!$C:$C,0))),"",INDEX('Policy Characteristics'!F:F,MATCH($C979,'Policy Characteristics'!$C:$C,0)))</f>
        <v>0</v>
      </c>
      <c r="M979" s="176">
        <f>IF(ISBLANK(INDEX('Policy Characteristics'!G:G,MATCH($C979,'Policy Characteristics'!$C:$C,0))),"",INDEX('Policy Characteristics'!G:G,MATCH($C979,'Policy Characteristics'!$C:$C,0)))</f>
        <v>1</v>
      </c>
      <c r="N979" s="176">
        <f>IF(ISBLANK(INDEX('Policy Characteristics'!H:H,MATCH($C979,'Policy Characteristics'!$C:$C,0))),"",INDEX('Policy Characteristics'!H:H,MATCH($C979,'Policy Characteristics'!$C:$C,0)))</f>
        <v>0.01</v>
      </c>
      <c r="O979" s="176" t="str">
        <f>IF(ISBLANK(INDEX('Policy Characteristics'!I:I,MATCH($C979,'Policy Characteristics'!$C:$C,0))),"",INDEX('Policy Characteristics'!I:I,MATCH($C979,'Policy Characteristics'!$C:$C,0)))</f>
        <v>% of potential achieved</v>
      </c>
      <c r="P979" s="176" t="str">
        <f>IF(ISBLANK(INDEX('Policy Characteristics'!J:J,MATCH($C979,'Policy Characteristics'!$C:$C,0))),"",INDEX('Policy Characteristics'!J:J,MATCH($C979,'Policy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9" s="176" t="str">
        <f>IF(ISBLANK(INDEX('Policy Characteristics'!K:K,MATCH($C979,'Policy Characteristics'!$C:$C,0))),"",INDEX('Policy Characteristics'!K:K,MATCH($C979,'Policy Characteristics'!$C:$C,0)))</f>
        <v/>
      </c>
      <c r="R979" s="176" t="str">
        <f>IF(ISBLANK(INDEX('Policy Characteristics'!L:L,MATCH($C979,'Policy Characteristics'!$C:$C,0))),"",INDEX('Policy Characteristics'!L:L,MATCH($C979,'Policy Characteristics'!$C:$C,0)))</f>
        <v/>
      </c>
    </row>
    <row r="980" spans="1:18" s="2" customFormat="1" x14ac:dyDescent="0.25">
      <c r="A980" s="176" t="str">
        <f>IF(ISBLANK(INDEX('Policy Characteristics'!A:A,MATCH($C980,'Policy Characteristics'!$C:$C,0))),"",INDEX('Policy Characteristics'!A:A,MATCH($C980,'Policy Characteristics'!$C:$C,0)))</f>
        <v>Industry</v>
      </c>
      <c r="B980" s="184" t="str">
        <f>IF(ISBLANK(INDEX('Policy Characteristics'!B:B,MATCH($C980,'Policy Characteristics'!$C:$C,0))),"",INDEX('Policy Characteristics'!B:B,MATCH($C980,'Policy Characteristics'!$C:$C,0)))</f>
        <v>Feedstock Shifting</v>
      </c>
      <c r="C980" s="176" t="str">
        <f t="shared" si="42"/>
        <v>Fraction of Feedstock Shifted This Year</v>
      </c>
      <c r="D980" s="6" t="s">
        <v>1946</v>
      </c>
      <c r="E980" s="47" t="s">
        <v>1282</v>
      </c>
      <c r="F980" t="s">
        <v>1908</v>
      </c>
      <c r="G980" s="47" t="s">
        <v>1290</v>
      </c>
      <c r="H980" s="49">
        <v>2602</v>
      </c>
      <c r="I980" s="197" t="s">
        <v>44</v>
      </c>
      <c r="J980" s="177" t="str">
        <f>IF(ISBLANK(INDEX('Policy Characteristics'!D:D,MATCH($C980,'Policy Characteristics'!$C:$C,0))),"",INDEX('Policy Characteristics'!D:D,MATCH($C980,'Policy Characteristics'!$C:$C,0)))</f>
        <v>Feedstock Shifting</v>
      </c>
      <c r="K980" s="176" t="str">
        <f>IF(ISBLANK(INDEX('Policy Characteristics'!E:E,MATCH($C980,'Policy Characteristics'!$C:$C,0))),"",INDEX('Policy Characteristics'!E:E,MATCH($C980,'Policy Characteristics'!$C:$C,0)))</f>
        <v>indst feedstock shifting</v>
      </c>
      <c r="L980" s="176">
        <f>IF(ISBLANK(INDEX('Policy Characteristics'!F:F,MATCH($C980,'Policy Characteristics'!$C:$C,0))),"",INDEX('Policy Characteristics'!F:F,MATCH($C980,'Policy Characteristics'!$C:$C,0)))</f>
        <v>0</v>
      </c>
      <c r="M980" s="176">
        <f>IF(ISBLANK(INDEX('Policy Characteristics'!G:G,MATCH($C980,'Policy Characteristics'!$C:$C,0))),"",INDEX('Policy Characteristics'!G:G,MATCH($C980,'Policy Characteristics'!$C:$C,0)))</f>
        <v>1</v>
      </c>
      <c r="N980" s="176">
        <f>IF(ISBLANK(INDEX('Policy Characteristics'!H:H,MATCH($C980,'Policy Characteristics'!$C:$C,0))),"",INDEX('Policy Characteristics'!H:H,MATCH($C980,'Policy Characteristics'!$C:$C,0)))</f>
        <v>0.01</v>
      </c>
      <c r="O980" s="176" t="str">
        <f>IF(ISBLANK(INDEX('Policy Characteristics'!I:I,MATCH($C980,'Policy Characteristics'!$C:$C,0))),"",INDEX('Policy Characteristics'!I:I,MATCH($C980,'Policy Characteristics'!$C:$C,0)))</f>
        <v>% of potential achieved</v>
      </c>
      <c r="P980" s="176" t="str">
        <f>IF(ISBLANK(INDEX('Policy Characteristics'!J:J,MATCH($C980,'Policy Characteristics'!$C:$C,0))),"",INDEX('Policy Characteristics'!J:J,MATCH($C980,'Policy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0" s="176" t="str">
        <f>IF(ISBLANK(INDEX('Policy Characteristics'!K:K,MATCH($C980,'Policy Characteristics'!$C:$C,0))),"",INDEX('Policy Characteristics'!K:K,MATCH($C980,'Policy Characteristics'!$C:$C,0)))</f>
        <v/>
      </c>
      <c r="R980" s="176" t="str">
        <f>IF(ISBLANK(INDEX('Policy Characteristics'!L:L,MATCH($C980,'Policy Characteristics'!$C:$C,0))),"",INDEX('Policy Characteristics'!L:L,MATCH($C980,'Policy Characteristics'!$C:$C,0)))</f>
        <v/>
      </c>
    </row>
    <row r="981" spans="1:18" s="2" customFormat="1" x14ac:dyDescent="0.25">
      <c r="A981" s="176" t="str">
        <f>IF(ISBLANK(INDEX('Policy Characteristics'!A:A,MATCH($C981,'Policy Characteristics'!$C:$C,0))),"",INDEX('Policy Characteristics'!A:A,MATCH($C981,'Policy Characteristics'!$C:$C,0)))</f>
        <v>Industry</v>
      </c>
      <c r="B981" s="184" t="str">
        <f>IF(ISBLANK(INDEX('Policy Characteristics'!B:B,MATCH($C981,'Policy Characteristics'!$C:$C,0))),"",INDEX('Policy Characteristics'!B:B,MATCH($C981,'Policy Characteristics'!$C:$C,0)))</f>
        <v>Feedstock Shifting</v>
      </c>
      <c r="C981" s="176" t="str">
        <f t="shared" si="42"/>
        <v>Fraction of Feedstock Shifted This Year</v>
      </c>
      <c r="D981" s="6" t="s">
        <v>1946</v>
      </c>
      <c r="E981" s="47" t="s">
        <v>1283</v>
      </c>
      <c r="F981" t="s">
        <v>1908</v>
      </c>
      <c r="G981" s="47" t="s">
        <v>1287</v>
      </c>
      <c r="H981" s="49">
        <v>2603</v>
      </c>
      <c r="I981" s="197" t="s">
        <v>44</v>
      </c>
      <c r="J981" s="177" t="str">
        <f>IF(ISBLANK(INDEX('Policy Characteristics'!D:D,MATCH($C981,'Policy Characteristics'!$C:$C,0))),"",INDEX('Policy Characteristics'!D:D,MATCH($C981,'Policy Characteristics'!$C:$C,0)))</f>
        <v>Feedstock Shifting</v>
      </c>
      <c r="K981" s="176" t="str">
        <f>IF(ISBLANK(INDEX('Policy Characteristics'!E:E,MATCH($C981,'Policy Characteristics'!$C:$C,0))),"",INDEX('Policy Characteristics'!E:E,MATCH($C981,'Policy Characteristics'!$C:$C,0)))</f>
        <v>indst feedstock shifting</v>
      </c>
      <c r="L981" s="176">
        <f>IF(ISBLANK(INDEX('Policy Characteristics'!F:F,MATCH($C981,'Policy Characteristics'!$C:$C,0))),"",INDEX('Policy Characteristics'!F:F,MATCH($C981,'Policy Characteristics'!$C:$C,0)))</f>
        <v>0</v>
      </c>
      <c r="M981" s="176">
        <f>IF(ISBLANK(INDEX('Policy Characteristics'!G:G,MATCH($C981,'Policy Characteristics'!$C:$C,0))),"",INDEX('Policy Characteristics'!G:G,MATCH($C981,'Policy Characteristics'!$C:$C,0)))</f>
        <v>1</v>
      </c>
      <c r="N981" s="176">
        <f>IF(ISBLANK(INDEX('Policy Characteristics'!H:H,MATCH($C981,'Policy Characteristics'!$C:$C,0))),"",INDEX('Policy Characteristics'!H:H,MATCH($C981,'Policy Characteristics'!$C:$C,0)))</f>
        <v>0.01</v>
      </c>
      <c r="O981" s="176" t="str">
        <f>IF(ISBLANK(INDEX('Policy Characteristics'!I:I,MATCH($C981,'Policy Characteristics'!$C:$C,0))),"",INDEX('Policy Characteristics'!I:I,MATCH($C981,'Policy Characteristics'!$C:$C,0)))</f>
        <v>% of potential achieved</v>
      </c>
      <c r="P981" s="176" t="str">
        <f>IF(ISBLANK(INDEX('Policy Characteristics'!J:J,MATCH($C981,'Policy Characteristics'!$C:$C,0))),"",INDEX('Policy Characteristics'!J:J,MATCH($C981,'Policy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1" s="176" t="str">
        <f>IF(ISBLANK(INDEX('Policy Characteristics'!K:K,MATCH($C981,'Policy Characteristics'!$C:$C,0))),"",INDEX('Policy Characteristics'!K:K,MATCH($C981,'Policy Characteristics'!$C:$C,0)))</f>
        <v/>
      </c>
      <c r="R981" s="176" t="str">
        <f>IF(ISBLANK(INDEX('Policy Characteristics'!L:L,MATCH($C981,'Policy Characteristics'!$C:$C,0))),"",INDEX('Policy Characteristics'!L:L,MATCH($C981,'Policy Characteristics'!$C:$C,0)))</f>
        <v/>
      </c>
    </row>
    <row r="982" spans="1:18" s="2" customFormat="1" x14ac:dyDescent="0.25">
      <c r="A982" s="176" t="str">
        <f>IF(ISBLANK(INDEX('Policy Characteristics'!A:A,MATCH($C982,'Policy Characteristics'!$C:$C,0))),"",INDEX('Policy Characteristics'!A:A,MATCH($C982,'Policy Characteristics'!$C:$C,0)))</f>
        <v>Industry</v>
      </c>
      <c r="B982" s="184" t="str">
        <f>IF(ISBLANK(INDEX('Policy Characteristics'!B:B,MATCH($C982,'Policy Characteristics'!$C:$C,0))),"",INDEX('Policy Characteristics'!B:B,MATCH($C982,'Policy Characteristics'!$C:$C,0)))</f>
        <v>Feedstock Shifting</v>
      </c>
      <c r="C982" s="176" t="str">
        <f t="shared" si="42"/>
        <v>Fraction of Feedstock Shifted This Year</v>
      </c>
      <c r="D982" s="6" t="s">
        <v>1946</v>
      </c>
      <c r="E982" s="47" t="s">
        <v>1284</v>
      </c>
      <c r="F982" t="s">
        <v>1908</v>
      </c>
      <c r="G982" s="47" t="s">
        <v>1288</v>
      </c>
      <c r="H982" s="49">
        <v>2604</v>
      </c>
      <c r="I982" s="197" t="s">
        <v>44</v>
      </c>
      <c r="J982" s="177" t="str">
        <f>IF(ISBLANK(INDEX('Policy Characteristics'!D:D,MATCH($C982,'Policy Characteristics'!$C:$C,0))),"",INDEX('Policy Characteristics'!D:D,MATCH($C982,'Policy Characteristics'!$C:$C,0)))</f>
        <v>Feedstock Shifting</v>
      </c>
      <c r="K982" s="176" t="str">
        <f>IF(ISBLANK(INDEX('Policy Characteristics'!E:E,MATCH($C982,'Policy Characteristics'!$C:$C,0))),"",INDEX('Policy Characteristics'!E:E,MATCH($C982,'Policy Characteristics'!$C:$C,0)))</f>
        <v>indst feedstock shifting</v>
      </c>
      <c r="L982" s="176">
        <f>IF(ISBLANK(INDEX('Policy Characteristics'!F:F,MATCH($C982,'Policy Characteristics'!$C:$C,0))),"",INDEX('Policy Characteristics'!F:F,MATCH($C982,'Policy Characteristics'!$C:$C,0)))</f>
        <v>0</v>
      </c>
      <c r="M982" s="176">
        <f>IF(ISBLANK(INDEX('Policy Characteristics'!G:G,MATCH($C982,'Policy Characteristics'!$C:$C,0))),"",INDEX('Policy Characteristics'!G:G,MATCH($C982,'Policy Characteristics'!$C:$C,0)))</f>
        <v>1</v>
      </c>
      <c r="N982" s="176">
        <f>IF(ISBLANK(INDEX('Policy Characteristics'!H:H,MATCH($C982,'Policy Characteristics'!$C:$C,0))),"",INDEX('Policy Characteristics'!H:H,MATCH($C982,'Policy Characteristics'!$C:$C,0)))</f>
        <v>0.01</v>
      </c>
      <c r="O982" s="176" t="str">
        <f>IF(ISBLANK(INDEX('Policy Characteristics'!I:I,MATCH($C982,'Policy Characteristics'!$C:$C,0))),"",INDEX('Policy Characteristics'!I:I,MATCH($C982,'Policy Characteristics'!$C:$C,0)))</f>
        <v>% of potential achieved</v>
      </c>
      <c r="P982" s="176" t="str">
        <f>IF(ISBLANK(INDEX('Policy Characteristics'!J:J,MATCH($C982,'Policy Characteristics'!$C:$C,0))),"",INDEX('Policy Characteristics'!J:J,MATCH($C982,'Policy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2" s="176" t="str">
        <f>IF(ISBLANK(INDEX('Policy Characteristics'!K:K,MATCH($C982,'Policy Characteristics'!$C:$C,0))),"",INDEX('Policy Characteristics'!K:K,MATCH($C982,'Policy Characteristics'!$C:$C,0)))</f>
        <v/>
      </c>
      <c r="R982" s="176" t="str">
        <f>IF(ISBLANK(INDEX('Policy Characteristics'!L:L,MATCH($C982,'Policy Characteristics'!$C:$C,0))),"",INDEX('Policy Characteristics'!L:L,MATCH($C982,'Policy Characteristics'!$C:$C,0)))</f>
        <v/>
      </c>
    </row>
    <row r="983" spans="1:18" s="2" customFormat="1" x14ac:dyDescent="0.25">
      <c r="A983" s="176" t="str">
        <f>IF(ISBLANK(INDEX('Policy Characteristics'!A:A,MATCH($C983,'Policy Characteristics'!$C:$C,0))),"",INDEX('Policy Characteristics'!A:A,MATCH($C983,'Policy Characteristics'!$C:$C,0)))</f>
        <v>Industry</v>
      </c>
      <c r="B983" s="184" t="str">
        <f>IF(ISBLANK(INDEX('Policy Characteristics'!B:B,MATCH($C983,'Policy Characteristics'!$C:$C,0))),"",INDEX('Policy Characteristics'!B:B,MATCH($C983,'Policy Characteristics'!$C:$C,0)))</f>
        <v>Feedstock Shifting</v>
      </c>
      <c r="C983" s="176" t="str">
        <f t="shared" si="42"/>
        <v>Fraction of Feedstock Shifted This Year</v>
      </c>
      <c r="D983" s="6" t="s">
        <v>1946</v>
      </c>
      <c r="E983" s="47" t="s">
        <v>1285</v>
      </c>
      <c r="F983" t="s">
        <v>1908</v>
      </c>
      <c r="G983" s="47" t="s">
        <v>1291</v>
      </c>
      <c r="H983" s="49">
        <v>2605</v>
      </c>
      <c r="I983" s="197" t="s">
        <v>44</v>
      </c>
      <c r="J983" s="177" t="str">
        <f>IF(ISBLANK(INDEX('Policy Characteristics'!D:D,MATCH($C983,'Policy Characteristics'!$C:$C,0))),"",INDEX('Policy Characteristics'!D:D,MATCH($C983,'Policy Characteristics'!$C:$C,0)))</f>
        <v>Feedstock Shifting</v>
      </c>
      <c r="K983" s="176" t="str">
        <f>IF(ISBLANK(INDEX('Policy Characteristics'!E:E,MATCH($C983,'Policy Characteristics'!$C:$C,0))),"",INDEX('Policy Characteristics'!E:E,MATCH($C983,'Policy Characteristics'!$C:$C,0)))</f>
        <v>indst feedstock shifting</v>
      </c>
      <c r="L983" s="176">
        <f>IF(ISBLANK(INDEX('Policy Characteristics'!F:F,MATCH($C983,'Policy Characteristics'!$C:$C,0))),"",INDEX('Policy Characteristics'!F:F,MATCH($C983,'Policy Characteristics'!$C:$C,0)))</f>
        <v>0</v>
      </c>
      <c r="M983" s="176">
        <f>IF(ISBLANK(INDEX('Policy Characteristics'!G:G,MATCH($C983,'Policy Characteristics'!$C:$C,0))),"",INDEX('Policy Characteristics'!G:G,MATCH($C983,'Policy Characteristics'!$C:$C,0)))</f>
        <v>1</v>
      </c>
      <c r="N983" s="176">
        <f>IF(ISBLANK(INDEX('Policy Characteristics'!H:H,MATCH($C983,'Policy Characteristics'!$C:$C,0))),"",INDEX('Policy Characteristics'!H:H,MATCH($C983,'Policy Characteristics'!$C:$C,0)))</f>
        <v>0.01</v>
      </c>
      <c r="O983" s="176" t="str">
        <f>IF(ISBLANK(INDEX('Policy Characteristics'!I:I,MATCH($C983,'Policy Characteristics'!$C:$C,0))),"",INDEX('Policy Characteristics'!I:I,MATCH($C983,'Policy Characteristics'!$C:$C,0)))</f>
        <v>% of potential achieved</v>
      </c>
      <c r="P983" s="176" t="str">
        <f>IF(ISBLANK(INDEX('Policy Characteristics'!J:J,MATCH($C983,'Policy Characteristics'!$C:$C,0))),"",INDEX('Policy Characteristics'!J:J,MATCH($C983,'Policy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3" s="176" t="str">
        <f>IF(ISBLANK(INDEX('Policy Characteristics'!K:K,MATCH($C983,'Policy Characteristics'!$C:$C,0))),"",INDEX('Policy Characteristics'!K:K,MATCH($C983,'Policy Characteristics'!$C:$C,0)))</f>
        <v/>
      </c>
      <c r="R983" s="176" t="str">
        <f>IF(ISBLANK(INDEX('Policy Characteristics'!L:L,MATCH($C983,'Policy Characteristics'!$C:$C,0))),"",INDEX('Policy Characteristics'!L:L,MATCH($C983,'Policy Characteristics'!$C:$C,0)))</f>
        <v/>
      </c>
    </row>
    <row r="984" spans="1:18" s="2" customFormat="1" x14ac:dyDescent="0.25">
      <c r="A984" s="176" t="str">
        <f>IF(ISBLANK(INDEX('Policy Characteristics'!A:A,MATCH($C984,'Policy Characteristics'!$C:$C,0))),"",INDEX('Policy Characteristics'!A:A,MATCH($C984,'Policy Characteristics'!$C:$C,0)))</f>
        <v>Industry</v>
      </c>
      <c r="B984" s="184" t="str">
        <f>IF(ISBLANK(INDEX('Policy Characteristics'!B:B,MATCH($C984,'Policy Characteristics'!$C:$C,0))),"",INDEX('Policy Characteristics'!B:B,MATCH($C984,'Policy Characteristics'!$C:$C,0)))</f>
        <v>Feedstock Shifting</v>
      </c>
      <c r="C984" s="176" t="str">
        <f t="shared" si="42"/>
        <v>Fraction of Feedstock Shifted This Year</v>
      </c>
      <c r="D984" s="6" t="s">
        <v>1946</v>
      </c>
      <c r="E984" s="47" t="s">
        <v>1582</v>
      </c>
      <c r="F984" t="s">
        <v>1908</v>
      </c>
      <c r="G984" s="47" t="s">
        <v>1585</v>
      </c>
      <c r="H984" s="49">
        <v>2606</v>
      </c>
      <c r="I984" s="197" t="s">
        <v>44</v>
      </c>
      <c r="J984" s="177" t="str">
        <f>IF(ISBLANK(INDEX('Policy Characteristics'!D:D,MATCH($C984,'Policy Characteristics'!$C:$C,0))),"",INDEX('Policy Characteristics'!D:D,MATCH($C984,'Policy Characteristics'!$C:$C,0)))</f>
        <v>Feedstock Shifting</v>
      </c>
      <c r="K984" s="176" t="str">
        <f>IF(ISBLANK(INDEX('Policy Characteristics'!E:E,MATCH($C984,'Policy Characteristics'!$C:$C,0))),"",INDEX('Policy Characteristics'!E:E,MATCH($C984,'Policy Characteristics'!$C:$C,0)))</f>
        <v>indst feedstock shifting</v>
      </c>
      <c r="L984" s="176">
        <f>IF(ISBLANK(INDEX('Policy Characteristics'!F:F,MATCH($C984,'Policy Characteristics'!$C:$C,0))),"",INDEX('Policy Characteristics'!F:F,MATCH($C984,'Policy Characteristics'!$C:$C,0)))</f>
        <v>0</v>
      </c>
      <c r="M984" s="176">
        <f>IF(ISBLANK(INDEX('Policy Characteristics'!G:G,MATCH($C984,'Policy Characteristics'!$C:$C,0))),"",INDEX('Policy Characteristics'!G:G,MATCH($C984,'Policy Characteristics'!$C:$C,0)))</f>
        <v>1</v>
      </c>
      <c r="N984" s="176">
        <f>IF(ISBLANK(INDEX('Policy Characteristics'!H:H,MATCH($C984,'Policy Characteristics'!$C:$C,0))),"",INDEX('Policy Characteristics'!H:H,MATCH($C984,'Policy Characteristics'!$C:$C,0)))</f>
        <v>0.01</v>
      </c>
      <c r="O984" s="176" t="str">
        <f>IF(ISBLANK(INDEX('Policy Characteristics'!I:I,MATCH($C984,'Policy Characteristics'!$C:$C,0))),"",INDEX('Policy Characteristics'!I:I,MATCH($C984,'Policy Characteristics'!$C:$C,0)))</f>
        <v>% of potential achieved</v>
      </c>
      <c r="P984" s="176" t="str">
        <f>IF(ISBLANK(INDEX('Policy Characteristics'!J:J,MATCH($C984,'Policy Characteristics'!$C:$C,0))),"",INDEX('Policy Characteristics'!J:J,MATCH($C984,'Policy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4" s="176" t="str">
        <f>IF(ISBLANK(INDEX('Policy Characteristics'!K:K,MATCH($C984,'Policy Characteristics'!$C:$C,0))),"",INDEX('Policy Characteristics'!K:K,MATCH($C984,'Policy Characteristics'!$C:$C,0)))</f>
        <v/>
      </c>
      <c r="R984" s="176" t="str">
        <f>IF(ISBLANK(INDEX('Policy Characteristics'!L:L,MATCH($C984,'Policy Characteristics'!$C:$C,0))),"",INDEX('Policy Characteristics'!L:L,MATCH($C984,'Policy Characteristics'!$C:$C,0)))</f>
        <v/>
      </c>
    </row>
    <row r="985" spans="1:18" s="2" customFormat="1" x14ac:dyDescent="0.25">
      <c r="A985" s="176" t="str">
        <f>IF(ISBLANK(INDEX('Policy Characteristics'!A:A,MATCH($C985,'Policy Characteristics'!$C:$C,0))),"",INDEX('Policy Characteristics'!A:A,MATCH($C985,'Policy Characteristics'!$C:$C,0)))</f>
        <v>Industry</v>
      </c>
      <c r="B985" s="184" t="str">
        <f>IF(ISBLANK(INDEX('Policy Characteristics'!B:B,MATCH($C985,'Policy Characteristics'!$C:$C,0))),"",INDEX('Policy Characteristics'!B:B,MATCH($C985,'Policy Characteristics'!$C:$C,0)))</f>
        <v>Feedstock Shifting</v>
      </c>
      <c r="C985" s="176" t="str">
        <f t="shared" si="42"/>
        <v>Fraction of Feedstock Shifted This Year</v>
      </c>
      <c r="D985" s="6" t="s">
        <v>1946</v>
      </c>
      <c r="E985" s="47" t="s">
        <v>1583</v>
      </c>
      <c r="F985" t="s">
        <v>1908</v>
      </c>
      <c r="G985" s="47" t="s">
        <v>1587</v>
      </c>
      <c r="H985" s="49">
        <v>2607</v>
      </c>
      <c r="I985" s="197" t="s">
        <v>44</v>
      </c>
      <c r="J985" s="177" t="str">
        <f>IF(ISBLANK(INDEX('Policy Characteristics'!D:D,MATCH($C985,'Policy Characteristics'!$C:$C,0))),"",INDEX('Policy Characteristics'!D:D,MATCH($C985,'Policy Characteristics'!$C:$C,0)))</f>
        <v>Feedstock Shifting</v>
      </c>
      <c r="K985" s="176" t="str">
        <f>IF(ISBLANK(INDEX('Policy Characteristics'!E:E,MATCH($C985,'Policy Characteristics'!$C:$C,0))),"",INDEX('Policy Characteristics'!E:E,MATCH($C985,'Policy Characteristics'!$C:$C,0)))</f>
        <v>indst feedstock shifting</v>
      </c>
      <c r="L985" s="176">
        <f>IF(ISBLANK(INDEX('Policy Characteristics'!F:F,MATCH($C985,'Policy Characteristics'!$C:$C,0))),"",INDEX('Policy Characteristics'!F:F,MATCH($C985,'Policy Characteristics'!$C:$C,0)))</f>
        <v>0</v>
      </c>
      <c r="M985" s="176">
        <f>IF(ISBLANK(INDEX('Policy Characteristics'!G:G,MATCH($C985,'Policy Characteristics'!$C:$C,0))),"",INDEX('Policy Characteristics'!G:G,MATCH($C985,'Policy Characteristics'!$C:$C,0)))</f>
        <v>1</v>
      </c>
      <c r="N985" s="176">
        <f>IF(ISBLANK(INDEX('Policy Characteristics'!H:H,MATCH($C985,'Policy Characteristics'!$C:$C,0))),"",INDEX('Policy Characteristics'!H:H,MATCH($C985,'Policy Characteristics'!$C:$C,0)))</f>
        <v>0.01</v>
      </c>
      <c r="O985" s="176" t="str">
        <f>IF(ISBLANK(INDEX('Policy Characteristics'!I:I,MATCH($C985,'Policy Characteristics'!$C:$C,0))),"",INDEX('Policy Characteristics'!I:I,MATCH($C985,'Policy Characteristics'!$C:$C,0)))</f>
        <v>% of potential achieved</v>
      </c>
      <c r="P985" s="176" t="str">
        <f>IF(ISBLANK(INDEX('Policy Characteristics'!J:J,MATCH($C985,'Policy Characteristics'!$C:$C,0))),"",INDEX('Policy Characteristics'!J:J,MATCH($C985,'Policy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5" s="176" t="str">
        <f>IF(ISBLANK(INDEX('Policy Characteristics'!K:K,MATCH($C985,'Policy Characteristics'!$C:$C,0))),"",INDEX('Policy Characteristics'!K:K,MATCH($C985,'Policy Characteristics'!$C:$C,0)))</f>
        <v/>
      </c>
      <c r="R985" s="176" t="str">
        <f>IF(ISBLANK(INDEX('Policy Characteristics'!L:L,MATCH($C985,'Policy Characteristics'!$C:$C,0))),"",INDEX('Policy Characteristics'!L:L,MATCH($C985,'Policy Characteristics'!$C:$C,0)))</f>
        <v/>
      </c>
    </row>
    <row r="986" spans="1:18" s="2" customFormat="1" x14ac:dyDescent="0.25">
      <c r="A986" s="176" t="str">
        <f>IF(ISBLANK(INDEX('Policy Characteristics'!A:A,MATCH($C986,'Policy Characteristics'!$C:$C,0))),"",INDEX('Policy Characteristics'!A:A,MATCH($C986,'Policy Characteristics'!$C:$C,0)))</f>
        <v>Industry</v>
      </c>
      <c r="B986" s="184" t="str">
        <f>IF(ISBLANK(INDEX('Policy Characteristics'!B:B,MATCH($C986,'Policy Characteristics'!$C:$C,0))),"",INDEX('Policy Characteristics'!B:B,MATCH($C986,'Policy Characteristics'!$C:$C,0)))</f>
        <v>Feedstock Shifting</v>
      </c>
      <c r="C986" s="176" t="str">
        <f t="shared" si="42"/>
        <v>Fraction of Feedstock Shifted This Year</v>
      </c>
      <c r="D986" s="6" t="s">
        <v>1946</v>
      </c>
      <c r="E986" s="47" t="s">
        <v>1584</v>
      </c>
      <c r="F986" t="s">
        <v>1908</v>
      </c>
      <c r="G986" s="47" t="s">
        <v>1588</v>
      </c>
      <c r="H986" s="49">
        <v>2608</v>
      </c>
      <c r="I986" s="197" t="s">
        <v>44</v>
      </c>
      <c r="J986" s="177" t="str">
        <f>IF(ISBLANK(INDEX('Policy Characteristics'!D:D,MATCH($C986,'Policy Characteristics'!$C:$C,0))),"",INDEX('Policy Characteristics'!D:D,MATCH($C986,'Policy Characteristics'!$C:$C,0)))</f>
        <v>Feedstock Shifting</v>
      </c>
      <c r="K986" s="176" t="str">
        <f>IF(ISBLANK(INDEX('Policy Characteristics'!E:E,MATCH($C986,'Policy Characteristics'!$C:$C,0))),"",INDEX('Policy Characteristics'!E:E,MATCH($C986,'Policy Characteristics'!$C:$C,0)))</f>
        <v>indst feedstock shifting</v>
      </c>
      <c r="L986" s="176">
        <f>IF(ISBLANK(INDEX('Policy Characteristics'!F:F,MATCH($C986,'Policy Characteristics'!$C:$C,0))),"",INDEX('Policy Characteristics'!F:F,MATCH($C986,'Policy Characteristics'!$C:$C,0)))</f>
        <v>0</v>
      </c>
      <c r="M986" s="176">
        <f>IF(ISBLANK(INDEX('Policy Characteristics'!G:G,MATCH($C986,'Policy Characteristics'!$C:$C,0))),"",INDEX('Policy Characteristics'!G:G,MATCH($C986,'Policy Characteristics'!$C:$C,0)))</f>
        <v>1</v>
      </c>
      <c r="N986" s="176">
        <f>IF(ISBLANK(INDEX('Policy Characteristics'!H:H,MATCH($C986,'Policy Characteristics'!$C:$C,0))),"",INDEX('Policy Characteristics'!H:H,MATCH($C986,'Policy Characteristics'!$C:$C,0)))</f>
        <v>0.01</v>
      </c>
      <c r="O986" s="176" t="str">
        <f>IF(ISBLANK(INDEX('Policy Characteristics'!I:I,MATCH($C986,'Policy Characteristics'!$C:$C,0))),"",INDEX('Policy Characteristics'!I:I,MATCH($C986,'Policy Characteristics'!$C:$C,0)))</f>
        <v>% of potential achieved</v>
      </c>
      <c r="P986" s="176" t="str">
        <f>IF(ISBLANK(INDEX('Policy Characteristics'!J:J,MATCH($C986,'Policy Characteristics'!$C:$C,0))),"",INDEX('Policy Characteristics'!J:J,MATCH($C986,'Policy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6" s="176" t="str">
        <f>IF(ISBLANK(INDEX('Policy Characteristics'!K:K,MATCH($C986,'Policy Characteristics'!$C:$C,0))),"",INDEX('Policy Characteristics'!K:K,MATCH($C986,'Policy Characteristics'!$C:$C,0)))</f>
        <v/>
      </c>
      <c r="R986" s="176" t="str">
        <f>IF(ISBLANK(INDEX('Policy Characteristics'!L:L,MATCH($C986,'Policy Characteristics'!$C:$C,0))),"",INDEX('Policy Characteristics'!L:L,MATCH($C986,'Policy Characteristics'!$C:$C,0)))</f>
        <v/>
      </c>
    </row>
    <row r="987" spans="1:18" s="2" customFormat="1" x14ac:dyDescent="0.25">
      <c r="A987" s="176" t="str">
        <f>IF(ISBLANK(INDEX('Policy Characteristics'!A:A,MATCH($C987,'Policy Characteristics'!$C:$C,0))),"",INDEX('Policy Characteristics'!A:A,MATCH($C987,'Policy Characteristics'!$C:$C,0)))</f>
        <v>Industry</v>
      </c>
      <c r="B987" s="184" t="str">
        <f>IF(ISBLANK(INDEX('Policy Characteristics'!B:B,MATCH($C987,'Policy Characteristics'!$C:$C,0))),"",INDEX('Policy Characteristics'!B:B,MATCH($C987,'Policy Characteristics'!$C:$C,0)))</f>
        <v>Feedstock Shifting</v>
      </c>
      <c r="C987" s="176" t="str">
        <f t="shared" si="42"/>
        <v>Fraction of Feedstock Shifted This Year</v>
      </c>
      <c r="D987" s="6" t="s">
        <v>1946</v>
      </c>
      <c r="E987" s="47" t="s">
        <v>1581</v>
      </c>
      <c r="F987" t="s">
        <v>1908</v>
      </c>
      <c r="G987" s="47" t="s">
        <v>1586</v>
      </c>
      <c r="H987" s="49">
        <v>2609</v>
      </c>
      <c r="I987" s="197" t="s">
        <v>44</v>
      </c>
      <c r="J987" s="177" t="str">
        <f>IF(ISBLANK(INDEX('Policy Characteristics'!D:D,MATCH($C987,'Policy Characteristics'!$C:$C,0))),"",INDEX('Policy Characteristics'!D:D,MATCH($C987,'Policy Characteristics'!$C:$C,0)))</f>
        <v>Feedstock Shifting</v>
      </c>
      <c r="K987" s="176" t="str">
        <f>IF(ISBLANK(INDEX('Policy Characteristics'!E:E,MATCH($C987,'Policy Characteristics'!$C:$C,0))),"",INDEX('Policy Characteristics'!E:E,MATCH($C987,'Policy Characteristics'!$C:$C,0)))</f>
        <v>indst feedstock shifting</v>
      </c>
      <c r="L987" s="176">
        <f>IF(ISBLANK(INDEX('Policy Characteristics'!F:F,MATCH($C987,'Policy Characteristics'!$C:$C,0))),"",INDEX('Policy Characteristics'!F:F,MATCH($C987,'Policy Characteristics'!$C:$C,0)))</f>
        <v>0</v>
      </c>
      <c r="M987" s="176">
        <f>IF(ISBLANK(INDEX('Policy Characteristics'!G:G,MATCH($C987,'Policy Characteristics'!$C:$C,0))),"",INDEX('Policy Characteristics'!G:G,MATCH($C987,'Policy Characteristics'!$C:$C,0)))</f>
        <v>1</v>
      </c>
      <c r="N987" s="176">
        <f>IF(ISBLANK(INDEX('Policy Characteristics'!H:H,MATCH($C987,'Policy Characteristics'!$C:$C,0))),"",INDEX('Policy Characteristics'!H:H,MATCH($C987,'Policy Characteristics'!$C:$C,0)))</f>
        <v>0.01</v>
      </c>
      <c r="O987" s="176" t="str">
        <f>IF(ISBLANK(INDEX('Policy Characteristics'!I:I,MATCH($C987,'Policy Characteristics'!$C:$C,0))),"",INDEX('Policy Characteristics'!I:I,MATCH($C987,'Policy Characteristics'!$C:$C,0)))</f>
        <v>% of potential achieved</v>
      </c>
      <c r="P987" s="176" t="str">
        <f>IF(ISBLANK(INDEX('Policy Characteristics'!J:J,MATCH($C987,'Policy Characteristics'!$C:$C,0))),"",INDEX('Policy Characteristics'!J:J,MATCH($C987,'Policy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7" s="176" t="str">
        <f>IF(ISBLANK(INDEX('Policy Characteristics'!K:K,MATCH($C987,'Policy Characteristics'!$C:$C,0))),"",INDEX('Policy Characteristics'!K:K,MATCH($C987,'Policy Characteristics'!$C:$C,0)))</f>
        <v/>
      </c>
      <c r="R987" s="176" t="str">
        <f>IF(ISBLANK(INDEX('Policy Characteristics'!L:L,MATCH($C987,'Policy Characteristics'!$C:$C,0))),"",INDEX('Policy Characteristics'!L:L,MATCH($C987,'Policy Characteristics'!$C:$C,0)))</f>
        <v/>
      </c>
    </row>
    <row r="988" spans="1:18" s="2" customFormat="1" x14ac:dyDescent="0.25">
      <c r="A988" s="176" t="str">
        <f>IF(ISBLANK(INDEX('Policy Characteristics'!A:A,MATCH($C988,'Policy Characteristics'!$C:$C,0))),"",INDEX('Policy Characteristics'!A:A,MATCH($C988,'Policy Characteristics'!$C:$C,0)))</f>
        <v>Industry</v>
      </c>
      <c r="B988" s="184" t="str">
        <f>IF(ISBLANK(INDEX('Policy Characteristics'!B:B,MATCH($C988,'Policy Characteristics'!$C:$C,0))),"",INDEX('Policy Characteristics'!B:B,MATCH($C988,'Policy Characteristics'!$C:$C,0)))</f>
        <v>Feedstock Shifting</v>
      </c>
      <c r="C988" s="176" t="str">
        <f t="shared" si="42"/>
        <v>Fraction of Feedstock Shifted This Year</v>
      </c>
      <c r="D988" s="6" t="s">
        <v>1947</v>
      </c>
      <c r="E988" s="47" t="s">
        <v>1280</v>
      </c>
      <c r="F988" t="s">
        <v>1909</v>
      </c>
      <c r="G988" s="47" t="s">
        <v>1286</v>
      </c>
      <c r="H988" s="49">
        <v>2610</v>
      </c>
      <c r="I988" s="197" t="s">
        <v>44</v>
      </c>
      <c r="J988" s="177" t="str">
        <f>IF(ISBLANK(INDEX('Policy Characteristics'!D:D,MATCH($C988,'Policy Characteristics'!$C:$C,0))),"",INDEX('Policy Characteristics'!D:D,MATCH($C988,'Policy Characteristics'!$C:$C,0)))</f>
        <v>Feedstock Shifting</v>
      </c>
      <c r="K988" s="176" t="str">
        <f>IF(ISBLANK(INDEX('Policy Characteristics'!E:E,MATCH($C988,'Policy Characteristics'!$C:$C,0))),"",INDEX('Policy Characteristics'!E:E,MATCH($C988,'Policy Characteristics'!$C:$C,0)))</f>
        <v>indst feedstock shifting</v>
      </c>
      <c r="L988" s="176">
        <f>IF(ISBLANK(INDEX('Policy Characteristics'!F:F,MATCH($C988,'Policy Characteristics'!$C:$C,0))),"",INDEX('Policy Characteristics'!F:F,MATCH($C988,'Policy Characteristics'!$C:$C,0)))</f>
        <v>0</v>
      </c>
      <c r="M988" s="176">
        <f>IF(ISBLANK(INDEX('Policy Characteristics'!G:G,MATCH($C988,'Policy Characteristics'!$C:$C,0))),"",INDEX('Policy Characteristics'!G:G,MATCH($C988,'Policy Characteristics'!$C:$C,0)))</f>
        <v>1</v>
      </c>
      <c r="N988" s="176">
        <f>IF(ISBLANK(INDEX('Policy Characteristics'!H:H,MATCH($C988,'Policy Characteristics'!$C:$C,0))),"",INDEX('Policy Characteristics'!H:H,MATCH($C988,'Policy Characteristics'!$C:$C,0)))</f>
        <v>0.01</v>
      </c>
      <c r="O988" s="176" t="str">
        <f>IF(ISBLANK(INDEX('Policy Characteristics'!I:I,MATCH($C988,'Policy Characteristics'!$C:$C,0))),"",INDEX('Policy Characteristics'!I:I,MATCH($C988,'Policy Characteristics'!$C:$C,0)))</f>
        <v>% of potential achieved</v>
      </c>
      <c r="P988" s="176" t="str">
        <f>IF(ISBLANK(INDEX('Policy Characteristics'!J:J,MATCH($C988,'Policy Characteristics'!$C:$C,0))),"",INDEX('Policy Characteristics'!J:J,MATCH($C988,'Policy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8" s="176" t="str">
        <f>IF(ISBLANK(INDEX('Policy Characteristics'!K:K,MATCH($C988,'Policy Characteristics'!$C:$C,0))),"",INDEX('Policy Characteristics'!K:K,MATCH($C988,'Policy Characteristics'!$C:$C,0)))</f>
        <v/>
      </c>
      <c r="R988" s="176" t="str">
        <f>IF(ISBLANK(INDEX('Policy Characteristics'!L:L,MATCH($C988,'Policy Characteristics'!$C:$C,0))),"",INDEX('Policy Characteristics'!L:L,MATCH($C988,'Policy Characteristics'!$C:$C,0)))</f>
        <v/>
      </c>
    </row>
    <row r="989" spans="1:18" s="2" customFormat="1" x14ac:dyDescent="0.25">
      <c r="A989" s="176" t="str">
        <f>IF(ISBLANK(INDEX('Policy Characteristics'!A:A,MATCH($C989,'Policy Characteristics'!$C:$C,0))),"",INDEX('Policy Characteristics'!A:A,MATCH($C989,'Policy Characteristics'!$C:$C,0)))</f>
        <v>Industry</v>
      </c>
      <c r="B989" s="184" t="str">
        <f>IF(ISBLANK(INDEX('Policy Characteristics'!B:B,MATCH($C989,'Policy Characteristics'!$C:$C,0))),"",INDEX('Policy Characteristics'!B:B,MATCH($C989,'Policy Characteristics'!$C:$C,0)))</f>
        <v>Feedstock Shifting</v>
      </c>
      <c r="C989" s="176" t="str">
        <f t="shared" si="42"/>
        <v>Fraction of Feedstock Shifted This Year</v>
      </c>
      <c r="D989" s="6" t="s">
        <v>1947</v>
      </c>
      <c r="E989" s="47" t="s">
        <v>1281</v>
      </c>
      <c r="F989" t="s">
        <v>1909</v>
      </c>
      <c r="G989" s="47" t="s">
        <v>1289</v>
      </c>
      <c r="H989" s="49">
        <v>2611</v>
      </c>
      <c r="I989" s="197" t="s">
        <v>44</v>
      </c>
      <c r="J989" s="177" t="str">
        <f>IF(ISBLANK(INDEX('Policy Characteristics'!D:D,MATCH($C989,'Policy Characteristics'!$C:$C,0))),"",INDEX('Policy Characteristics'!D:D,MATCH($C989,'Policy Characteristics'!$C:$C,0)))</f>
        <v>Feedstock Shifting</v>
      </c>
      <c r="K989" s="176" t="str">
        <f>IF(ISBLANK(INDEX('Policy Characteristics'!E:E,MATCH($C989,'Policy Characteristics'!$C:$C,0))),"",INDEX('Policy Characteristics'!E:E,MATCH($C989,'Policy Characteristics'!$C:$C,0)))</f>
        <v>indst feedstock shifting</v>
      </c>
      <c r="L989" s="176">
        <f>IF(ISBLANK(INDEX('Policy Characteristics'!F:F,MATCH($C989,'Policy Characteristics'!$C:$C,0))),"",INDEX('Policy Characteristics'!F:F,MATCH($C989,'Policy Characteristics'!$C:$C,0)))</f>
        <v>0</v>
      </c>
      <c r="M989" s="176">
        <f>IF(ISBLANK(INDEX('Policy Characteristics'!G:G,MATCH($C989,'Policy Characteristics'!$C:$C,0))),"",INDEX('Policy Characteristics'!G:G,MATCH($C989,'Policy Characteristics'!$C:$C,0)))</f>
        <v>1</v>
      </c>
      <c r="N989" s="176">
        <f>IF(ISBLANK(INDEX('Policy Characteristics'!H:H,MATCH($C989,'Policy Characteristics'!$C:$C,0))),"",INDEX('Policy Characteristics'!H:H,MATCH($C989,'Policy Characteristics'!$C:$C,0)))</f>
        <v>0.01</v>
      </c>
      <c r="O989" s="176" t="str">
        <f>IF(ISBLANK(INDEX('Policy Characteristics'!I:I,MATCH($C989,'Policy Characteristics'!$C:$C,0))),"",INDEX('Policy Characteristics'!I:I,MATCH($C989,'Policy Characteristics'!$C:$C,0)))</f>
        <v>% of potential achieved</v>
      </c>
      <c r="P989" s="176" t="str">
        <f>IF(ISBLANK(INDEX('Policy Characteristics'!J:J,MATCH($C989,'Policy Characteristics'!$C:$C,0))),"",INDEX('Policy Characteristics'!J:J,MATCH($C989,'Policy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9" s="176" t="str">
        <f>IF(ISBLANK(INDEX('Policy Characteristics'!K:K,MATCH($C989,'Policy Characteristics'!$C:$C,0))),"",INDEX('Policy Characteristics'!K:K,MATCH($C989,'Policy Characteristics'!$C:$C,0)))</f>
        <v/>
      </c>
      <c r="R989" s="176" t="str">
        <f>IF(ISBLANK(INDEX('Policy Characteristics'!L:L,MATCH($C989,'Policy Characteristics'!$C:$C,0))),"",INDEX('Policy Characteristics'!L:L,MATCH($C989,'Policy Characteristics'!$C:$C,0)))</f>
        <v/>
      </c>
    </row>
    <row r="990" spans="1:18" s="2" customFormat="1" x14ac:dyDescent="0.25">
      <c r="A990" s="176" t="str">
        <f>IF(ISBLANK(INDEX('Policy Characteristics'!A:A,MATCH($C990,'Policy Characteristics'!$C:$C,0))),"",INDEX('Policy Characteristics'!A:A,MATCH($C990,'Policy Characteristics'!$C:$C,0)))</f>
        <v>Industry</v>
      </c>
      <c r="B990" s="184" t="str">
        <f>IF(ISBLANK(INDEX('Policy Characteristics'!B:B,MATCH($C990,'Policy Characteristics'!$C:$C,0))),"",INDEX('Policy Characteristics'!B:B,MATCH($C990,'Policy Characteristics'!$C:$C,0)))</f>
        <v>Feedstock Shifting</v>
      </c>
      <c r="C990" s="176" t="str">
        <f t="shared" si="42"/>
        <v>Fraction of Feedstock Shifted This Year</v>
      </c>
      <c r="D990" s="6" t="s">
        <v>1947</v>
      </c>
      <c r="E990" s="47" t="s">
        <v>1282</v>
      </c>
      <c r="F990" t="s">
        <v>1909</v>
      </c>
      <c r="G990" s="47" t="s">
        <v>1290</v>
      </c>
      <c r="H990" s="49">
        <v>2612</v>
      </c>
      <c r="I990" s="197" t="s">
        <v>44</v>
      </c>
      <c r="J990" s="177" t="str">
        <f>IF(ISBLANK(INDEX('Policy Characteristics'!D:D,MATCH($C990,'Policy Characteristics'!$C:$C,0))),"",INDEX('Policy Characteristics'!D:D,MATCH($C990,'Policy Characteristics'!$C:$C,0)))</f>
        <v>Feedstock Shifting</v>
      </c>
      <c r="K990" s="176" t="str">
        <f>IF(ISBLANK(INDEX('Policy Characteristics'!E:E,MATCH($C990,'Policy Characteristics'!$C:$C,0))),"",INDEX('Policy Characteristics'!E:E,MATCH($C990,'Policy Characteristics'!$C:$C,0)))</f>
        <v>indst feedstock shifting</v>
      </c>
      <c r="L990" s="176">
        <f>IF(ISBLANK(INDEX('Policy Characteristics'!F:F,MATCH($C990,'Policy Characteristics'!$C:$C,0))),"",INDEX('Policy Characteristics'!F:F,MATCH($C990,'Policy Characteristics'!$C:$C,0)))</f>
        <v>0</v>
      </c>
      <c r="M990" s="176">
        <f>IF(ISBLANK(INDEX('Policy Characteristics'!G:G,MATCH($C990,'Policy Characteristics'!$C:$C,0))),"",INDEX('Policy Characteristics'!G:G,MATCH($C990,'Policy Characteristics'!$C:$C,0)))</f>
        <v>1</v>
      </c>
      <c r="N990" s="176">
        <f>IF(ISBLANK(INDEX('Policy Characteristics'!H:H,MATCH($C990,'Policy Characteristics'!$C:$C,0))),"",INDEX('Policy Characteristics'!H:H,MATCH($C990,'Policy Characteristics'!$C:$C,0)))</f>
        <v>0.01</v>
      </c>
      <c r="O990" s="176" t="str">
        <f>IF(ISBLANK(INDEX('Policy Characteristics'!I:I,MATCH($C990,'Policy Characteristics'!$C:$C,0))),"",INDEX('Policy Characteristics'!I:I,MATCH($C990,'Policy Characteristics'!$C:$C,0)))</f>
        <v>% of potential achieved</v>
      </c>
      <c r="P990" s="176" t="str">
        <f>IF(ISBLANK(INDEX('Policy Characteristics'!J:J,MATCH($C990,'Policy Characteristics'!$C:$C,0))),"",INDEX('Policy Characteristics'!J:J,MATCH($C990,'Policy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0" s="176" t="str">
        <f>IF(ISBLANK(INDEX('Policy Characteristics'!K:K,MATCH($C990,'Policy Characteristics'!$C:$C,0))),"",INDEX('Policy Characteristics'!K:K,MATCH($C990,'Policy Characteristics'!$C:$C,0)))</f>
        <v/>
      </c>
      <c r="R990" s="176" t="str">
        <f>IF(ISBLANK(INDEX('Policy Characteristics'!L:L,MATCH($C990,'Policy Characteristics'!$C:$C,0))),"",INDEX('Policy Characteristics'!L:L,MATCH($C990,'Policy Characteristics'!$C:$C,0)))</f>
        <v/>
      </c>
    </row>
    <row r="991" spans="1:18" s="2" customFormat="1" x14ac:dyDescent="0.25">
      <c r="A991" s="176" t="str">
        <f>IF(ISBLANK(INDEX('Policy Characteristics'!A:A,MATCH($C991,'Policy Characteristics'!$C:$C,0))),"",INDEX('Policy Characteristics'!A:A,MATCH($C991,'Policy Characteristics'!$C:$C,0)))</f>
        <v>Industry</v>
      </c>
      <c r="B991" s="184" t="str">
        <f>IF(ISBLANK(INDEX('Policy Characteristics'!B:B,MATCH($C991,'Policy Characteristics'!$C:$C,0))),"",INDEX('Policy Characteristics'!B:B,MATCH($C991,'Policy Characteristics'!$C:$C,0)))</f>
        <v>Feedstock Shifting</v>
      </c>
      <c r="C991" s="176" t="str">
        <f t="shared" si="42"/>
        <v>Fraction of Feedstock Shifted This Year</v>
      </c>
      <c r="D991" s="6" t="s">
        <v>1947</v>
      </c>
      <c r="E991" s="47" t="s">
        <v>1283</v>
      </c>
      <c r="F991" t="s">
        <v>1909</v>
      </c>
      <c r="G991" s="47" t="s">
        <v>1287</v>
      </c>
      <c r="H991" s="49">
        <v>2613</v>
      </c>
      <c r="I991" s="197" t="s">
        <v>44</v>
      </c>
      <c r="J991" s="177" t="str">
        <f>IF(ISBLANK(INDEX('Policy Characteristics'!D:D,MATCH($C991,'Policy Characteristics'!$C:$C,0))),"",INDEX('Policy Characteristics'!D:D,MATCH($C991,'Policy Characteristics'!$C:$C,0)))</f>
        <v>Feedstock Shifting</v>
      </c>
      <c r="K991" s="176" t="str">
        <f>IF(ISBLANK(INDEX('Policy Characteristics'!E:E,MATCH($C991,'Policy Characteristics'!$C:$C,0))),"",INDEX('Policy Characteristics'!E:E,MATCH($C991,'Policy Characteristics'!$C:$C,0)))</f>
        <v>indst feedstock shifting</v>
      </c>
      <c r="L991" s="176">
        <f>IF(ISBLANK(INDEX('Policy Characteristics'!F:F,MATCH($C991,'Policy Characteristics'!$C:$C,0))),"",INDEX('Policy Characteristics'!F:F,MATCH($C991,'Policy Characteristics'!$C:$C,0)))</f>
        <v>0</v>
      </c>
      <c r="M991" s="176">
        <f>IF(ISBLANK(INDEX('Policy Characteristics'!G:G,MATCH($C991,'Policy Characteristics'!$C:$C,0))),"",INDEX('Policy Characteristics'!G:G,MATCH($C991,'Policy Characteristics'!$C:$C,0)))</f>
        <v>1</v>
      </c>
      <c r="N991" s="176">
        <f>IF(ISBLANK(INDEX('Policy Characteristics'!H:H,MATCH($C991,'Policy Characteristics'!$C:$C,0))),"",INDEX('Policy Characteristics'!H:H,MATCH($C991,'Policy Characteristics'!$C:$C,0)))</f>
        <v>0.01</v>
      </c>
      <c r="O991" s="176" t="str">
        <f>IF(ISBLANK(INDEX('Policy Characteristics'!I:I,MATCH($C991,'Policy Characteristics'!$C:$C,0))),"",INDEX('Policy Characteristics'!I:I,MATCH($C991,'Policy Characteristics'!$C:$C,0)))</f>
        <v>% of potential achieved</v>
      </c>
      <c r="P991" s="176" t="str">
        <f>IF(ISBLANK(INDEX('Policy Characteristics'!J:J,MATCH($C991,'Policy Characteristics'!$C:$C,0))),"",INDEX('Policy Characteristics'!J:J,MATCH($C991,'Policy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1" s="176" t="str">
        <f>IF(ISBLANK(INDEX('Policy Characteristics'!K:K,MATCH($C991,'Policy Characteristics'!$C:$C,0))),"",INDEX('Policy Characteristics'!K:K,MATCH($C991,'Policy Characteristics'!$C:$C,0)))</f>
        <v/>
      </c>
      <c r="R991" s="176" t="str">
        <f>IF(ISBLANK(INDEX('Policy Characteristics'!L:L,MATCH($C991,'Policy Characteristics'!$C:$C,0))),"",INDEX('Policy Characteristics'!L:L,MATCH($C991,'Policy Characteristics'!$C:$C,0)))</f>
        <v/>
      </c>
    </row>
    <row r="992" spans="1:18" s="2" customFormat="1" x14ac:dyDescent="0.25">
      <c r="A992" s="176" t="str">
        <f>IF(ISBLANK(INDEX('Policy Characteristics'!A:A,MATCH($C992,'Policy Characteristics'!$C:$C,0))),"",INDEX('Policy Characteristics'!A:A,MATCH($C992,'Policy Characteristics'!$C:$C,0)))</f>
        <v>Industry</v>
      </c>
      <c r="B992" s="184" t="str">
        <f>IF(ISBLANK(INDEX('Policy Characteristics'!B:B,MATCH($C992,'Policy Characteristics'!$C:$C,0))),"",INDEX('Policy Characteristics'!B:B,MATCH($C992,'Policy Characteristics'!$C:$C,0)))</f>
        <v>Feedstock Shifting</v>
      </c>
      <c r="C992" s="176" t="str">
        <f t="shared" si="42"/>
        <v>Fraction of Feedstock Shifted This Year</v>
      </c>
      <c r="D992" s="6" t="s">
        <v>1947</v>
      </c>
      <c r="E992" s="47" t="s">
        <v>1284</v>
      </c>
      <c r="F992" t="s">
        <v>1909</v>
      </c>
      <c r="G992" s="47" t="s">
        <v>1288</v>
      </c>
      <c r="H992" s="49">
        <v>2614</v>
      </c>
      <c r="I992" s="197" t="s">
        <v>44</v>
      </c>
      <c r="J992" s="177" t="str">
        <f>IF(ISBLANK(INDEX('Policy Characteristics'!D:D,MATCH($C992,'Policy Characteristics'!$C:$C,0))),"",INDEX('Policy Characteristics'!D:D,MATCH($C992,'Policy Characteristics'!$C:$C,0)))</f>
        <v>Feedstock Shifting</v>
      </c>
      <c r="K992" s="176" t="str">
        <f>IF(ISBLANK(INDEX('Policy Characteristics'!E:E,MATCH($C992,'Policy Characteristics'!$C:$C,0))),"",INDEX('Policy Characteristics'!E:E,MATCH($C992,'Policy Characteristics'!$C:$C,0)))</f>
        <v>indst feedstock shifting</v>
      </c>
      <c r="L992" s="176">
        <f>IF(ISBLANK(INDEX('Policy Characteristics'!F:F,MATCH($C992,'Policy Characteristics'!$C:$C,0))),"",INDEX('Policy Characteristics'!F:F,MATCH($C992,'Policy Characteristics'!$C:$C,0)))</f>
        <v>0</v>
      </c>
      <c r="M992" s="176">
        <f>IF(ISBLANK(INDEX('Policy Characteristics'!G:G,MATCH($C992,'Policy Characteristics'!$C:$C,0))),"",INDEX('Policy Characteristics'!G:G,MATCH($C992,'Policy Characteristics'!$C:$C,0)))</f>
        <v>1</v>
      </c>
      <c r="N992" s="176">
        <f>IF(ISBLANK(INDEX('Policy Characteristics'!H:H,MATCH($C992,'Policy Characteristics'!$C:$C,0))),"",INDEX('Policy Characteristics'!H:H,MATCH($C992,'Policy Characteristics'!$C:$C,0)))</f>
        <v>0.01</v>
      </c>
      <c r="O992" s="176" t="str">
        <f>IF(ISBLANK(INDEX('Policy Characteristics'!I:I,MATCH($C992,'Policy Characteristics'!$C:$C,0))),"",INDEX('Policy Characteristics'!I:I,MATCH($C992,'Policy Characteristics'!$C:$C,0)))</f>
        <v>% of potential achieved</v>
      </c>
      <c r="P992" s="176" t="str">
        <f>IF(ISBLANK(INDEX('Policy Characteristics'!J:J,MATCH($C992,'Policy Characteristics'!$C:$C,0))),"",INDEX('Policy Characteristics'!J:J,MATCH($C992,'Policy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2" s="176" t="str">
        <f>IF(ISBLANK(INDEX('Policy Characteristics'!K:K,MATCH($C992,'Policy Characteristics'!$C:$C,0))),"",INDEX('Policy Characteristics'!K:K,MATCH($C992,'Policy Characteristics'!$C:$C,0)))</f>
        <v/>
      </c>
      <c r="R992" s="176" t="str">
        <f>IF(ISBLANK(INDEX('Policy Characteristics'!L:L,MATCH($C992,'Policy Characteristics'!$C:$C,0))),"",INDEX('Policy Characteristics'!L:L,MATCH($C992,'Policy Characteristics'!$C:$C,0)))</f>
        <v/>
      </c>
    </row>
    <row r="993" spans="1:18" s="2" customFormat="1" x14ac:dyDescent="0.25">
      <c r="A993" s="176" t="str">
        <f>IF(ISBLANK(INDEX('Policy Characteristics'!A:A,MATCH($C993,'Policy Characteristics'!$C:$C,0))),"",INDEX('Policy Characteristics'!A:A,MATCH($C993,'Policy Characteristics'!$C:$C,0)))</f>
        <v>Industry</v>
      </c>
      <c r="B993" s="184" t="str">
        <f>IF(ISBLANK(INDEX('Policy Characteristics'!B:B,MATCH($C993,'Policy Characteristics'!$C:$C,0))),"",INDEX('Policy Characteristics'!B:B,MATCH($C993,'Policy Characteristics'!$C:$C,0)))</f>
        <v>Feedstock Shifting</v>
      </c>
      <c r="C993" s="176" t="str">
        <f t="shared" si="42"/>
        <v>Fraction of Feedstock Shifted This Year</v>
      </c>
      <c r="D993" s="6" t="s">
        <v>1947</v>
      </c>
      <c r="E993" s="47" t="s">
        <v>1285</v>
      </c>
      <c r="F993" t="s">
        <v>1909</v>
      </c>
      <c r="G993" s="47" t="s">
        <v>1291</v>
      </c>
      <c r="H993" s="49">
        <v>2615</v>
      </c>
      <c r="I993" s="197" t="s">
        <v>44</v>
      </c>
      <c r="J993" s="177" t="str">
        <f>IF(ISBLANK(INDEX('Policy Characteristics'!D:D,MATCH($C993,'Policy Characteristics'!$C:$C,0))),"",INDEX('Policy Characteristics'!D:D,MATCH($C993,'Policy Characteristics'!$C:$C,0)))</f>
        <v>Feedstock Shifting</v>
      </c>
      <c r="K993" s="176" t="str">
        <f>IF(ISBLANK(INDEX('Policy Characteristics'!E:E,MATCH($C993,'Policy Characteristics'!$C:$C,0))),"",INDEX('Policy Characteristics'!E:E,MATCH($C993,'Policy Characteristics'!$C:$C,0)))</f>
        <v>indst feedstock shifting</v>
      </c>
      <c r="L993" s="176">
        <f>IF(ISBLANK(INDEX('Policy Characteristics'!F:F,MATCH($C993,'Policy Characteristics'!$C:$C,0))),"",INDEX('Policy Characteristics'!F:F,MATCH($C993,'Policy Characteristics'!$C:$C,0)))</f>
        <v>0</v>
      </c>
      <c r="M993" s="176">
        <f>IF(ISBLANK(INDEX('Policy Characteristics'!G:G,MATCH($C993,'Policy Characteristics'!$C:$C,0))),"",INDEX('Policy Characteristics'!G:G,MATCH($C993,'Policy Characteristics'!$C:$C,0)))</f>
        <v>1</v>
      </c>
      <c r="N993" s="176">
        <f>IF(ISBLANK(INDEX('Policy Characteristics'!H:H,MATCH($C993,'Policy Characteristics'!$C:$C,0))),"",INDEX('Policy Characteristics'!H:H,MATCH($C993,'Policy Characteristics'!$C:$C,0)))</f>
        <v>0.01</v>
      </c>
      <c r="O993" s="176" t="str">
        <f>IF(ISBLANK(INDEX('Policy Characteristics'!I:I,MATCH($C993,'Policy Characteristics'!$C:$C,0))),"",INDEX('Policy Characteristics'!I:I,MATCH($C993,'Policy Characteristics'!$C:$C,0)))</f>
        <v>% of potential achieved</v>
      </c>
      <c r="P993" s="176" t="str">
        <f>IF(ISBLANK(INDEX('Policy Characteristics'!J:J,MATCH($C993,'Policy Characteristics'!$C:$C,0))),"",INDEX('Policy Characteristics'!J:J,MATCH($C993,'Policy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3" s="176" t="str">
        <f>IF(ISBLANK(INDEX('Policy Characteristics'!K:K,MATCH($C993,'Policy Characteristics'!$C:$C,0))),"",INDEX('Policy Characteristics'!K:K,MATCH($C993,'Policy Characteristics'!$C:$C,0)))</f>
        <v/>
      </c>
      <c r="R993" s="176" t="str">
        <f>IF(ISBLANK(INDEX('Policy Characteristics'!L:L,MATCH($C993,'Policy Characteristics'!$C:$C,0))),"",INDEX('Policy Characteristics'!L:L,MATCH($C993,'Policy Characteristics'!$C:$C,0)))</f>
        <v/>
      </c>
    </row>
    <row r="994" spans="1:18" s="2" customFormat="1" x14ac:dyDescent="0.25">
      <c r="A994" s="176" t="str">
        <f>IF(ISBLANK(INDEX('Policy Characteristics'!A:A,MATCH($C994,'Policy Characteristics'!$C:$C,0))),"",INDEX('Policy Characteristics'!A:A,MATCH($C994,'Policy Characteristics'!$C:$C,0)))</f>
        <v>Industry</v>
      </c>
      <c r="B994" s="184" t="str">
        <f>IF(ISBLANK(INDEX('Policy Characteristics'!B:B,MATCH($C994,'Policy Characteristics'!$C:$C,0))),"",INDEX('Policy Characteristics'!B:B,MATCH($C994,'Policy Characteristics'!$C:$C,0)))</f>
        <v>Feedstock Shifting</v>
      </c>
      <c r="C994" s="176" t="str">
        <f t="shared" si="42"/>
        <v>Fraction of Feedstock Shifted This Year</v>
      </c>
      <c r="D994" s="6" t="s">
        <v>1947</v>
      </c>
      <c r="E994" s="47" t="s">
        <v>1582</v>
      </c>
      <c r="F994" t="s">
        <v>1909</v>
      </c>
      <c r="G994" s="47" t="s">
        <v>1585</v>
      </c>
      <c r="H994" s="49">
        <v>2616</v>
      </c>
      <c r="I994" s="197" t="s">
        <v>44</v>
      </c>
      <c r="J994" s="177" t="str">
        <f>IF(ISBLANK(INDEX('Policy Characteristics'!D:D,MATCH($C994,'Policy Characteristics'!$C:$C,0))),"",INDEX('Policy Characteristics'!D:D,MATCH($C994,'Policy Characteristics'!$C:$C,0)))</f>
        <v>Feedstock Shifting</v>
      </c>
      <c r="K994" s="176" t="str">
        <f>IF(ISBLANK(INDEX('Policy Characteristics'!E:E,MATCH($C994,'Policy Characteristics'!$C:$C,0))),"",INDEX('Policy Characteristics'!E:E,MATCH($C994,'Policy Characteristics'!$C:$C,0)))</f>
        <v>indst feedstock shifting</v>
      </c>
      <c r="L994" s="176">
        <f>IF(ISBLANK(INDEX('Policy Characteristics'!F:F,MATCH($C994,'Policy Characteristics'!$C:$C,0))),"",INDEX('Policy Characteristics'!F:F,MATCH($C994,'Policy Characteristics'!$C:$C,0)))</f>
        <v>0</v>
      </c>
      <c r="M994" s="176">
        <f>IF(ISBLANK(INDEX('Policy Characteristics'!G:G,MATCH($C994,'Policy Characteristics'!$C:$C,0))),"",INDEX('Policy Characteristics'!G:G,MATCH($C994,'Policy Characteristics'!$C:$C,0)))</f>
        <v>1</v>
      </c>
      <c r="N994" s="176">
        <f>IF(ISBLANK(INDEX('Policy Characteristics'!H:H,MATCH($C994,'Policy Characteristics'!$C:$C,0))),"",INDEX('Policy Characteristics'!H:H,MATCH($C994,'Policy Characteristics'!$C:$C,0)))</f>
        <v>0.01</v>
      </c>
      <c r="O994" s="176" t="str">
        <f>IF(ISBLANK(INDEX('Policy Characteristics'!I:I,MATCH($C994,'Policy Characteristics'!$C:$C,0))),"",INDEX('Policy Characteristics'!I:I,MATCH($C994,'Policy Characteristics'!$C:$C,0)))</f>
        <v>% of potential achieved</v>
      </c>
      <c r="P994" s="176" t="str">
        <f>IF(ISBLANK(INDEX('Policy Characteristics'!J:J,MATCH($C994,'Policy Characteristics'!$C:$C,0))),"",INDEX('Policy Characteristics'!J:J,MATCH($C994,'Policy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4" s="176" t="str">
        <f>IF(ISBLANK(INDEX('Policy Characteristics'!K:K,MATCH($C994,'Policy Characteristics'!$C:$C,0))),"",INDEX('Policy Characteristics'!K:K,MATCH($C994,'Policy Characteristics'!$C:$C,0)))</f>
        <v/>
      </c>
      <c r="R994" s="176" t="str">
        <f>IF(ISBLANK(INDEX('Policy Characteristics'!L:L,MATCH($C994,'Policy Characteristics'!$C:$C,0))),"",INDEX('Policy Characteristics'!L:L,MATCH($C994,'Policy Characteristics'!$C:$C,0)))</f>
        <v/>
      </c>
    </row>
    <row r="995" spans="1:18" s="2" customFormat="1" x14ac:dyDescent="0.25">
      <c r="A995" s="176" t="str">
        <f>IF(ISBLANK(INDEX('Policy Characteristics'!A:A,MATCH($C995,'Policy Characteristics'!$C:$C,0))),"",INDEX('Policy Characteristics'!A:A,MATCH($C995,'Policy Characteristics'!$C:$C,0)))</f>
        <v>Industry</v>
      </c>
      <c r="B995" s="184" t="str">
        <f>IF(ISBLANK(INDEX('Policy Characteristics'!B:B,MATCH($C995,'Policy Characteristics'!$C:$C,0))),"",INDEX('Policy Characteristics'!B:B,MATCH($C995,'Policy Characteristics'!$C:$C,0)))</f>
        <v>Feedstock Shifting</v>
      </c>
      <c r="C995" s="176" t="str">
        <f t="shared" si="42"/>
        <v>Fraction of Feedstock Shifted This Year</v>
      </c>
      <c r="D995" s="6" t="s">
        <v>1947</v>
      </c>
      <c r="E995" s="47" t="s">
        <v>1583</v>
      </c>
      <c r="F995" t="s">
        <v>1909</v>
      </c>
      <c r="G995" s="47" t="s">
        <v>1587</v>
      </c>
      <c r="H995" s="49">
        <v>2617</v>
      </c>
      <c r="I995" s="197" t="s">
        <v>44</v>
      </c>
      <c r="J995" s="177" t="str">
        <f>IF(ISBLANK(INDEX('Policy Characteristics'!D:D,MATCH($C995,'Policy Characteristics'!$C:$C,0))),"",INDEX('Policy Characteristics'!D:D,MATCH($C995,'Policy Characteristics'!$C:$C,0)))</f>
        <v>Feedstock Shifting</v>
      </c>
      <c r="K995" s="176" t="str">
        <f>IF(ISBLANK(INDEX('Policy Characteristics'!E:E,MATCH($C995,'Policy Characteristics'!$C:$C,0))),"",INDEX('Policy Characteristics'!E:E,MATCH($C995,'Policy Characteristics'!$C:$C,0)))</f>
        <v>indst feedstock shifting</v>
      </c>
      <c r="L995" s="176">
        <f>IF(ISBLANK(INDEX('Policy Characteristics'!F:F,MATCH($C995,'Policy Characteristics'!$C:$C,0))),"",INDEX('Policy Characteristics'!F:F,MATCH($C995,'Policy Characteristics'!$C:$C,0)))</f>
        <v>0</v>
      </c>
      <c r="M995" s="176">
        <f>IF(ISBLANK(INDEX('Policy Characteristics'!G:G,MATCH($C995,'Policy Characteristics'!$C:$C,0))),"",INDEX('Policy Characteristics'!G:G,MATCH($C995,'Policy Characteristics'!$C:$C,0)))</f>
        <v>1</v>
      </c>
      <c r="N995" s="176">
        <f>IF(ISBLANK(INDEX('Policy Characteristics'!H:H,MATCH($C995,'Policy Characteristics'!$C:$C,0))),"",INDEX('Policy Characteristics'!H:H,MATCH($C995,'Policy Characteristics'!$C:$C,0)))</f>
        <v>0.01</v>
      </c>
      <c r="O995" s="176" t="str">
        <f>IF(ISBLANK(INDEX('Policy Characteristics'!I:I,MATCH($C995,'Policy Characteristics'!$C:$C,0))),"",INDEX('Policy Characteristics'!I:I,MATCH($C995,'Policy Characteristics'!$C:$C,0)))</f>
        <v>% of potential achieved</v>
      </c>
      <c r="P995" s="176" t="str">
        <f>IF(ISBLANK(INDEX('Policy Characteristics'!J:J,MATCH($C995,'Policy Characteristics'!$C:$C,0))),"",INDEX('Policy Characteristics'!J:J,MATCH($C995,'Policy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5" s="176" t="str">
        <f>IF(ISBLANK(INDEX('Policy Characteristics'!K:K,MATCH($C995,'Policy Characteristics'!$C:$C,0))),"",INDEX('Policy Characteristics'!K:K,MATCH($C995,'Policy Characteristics'!$C:$C,0)))</f>
        <v/>
      </c>
      <c r="R995" s="176" t="str">
        <f>IF(ISBLANK(INDEX('Policy Characteristics'!L:L,MATCH($C995,'Policy Characteristics'!$C:$C,0))),"",INDEX('Policy Characteristics'!L:L,MATCH($C995,'Policy Characteristics'!$C:$C,0)))</f>
        <v/>
      </c>
    </row>
    <row r="996" spans="1:18" s="2" customFormat="1" x14ac:dyDescent="0.25">
      <c r="A996" s="176" t="str">
        <f>IF(ISBLANK(INDEX('Policy Characteristics'!A:A,MATCH($C996,'Policy Characteristics'!$C:$C,0))),"",INDEX('Policy Characteristics'!A:A,MATCH($C996,'Policy Characteristics'!$C:$C,0)))</f>
        <v>Industry</v>
      </c>
      <c r="B996" s="184" t="str">
        <f>IF(ISBLANK(INDEX('Policy Characteristics'!B:B,MATCH($C996,'Policy Characteristics'!$C:$C,0))),"",INDEX('Policy Characteristics'!B:B,MATCH($C996,'Policy Characteristics'!$C:$C,0)))</f>
        <v>Feedstock Shifting</v>
      </c>
      <c r="C996" s="176" t="str">
        <f t="shared" si="42"/>
        <v>Fraction of Feedstock Shifted This Year</v>
      </c>
      <c r="D996" s="6" t="s">
        <v>1947</v>
      </c>
      <c r="E996" s="47" t="s">
        <v>1584</v>
      </c>
      <c r="F996" t="s">
        <v>1909</v>
      </c>
      <c r="G996" s="47" t="s">
        <v>1588</v>
      </c>
      <c r="H996" s="49">
        <v>2618</v>
      </c>
      <c r="I996" s="197" t="s">
        <v>44</v>
      </c>
      <c r="J996" s="177" t="str">
        <f>IF(ISBLANK(INDEX('Policy Characteristics'!D:D,MATCH($C996,'Policy Characteristics'!$C:$C,0))),"",INDEX('Policy Characteristics'!D:D,MATCH($C996,'Policy Characteristics'!$C:$C,0)))</f>
        <v>Feedstock Shifting</v>
      </c>
      <c r="K996" s="176" t="str">
        <f>IF(ISBLANK(INDEX('Policy Characteristics'!E:E,MATCH($C996,'Policy Characteristics'!$C:$C,0))),"",INDEX('Policy Characteristics'!E:E,MATCH($C996,'Policy Characteristics'!$C:$C,0)))</f>
        <v>indst feedstock shifting</v>
      </c>
      <c r="L996" s="176">
        <f>IF(ISBLANK(INDEX('Policy Characteristics'!F:F,MATCH($C996,'Policy Characteristics'!$C:$C,0))),"",INDEX('Policy Characteristics'!F:F,MATCH($C996,'Policy Characteristics'!$C:$C,0)))</f>
        <v>0</v>
      </c>
      <c r="M996" s="176">
        <f>IF(ISBLANK(INDEX('Policy Characteristics'!G:G,MATCH($C996,'Policy Characteristics'!$C:$C,0))),"",INDEX('Policy Characteristics'!G:G,MATCH($C996,'Policy Characteristics'!$C:$C,0)))</f>
        <v>1</v>
      </c>
      <c r="N996" s="176">
        <f>IF(ISBLANK(INDEX('Policy Characteristics'!H:H,MATCH($C996,'Policy Characteristics'!$C:$C,0))),"",INDEX('Policy Characteristics'!H:H,MATCH($C996,'Policy Characteristics'!$C:$C,0)))</f>
        <v>0.01</v>
      </c>
      <c r="O996" s="176" t="str">
        <f>IF(ISBLANK(INDEX('Policy Characteristics'!I:I,MATCH($C996,'Policy Characteristics'!$C:$C,0))),"",INDEX('Policy Characteristics'!I:I,MATCH($C996,'Policy Characteristics'!$C:$C,0)))</f>
        <v>% of potential achieved</v>
      </c>
      <c r="P996" s="176" t="str">
        <f>IF(ISBLANK(INDEX('Policy Characteristics'!J:J,MATCH($C996,'Policy Characteristics'!$C:$C,0))),"",INDEX('Policy Characteristics'!J:J,MATCH($C996,'Policy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6" s="176" t="str">
        <f>IF(ISBLANK(INDEX('Policy Characteristics'!K:K,MATCH($C996,'Policy Characteristics'!$C:$C,0))),"",INDEX('Policy Characteristics'!K:K,MATCH($C996,'Policy Characteristics'!$C:$C,0)))</f>
        <v/>
      </c>
      <c r="R996" s="176" t="str">
        <f>IF(ISBLANK(INDEX('Policy Characteristics'!L:L,MATCH($C996,'Policy Characteristics'!$C:$C,0))),"",INDEX('Policy Characteristics'!L:L,MATCH($C996,'Policy Characteristics'!$C:$C,0)))</f>
        <v/>
      </c>
    </row>
    <row r="997" spans="1:18" s="2" customFormat="1" x14ac:dyDescent="0.25">
      <c r="A997" s="176" t="str">
        <f>IF(ISBLANK(INDEX('Policy Characteristics'!A:A,MATCH($C997,'Policy Characteristics'!$C:$C,0))),"",INDEX('Policy Characteristics'!A:A,MATCH($C997,'Policy Characteristics'!$C:$C,0)))</f>
        <v>Industry</v>
      </c>
      <c r="B997" s="184" t="str">
        <f>IF(ISBLANK(INDEX('Policy Characteristics'!B:B,MATCH($C997,'Policy Characteristics'!$C:$C,0))),"",INDEX('Policy Characteristics'!B:B,MATCH($C997,'Policy Characteristics'!$C:$C,0)))</f>
        <v>Feedstock Shifting</v>
      </c>
      <c r="C997" s="176" t="str">
        <f t="shared" si="42"/>
        <v>Fraction of Feedstock Shifted This Year</v>
      </c>
      <c r="D997" s="6" t="s">
        <v>1947</v>
      </c>
      <c r="E997" s="47" t="s">
        <v>1581</v>
      </c>
      <c r="F997" t="s">
        <v>1909</v>
      </c>
      <c r="G997" s="47" t="s">
        <v>1586</v>
      </c>
      <c r="H997" s="49">
        <v>2619</v>
      </c>
      <c r="I997" s="197" t="s">
        <v>44</v>
      </c>
      <c r="J997" s="177" t="str">
        <f>IF(ISBLANK(INDEX('Policy Characteristics'!D:D,MATCH($C997,'Policy Characteristics'!$C:$C,0))),"",INDEX('Policy Characteristics'!D:D,MATCH($C997,'Policy Characteristics'!$C:$C,0)))</f>
        <v>Feedstock Shifting</v>
      </c>
      <c r="K997" s="176" t="str">
        <f>IF(ISBLANK(INDEX('Policy Characteristics'!E:E,MATCH($C997,'Policy Characteristics'!$C:$C,0))),"",INDEX('Policy Characteristics'!E:E,MATCH($C997,'Policy Characteristics'!$C:$C,0)))</f>
        <v>indst feedstock shifting</v>
      </c>
      <c r="L997" s="176">
        <f>IF(ISBLANK(INDEX('Policy Characteristics'!F:F,MATCH($C997,'Policy Characteristics'!$C:$C,0))),"",INDEX('Policy Characteristics'!F:F,MATCH($C997,'Policy Characteristics'!$C:$C,0)))</f>
        <v>0</v>
      </c>
      <c r="M997" s="176">
        <f>IF(ISBLANK(INDEX('Policy Characteristics'!G:G,MATCH($C997,'Policy Characteristics'!$C:$C,0))),"",INDEX('Policy Characteristics'!G:G,MATCH($C997,'Policy Characteristics'!$C:$C,0)))</f>
        <v>1</v>
      </c>
      <c r="N997" s="176">
        <f>IF(ISBLANK(INDEX('Policy Characteristics'!H:H,MATCH($C997,'Policy Characteristics'!$C:$C,0))),"",INDEX('Policy Characteristics'!H:H,MATCH($C997,'Policy Characteristics'!$C:$C,0)))</f>
        <v>0.01</v>
      </c>
      <c r="O997" s="176" t="str">
        <f>IF(ISBLANK(INDEX('Policy Characteristics'!I:I,MATCH($C997,'Policy Characteristics'!$C:$C,0))),"",INDEX('Policy Characteristics'!I:I,MATCH($C997,'Policy Characteristics'!$C:$C,0)))</f>
        <v>% of potential achieved</v>
      </c>
      <c r="P997" s="176" t="str">
        <f>IF(ISBLANK(INDEX('Policy Characteristics'!J:J,MATCH($C997,'Policy Characteristics'!$C:$C,0))),"",INDEX('Policy Characteristics'!J:J,MATCH($C997,'Policy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7" s="176" t="str">
        <f>IF(ISBLANK(INDEX('Policy Characteristics'!K:K,MATCH($C997,'Policy Characteristics'!$C:$C,0))),"",INDEX('Policy Characteristics'!K:K,MATCH($C997,'Policy Characteristics'!$C:$C,0)))</f>
        <v/>
      </c>
      <c r="R997" s="176" t="str">
        <f>IF(ISBLANK(INDEX('Policy Characteristics'!L:L,MATCH($C997,'Policy Characteristics'!$C:$C,0))),"",INDEX('Policy Characteristics'!L:L,MATCH($C997,'Policy Characteristics'!$C:$C,0)))</f>
        <v/>
      </c>
    </row>
    <row r="998" spans="1:18" s="2" customFormat="1" x14ac:dyDescent="0.25">
      <c r="A998" s="176" t="str">
        <f>IF(ISBLANK(INDEX('Policy Characteristics'!A:A,MATCH($C998,'Policy Characteristics'!$C:$C,0))),"",INDEX('Policy Characteristics'!A:A,MATCH($C998,'Policy Characteristics'!$C:$C,0)))</f>
        <v>Industry</v>
      </c>
      <c r="B998" s="184" t="str">
        <f>IF(ISBLANK(INDEX('Policy Characteristics'!B:B,MATCH($C998,'Policy Characteristics'!$C:$C,0))),"",INDEX('Policy Characteristics'!B:B,MATCH($C998,'Policy Characteristics'!$C:$C,0)))</f>
        <v>Feedstock Shifting</v>
      </c>
      <c r="C998" s="176" t="str">
        <f t="shared" si="42"/>
        <v>Fraction of Feedstock Shifted This Year</v>
      </c>
      <c r="D998" s="6" t="s">
        <v>1948</v>
      </c>
      <c r="E998" s="47" t="s">
        <v>1280</v>
      </c>
      <c r="F998" t="s">
        <v>1910</v>
      </c>
      <c r="G998" s="47" t="s">
        <v>1286</v>
      </c>
      <c r="H998" s="49">
        <v>2620</v>
      </c>
      <c r="I998" s="197" t="s">
        <v>44</v>
      </c>
      <c r="J998" s="177" t="str">
        <f>IF(ISBLANK(INDEX('Policy Characteristics'!D:D,MATCH($C998,'Policy Characteristics'!$C:$C,0))),"",INDEX('Policy Characteristics'!D:D,MATCH($C998,'Policy Characteristics'!$C:$C,0)))</f>
        <v>Feedstock Shifting</v>
      </c>
      <c r="K998" s="176" t="str">
        <f>IF(ISBLANK(INDEX('Policy Characteristics'!E:E,MATCH($C998,'Policy Characteristics'!$C:$C,0))),"",INDEX('Policy Characteristics'!E:E,MATCH($C998,'Policy Characteristics'!$C:$C,0)))</f>
        <v>indst feedstock shifting</v>
      </c>
      <c r="L998" s="176">
        <f>IF(ISBLANK(INDEX('Policy Characteristics'!F:F,MATCH($C998,'Policy Characteristics'!$C:$C,0))),"",INDEX('Policy Characteristics'!F:F,MATCH($C998,'Policy Characteristics'!$C:$C,0)))</f>
        <v>0</v>
      </c>
      <c r="M998" s="176">
        <f>IF(ISBLANK(INDEX('Policy Characteristics'!G:G,MATCH($C998,'Policy Characteristics'!$C:$C,0))),"",INDEX('Policy Characteristics'!G:G,MATCH($C998,'Policy Characteristics'!$C:$C,0)))</f>
        <v>1</v>
      </c>
      <c r="N998" s="176">
        <f>IF(ISBLANK(INDEX('Policy Characteristics'!H:H,MATCH($C998,'Policy Characteristics'!$C:$C,0))),"",INDEX('Policy Characteristics'!H:H,MATCH($C998,'Policy Characteristics'!$C:$C,0)))</f>
        <v>0.01</v>
      </c>
      <c r="O998" s="176" t="str">
        <f>IF(ISBLANK(INDEX('Policy Characteristics'!I:I,MATCH($C998,'Policy Characteristics'!$C:$C,0))),"",INDEX('Policy Characteristics'!I:I,MATCH($C998,'Policy Characteristics'!$C:$C,0)))</f>
        <v>% of potential achieved</v>
      </c>
      <c r="P998" s="176" t="str">
        <f>IF(ISBLANK(INDEX('Policy Characteristics'!J:J,MATCH($C998,'Policy Characteristics'!$C:$C,0))),"",INDEX('Policy Characteristics'!J:J,MATCH($C998,'Policy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8" s="176" t="str">
        <f>IF(ISBLANK(INDEX('Policy Characteristics'!K:K,MATCH($C998,'Policy Characteristics'!$C:$C,0))),"",INDEX('Policy Characteristics'!K:K,MATCH($C998,'Policy Characteristics'!$C:$C,0)))</f>
        <v/>
      </c>
      <c r="R998" s="176" t="str">
        <f>IF(ISBLANK(INDEX('Policy Characteristics'!L:L,MATCH($C998,'Policy Characteristics'!$C:$C,0))),"",INDEX('Policy Characteristics'!L:L,MATCH($C998,'Policy Characteristics'!$C:$C,0)))</f>
        <v/>
      </c>
    </row>
    <row r="999" spans="1:18" s="2" customFormat="1" x14ac:dyDescent="0.25">
      <c r="A999" s="176" t="str">
        <f>IF(ISBLANK(INDEX('Policy Characteristics'!A:A,MATCH($C999,'Policy Characteristics'!$C:$C,0))),"",INDEX('Policy Characteristics'!A:A,MATCH($C999,'Policy Characteristics'!$C:$C,0)))</f>
        <v>Industry</v>
      </c>
      <c r="B999" s="184" t="str">
        <f>IF(ISBLANK(INDEX('Policy Characteristics'!B:B,MATCH($C999,'Policy Characteristics'!$C:$C,0))),"",INDEX('Policy Characteristics'!B:B,MATCH($C999,'Policy Characteristics'!$C:$C,0)))</f>
        <v>Feedstock Shifting</v>
      </c>
      <c r="C999" s="176" t="str">
        <f t="shared" si="42"/>
        <v>Fraction of Feedstock Shifted This Year</v>
      </c>
      <c r="D999" s="6" t="s">
        <v>1948</v>
      </c>
      <c r="E999" s="47" t="s">
        <v>1281</v>
      </c>
      <c r="F999" t="s">
        <v>1910</v>
      </c>
      <c r="G999" s="47" t="s">
        <v>1289</v>
      </c>
      <c r="H999" s="49">
        <v>2621</v>
      </c>
      <c r="I999" s="197" t="s">
        <v>44</v>
      </c>
      <c r="J999" s="177" t="str">
        <f>IF(ISBLANK(INDEX('Policy Characteristics'!D:D,MATCH($C999,'Policy Characteristics'!$C:$C,0))),"",INDEX('Policy Characteristics'!D:D,MATCH($C999,'Policy Characteristics'!$C:$C,0)))</f>
        <v>Feedstock Shifting</v>
      </c>
      <c r="K999" s="176" t="str">
        <f>IF(ISBLANK(INDEX('Policy Characteristics'!E:E,MATCH($C999,'Policy Characteristics'!$C:$C,0))),"",INDEX('Policy Characteristics'!E:E,MATCH($C999,'Policy Characteristics'!$C:$C,0)))</f>
        <v>indst feedstock shifting</v>
      </c>
      <c r="L999" s="176">
        <f>IF(ISBLANK(INDEX('Policy Characteristics'!F:F,MATCH($C999,'Policy Characteristics'!$C:$C,0))),"",INDEX('Policy Characteristics'!F:F,MATCH($C999,'Policy Characteristics'!$C:$C,0)))</f>
        <v>0</v>
      </c>
      <c r="M999" s="176">
        <f>IF(ISBLANK(INDEX('Policy Characteristics'!G:G,MATCH($C999,'Policy Characteristics'!$C:$C,0))),"",INDEX('Policy Characteristics'!G:G,MATCH($C999,'Policy Characteristics'!$C:$C,0)))</f>
        <v>1</v>
      </c>
      <c r="N999" s="176">
        <f>IF(ISBLANK(INDEX('Policy Characteristics'!H:H,MATCH($C999,'Policy Characteristics'!$C:$C,0))),"",INDEX('Policy Characteristics'!H:H,MATCH($C999,'Policy Characteristics'!$C:$C,0)))</f>
        <v>0.01</v>
      </c>
      <c r="O999" s="176" t="str">
        <f>IF(ISBLANK(INDEX('Policy Characteristics'!I:I,MATCH($C999,'Policy Characteristics'!$C:$C,0))),"",INDEX('Policy Characteristics'!I:I,MATCH($C999,'Policy Characteristics'!$C:$C,0)))</f>
        <v>% of potential achieved</v>
      </c>
      <c r="P999" s="176" t="str">
        <f>IF(ISBLANK(INDEX('Policy Characteristics'!J:J,MATCH($C999,'Policy Characteristics'!$C:$C,0))),"",INDEX('Policy Characteristics'!J:J,MATCH($C999,'Policy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9" s="176" t="str">
        <f>IF(ISBLANK(INDEX('Policy Characteristics'!K:K,MATCH($C999,'Policy Characteristics'!$C:$C,0))),"",INDEX('Policy Characteristics'!K:K,MATCH($C999,'Policy Characteristics'!$C:$C,0)))</f>
        <v/>
      </c>
      <c r="R999" s="176" t="str">
        <f>IF(ISBLANK(INDEX('Policy Characteristics'!L:L,MATCH($C999,'Policy Characteristics'!$C:$C,0))),"",INDEX('Policy Characteristics'!L:L,MATCH($C999,'Policy Characteristics'!$C:$C,0)))</f>
        <v/>
      </c>
    </row>
    <row r="1000" spans="1:18" s="2" customFormat="1" x14ac:dyDescent="0.25">
      <c r="A1000" s="176" t="str">
        <f>IF(ISBLANK(INDEX('Policy Characteristics'!A:A,MATCH($C1000,'Policy Characteristics'!$C:$C,0))),"",INDEX('Policy Characteristics'!A:A,MATCH($C1000,'Policy Characteristics'!$C:$C,0)))</f>
        <v>Industry</v>
      </c>
      <c r="B1000" s="184" t="str">
        <f>IF(ISBLANK(INDEX('Policy Characteristics'!B:B,MATCH($C1000,'Policy Characteristics'!$C:$C,0))),"",INDEX('Policy Characteristics'!B:B,MATCH($C1000,'Policy Characteristics'!$C:$C,0)))</f>
        <v>Feedstock Shifting</v>
      </c>
      <c r="C1000" s="176" t="str">
        <f t="shared" si="42"/>
        <v>Fraction of Feedstock Shifted This Year</v>
      </c>
      <c r="D1000" s="6" t="s">
        <v>1948</v>
      </c>
      <c r="E1000" s="47" t="s">
        <v>1282</v>
      </c>
      <c r="F1000" t="s">
        <v>1910</v>
      </c>
      <c r="G1000" s="47" t="s">
        <v>1290</v>
      </c>
      <c r="H1000" s="49">
        <v>2622</v>
      </c>
      <c r="I1000" s="197" t="s">
        <v>44</v>
      </c>
      <c r="J1000" s="177" t="str">
        <f>IF(ISBLANK(INDEX('Policy Characteristics'!D:D,MATCH($C1000,'Policy Characteristics'!$C:$C,0))),"",INDEX('Policy Characteristics'!D:D,MATCH($C1000,'Policy Characteristics'!$C:$C,0)))</f>
        <v>Feedstock Shifting</v>
      </c>
      <c r="K1000" s="176" t="str">
        <f>IF(ISBLANK(INDEX('Policy Characteristics'!E:E,MATCH($C1000,'Policy Characteristics'!$C:$C,0))),"",INDEX('Policy Characteristics'!E:E,MATCH($C1000,'Policy Characteristics'!$C:$C,0)))</f>
        <v>indst feedstock shifting</v>
      </c>
      <c r="L1000" s="176">
        <f>IF(ISBLANK(INDEX('Policy Characteristics'!F:F,MATCH($C1000,'Policy Characteristics'!$C:$C,0))),"",INDEX('Policy Characteristics'!F:F,MATCH($C1000,'Policy Characteristics'!$C:$C,0)))</f>
        <v>0</v>
      </c>
      <c r="M1000" s="176">
        <f>IF(ISBLANK(INDEX('Policy Characteristics'!G:G,MATCH($C1000,'Policy Characteristics'!$C:$C,0))),"",INDEX('Policy Characteristics'!G:G,MATCH($C1000,'Policy Characteristics'!$C:$C,0)))</f>
        <v>1</v>
      </c>
      <c r="N1000" s="176">
        <f>IF(ISBLANK(INDEX('Policy Characteristics'!H:H,MATCH($C1000,'Policy Characteristics'!$C:$C,0))),"",INDEX('Policy Characteristics'!H:H,MATCH($C1000,'Policy Characteristics'!$C:$C,0)))</f>
        <v>0.01</v>
      </c>
      <c r="O1000" s="176" t="str">
        <f>IF(ISBLANK(INDEX('Policy Characteristics'!I:I,MATCH($C1000,'Policy Characteristics'!$C:$C,0))),"",INDEX('Policy Characteristics'!I:I,MATCH($C1000,'Policy Characteristics'!$C:$C,0)))</f>
        <v>% of potential achieved</v>
      </c>
      <c r="P1000" s="176" t="str">
        <f>IF(ISBLANK(INDEX('Policy Characteristics'!J:J,MATCH($C1000,'Policy Characteristics'!$C:$C,0))),"",INDEX('Policy Characteristics'!J:J,MATCH($C1000,'Policy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0" s="176" t="str">
        <f>IF(ISBLANK(INDEX('Policy Characteristics'!K:K,MATCH($C1000,'Policy Characteristics'!$C:$C,0))),"",INDEX('Policy Characteristics'!K:K,MATCH($C1000,'Policy Characteristics'!$C:$C,0)))</f>
        <v/>
      </c>
      <c r="R1000" s="176" t="str">
        <f>IF(ISBLANK(INDEX('Policy Characteristics'!L:L,MATCH($C1000,'Policy Characteristics'!$C:$C,0))),"",INDEX('Policy Characteristics'!L:L,MATCH($C1000,'Policy Characteristics'!$C:$C,0)))</f>
        <v/>
      </c>
    </row>
    <row r="1001" spans="1:18" s="2" customFormat="1" x14ac:dyDescent="0.25">
      <c r="A1001" s="176" t="str">
        <f>IF(ISBLANK(INDEX('Policy Characteristics'!A:A,MATCH($C1001,'Policy Characteristics'!$C:$C,0))),"",INDEX('Policy Characteristics'!A:A,MATCH($C1001,'Policy Characteristics'!$C:$C,0)))</f>
        <v>Industry</v>
      </c>
      <c r="B1001" s="184" t="str">
        <f>IF(ISBLANK(INDEX('Policy Characteristics'!B:B,MATCH($C1001,'Policy Characteristics'!$C:$C,0))),"",INDEX('Policy Characteristics'!B:B,MATCH($C1001,'Policy Characteristics'!$C:$C,0)))</f>
        <v>Feedstock Shifting</v>
      </c>
      <c r="C1001" s="176" t="str">
        <f t="shared" si="42"/>
        <v>Fraction of Feedstock Shifted This Year</v>
      </c>
      <c r="D1001" s="6" t="s">
        <v>1948</v>
      </c>
      <c r="E1001" s="47" t="s">
        <v>1283</v>
      </c>
      <c r="F1001" t="s">
        <v>1910</v>
      </c>
      <c r="G1001" s="47" t="s">
        <v>1287</v>
      </c>
      <c r="H1001" s="49">
        <v>2623</v>
      </c>
      <c r="I1001" s="197" t="s">
        <v>44</v>
      </c>
      <c r="J1001" s="177" t="str">
        <f>IF(ISBLANK(INDEX('Policy Characteristics'!D:D,MATCH($C1001,'Policy Characteristics'!$C:$C,0))),"",INDEX('Policy Characteristics'!D:D,MATCH($C1001,'Policy Characteristics'!$C:$C,0)))</f>
        <v>Feedstock Shifting</v>
      </c>
      <c r="K1001" s="176" t="str">
        <f>IF(ISBLANK(INDEX('Policy Characteristics'!E:E,MATCH($C1001,'Policy Characteristics'!$C:$C,0))),"",INDEX('Policy Characteristics'!E:E,MATCH($C1001,'Policy Characteristics'!$C:$C,0)))</f>
        <v>indst feedstock shifting</v>
      </c>
      <c r="L1001" s="176">
        <f>IF(ISBLANK(INDEX('Policy Characteristics'!F:F,MATCH($C1001,'Policy Characteristics'!$C:$C,0))),"",INDEX('Policy Characteristics'!F:F,MATCH($C1001,'Policy Characteristics'!$C:$C,0)))</f>
        <v>0</v>
      </c>
      <c r="M1001" s="176">
        <f>IF(ISBLANK(INDEX('Policy Characteristics'!G:G,MATCH($C1001,'Policy Characteristics'!$C:$C,0))),"",INDEX('Policy Characteristics'!G:G,MATCH($C1001,'Policy Characteristics'!$C:$C,0)))</f>
        <v>1</v>
      </c>
      <c r="N1001" s="176">
        <f>IF(ISBLANK(INDEX('Policy Characteristics'!H:H,MATCH($C1001,'Policy Characteristics'!$C:$C,0))),"",INDEX('Policy Characteristics'!H:H,MATCH($C1001,'Policy Characteristics'!$C:$C,0)))</f>
        <v>0.01</v>
      </c>
      <c r="O1001" s="176" t="str">
        <f>IF(ISBLANK(INDEX('Policy Characteristics'!I:I,MATCH($C1001,'Policy Characteristics'!$C:$C,0))),"",INDEX('Policy Characteristics'!I:I,MATCH($C1001,'Policy Characteristics'!$C:$C,0)))</f>
        <v>% of potential achieved</v>
      </c>
      <c r="P1001" s="176" t="str">
        <f>IF(ISBLANK(INDEX('Policy Characteristics'!J:J,MATCH($C1001,'Policy Characteristics'!$C:$C,0))),"",INDEX('Policy Characteristics'!J:J,MATCH($C1001,'Policy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1" s="176" t="str">
        <f>IF(ISBLANK(INDEX('Policy Characteristics'!K:K,MATCH($C1001,'Policy Characteristics'!$C:$C,0))),"",INDEX('Policy Characteristics'!K:K,MATCH($C1001,'Policy Characteristics'!$C:$C,0)))</f>
        <v/>
      </c>
      <c r="R1001" s="176" t="str">
        <f>IF(ISBLANK(INDEX('Policy Characteristics'!L:L,MATCH($C1001,'Policy Characteristics'!$C:$C,0))),"",INDEX('Policy Characteristics'!L:L,MATCH($C1001,'Policy Characteristics'!$C:$C,0)))</f>
        <v/>
      </c>
    </row>
    <row r="1002" spans="1:18" s="2" customFormat="1" x14ac:dyDescent="0.25">
      <c r="A1002" s="176" t="str">
        <f>IF(ISBLANK(INDEX('Policy Characteristics'!A:A,MATCH($C1002,'Policy Characteristics'!$C:$C,0))),"",INDEX('Policy Characteristics'!A:A,MATCH($C1002,'Policy Characteristics'!$C:$C,0)))</f>
        <v>Industry</v>
      </c>
      <c r="B1002" s="184" t="str">
        <f>IF(ISBLANK(INDEX('Policy Characteristics'!B:B,MATCH($C1002,'Policy Characteristics'!$C:$C,0))),"",INDEX('Policy Characteristics'!B:B,MATCH($C1002,'Policy Characteristics'!$C:$C,0)))</f>
        <v>Feedstock Shifting</v>
      </c>
      <c r="C1002" s="176" t="str">
        <f t="shared" si="42"/>
        <v>Fraction of Feedstock Shifted This Year</v>
      </c>
      <c r="D1002" s="6" t="s">
        <v>1948</v>
      </c>
      <c r="E1002" s="47" t="s">
        <v>1284</v>
      </c>
      <c r="F1002" t="s">
        <v>1910</v>
      </c>
      <c r="G1002" s="47" t="s">
        <v>1288</v>
      </c>
      <c r="H1002" s="49">
        <v>2624</v>
      </c>
      <c r="I1002" s="197" t="s">
        <v>44</v>
      </c>
      <c r="J1002" s="177" t="str">
        <f>IF(ISBLANK(INDEX('Policy Characteristics'!D:D,MATCH($C1002,'Policy Characteristics'!$C:$C,0))),"",INDEX('Policy Characteristics'!D:D,MATCH($C1002,'Policy Characteristics'!$C:$C,0)))</f>
        <v>Feedstock Shifting</v>
      </c>
      <c r="K1002" s="176" t="str">
        <f>IF(ISBLANK(INDEX('Policy Characteristics'!E:E,MATCH($C1002,'Policy Characteristics'!$C:$C,0))),"",INDEX('Policy Characteristics'!E:E,MATCH($C1002,'Policy Characteristics'!$C:$C,0)))</f>
        <v>indst feedstock shifting</v>
      </c>
      <c r="L1002" s="176">
        <f>IF(ISBLANK(INDEX('Policy Characteristics'!F:F,MATCH($C1002,'Policy Characteristics'!$C:$C,0))),"",INDEX('Policy Characteristics'!F:F,MATCH($C1002,'Policy Characteristics'!$C:$C,0)))</f>
        <v>0</v>
      </c>
      <c r="M1002" s="176">
        <f>IF(ISBLANK(INDEX('Policy Characteristics'!G:G,MATCH($C1002,'Policy Characteristics'!$C:$C,0))),"",INDEX('Policy Characteristics'!G:G,MATCH($C1002,'Policy Characteristics'!$C:$C,0)))</f>
        <v>1</v>
      </c>
      <c r="N1002" s="176">
        <f>IF(ISBLANK(INDEX('Policy Characteristics'!H:H,MATCH($C1002,'Policy Characteristics'!$C:$C,0))),"",INDEX('Policy Characteristics'!H:H,MATCH($C1002,'Policy Characteristics'!$C:$C,0)))</f>
        <v>0.01</v>
      </c>
      <c r="O1002" s="176" t="str">
        <f>IF(ISBLANK(INDEX('Policy Characteristics'!I:I,MATCH($C1002,'Policy Characteristics'!$C:$C,0))),"",INDEX('Policy Characteristics'!I:I,MATCH($C1002,'Policy Characteristics'!$C:$C,0)))</f>
        <v>% of potential achieved</v>
      </c>
      <c r="P1002" s="176" t="str">
        <f>IF(ISBLANK(INDEX('Policy Characteristics'!J:J,MATCH($C1002,'Policy Characteristics'!$C:$C,0))),"",INDEX('Policy Characteristics'!J:J,MATCH($C1002,'Policy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2" s="176" t="str">
        <f>IF(ISBLANK(INDEX('Policy Characteristics'!K:K,MATCH($C1002,'Policy Characteristics'!$C:$C,0))),"",INDEX('Policy Characteristics'!K:K,MATCH($C1002,'Policy Characteristics'!$C:$C,0)))</f>
        <v/>
      </c>
      <c r="R1002" s="176" t="str">
        <f>IF(ISBLANK(INDEX('Policy Characteristics'!L:L,MATCH($C1002,'Policy Characteristics'!$C:$C,0))),"",INDEX('Policy Characteristics'!L:L,MATCH($C1002,'Policy Characteristics'!$C:$C,0)))</f>
        <v/>
      </c>
    </row>
    <row r="1003" spans="1:18" s="2" customFormat="1" x14ac:dyDescent="0.25">
      <c r="A1003" s="176" t="str">
        <f>IF(ISBLANK(INDEX('Policy Characteristics'!A:A,MATCH($C1003,'Policy Characteristics'!$C:$C,0))),"",INDEX('Policy Characteristics'!A:A,MATCH($C1003,'Policy Characteristics'!$C:$C,0)))</f>
        <v>Industry</v>
      </c>
      <c r="B1003" s="184" t="str">
        <f>IF(ISBLANK(INDEX('Policy Characteristics'!B:B,MATCH($C1003,'Policy Characteristics'!$C:$C,0))),"",INDEX('Policy Characteristics'!B:B,MATCH($C1003,'Policy Characteristics'!$C:$C,0)))</f>
        <v>Feedstock Shifting</v>
      </c>
      <c r="C1003" s="176" t="str">
        <f t="shared" si="42"/>
        <v>Fraction of Feedstock Shifted This Year</v>
      </c>
      <c r="D1003" s="6" t="s">
        <v>1948</v>
      </c>
      <c r="E1003" s="47" t="s">
        <v>1285</v>
      </c>
      <c r="F1003" t="s">
        <v>1910</v>
      </c>
      <c r="G1003" s="47" t="s">
        <v>1291</v>
      </c>
      <c r="H1003" s="49">
        <v>2625</v>
      </c>
      <c r="I1003" s="197" t="s">
        <v>44</v>
      </c>
      <c r="J1003" s="177" t="str">
        <f>IF(ISBLANK(INDEX('Policy Characteristics'!D:D,MATCH($C1003,'Policy Characteristics'!$C:$C,0))),"",INDEX('Policy Characteristics'!D:D,MATCH($C1003,'Policy Characteristics'!$C:$C,0)))</f>
        <v>Feedstock Shifting</v>
      </c>
      <c r="K1003" s="176" t="str">
        <f>IF(ISBLANK(INDEX('Policy Characteristics'!E:E,MATCH($C1003,'Policy Characteristics'!$C:$C,0))),"",INDEX('Policy Characteristics'!E:E,MATCH($C1003,'Policy Characteristics'!$C:$C,0)))</f>
        <v>indst feedstock shifting</v>
      </c>
      <c r="L1003" s="176">
        <f>IF(ISBLANK(INDEX('Policy Characteristics'!F:F,MATCH($C1003,'Policy Characteristics'!$C:$C,0))),"",INDEX('Policy Characteristics'!F:F,MATCH($C1003,'Policy Characteristics'!$C:$C,0)))</f>
        <v>0</v>
      </c>
      <c r="M1003" s="176">
        <f>IF(ISBLANK(INDEX('Policy Characteristics'!G:G,MATCH($C1003,'Policy Characteristics'!$C:$C,0))),"",INDEX('Policy Characteristics'!G:G,MATCH($C1003,'Policy Characteristics'!$C:$C,0)))</f>
        <v>1</v>
      </c>
      <c r="N1003" s="176">
        <f>IF(ISBLANK(INDEX('Policy Characteristics'!H:H,MATCH($C1003,'Policy Characteristics'!$C:$C,0))),"",INDEX('Policy Characteristics'!H:H,MATCH($C1003,'Policy Characteristics'!$C:$C,0)))</f>
        <v>0.01</v>
      </c>
      <c r="O1003" s="176" t="str">
        <f>IF(ISBLANK(INDEX('Policy Characteristics'!I:I,MATCH($C1003,'Policy Characteristics'!$C:$C,0))),"",INDEX('Policy Characteristics'!I:I,MATCH($C1003,'Policy Characteristics'!$C:$C,0)))</f>
        <v>% of potential achieved</v>
      </c>
      <c r="P1003" s="176" t="str">
        <f>IF(ISBLANK(INDEX('Policy Characteristics'!J:J,MATCH($C1003,'Policy Characteristics'!$C:$C,0))),"",INDEX('Policy Characteristics'!J:J,MATCH($C1003,'Policy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3" s="176" t="str">
        <f>IF(ISBLANK(INDEX('Policy Characteristics'!K:K,MATCH($C1003,'Policy Characteristics'!$C:$C,0))),"",INDEX('Policy Characteristics'!K:K,MATCH($C1003,'Policy Characteristics'!$C:$C,0)))</f>
        <v/>
      </c>
      <c r="R1003" s="176" t="str">
        <f>IF(ISBLANK(INDEX('Policy Characteristics'!L:L,MATCH($C1003,'Policy Characteristics'!$C:$C,0))),"",INDEX('Policy Characteristics'!L:L,MATCH($C1003,'Policy Characteristics'!$C:$C,0)))</f>
        <v/>
      </c>
    </row>
    <row r="1004" spans="1:18" s="2" customFormat="1" x14ac:dyDescent="0.25">
      <c r="A1004" s="176" t="str">
        <f>IF(ISBLANK(INDEX('Policy Characteristics'!A:A,MATCH($C1004,'Policy Characteristics'!$C:$C,0))),"",INDEX('Policy Characteristics'!A:A,MATCH($C1004,'Policy Characteristics'!$C:$C,0)))</f>
        <v>Industry</v>
      </c>
      <c r="B1004" s="184" t="str">
        <f>IF(ISBLANK(INDEX('Policy Characteristics'!B:B,MATCH($C1004,'Policy Characteristics'!$C:$C,0))),"",INDEX('Policy Characteristics'!B:B,MATCH($C1004,'Policy Characteristics'!$C:$C,0)))</f>
        <v>Feedstock Shifting</v>
      </c>
      <c r="C1004" s="176" t="str">
        <f t="shared" si="42"/>
        <v>Fraction of Feedstock Shifted This Year</v>
      </c>
      <c r="D1004" s="6" t="s">
        <v>1948</v>
      </c>
      <c r="E1004" s="47" t="s">
        <v>1582</v>
      </c>
      <c r="F1004" t="s">
        <v>1910</v>
      </c>
      <c r="G1004" s="47" t="s">
        <v>1585</v>
      </c>
      <c r="H1004" s="49">
        <v>2626</v>
      </c>
      <c r="I1004" s="197" t="s">
        <v>44</v>
      </c>
      <c r="J1004" s="177" t="str">
        <f>IF(ISBLANK(INDEX('Policy Characteristics'!D:D,MATCH($C1004,'Policy Characteristics'!$C:$C,0))),"",INDEX('Policy Characteristics'!D:D,MATCH($C1004,'Policy Characteristics'!$C:$C,0)))</f>
        <v>Feedstock Shifting</v>
      </c>
      <c r="K1004" s="176" t="str">
        <f>IF(ISBLANK(INDEX('Policy Characteristics'!E:E,MATCH($C1004,'Policy Characteristics'!$C:$C,0))),"",INDEX('Policy Characteristics'!E:E,MATCH($C1004,'Policy Characteristics'!$C:$C,0)))</f>
        <v>indst feedstock shifting</v>
      </c>
      <c r="L1004" s="176">
        <f>IF(ISBLANK(INDEX('Policy Characteristics'!F:F,MATCH($C1004,'Policy Characteristics'!$C:$C,0))),"",INDEX('Policy Characteristics'!F:F,MATCH($C1004,'Policy Characteristics'!$C:$C,0)))</f>
        <v>0</v>
      </c>
      <c r="M1004" s="176">
        <f>IF(ISBLANK(INDEX('Policy Characteristics'!G:G,MATCH($C1004,'Policy Characteristics'!$C:$C,0))),"",INDEX('Policy Characteristics'!G:G,MATCH($C1004,'Policy Characteristics'!$C:$C,0)))</f>
        <v>1</v>
      </c>
      <c r="N1004" s="176">
        <f>IF(ISBLANK(INDEX('Policy Characteristics'!H:H,MATCH($C1004,'Policy Characteristics'!$C:$C,0))),"",INDEX('Policy Characteristics'!H:H,MATCH($C1004,'Policy Characteristics'!$C:$C,0)))</f>
        <v>0.01</v>
      </c>
      <c r="O1004" s="176" t="str">
        <f>IF(ISBLANK(INDEX('Policy Characteristics'!I:I,MATCH($C1004,'Policy Characteristics'!$C:$C,0))),"",INDEX('Policy Characteristics'!I:I,MATCH($C1004,'Policy Characteristics'!$C:$C,0)))</f>
        <v>% of potential achieved</v>
      </c>
      <c r="P1004" s="176" t="str">
        <f>IF(ISBLANK(INDEX('Policy Characteristics'!J:J,MATCH($C1004,'Policy Characteristics'!$C:$C,0))),"",INDEX('Policy Characteristics'!J:J,MATCH($C1004,'Policy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4" s="176" t="str">
        <f>IF(ISBLANK(INDEX('Policy Characteristics'!K:K,MATCH($C1004,'Policy Characteristics'!$C:$C,0))),"",INDEX('Policy Characteristics'!K:K,MATCH($C1004,'Policy Characteristics'!$C:$C,0)))</f>
        <v/>
      </c>
      <c r="R1004" s="176" t="str">
        <f>IF(ISBLANK(INDEX('Policy Characteristics'!L:L,MATCH($C1004,'Policy Characteristics'!$C:$C,0))),"",INDEX('Policy Characteristics'!L:L,MATCH($C1004,'Policy Characteristics'!$C:$C,0)))</f>
        <v/>
      </c>
    </row>
    <row r="1005" spans="1:18" s="2" customFormat="1" x14ac:dyDescent="0.25">
      <c r="A1005" s="176" t="str">
        <f>IF(ISBLANK(INDEX('Policy Characteristics'!A:A,MATCH($C1005,'Policy Characteristics'!$C:$C,0))),"",INDEX('Policy Characteristics'!A:A,MATCH($C1005,'Policy Characteristics'!$C:$C,0)))</f>
        <v>Industry</v>
      </c>
      <c r="B1005" s="184" t="str">
        <f>IF(ISBLANK(INDEX('Policy Characteristics'!B:B,MATCH($C1005,'Policy Characteristics'!$C:$C,0))),"",INDEX('Policy Characteristics'!B:B,MATCH($C1005,'Policy Characteristics'!$C:$C,0)))</f>
        <v>Feedstock Shifting</v>
      </c>
      <c r="C1005" s="176" t="str">
        <f t="shared" si="42"/>
        <v>Fraction of Feedstock Shifted This Year</v>
      </c>
      <c r="D1005" s="6" t="s">
        <v>1948</v>
      </c>
      <c r="E1005" s="47" t="s">
        <v>1583</v>
      </c>
      <c r="F1005" t="s">
        <v>1910</v>
      </c>
      <c r="G1005" s="47" t="s">
        <v>1587</v>
      </c>
      <c r="H1005" s="49">
        <v>2627</v>
      </c>
      <c r="I1005" s="197" t="s">
        <v>44</v>
      </c>
      <c r="J1005" s="177" t="str">
        <f>IF(ISBLANK(INDEX('Policy Characteristics'!D:D,MATCH($C1005,'Policy Characteristics'!$C:$C,0))),"",INDEX('Policy Characteristics'!D:D,MATCH($C1005,'Policy Characteristics'!$C:$C,0)))</f>
        <v>Feedstock Shifting</v>
      </c>
      <c r="K1005" s="176" t="str">
        <f>IF(ISBLANK(INDEX('Policy Characteristics'!E:E,MATCH($C1005,'Policy Characteristics'!$C:$C,0))),"",INDEX('Policy Characteristics'!E:E,MATCH($C1005,'Policy Characteristics'!$C:$C,0)))</f>
        <v>indst feedstock shifting</v>
      </c>
      <c r="L1005" s="176">
        <f>IF(ISBLANK(INDEX('Policy Characteristics'!F:F,MATCH($C1005,'Policy Characteristics'!$C:$C,0))),"",INDEX('Policy Characteristics'!F:F,MATCH($C1005,'Policy Characteristics'!$C:$C,0)))</f>
        <v>0</v>
      </c>
      <c r="M1005" s="176">
        <f>IF(ISBLANK(INDEX('Policy Characteristics'!G:G,MATCH($C1005,'Policy Characteristics'!$C:$C,0))),"",INDEX('Policy Characteristics'!G:G,MATCH($C1005,'Policy Characteristics'!$C:$C,0)))</f>
        <v>1</v>
      </c>
      <c r="N1005" s="176">
        <f>IF(ISBLANK(INDEX('Policy Characteristics'!H:H,MATCH($C1005,'Policy Characteristics'!$C:$C,0))),"",INDEX('Policy Characteristics'!H:H,MATCH($C1005,'Policy Characteristics'!$C:$C,0)))</f>
        <v>0.01</v>
      </c>
      <c r="O1005" s="176" t="str">
        <f>IF(ISBLANK(INDEX('Policy Characteristics'!I:I,MATCH($C1005,'Policy Characteristics'!$C:$C,0))),"",INDEX('Policy Characteristics'!I:I,MATCH($C1005,'Policy Characteristics'!$C:$C,0)))</f>
        <v>% of potential achieved</v>
      </c>
      <c r="P1005" s="176" t="str">
        <f>IF(ISBLANK(INDEX('Policy Characteristics'!J:J,MATCH($C1005,'Policy Characteristics'!$C:$C,0))),"",INDEX('Policy Characteristics'!J:J,MATCH($C1005,'Policy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5" s="176" t="str">
        <f>IF(ISBLANK(INDEX('Policy Characteristics'!K:K,MATCH($C1005,'Policy Characteristics'!$C:$C,0))),"",INDEX('Policy Characteristics'!K:K,MATCH($C1005,'Policy Characteristics'!$C:$C,0)))</f>
        <v/>
      </c>
      <c r="R1005" s="176" t="str">
        <f>IF(ISBLANK(INDEX('Policy Characteristics'!L:L,MATCH($C1005,'Policy Characteristics'!$C:$C,0))),"",INDEX('Policy Characteristics'!L:L,MATCH($C1005,'Policy Characteristics'!$C:$C,0)))</f>
        <v/>
      </c>
    </row>
    <row r="1006" spans="1:18" s="2" customFormat="1" x14ac:dyDescent="0.25">
      <c r="A1006" s="176" t="str">
        <f>IF(ISBLANK(INDEX('Policy Characteristics'!A:A,MATCH($C1006,'Policy Characteristics'!$C:$C,0))),"",INDEX('Policy Characteristics'!A:A,MATCH($C1006,'Policy Characteristics'!$C:$C,0)))</f>
        <v>Industry</v>
      </c>
      <c r="B1006" s="184" t="str">
        <f>IF(ISBLANK(INDEX('Policy Characteristics'!B:B,MATCH($C1006,'Policy Characteristics'!$C:$C,0))),"",INDEX('Policy Characteristics'!B:B,MATCH($C1006,'Policy Characteristics'!$C:$C,0)))</f>
        <v>Feedstock Shifting</v>
      </c>
      <c r="C1006" s="176" t="str">
        <f t="shared" si="42"/>
        <v>Fraction of Feedstock Shifted This Year</v>
      </c>
      <c r="D1006" s="6" t="s">
        <v>1948</v>
      </c>
      <c r="E1006" s="47" t="s">
        <v>1584</v>
      </c>
      <c r="F1006" t="s">
        <v>1910</v>
      </c>
      <c r="G1006" s="47" t="s">
        <v>1588</v>
      </c>
      <c r="H1006" s="49">
        <v>2628</v>
      </c>
      <c r="I1006" s="197" t="s">
        <v>44</v>
      </c>
      <c r="J1006" s="177" t="str">
        <f>IF(ISBLANK(INDEX('Policy Characteristics'!D:D,MATCH($C1006,'Policy Characteristics'!$C:$C,0))),"",INDEX('Policy Characteristics'!D:D,MATCH($C1006,'Policy Characteristics'!$C:$C,0)))</f>
        <v>Feedstock Shifting</v>
      </c>
      <c r="K1006" s="176" t="str">
        <f>IF(ISBLANK(INDEX('Policy Characteristics'!E:E,MATCH($C1006,'Policy Characteristics'!$C:$C,0))),"",INDEX('Policy Characteristics'!E:E,MATCH($C1006,'Policy Characteristics'!$C:$C,0)))</f>
        <v>indst feedstock shifting</v>
      </c>
      <c r="L1006" s="176">
        <f>IF(ISBLANK(INDEX('Policy Characteristics'!F:F,MATCH($C1006,'Policy Characteristics'!$C:$C,0))),"",INDEX('Policy Characteristics'!F:F,MATCH($C1006,'Policy Characteristics'!$C:$C,0)))</f>
        <v>0</v>
      </c>
      <c r="M1006" s="176">
        <f>IF(ISBLANK(INDEX('Policy Characteristics'!G:G,MATCH($C1006,'Policy Characteristics'!$C:$C,0))),"",INDEX('Policy Characteristics'!G:G,MATCH($C1006,'Policy Characteristics'!$C:$C,0)))</f>
        <v>1</v>
      </c>
      <c r="N1006" s="176">
        <f>IF(ISBLANK(INDEX('Policy Characteristics'!H:H,MATCH($C1006,'Policy Characteristics'!$C:$C,0))),"",INDEX('Policy Characteristics'!H:H,MATCH($C1006,'Policy Characteristics'!$C:$C,0)))</f>
        <v>0.01</v>
      </c>
      <c r="O1006" s="176" t="str">
        <f>IF(ISBLANK(INDEX('Policy Characteristics'!I:I,MATCH($C1006,'Policy Characteristics'!$C:$C,0))),"",INDEX('Policy Characteristics'!I:I,MATCH($C1006,'Policy Characteristics'!$C:$C,0)))</f>
        <v>% of potential achieved</v>
      </c>
      <c r="P1006" s="176" t="str">
        <f>IF(ISBLANK(INDEX('Policy Characteristics'!J:J,MATCH($C1006,'Policy Characteristics'!$C:$C,0))),"",INDEX('Policy Characteristics'!J:J,MATCH($C1006,'Policy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6" s="176" t="str">
        <f>IF(ISBLANK(INDEX('Policy Characteristics'!K:K,MATCH($C1006,'Policy Characteristics'!$C:$C,0))),"",INDEX('Policy Characteristics'!K:K,MATCH($C1006,'Policy Characteristics'!$C:$C,0)))</f>
        <v/>
      </c>
      <c r="R1006" s="176" t="str">
        <f>IF(ISBLANK(INDEX('Policy Characteristics'!L:L,MATCH($C1006,'Policy Characteristics'!$C:$C,0))),"",INDEX('Policy Characteristics'!L:L,MATCH($C1006,'Policy Characteristics'!$C:$C,0)))</f>
        <v/>
      </c>
    </row>
    <row r="1007" spans="1:18" s="2" customFormat="1" x14ac:dyDescent="0.25">
      <c r="A1007" s="176" t="str">
        <f>IF(ISBLANK(INDEX('Policy Characteristics'!A:A,MATCH($C1007,'Policy Characteristics'!$C:$C,0))),"",INDEX('Policy Characteristics'!A:A,MATCH($C1007,'Policy Characteristics'!$C:$C,0)))</f>
        <v>Industry</v>
      </c>
      <c r="B1007" s="184" t="str">
        <f>IF(ISBLANK(INDEX('Policy Characteristics'!B:B,MATCH($C1007,'Policy Characteristics'!$C:$C,0))),"",INDEX('Policy Characteristics'!B:B,MATCH($C1007,'Policy Characteristics'!$C:$C,0)))</f>
        <v>Feedstock Shifting</v>
      </c>
      <c r="C1007" s="176" t="str">
        <f t="shared" si="42"/>
        <v>Fraction of Feedstock Shifted This Year</v>
      </c>
      <c r="D1007" s="6" t="s">
        <v>1948</v>
      </c>
      <c r="E1007" s="47" t="s">
        <v>1581</v>
      </c>
      <c r="F1007" t="s">
        <v>1910</v>
      </c>
      <c r="G1007" s="47" t="s">
        <v>1586</v>
      </c>
      <c r="H1007" s="49">
        <v>2629</v>
      </c>
      <c r="I1007" s="197" t="s">
        <v>44</v>
      </c>
      <c r="J1007" s="177" t="str">
        <f>IF(ISBLANK(INDEX('Policy Characteristics'!D:D,MATCH($C1007,'Policy Characteristics'!$C:$C,0))),"",INDEX('Policy Characteristics'!D:D,MATCH($C1007,'Policy Characteristics'!$C:$C,0)))</f>
        <v>Feedstock Shifting</v>
      </c>
      <c r="K1007" s="176" t="str">
        <f>IF(ISBLANK(INDEX('Policy Characteristics'!E:E,MATCH($C1007,'Policy Characteristics'!$C:$C,0))),"",INDEX('Policy Characteristics'!E:E,MATCH($C1007,'Policy Characteristics'!$C:$C,0)))</f>
        <v>indst feedstock shifting</v>
      </c>
      <c r="L1007" s="176">
        <f>IF(ISBLANK(INDEX('Policy Characteristics'!F:F,MATCH($C1007,'Policy Characteristics'!$C:$C,0))),"",INDEX('Policy Characteristics'!F:F,MATCH($C1007,'Policy Characteristics'!$C:$C,0)))</f>
        <v>0</v>
      </c>
      <c r="M1007" s="176">
        <f>IF(ISBLANK(INDEX('Policy Characteristics'!G:G,MATCH($C1007,'Policy Characteristics'!$C:$C,0))),"",INDEX('Policy Characteristics'!G:G,MATCH($C1007,'Policy Characteristics'!$C:$C,0)))</f>
        <v>1</v>
      </c>
      <c r="N1007" s="176">
        <f>IF(ISBLANK(INDEX('Policy Characteristics'!H:H,MATCH($C1007,'Policy Characteristics'!$C:$C,0))),"",INDEX('Policy Characteristics'!H:H,MATCH($C1007,'Policy Characteristics'!$C:$C,0)))</f>
        <v>0.01</v>
      </c>
      <c r="O1007" s="176" t="str">
        <f>IF(ISBLANK(INDEX('Policy Characteristics'!I:I,MATCH($C1007,'Policy Characteristics'!$C:$C,0))),"",INDEX('Policy Characteristics'!I:I,MATCH($C1007,'Policy Characteristics'!$C:$C,0)))</f>
        <v>% of potential achieved</v>
      </c>
      <c r="P1007" s="176" t="str">
        <f>IF(ISBLANK(INDEX('Policy Characteristics'!J:J,MATCH($C1007,'Policy Characteristics'!$C:$C,0))),"",INDEX('Policy Characteristics'!J:J,MATCH($C1007,'Policy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7" s="176" t="str">
        <f>IF(ISBLANK(INDEX('Policy Characteristics'!K:K,MATCH($C1007,'Policy Characteristics'!$C:$C,0))),"",INDEX('Policy Characteristics'!K:K,MATCH($C1007,'Policy Characteristics'!$C:$C,0)))</f>
        <v/>
      </c>
      <c r="R1007" s="176" t="str">
        <f>IF(ISBLANK(INDEX('Policy Characteristics'!L:L,MATCH($C1007,'Policy Characteristics'!$C:$C,0))),"",INDEX('Policy Characteristics'!L:L,MATCH($C1007,'Policy Characteristics'!$C:$C,0)))</f>
        <v/>
      </c>
    </row>
    <row r="1008" spans="1:18" s="2" customFormat="1" x14ac:dyDescent="0.25">
      <c r="A1008" s="176" t="str">
        <f>IF(ISBLANK(INDEX('Policy Characteristics'!A:A,MATCH($C1008,'Policy Characteristics'!$C:$C,0))),"",INDEX('Policy Characteristics'!A:A,MATCH($C1008,'Policy Characteristics'!$C:$C,0)))</f>
        <v>Industry</v>
      </c>
      <c r="B1008" s="184" t="str">
        <f>IF(ISBLANK(INDEX('Policy Characteristics'!B:B,MATCH($C1008,'Policy Characteristics'!$C:$C,0))),"",INDEX('Policy Characteristics'!B:B,MATCH($C1008,'Policy Characteristics'!$C:$C,0)))</f>
        <v>Feedstock Shifting</v>
      </c>
      <c r="C1008" s="176" t="str">
        <f t="shared" si="42"/>
        <v>Fraction of Feedstock Shifted This Year</v>
      </c>
      <c r="D1008" s="6" t="s">
        <v>1949</v>
      </c>
      <c r="E1008" s="47" t="s">
        <v>1280</v>
      </c>
      <c r="F1008" t="s">
        <v>1911</v>
      </c>
      <c r="G1008" s="47" t="s">
        <v>1286</v>
      </c>
      <c r="H1008" s="49">
        <v>2630</v>
      </c>
      <c r="I1008" s="197" t="s">
        <v>44</v>
      </c>
      <c r="J1008" s="177" t="str">
        <f>IF(ISBLANK(INDEX('Policy Characteristics'!D:D,MATCH($C1008,'Policy Characteristics'!$C:$C,0))),"",INDEX('Policy Characteristics'!D:D,MATCH($C1008,'Policy Characteristics'!$C:$C,0)))</f>
        <v>Feedstock Shifting</v>
      </c>
      <c r="K1008" s="176" t="str">
        <f>IF(ISBLANK(INDEX('Policy Characteristics'!E:E,MATCH($C1008,'Policy Characteristics'!$C:$C,0))),"",INDEX('Policy Characteristics'!E:E,MATCH($C1008,'Policy Characteristics'!$C:$C,0)))</f>
        <v>indst feedstock shifting</v>
      </c>
      <c r="L1008" s="176">
        <f>IF(ISBLANK(INDEX('Policy Characteristics'!F:F,MATCH($C1008,'Policy Characteristics'!$C:$C,0))),"",INDEX('Policy Characteristics'!F:F,MATCH($C1008,'Policy Characteristics'!$C:$C,0)))</f>
        <v>0</v>
      </c>
      <c r="M1008" s="176">
        <f>IF(ISBLANK(INDEX('Policy Characteristics'!G:G,MATCH($C1008,'Policy Characteristics'!$C:$C,0))),"",INDEX('Policy Characteristics'!G:G,MATCH($C1008,'Policy Characteristics'!$C:$C,0)))</f>
        <v>1</v>
      </c>
      <c r="N1008" s="176">
        <f>IF(ISBLANK(INDEX('Policy Characteristics'!H:H,MATCH($C1008,'Policy Characteristics'!$C:$C,0))),"",INDEX('Policy Characteristics'!H:H,MATCH($C1008,'Policy Characteristics'!$C:$C,0)))</f>
        <v>0.01</v>
      </c>
      <c r="O1008" s="176" t="str">
        <f>IF(ISBLANK(INDEX('Policy Characteristics'!I:I,MATCH($C1008,'Policy Characteristics'!$C:$C,0))),"",INDEX('Policy Characteristics'!I:I,MATCH($C1008,'Policy Characteristics'!$C:$C,0)))</f>
        <v>% of potential achieved</v>
      </c>
      <c r="P1008" s="176" t="str">
        <f>IF(ISBLANK(INDEX('Policy Characteristics'!J:J,MATCH($C1008,'Policy Characteristics'!$C:$C,0))),"",INDEX('Policy Characteristics'!J:J,MATCH($C1008,'Policy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8" s="176" t="str">
        <f>IF(ISBLANK(INDEX('Policy Characteristics'!K:K,MATCH($C1008,'Policy Characteristics'!$C:$C,0))),"",INDEX('Policy Characteristics'!K:K,MATCH($C1008,'Policy Characteristics'!$C:$C,0)))</f>
        <v/>
      </c>
      <c r="R1008" s="176" t="str">
        <f>IF(ISBLANK(INDEX('Policy Characteristics'!L:L,MATCH($C1008,'Policy Characteristics'!$C:$C,0))),"",INDEX('Policy Characteristics'!L:L,MATCH($C1008,'Policy Characteristics'!$C:$C,0)))</f>
        <v/>
      </c>
    </row>
    <row r="1009" spans="1:18" s="2" customFormat="1" x14ac:dyDescent="0.25">
      <c r="A1009" s="176" t="str">
        <f>IF(ISBLANK(INDEX('Policy Characteristics'!A:A,MATCH($C1009,'Policy Characteristics'!$C:$C,0))),"",INDEX('Policy Characteristics'!A:A,MATCH($C1009,'Policy Characteristics'!$C:$C,0)))</f>
        <v>Industry</v>
      </c>
      <c r="B1009" s="184" t="str">
        <f>IF(ISBLANK(INDEX('Policy Characteristics'!B:B,MATCH($C1009,'Policy Characteristics'!$C:$C,0))),"",INDEX('Policy Characteristics'!B:B,MATCH($C1009,'Policy Characteristics'!$C:$C,0)))</f>
        <v>Feedstock Shifting</v>
      </c>
      <c r="C1009" s="176" t="str">
        <f t="shared" si="42"/>
        <v>Fraction of Feedstock Shifted This Year</v>
      </c>
      <c r="D1009" s="6" t="s">
        <v>1949</v>
      </c>
      <c r="E1009" s="47" t="s">
        <v>1281</v>
      </c>
      <c r="F1009" t="s">
        <v>1911</v>
      </c>
      <c r="G1009" s="47" t="s">
        <v>1289</v>
      </c>
      <c r="H1009" s="49">
        <v>2631</v>
      </c>
      <c r="I1009" s="197" t="s">
        <v>44</v>
      </c>
      <c r="J1009" s="177" t="str">
        <f>IF(ISBLANK(INDEX('Policy Characteristics'!D:D,MATCH($C1009,'Policy Characteristics'!$C:$C,0))),"",INDEX('Policy Characteristics'!D:D,MATCH($C1009,'Policy Characteristics'!$C:$C,0)))</f>
        <v>Feedstock Shifting</v>
      </c>
      <c r="K1009" s="176" t="str">
        <f>IF(ISBLANK(INDEX('Policy Characteristics'!E:E,MATCH($C1009,'Policy Characteristics'!$C:$C,0))),"",INDEX('Policy Characteristics'!E:E,MATCH($C1009,'Policy Characteristics'!$C:$C,0)))</f>
        <v>indst feedstock shifting</v>
      </c>
      <c r="L1009" s="176">
        <f>IF(ISBLANK(INDEX('Policy Characteristics'!F:F,MATCH($C1009,'Policy Characteristics'!$C:$C,0))),"",INDEX('Policy Characteristics'!F:F,MATCH($C1009,'Policy Characteristics'!$C:$C,0)))</f>
        <v>0</v>
      </c>
      <c r="M1009" s="176">
        <f>IF(ISBLANK(INDEX('Policy Characteristics'!G:G,MATCH($C1009,'Policy Characteristics'!$C:$C,0))),"",INDEX('Policy Characteristics'!G:G,MATCH($C1009,'Policy Characteristics'!$C:$C,0)))</f>
        <v>1</v>
      </c>
      <c r="N1009" s="176">
        <f>IF(ISBLANK(INDEX('Policy Characteristics'!H:H,MATCH($C1009,'Policy Characteristics'!$C:$C,0))),"",INDEX('Policy Characteristics'!H:H,MATCH($C1009,'Policy Characteristics'!$C:$C,0)))</f>
        <v>0.01</v>
      </c>
      <c r="O1009" s="176" t="str">
        <f>IF(ISBLANK(INDEX('Policy Characteristics'!I:I,MATCH($C1009,'Policy Characteristics'!$C:$C,0))),"",INDEX('Policy Characteristics'!I:I,MATCH($C1009,'Policy Characteristics'!$C:$C,0)))</f>
        <v>% of potential achieved</v>
      </c>
      <c r="P1009" s="176" t="str">
        <f>IF(ISBLANK(INDEX('Policy Characteristics'!J:J,MATCH($C1009,'Policy Characteristics'!$C:$C,0))),"",INDEX('Policy Characteristics'!J:J,MATCH($C1009,'Policy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9" s="176" t="str">
        <f>IF(ISBLANK(INDEX('Policy Characteristics'!K:K,MATCH($C1009,'Policy Characteristics'!$C:$C,0))),"",INDEX('Policy Characteristics'!K:K,MATCH($C1009,'Policy Characteristics'!$C:$C,0)))</f>
        <v/>
      </c>
      <c r="R1009" s="176" t="str">
        <f>IF(ISBLANK(INDEX('Policy Characteristics'!L:L,MATCH($C1009,'Policy Characteristics'!$C:$C,0))),"",INDEX('Policy Characteristics'!L:L,MATCH($C1009,'Policy Characteristics'!$C:$C,0)))</f>
        <v/>
      </c>
    </row>
    <row r="1010" spans="1:18" s="2" customFormat="1" x14ac:dyDescent="0.25">
      <c r="A1010" s="176" t="str">
        <f>IF(ISBLANK(INDEX('Policy Characteristics'!A:A,MATCH($C1010,'Policy Characteristics'!$C:$C,0))),"",INDEX('Policy Characteristics'!A:A,MATCH($C1010,'Policy Characteristics'!$C:$C,0)))</f>
        <v>Industry</v>
      </c>
      <c r="B1010" s="184" t="str">
        <f>IF(ISBLANK(INDEX('Policy Characteristics'!B:B,MATCH($C1010,'Policy Characteristics'!$C:$C,0))),"",INDEX('Policy Characteristics'!B:B,MATCH($C1010,'Policy Characteristics'!$C:$C,0)))</f>
        <v>Feedstock Shifting</v>
      </c>
      <c r="C1010" s="176" t="str">
        <f t="shared" si="42"/>
        <v>Fraction of Feedstock Shifted This Year</v>
      </c>
      <c r="D1010" s="6" t="s">
        <v>1949</v>
      </c>
      <c r="E1010" s="47" t="s">
        <v>1282</v>
      </c>
      <c r="F1010" t="s">
        <v>1911</v>
      </c>
      <c r="G1010" s="47" t="s">
        <v>1290</v>
      </c>
      <c r="H1010" s="49">
        <v>2632</v>
      </c>
      <c r="I1010" s="197" t="s">
        <v>44</v>
      </c>
      <c r="J1010" s="177" t="str">
        <f>IF(ISBLANK(INDEX('Policy Characteristics'!D:D,MATCH($C1010,'Policy Characteristics'!$C:$C,0))),"",INDEX('Policy Characteristics'!D:D,MATCH($C1010,'Policy Characteristics'!$C:$C,0)))</f>
        <v>Feedstock Shifting</v>
      </c>
      <c r="K1010" s="176" t="str">
        <f>IF(ISBLANK(INDEX('Policy Characteristics'!E:E,MATCH($C1010,'Policy Characteristics'!$C:$C,0))),"",INDEX('Policy Characteristics'!E:E,MATCH($C1010,'Policy Characteristics'!$C:$C,0)))</f>
        <v>indst feedstock shifting</v>
      </c>
      <c r="L1010" s="176">
        <f>IF(ISBLANK(INDEX('Policy Characteristics'!F:F,MATCH($C1010,'Policy Characteristics'!$C:$C,0))),"",INDEX('Policy Characteristics'!F:F,MATCH($C1010,'Policy Characteristics'!$C:$C,0)))</f>
        <v>0</v>
      </c>
      <c r="M1010" s="176">
        <f>IF(ISBLANK(INDEX('Policy Characteristics'!G:G,MATCH($C1010,'Policy Characteristics'!$C:$C,0))),"",INDEX('Policy Characteristics'!G:G,MATCH($C1010,'Policy Characteristics'!$C:$C,0)))</f>
        <v>1</v>
      </c>
      <c r="N1010" s="176">
        <f>IF(ISBLANK(INDEX('Policy Characteristics'!H:H,MATCH($C1010,'Policy Characteristics'!$C:$C,0))),"",INDEX('Policy Characteristics'!H:H,MATCH($C1010,'Policy Characteristics'!$C:$C,0)))</f>
        <v>0.01</v>
      </c>
      <c r="O1010" s="176" t="str">
        <f>IF(ISBLANK(INDEX('Policy Characteristics'!I:I,MATCH($C1010,'Policy Characteristics'!$C:$C,0))),"",INDEX('Policy Characteristics'!I:I,MATCH($C1010,'Policy Characteristics'!$C:$C,0)))</f>
        <v>% of potential achieved</v>
      </c>
      <c r="P1010" s="176" t="str">
        <f>IF(ISBLANK(INDEX('Policy Characteristics'!J:J,MATCH($C1010,'Policy Characteristics'!$C:$C,0))),"",INDEX('Policy Characteristics'!J:J,MATCH($C1010,'Policy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0" s="176" t="str">
        <f>IF(ISBLANK(INDEX('Policy Characteristics'!K:K,MATCH($C1010,'Policy Characteristics'!$C:$C,0))),"",INDEX('Policy Characteristics'!K:K,MATCH($C1010,'Policy Characteristics'!$C:$C,0)))</f>
        <v/>
      </c>
      <c r="R1010" s="176" t="str">
        <f>IF(ISBLANK(INDEX('Policy Characteristics'!L:L,MATCH($C1010,'Policy Characteristics'!$C:$C,0))),"",INDEX('Policy Characteristics'!L:L,MATCH($C1010,'Policy Characteristics'!$C:$C,0)))</f>
        <v/>
      </c>
    </row>
    <row r="1011" spans="1:18" s="2" customFormat="1" x14ac:dyDescent="0.25">
      <c r="A1011" s="176" t="str">
        <f>IF(ISBLANK(INDEX('Policy Characteristics'!A:A,MATCH($C1011,'Policy Characteristics'!$C:$C,0))),"",INDEX('Policy Characteristics'!A:A,MATCH($C1011,'Policy Characteristics'!$C:$C,0)))</f>
        <v>Industry</v>
      </c>
      <c r="B1011" s="184" t="str">
        <f>IF(ISBLANK(INDEX('Policy Characteristics'!B:B,MATCH($C1011,'Policy Characteristics'!$C:$C,0))),"",INDEX('Policy Characteristics'!B:B,MATCH($C1011,'Policy Characteristics'!$C:$C,0)))</f>
        <v>Feedstock Shifting</v>
      </c>
      <c r="C1011" s="176" t="str">
        <f t="shared" si="42"/>
        <v>Fraction of Feedstock Shifted This Year</v>
      </c>
      <c r="D1011" s="6" t="s">
        <v>1949</v>
      </c>
      <c r="E1011" s="47" t="s">
        <v>1283</v>
      </c>
      <c r="F1011" t="s">
        <v>1911</v>
      </c>
      <c r="G1011" s="47" t="s">
        <v>1287</v>
      </c>
      <c r="H1011" s="49">
        <v>2633</v>
      </c>
      <c r="I1011" s="197" t="s">
        <v>44</v>
      </c>
      <c r="J1011" s="177" t="str">
        <f>IF(ISBLANK(INDEX('Policy Characteristics'!D:D,MATCH($C1011,'Policy Characteristics'!$C:$C,0))),"",INDEX('Policy Characteristics'!D:D,MATCH($C1011,'Policy Characteristics'!$C:$C,0)))</f>
        <v>Feedstock Shifting</v>
      </c>
      <c r="K1011" s="176" t="str">
        <f>IF(ISBLANK(INDEX('Policy Characteristics'!E:E,MATCH($C1011,'Policy Characteristics'!$C:$C,0))),"",INDEX('Policy Characteristics'!E:E,MATCH($C1011,'Policy Characteristics'!$C:$C,0)))</f>
        <v>indst feedstock shifting</v>
      </c>
      <c r="L1011" s="176">
        <f>IF(ISBLANK(INDEX('Policy Characteristics'!F:F,MATCH($C1011,'Policy Characteristics'!$C:$C,0))),"",INDEX('Policy Characteristics'!F:F,MATCH($C1011,'Policy Characteristics'!$C:$C,0)))</f>
        <v>0</v>
      </c>
      <c r="M1011" s="176">
        <f>IF(ISBLANK(INDEX('Policy Characteristics'!G:G,MATCH($C1011,'Policy Characteristics'!$C:$C,0))),"",INDEX('Policy Characteristics'!G:G,MATCH($C1011,'Policy Characteristics'!$C:$C,0)))</f>
        <v>1</v>
      </c>
      <c r="N1011" s="176">
        <f>IF(ISBLANK(INDEX('Policy Characteristics'!H:H,MATCH($C1011,'Policy Characteristics'!$C:$C,0))),"",INDEX('Policy Characteristics'!H:H,MATCH($C1011,'Policy Characteristics'!$C:$C,0)))</f>
        <v>0.01</v>
      </c>
      <c r="O1011" s="176" t="str">
        <f>IF(ISBLANK(INDEX('Policy Characteristics'!I:I,MATCH($C1011,'Policy Characteristics'!$C:$C,0))),"",INDEX('Policy Characteristics'!I:I,MATCH($C1011,'Policy Characteristics'!$C:$C,0)))</f>
        <v>% of potential achieved</v>
      </c>
      <c r="P1011" s="176" t="str">
        <f>IF(ISBLANK(INDEX('Policy Characteristics'!J:J,MATCH($C1011,'Policy Characteristics'!$C:$C,0))),"",INDEX('Policy Characteristics'!J:J,MATCH($C1011,'Policy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1" s="176" t="str">
        <f>IF(ISBLANK(INDEX('Policy Characteristics'!K:K,MATCH($C1011,'Policy Characteristics'!$C:$C,0))),"",INDEX('Policy Characteristics'!K:K,MATCH($C1011,'Policy Characteristics'!$C:$C,0)))</f>
        <v/>
      </c>
      <c r="R1011" s="176" t="str">
        <f>IF(ISBLANK(INDEX('Policy Characteristics'!L:L,MATCH($C1011,'Policy Characteristics'!$C:$C,0))),"",INDEX('Policy Characteristics'!L:L,MATCH($C1011,'Policy Characteristics'!$C:$C,0)))</f>
        <v/>
      </c>
    </row>
    <row r="1012" spans="1:18" s="2" customFormat="1" x14ac:dyDescent="0.25">
      <c r="A1012" s="176" t="str">
        <f>IF(ISBLANK(INDEX('Policy Characteristics'!A:A,MATCH($C1012,'Policy Characteristics'!$C:$C,0))),"",INDEX('Policy Characteristics'!A:A,MATCH($C1012,'Policy Characteristics'!$C:$C,0)))</f>
        <v>Industry</v>
      </c>
      <c r="B1012" s="184" t="str">
        <f>IF(ISBLANK(INDEX('Policy Characteristics'!B:B,MATCH($C1012,'Policy Characteristics'!$C:$C,0))),"",INDEX('Policy Characteristics'!B:B,MATCH($C1012,'Policy Characteristics'!$C:$C,0)))</f>
        <v>Feedstock Shifting</v>
      </c>
      <c r="C1012" s="176" t="str">
        <f t="shared" si="42"/>
        <v>Fraction of Feedstock Shifted This Year</v>
      </c>
      <c r="D1012" s="6" t="s">
        <v>1949</v>
      </c>
      <c r="E1012" s="47" t="s">
        <v>1284</v>
      </c>
      <c r="F1012" t="s">
        <v>1911</v>
      </c>
      <c r="G1012" s="47" t="s">
        <v>1288</v>
      </c>
      <c r="H1012" s="49">
        <v>2634</v>
      </c>
      <c r="I1012" s="197" t="s">
        <v>44</v>
      </c>
      <c r="J1012" s="177" t="str">
        <f>IF(ISBLANK(INDEX('Policy Characteristics'!D:D,MATCH($C1012,'Policy Characteristics'!$C:$C,0))),"",INDEX('Policy Characteristics'!D:D,MATCH($C1012,'Policy Characteristics'!$C:$C,0)))</f>
        <v>Feedstock Shifting</v>
      </c>
      <c r="K1012" s="176" t="str">
        <f>IF(ISBLANK(INDEX('Policy Characteristics'!E:E,MATCH($C1012,'Policy Characteristics'!$C:$C,0))),"",INDEX('Policy Characteristics'!E:E,MATCH($C1012,'Policy Characteristics'!$C:$C,0)))</f>
        <v>indst feedstock shifting</v>
      </c>
      <c r="L1012" s="176">
        <f>IF(ISBLANK(INDEX('Policy Characteristics'!F:F,MATCH($C1012,'Policy Characteristics'!$C:$C,0))),"",INDEX('Policy Characteristics'!F:F,MATCH($C1012,'Policy Characteristics'!$C:$C,0)))</f>
        <v>0</v>
      </c>
      <c r="M1012" s="176">
        <f>IF(ISBLANK(INDEX('Policy Characteristics'!G:G,MATCH($C1012,'Policy Characteristics'!$C:$C,0))),"",INDEX('Policy Characteristics'!G:G,MATCH($C1012,'Policy Characteristics'!$C:$C,0)))</f>
        <v>1</v>
      </c>
      <c r="N1012" s="176">
        <f>IF(ISBLANK(INDEX('Policy Characteristics'!H:H,MATCH($C1012,'Policy Characteristics'!$C:$C,0))),"",INDEX('Policy Characteristics'!H:H,MATCH($C1012,'Policy Characteristics'!$C:$C,0)))</f>
        <v>0.01</v>
      </c>
      <c r="O1012" s="176" t="str">
        <f>IF(ISBLANK(INDEX('Policy Characteristics'!I:I,MATCH($C1012,'Policy Characteristics'!$C:$C,0))),"",INDEX('Policy Characteristics'!I:I,MATCH($C1012,'Policy Characteristics'!$C:$C,0)))</f>
        <v>% of potential achieved</v>
      </c>
      <c r="P1012" s="176" t="str">
        <f>IF(ISBLANK(INDEX('Policy Characteristics'!J:J,MATCH($C1012,'Policy Characteristics'!$C:$C,0))),"",INDEX('Policy Characteristics'!J:J,MATCH($C1012,'Policy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2" s="176" t="str">
        <f>IF(ISBLANK(INDEX('Policy Characteristics'!K:K,MATCH($C1012,'Policy Characteristics'!$C:$C,0))),"",INDEX('Policy Characteristics'!K:K,MATCH($C1012,'Policy Characteristics'!$C:$C,0)))</f>
        <v/>
      </c>
      <c r="R1012" s="176" t="str">
        <f>IF(ISBLANK(INDEX('Policy Characteristics'!L:L,MATCH($C1012,'Policy Characteristics'!$C:$C,0))),"",INDEX('Policy Characteristics'!L:L,MATCH($C1012,'Policy Characteristics'!$C:$C,0)))</f>
        <v/>
      </c>
    </row>
    <row r="1013" spans="1:18" s="2" customFormat="1" x14ac:dyDescent="0.25">
      <c r="A1013" s="176" t="str">
        <f>IF(ISBLANK(INDEX('Policy Characteristics'!A:A,MATCH($C1013,'Policy Characteristics'!$C:$C,0))),"",INDEX('Policy Characteristics'!A:A,MATCH($C1013,'Policy Characteristics'!$C:$C,0)))</f>
        <v>Industry</v>
      </c>
      <c r="B1013" s="184" t="str">
        <f>IF(ISBLANK(INDEX('Policy Characteristics'!B:B,MATCH($C1013,'Policy Characteristics'!$C:$C,0))),"",INDEX('Policy Characteristics'!B:B,MATCH($C1013,'Policy Characteristics'!$C:$C,0)))</f>
        <v>Feedstock Shifting</v>
      </c>
      <c r="C1013" s="176" t="str">
        <f t="shared" si="42"/>
        <v>Fraction of Feedstock Shifted This Year</v>
      </c>
      <c r="D1013" s="6" t="s">
        <v>1949</v>
      </c>
      <c r="E1013" s="47" t="s">
        <v>1285</v>
      </c>
      <c r="F1013" t="s">
        <v>1911</v>
      </c>
      <c r="G1013" s="47" t="s">
        <v>1291</v>
      </c>
      <c r="H1013" s="49">
        <v>2635</v>
      </c>
      <c r="I1013" s="197" t="s">
        <v>44</v>
      </c>
      <c r="J1013" s="177" t="str">
        <f>IF(ISBLANK(INDEX('Policy Characteristics'!D:D,MATCH($C1013,'Policy Characteristics'!$C:$C,0))),"",INDEX('Policy Characteristics'!D:D,MATCH($C1013,'Policy Characteristics'!$C:$C,0)))</f>
        <v>Feedstock Shifting</v>
      </c>
      <c r="K1013" s="176" t="str">
        <f>IF(ISBLANK(INDEX('Policy Characteristics'!E:E,MATCH($C1013,'Policy Characteristics'!$C:$C,0))),"",INDEX('Policy Characteristics'!E:E,MATCH($C1013,'Policy Characteristics'!$C:$C,0)))</f>
        <v>indst feedstock shifting</v>
      </c>
      <c r="L1013" s="176">
        <f>IF(ISBLANK(INDEX('Policy Characteristics'!F:F,MATCH($C1013,'Policy Characteristics'!$C:$C,0))),"",INDEX('Policy Characteristics'!F:F,MATCH($C1013,'Policy Characteristics'!$C:$C,0)))</f>
        <v>0</v>
      </c>
      <c r="M1013" s="176">
        <f>IF(ISBLANK(INDEX('Policy Characteristics'!G:G,MATCH($C1013,'Policy Characteristics'!$C:$C,0))),"",INDEX('Policy Characteristics'!G:G,MATCH($C1013,'Policy Characteristics'!$C:$C,0)))</f>
        <v>1</v>
      </c>
      <c r="N1013" s="176">
        <f>IF(ISBLANK(INDEX('Policy Characteristics'!H:H,MATCH($C1013,'Policy Characteristics'!$C:$C,0))),"",INDEX('Policy Characteristics'!H:H,MATCH($C1013,'Policy Characteristics'!$C:$C,0)))</f>
        <v>0.01</v>
      </c>
      <c r="O1013" s="176" t="str">
        <f>IF(ISBLANK(INDEX('Policy Characteristics'!I:I,MATCH($C1013,'Policy Characteristics'!$C:$C,0))),"",INDEX('Policy Characteristics'!I:I,MATCH($C1013,'Policy Characteristics'!$C:$C,0)))</f>
        <v>% of potential achieved</v>
      </c>
      <c r="P1013" s="176" t="str">
        <f>IF(ISBLANK(INDEX('Policy Characteristics'!J:J,MATCH($C1013,'Policy Characteristics'!$C:$C,0))),"",INDEX('Policy Characteristics'!J:J,MATCH($C1013,'Policy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3" s="176" t="str">
        <f>IF(ISBLANK(INDEX('Policy Characteristics'!K:K,MATCH($C1013,'Policy Characteristics'!$C:$C,0))),"",INDEX('Policy Characteristics'!K:K,MATCH($C1013,'Policy Characteristics'!$C:$C,0)))</f>
        <v/>
      </c>
      <c r="R1013" s="176" t="str">
        <f>IF(ISBLANK(INDEX('Policy Characteristics'!L:L,MATCH($C1013,'Policy Characteristics'!$C:$C,0))),"",INDEX('Policy Characteristics'!L:L,MATCH($C1013,'Policy Characteristics'!$C:$C,0)))</f>
        <v/>
      </c>
    </row>
    <row r="1014" spans="1:18" s="2" customFormat="1" x14ac:dyDescent="0.25">
      <c r="A1014" s="176" t="str">
        <f>IF(ISBLANK(INDEX('Policy Characteristics'!A:A,MATCH($C1014,'Policy Characteristics'!$C:$C,0))),"",INDEX('Policy Characteristics'!A:A,MATCH($C1014,'Policy Characteristics'!$C:$C,0)))</f>
        <v>Industry</v>
      </c>
      <c r="B1014" s="184" t="str">
        <f>IF(ISBLANK(INDEX('Policy Characteristics'!B:B,MATCH($C1014,'Policy Characteristics'!$C:$C,0))),"",INDEX('Policy Characteristics'!B:B,MATCH($C1014,'Policy Characteristics'!$C:$C,0)))</f>
        <v>Feedstock Shifting</v>
      </c>
      <c r="C1014" s="176" t="str">
        <f t="shared" si="42"/>
        <v>Fraction of Feedstock Shifted This Year</v>
      </c>
      <c r="D1014" s="6" t="s">
        <v>1949</v>
      </c>
      <c r="E1014" s="47" t="s">
        <v>1582</v>
      </c>
      <c r="F1014" t="s">
        <v>1911</v>
      </c>
      <c r="G1014" s="47" t="s">
        <v>1585</v>
      </c>
      <c r="H1014" s="49">
        <v>2636</v>
      </c>
      <c r="I1014" s="197" t="s">
        <v>44</v>
      </c>
      <c r="J1014" s="177" t="str">
        <f>IF(ISBLANK(INDEX('Policy Characteristics'!D:D,MATCH($C1014,'Policy Characteristics'!$C:$C,0))),"",INDEX('Policy Characteristics'!D:D,MATCH($C1014,'Policy Characteristics'!$C:$C,0)))</f>
        <v>Feedstock Shifting</v>
      </c>
      <c r="K1014" s="176" t="str">
        <f>IF(ISBLANK(INDEX('Policy Characteristics'!E:E,MATCH($C1014,'Policy Characteristics'!$C:$C,0))),"",INDEX('Policy Characteristics'!E:E,MATCH($C1014,'Policy Characteristics'!$C:$C,0)))</f>
        <v>indst feedstock shifting</v>
      </c>
      <c r="L1014" s="176">
        <f>IF(ISBLANK(INDEX('Policy Characteristics'!F:F,MATCH($C1014,'Policy Characteristics'!$C:$C,0))),"",INDEX('Policy Characteristics'!F:F,MATCH($C1014,'Policy Characteristics'!$C:$C,0)))</f>
        <v>0</v>
      </c>
      <c r="M1014" s="176">
        <f>IF(ISBLANK(INDEX('Policy Characteristics'!G:G,MATCH($C1014,'Policy Characteristics'!$C:$C,0))),"",INDEX('Policy Characteristics'!G:G,MATCH($C1014,'Policy Characteristics'!$C:$C,0)))</f>
        <v>1</v>
      </c>
      <c r="N1014" s="176">
        <f>IF(ISBLANK(INDEX('Policy Characteristics'!H:H,MATCH($C1014,'Policy Characteristics'!$C:$C,0))),"",INDEX('Policy Characteristics'!H:H,MATCH($C1014,'Policy Characteristics'!$C:$C,0)))</f>
        <v>0.01</v>
      </c>
      <c r="O1014" s="176" t="str">
        <f>IF(ISBLANK(INDEX('Policy Characteristics'!I:I,MATCH($C1014,'Policy Characteristics'!$C:$C,0))),"",INDEX('Policy Characteristics'!I:I,MATCH($C1014,'Policy Characteristics'!$C:$C,0)))</f>
        <v>% of potential achieved</v>
      </c>
      <c r="P1014" s="176" t="str">
        <f>IF(ISBLANK(INDEX('Policy Characteristics'!J:J,MATCH($C1014,'Policy Characteristics'!$C:$C,0))),"",INDEX('Policy Characteristics'!J:J,MATCH($C1014,'Policy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4" s="176" t="str">
        <f>IF(ISBLANK(INDEX('Policy Characteristics'!K:K,MATCH($C1014,'Policy Characteristics'!$C:$C,0))),"",INDEX('Policy Characteristics'!K:K,MATCH($C1014,'Policy Characteristics'!$C:$C,0)))</f>
        <v/>
      </c>
      <c r="R1014" s="176" t="str">
        <f>IF(ISBLANK(INDEX('Policy Characteristics'!L:L,MATCH($C1014,'Policy Characteristics'!$C:$C,0))),"",INDEX('Policy Characteristics'!L:L,MATCH($C1014,'Policy Characteristics'!$C:$C,0)))</f>
        <v/>
      </c>
    </row>
    <row r="1015" spans="1:18" s="2" customFormat="1" x14ac:dyDescent="0.25">
      <c r="A1015" s="176" t="str">
        <f>IF(ISBLANK(INDEX('Policy Characteristics'!A:A,MATCH($C1015,'Policy Characteristics'!$C:$C,0))),"",INDEX('Policy Characteristics'!A:A,MATCH($C1015,'Policy Characteristics'!$C:$C,0)))</f>
        <v>Industry</v>
      </c>
      <c r="B1015" s="184" t="str">
        <f>IF(ISBLANK(INDEX('Policy Characteristics'!B:B,MATCH($C1015,'Policy Characteristics'!$C:$C,0))),"",INDEX('Policy Characteristics'!B:B,MATCH($C1015,'Policy Characteristics'!$C:$C,0)))</f>
        <v>Feedstock Shifting</v>
      </c>
      <c r="C1015" s="176" t="str">
        <f t="shared" si="42"/>
        <v>Fraction of Feedstock Shifted This Year</v>
      </c>
      <c r="D1015" s="6" t="s">
        <v>1949</v>
      </c>
      <c r="E1015" s="47" t="s">
        <v>1583</v>
      </c>
      <c r="F1015" t="s">
        <v>1911</v>
      </c>
      <c r="G1015" s="47" t="s">
        <v>1587</v>
      </c>
      <c r="H1015" s="49">
        <v>2637</v>
      </c>
      <c r="I1015" s="197" t="s">
        <v>44</v>
      </c>
      <c r="J1015" s="177" t="str">
        <f>IF(ISBLANK(INDEX('Policy Characteristics'!D:D,MATCH($C1015,'Policy Characteristics'!$C:$C,0))),"",INDEX('Policy Characteristics'!D:D,MATCH($C1015,'Policy Characteristics'!$C:$C,0)))</f>
        <v>Feedstock Shifting</v>
      </c>
      <c r="K1015" s="176" t="str">
        <f>IF(ISBLANK(INDEX('Policy Characteristics'!E:E,MATCH($C1015,'Policy Characteristics'!$C:$C,0))),"",INDEX('Policy Characteristics'!E:E,MATCH($C1015,'Policy Characteristics'!$C:$C,0)))</f>
        <v>indst feedstock shifting</v>
      </c>
      <c r="L1015" s="176">
        <f>IF(ISBLANK(INDEX('Policy Characteristics'!F:F,MATCH($C1015,'Policy Characteristics'!$C:$C,0))),"",INDEX('Policy Characteristics'!F:F,MATCH($C1015,'Policy Characteristics'!$C:$C,0)))</f>
        <v>0</v>
      </c>
      <c r="M1015" s="176">
        <f>IF(ISBLANK(INDEX('Policy Characteristics'!G:G,MATCH($C1015,'Policy Characteristics'!$C:$C,0))),"",INDEX('Policy Characteristics'!G:G,MATCH($C1015,'Policy Characteristics'!$C:$C,0)))</f>
        <v>1</v>
      </c>
      <c r="N1015" s="176">
        <f>IF(ISBLANK(INDEX('Policy Characteristics'!H:H,MATCH($C1015,'Policy Characteristics'!$C:$C,0))),"",INDEX('Policy Characteristics'!H:H,MATCH($C1015,'Policy Characteristics'!$C:$C,0)))</f>
        <v>0.01</v>
      </c>
      <c r="O1015" s="176" t="str">
        <f>IF(ISBLANK(INDEX('Policy Characteristics'!I:I,MATCH($C1015,'Policy Characteristics'!$C:$C,0))),"",INDEX('Policy Characteristics'!I:I,MATCH($C1015,'Policy Characteristics'!$C:$C,0)))</f>
        <v>% of potential achieved</v>
      </c>
      <c r="P1015" s="176" t="str">
        <f>IF(ISBLANK(INDEX('Policy Characteristics'!J:J,MATCH($C1015,'Policy Characteristics'!$C:$C,0))),"",INDEX('Policy Characteristics'!J:J,MATCH($C1015,'Policy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5" s="176" t="str">
        <f>IF(ISBLANK(INDEX('Policy Characteristics'!K:K,MATCH($C1015,'Policy Characteristics'!$C:$C,0))),"",INDEX('Policy Characteristics'!K:K,MATCH($C1015,'Policy Characteristics'!$C:$C,0)))</f>
        <v/>
      </c>
      <c r="R1015" s="176" t="str">
        <f>IF(ISBLANK(INDEX('Policy Characteristics'!L:L,MATCH($C1015,'Policy Characteristics'!$C:$C,0))),"",INDEX('Policy Characteristics'!L:L,MATCH($C1015,'Policy Characteristics'!$C:$C,0)))</f>
        <v/>
      </c>
    </row>
    <row r="1016" spans="1:18" s="2" customFormat="1" x14ac:dyDescent="0.25">
      <c r="A1016" s="176" t="str">
        <f>IF(ISBLANK(INDEX('Policy Characteristics'!A:A,MATCH($C1016,'Policy Characteristics'!$C:$C,0))),"",INDEX('Policy Characteristics'!A:A,MATCH($C1016,'Policy Characteristics'!$C:$C,0)))</f>
        <v>Industry</v>
      </c>
      <c r="B1016" s="184" t="str">
        <f>IF(ISBLANK(INDEX('Policy Characteristics'!B:B,MATCH($C1016,'Policy Characteristics'!$C:$C,0))),"",INDEX('Policy Characteristics'!B:B,MATCH($C1016,'Policy Characteristics'!$C:$C,0)))</f>
        <v>Feedstock Shifting</v>
      </c>
      <c r="C1016" s="176" t="str">
        <f t="shared" si="42"/>
        <v>Fraction of Feedstock Shifted This Year</v>
      </c>
      <c r="D1016" s="6" t="s">
        <v>1949</v>
      </c>
      <c r="E1016" s="47" t="s">
        <v>1584</v>
      </c>
      <c r="F1016" t="s">
        <v>1911</v>
      </c>
      <c r="G1016" s="47" t="s">
        <v>1588</v>
      </c>
      <c r="H1016" s="49">
        <v>2638</v>
      </c>
      <c r="I1016" s="197" t="s">
        <v>44</v>
      </c>
      <c r="J1016" s="177" t="str">
        <f>IF(ISBLANK(INDEX('Policy Characteristics'!D:D,MATCH($C1016,'Policy Characteristics'!$C:$C,0))),"",INDEX('Policy Characteristics'!D:D,MATCH($C1016,'Policy Characteristics'!$C:$C,0)))</f>
        <v>Feedstock Shifting</v>
      </c>
      <c r="K1016" s="176" t="str">
        <f>IF(ISBLANK(INDEX('Policy Characteristics'!E:E,MATCH($C1016,'Policy Characteristics'!$C:$C,0))),"",INDEX('Policy Characteristics'!E:E,MATCH($C1016,'Policy Characteristics'!$C:$C,0)))</f>
        <v>indst feedstock shifting</v>
      </c>
      <c r="L1016" s="176">
        <f>IF(ISBLANK(INDEX('Policy Characteristics'!F:F,MATCH($C1016,'Policy Characteristics'!$C:$C,0))),"",INDEX('Policy Characteristics'!F:F,MATCH($C1016,'Policy Characteristics'!$C:$C,0)))</f>
        <v>0</v>
      </c>
      <c r="M1016" s="176">
        <f>IF(ISBLANK(INDEX('Policy Characteristics'!G:G,MATCH($C1016,'Policy Characteristics'!$C:$C,0))),"",INDEX('Policy Characteristics'!G:G,MATCH($C1016,'Policy Characteristics'!$C:$C,0)))</f>
        <v>1</v>
      </c>
      <c r="N1016" s="176">
        <f>IF(ISBLANK(INDEX('Policy Characteristics'!H:H,MATCH($C1016,'Policy Characteristics'!$C:$C,0))),"",INDEX('Policy Characteristics'!H:H,MATCH($C1016,'Policy Characteristics'!$C:$C,0)))</f>
        <v>0.01</v>
      </c>
      <c r="O1016" s="176" t="str">
        <f>IF(ISBLANK(INDEX('Policy Characteristics'!I:I,MATCH($C1016,'Policy Characteristics'!$C:$C,0))),"",INDEX('Policy Characteristics'!I:I,MATCH($C1016,'Policy Characteristics'!$C:$C,0)))</f>
        <v>% of potential achieved</v>
      </c>
      <c r="P1016" s="176" t="str">
        <f>IF(ISBLANK(INDEX('Policy Characteristics'!J:J,MATCH($C1016,'Policy Characteristics'!$C:$C,0))),"",INDEX('Policy Characteristics'!J:J,MATCH($C1016,'Policy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6" s="176" t="str">
        <f>IF(ISBLANK(INDEX('Policy Characteristics'!K:K,MATCH($C1016,'Policy Characteristics'!$C:$C,0))),"",INDEX('Policy Characteristics'!K:K,MATCH($C1016,'Policy Characteristics'!$C:$C,0)))</f>
        <v/>
      </c>
      <c r="R1016" s="176" t="str">
        <f>IF(ISBLANK(INDEX('Policy Characteristics'!L:L,MATCH($C1016,'Policy Characteristics'!$C:$C,0))),"",INDEX('Policy Characteristics'!L:L,MATCH($C1016,'Policy Characteristics'!$C:$C,0)))</f>
        <v/>
      </c>
    </row>
    <row r="1017" spans="1:18" s="2" customFormat="1" x14ac:dyDescent="0.25">
      <c r="A1017" s="176" t="str">
        <f>IF(ISBLANK(INDEX('Policy Characteristics'!A:A,MATCH($C1017,'Policy Characteristics'!$C:$C,0))),"",INDEX('Policy Characteristics'!A:A,MATCH($C1017,'Policy Characteristics'!$C:$C,0)))</f>
        <v>Industry</v>
      </c>
      <c r="B1017" s="184" t="str">
        <f>IF(ISBLANK(INDEX('Policy Characteristics'!B:B,MATCH($C1017,'Policy Characteristics'!$C:$C,0))),"",INDEX('Policy Characteristics'!B:B,MATCH($C1017,'Policy Characteristics'!$C:$C,0)))</f>
        <v>Feedstock Shifting</v>
      </c>
      <c r="C1017" s="176" t="str">
        <f t="shared" si="42"/>
        <v>Fraction of Feedstock Shifted This Year</v>
      </c>
      <c r="D1017" s="6" t="s">
        <v>1949</v>
      </c>
      <c r="E1017" s="47" t="s">
        <v>1581</v>
      </c>
      <c r="F1017" t="s">
        <v>1911</v>
      </c>
      <c r="G1017" s="47" t="s">
        <v>1586</v>
      </c>
      <c r="H1017" s="49">
        <v>2639</v>
      </c>
      <c r="I1017" s="197" t="s">
        <v>44</v>
      </c>
      <c r="J1017" s="177" t="str">
        <f>IF(ISBLANK(INDEX('Policy Characteristics'!D:D,MATCH($C1017,'Policy Characteristics'!$C:$C,0))),"",INDEX('Policy Characteristics'!D:D,MATCH($C1017,'Policy Characteristics'!$C:$C,0)))</f>
        <v>Feedstock Shifting</v>
      </c>
      <c r="K1017" s="176" t="str">
        <f>IF(ISBLANK(INDEX('Policy Characteristics'!E:E,MATCH($C1017,'Policy Characteristics'!$C:$C,0))),"",INDEX('Policy Characteristics'!E:E,MATCH($C1017,'Policy Characteristics'!$C:$C,0)))</f>
        <v>indst feedstock shifting</v>
      </c>
      <c r="L1017" s="176">
        <f>IF(ISBLANK(INDEX('Policy Characteristics'!F:F,MATCH($C1017,'Policy Characteristics'!$C:$C,0))),"",INDEX('Policy Characteristics'!F:F,MATCH($C1017,'Policy Characteristics'!$C:$C,0)))</f>
        <v>0</v>
      </c>
      <c r="M1017" s="176">
        <f>IF(ISBLANK(INDEX('Policy Characteristics'!G:G,MATCH($C1017,'Policy Characteristics'!$C:$C,0))),"",INDEX('Policy Characteristics'!G:G,MATCH($C1017,'Policy Characteristics'!$C:$C,0)))</f>
        <v>1</v>
      </c>
      <c r="N1017" s="176">
        <f>IF(ISBLANK(INDEX('Policy Characteristics'!H:H,MATCH($C1017,'Policy Characteristics'!$C:$C,0))),"",INDEX('Policy Characteristics'!H:H,MATCH($C1017,'Policy Characteristics'!$C:$C,0)))</f>
        <v>0.01</v>
      </c>
      <c r="O1017" s="176" t="str">
        <f>IF(ISBLANK(INDEX('Policy Characteristics'!I:I,MATCH($C1017,'Policy Characteristics'!$C:$C,0))),"",INDEX('Policy Characteristics'!I:I,MATCH($C1017,'Policy Characteristics'!$C:$C,0)))</f>
        <v>% of potential achieved</v>
      </c>
      <c r="P1017" s="176" t="str">
        <f>IF(ISBLANK(INDEX('Policy Characteristics'!J:J,MATCH($C1017,'Policy Characteristics'!$C:$C,0))),"",INDEX('Policy Characteristics'!J:J,MATCH($C1017,'Policy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7" s="176" t="str">
        <f>IF(ISBLANK(INDEX('Policy Characteristics'!K:K,MATCH($C1017,'Policy Characteristics'!$C:$C,0))),"",INDEX('Policy Characteristics'!K:K,MATCH($C1017,'Policy Characteristics'!$C:$C,0)))</f>
        <v/>
      </c>
      <c r="R1017" s="176" t="str">
        <f>IF(ISBLANK(INDEX('Policy Characteristics'!L:L,MATCH($C1017,'Policy Characteristics'!$C:$C,0))),"",INDEX('Policy Characteristics'!L:L,MATCH($C1017,'Policy Characteristics'!$C:$C,0)))</f>
        <v/>
      </c>
    </row>
    <row r="1018" spans="1:18" s="2" customFormat="1" x14ac:dyDescent="0.25">
      <c r="A1018" s="176" t="str">
        <f>IF(ISBLANK(INDEX('Policy Characteristics'!A:A,MATCH($C1018,'Policy Characteristics'!$C:$C,0))),"",INDEX('Policy Characteristics'!A:A,MATCH($C1018,'Policy Characteristics'!$C:$C,0)))</f>
        <v>Industry</v>
      </c>
      <c r="B1018" s="184" t="str">
        <f>IF(ISBLANK(INDEX('Policy Characteristics'!B:B,MATCH($C1018,'Policy Characteristics'!$C:$C,0))),"",INDEX('Policy Characteristics'!B:B,MATCH($C1018,'Policy Characteristics'!$C:$C,0)))</f>
        <v>Feedstock Shifting</v>
      </c>
      <c r="C1018" s="176" t="str">
        <f t="shared" si="42"/>
        <v>Fraction of Feedstock Shifted This Year</v>
      </c>
      <c r="D1018" s="6" t="s">
        <v>1950</v>
      </c>
      <c r="E1018" s="47" t="s">
        <v>1280</v>
      </c>
      <c r="F1018" t="s">
        <v>1912</v>
      </c>
      <c r="G1018" s="47" t="s">
        <v>1286</v>
      </c>
      <c r="H1018" s="49">
        <v>2640</v>
      </c>
      <c r="I1018" s="197" t="s">
        <v>44</v>
      </c>
      <c r="J1018" s="177" t="str">
        <f>IF(ISBLANK(INDEX('Policy Characteristics'!D:D,MATCH($C1018,'Policy Characteristics'!$C:$C,0))),"",INDEX('Policy Characteristics'!D:D,MATCH($C1018,'Policy Characteristics'!$C:$C,0)))</f>
        <v>Feedstock Shifting</v>
      </c>
      <c r="K1018" s="176" t="str">
        <f>IF(ISBLANK(INDEX('Policy Characteristics'!E:E,MATCH($C1018,'Policy Characteristics'!$C:$C,0))),"",INDEX('Policy Characteristics'!E:E,MATCH($C1018,'Policy Characteristics'!$C:$C,0)))</f>
        <v>indst feedstock shifting</v>
      </c>
      <c r="L1018" s="176">
        <f>IF(ISBLANK(INDEX('Policy Characteristics'!F:F,MATCH($C1018,'Policy Characteristics'!$C:$C,0))),"",INDEX('Policy Characteristics'!F:F,MATCH($C1018,'Policy Characteristics'!$C:$C,0)))</f>
        <v>0</v>
      </c>
      <c r="M1018" s="176">
        <f>IF(ISBLANK(INDEX('Policy Characteristics'!G:G,MATCH($C1018,'Policy Characteristics'!$C:$C,0))),"",INDEX('Policy Characteristics'!G:G,MATCH($C1018,'Policy Characteristics'!$C:$C,0)))</f>
        <v>1</v>
      </c>
      <c r="N1018" s="176">
        <f>IF(ISBLANK(INDEX('Policy Characteristics'!H:H,MATCH($C1018,'Policy Characteristics'!$C:$C,0))),"",INDEX('Policy Characteristics'!H:H,MATCH($C1018,'Policy Characteristics'!$C:$C,0)))</f>
        <v>0.01</v>
      </c>
      <c r="O1018" s="176" t="str">
        <f>IF(ISBLANK(INDEX('Policy Characteristics'!I:I,MATCH($C1018,'Policy Characteristics'!$C:$C,0))),"",INDEX('Policy Characteristics'!I:I,MATCH($C1018,'Policy Characteristics'!$C:$C,0)))</f>
        <v>% of potential achieved</v>
      </c>
      <c r="P1018" s="176" t="str">
        <f>IF(ISBLANK(INDEX('Policy Characteristics'!J:J,MATCH($C1018,'Policy Characteristics'!$C:$C,0))),"",INDEX('Policy Characteristics'!J:J,MATCH($C1018,'Policy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8" s="176" t="str">
        <f>IF(ISBLANK(INDEX('Policy Characteristics'!K:K,MATCH($C1018,'Policy Characteristics'!$C:$C,0))),"",INDEX('Policy Characteristics'!K:K,MATCH($C1018,'Policy Characteristics'!$C:$C,0)))</f>
        <v/>
      </c>
      <c r="R1018" s="176" t="str">
        <f>IF(ISBLANK(INDEX('Policy Characteristics'!L:L,MATCH($C1018,'Policy Characteristics'!$C:$C,0))),"",INDEX('Policy Characteristics'!L:L,MATCH($C1018,'Policy Characteristics'!$C:$C,0)))</f>
        <v/>
      </c>
    </row>
    <row r="1019" spans="1:18" s="2" customFormat="1" x14ac:dyDescent="0.25">
      <c r="A1019" s="176" t="str">
        <f>IF(ISBLANK(INDEX('Policy Characteristics'!A:A,MATCH($C1019,'Policy Characteristics'!$C:$C,0))),"",INDEX('Policy Characteristics'!A:A,MATCH($C1019,'Policy Characteristics'!$C:$C,0)))</f>
        <v>Industry</v>
      </c>
      <c r="B1019" s="184" t="str">
        <f>IF(ISBLANK(INDEX('Policy Characteristics'!B:B,MATCH($C1019,'Policy Characteristics'!$C:$C,0))),"",INDEX('Policy Characteristics'!B:B,MATCH($C1019,'Policy Characteristics'!$C:$C,0)))</f>
        <v>Feedstock Shifting</v>
      </c>
      <c r="C1019" s="176" t="str">
        <f t="shared" si="42"/>
        <v>Fraction of Feedstock Shifted This Year</v>
      </c>
      <c r="D1019" s="6" t="s">
        <v>1950</v>
      </c>
      <c r="E1019" s="47" t="s">
        <v>1281</v>
      </c>
      <c r="F1019" t="s">
        <v>1912</v>
      </c>
      <c r="G1019" s="47" t="s">
        <v>1289</v>
      </c>
      <c r="H1019" s="49">
        <v>2641</v>
      </c>
      <c r="I1019" s="197" t="s">
        <v>44</v>
      </c>
      <c r="J1019" s="177" t="str">
        <f>IF(ISBLANK(INDEX('Policy Characteristics'!D:D,MATCH($C1019,'Policy Characteristics'!$C:$C,0))),"",INDEX('Policy Characteristics'!D:D,MATCH($C1019,'Policy Characteristics'!$C:$C,0)))</f>
        <v>Feedstock Shifting</v>
      </c>
      <c r="K1019" s="176" t="str">
        <f>IF(ISBLANK(INDEX('Policy Characteristics'!E:E,MATCH($C1019,'Policy Characteristics'!$C:$C,0))),"",INDEX('Policy Characteristics'!E:E,MATCH($C1019,'Policy Characteristics'!$C:$C,0)))</f>
        <v>indst feedstock shifting</v>
      </c>
      <c r="L1019" s="176">
        <f>IF(ISBLANK(INDEX('Policy Characteristics'!F:F,MATCH($C1019,'Policy Characteristics'!$C:$C,0))),"",INDEX('Policy Characteristics'!F:F,MATCH($C1019,'Policy Characteristics'!$C:$C,0)))</f>
        <v>0</v>
      </c>
      <c r="M1019" s="176">
        <f>IF(ISBLANK(INDEX('Policy Characteristics'!G:G,MATCH($C1019,'Policy Characteristics'!$C:$C,0))),"",INDEX('Policy Characteristics'!G:G,MATCH($C1019,'Policy Characteristics'!$C:$C,0)))</f>
        <v>1</v>
      </c>
      <c r="N1019" s="176">
        <f>IF(ISBLANK(INDEX('Policy Characteristics'!H:H,MATCH($C1019,'Policy Characteristics'!$C:$C,0))),"",INDEX('Policy Characteristics'!H:H,MATCH($C1019,'Policy Characteristics'!$C:$C,0)))</f>
        <v>0.01</v>
      </c>
      <c r="O1019" s="176" t="str">
        <f>IF(ISBLANK(INDEX('Policy Characteristics'!I:I,MATCH($C1019,'Policy Characteristics'!$C:$C,0))),"",INDEX('Policy Characteristics'!I:I,MATCH($C1019,'Policy Characteristics'!$C:$C,0)))</f>
        <v>% of potential achieved</v>
      </c>
      <c r="P1019" s="176" t="str">
        <f>IF(ISBLANK(INDEX('Policy Characteristics'!J:J,MATCH($C1019,'Policy Characteristics'!$C:$C,0))),"",INDEX('Policy Characteristics'!J:J,MATCH($C1019,'Policy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9" s="176" t="str">
        <f>IF(ISBLANK(INDEX('Policy Characteristics'!K:K,MATCH($C1019,'Policy Characteristics'!$C:$C,0))),"",INDEX('Policy Characteristics'!K:K,MATCH($C1019,'Policy Characteristics'!$C:$C,0)))</f>
        <v/>
      </c>
      <c r="R1019" s="176" t="str">
        <f>IF(ISBLANK(INDEX('Policy Characteristics'!L:L,MATCH($C1019,'Policy Characteristics'!$C:$C,0))),"",INDEX('Policy Characteristics'!L:L,MATCH($C1019,'Policy Characteristics'!$C:$C,0)))</f>
        <v/>
      </c>
    </row>
    <row r="1020" spans="1:18" s="2" customFormat="1" x14ac:dyDescent="0.25">
      <c r="A1020" s="176" t="str">
        <f>IF(ISBLANK(INDEX('Policy Characteristics'!A:A,MATCH($C1020,'Policy Characteristics'!$C:$C,0))),"",INDEX('Policy Characteristics'!A:A,MATCH($C1020,'Policy Characteristics'!$C:$C,0)))</f>
        <v>Industry</v>
      </c>
      <c r="B1020" s="184" t="str">
        <f>IF(ISBLANK(INDEX('Policy Characteristics'!B:B,MATCH($C1020,'Policy Characteristics'!$C:$C,0))),"",INDEX('Policy Characteristics'!B:B,MATCH($C1020,'Policy Characteristics'!$C:$C,0)))</f>
        <v>Feedstock Shifting</v>
      </c>
      <c r="C1020" s="176" t="str">
        <f t="shared" si="42"/>
        <v>Fraction of Feedstock Shifted This Year</v>
      </c>
      <c r="D1020" s="6" t="s">
        <v>1950</v>
      </c>
      <c r="E1020" s="47" t="s">
        <v>1282</v>
      </c>
      <c r="F1020" t="s">
        <v>1912</v>
      </c>
      <c r="G1020" s="47" t="s">
        <v>1290</v>
      </c>
      <c r="H1020" s="49">
        <v>2642</v>
      </c>
      <c r="I1020" s="197" t="s">
        <v>44</v>
      </c>
      <c r="J1020" s="177" t="str">
        <f>IF(ISBLANK(INDEX('Policy Characteristics'!D:D,MATCH($C1020,'Policy Characteristics'!$C:$C,0))),"",INDEX('Policy Characteristics'!D:D,MATCH($C1020,'Policy Characteristics'!$C:$C,0)))</f>
        <v>Feedstock Shifting</v>
      </c>
      <c r="K1020" s="176" t="str">
        <f>IF(ISBLANK(INDEX('Policy Characteristics'!E:E,MATCH($C1020,'Policy Characteristics'!$C:$C,0))),"",INDEX('Policy Characteristics'!E:E,MATCH($C1020,'Policy Characteristics'!$C:$C,0)))</f>
        <v>indst feedstock shifting</v>
      </c>
      <c r="L1020" s="176">
        <f>IF(ISBLANK(INDEX('Policy Characteristics'!F:F,MATCH($C1020,'Policy Characteristics'!$C:$C,0))),"",INDEX('Policy Characteristics'!F:F,MATCH($C1020,'Policy Characteristics'!$C:$C,0)))</f>
        <v>0</v>
      </c>
      <c r="M1020" s="176">
        <f>IF(ISBLANK(INDEX('Policy Characteristics'!G:G,MATCH($C1020,'Policy Characteristics'!$C:$C,0))),"",INDEX('Policy Characteristics'!G:G,MATCH($C1020,'Policy Characteristics'!$C:$C,0)))</f>
        <v>1</v>
      </c>
      <c r="N1020" s="176">
        <f>IF(ISBLANK(INDEX('Policy Characteristics'!H:H,MATCH($C1020,'Policy Characteristics'!$C:$C,0))),"",INDEX('Policy Characteristics'!H:H,MATCH($C1020,'Policy Characteristics'!$C:$C,0)))</f>
        <v>0.01</v>
      </c>
      <c r="O1020" s="176" t="str">
        <f>IF(ISBLANK(INDEX('Policy Characteristics'!I:I,MATCH($C1020,'Policy Characteristics'!$C:$C,0))),"",INDEX('Policy Characteristics'!I:I,MATCH($C1020,'Policy Characteristics'!$C:$C,0)))</f>
        <v>% of potential achieved</v>
      </c>
      <c r="P1020" s="176" t="str">
        <f>IF(ISBLANK(INDEX('Policy Characteristics'!J:J,MATCH($C1020,'Policy Characteristics'!$C:$C,0))),"",INDEX('Policy Characteristics'!J:J,MATCH($C1020,'Policy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0" s="176" t="str">
        <f>IF(ISBLANK(INDEX('Policy Characteristics'!K:K,MATCH($C1020,'Policy Characteristics'!$C:$C,0))),"",INDEX('Policy Characteristics'!K:K,MATCH($C1020,'Policy Characteristics'!$C:$C,0)))</f>
        <v/>
      </c>
      <c r="R1020" s="176" t="str">
        <f>IF(ISBLANK(INDEX('Policy Characteristics'!L:L,MATCH($C1020,'Policy Characteristics'!$C:$C,0))),"",INDEX('Policy Characteristics'!L:L,MATCH($C1020,'Policy Characteristics'!$C:$C,0)))</f>
        <v/>
      </c>
    </row>
    <row r="1021" spans="1:18" s="2" customFormat="1" x14ac:dyDescent="0.25">
      <c r="A1021" s="176" t="str">
        <f>IF(ISBLANK(INDEX('Policy Characteristics'!A:A,MATCH($C1021,'Policy Characteristics'!$C:$C,0))),"",INDEX('Policy Characteristics'!A:A,MATCH($C1021,'Policy Characteristics'!$C:$C,0)))</f>
        <v>Industry</v>
      </c>
      <c r="B1021" s="184" t="str">
        <f>IF(ISBLANK(INDEX('Policy Characteristics'!B:B,MATCH($C1021,'Policy Characteristics'!$C:$C,0))),"",INDEX('Policy Characteristics'!B:B,MATCH($C1021,'Policy Characteristics'!$C:$C,0)))</f>
        <v>Feedstock Shifting</v>
      </c>
      <c r="C1021" s="176" t="str">
        <f t="shared" si="42"/>
        <v>Fraction of Feedstock Shifted This Year</v>
      </c>
      <c r="D1021" s="6" t="s">
        <v>1950</v>
      </c>
      <c r="E1021" s="47" t="s">
        <v>1283</v>
      </c>
      <c r="F1021" t="s">
        <v>1912</v>
      </c>
      <c r="G1021" s="47" t="s">
        <v>1287</v>
      </c>
      <c r="H1021" s="49">
        <v>2643</v>
      </c>
      <c r="I1021" s="197" t="s">
        <v>44</v>
      </c>
      <c r="J1021" s="177" t="str">
        <f>IF(ISBLANK(INDEX('Policy Characteristics'!D:D,MATCH($C1021,'Policy Characteristics'!$C:$C,0))),"",INDEX('Policy Characteristics'!D:D,MATCH($C1021,'Policy Characteristics'!$C:$C,0)))</f>
        <v>Feedstock Shifting</v>
      </c>
      <c r="K1021" s="176" t="str">
        <f>IF(ISBLANK(INDEX('Policy Characteristics'!E:E,MATCH($C1021,'Policy Characteristics'!$C:$C,0))),"",INDEX('Policy Characteristics'!E:E,MATCH($C1021,'Policy Characteristics'!$C:$C,0)))</f>
        <v>indst feedstock shifting</v>
      </c>
      <c r="L1021" s="176">
        <f>IF(ISBLANK(INDEX('Policy Characteristics'!F:F,MATCH($C1021,'Policy Characteristics'!$C:$C,0))),"",INDEX('Policy Characteristics'!F:F,MATCH($C1021,'Policy Characteristics'!$C:$C,0)))</f>
        <v>0</v>
      </c>
      <c r="M1021" s="176">
        <f>IF(ISBLANK(INDEX('Policy Characteristics'!G:G,MATCH($C1021,'Policy Characteristics'!$C:$C,0))),"",INDEX('Policy Characteristics'!G:G,MATCH($C1021,'Policy Characteristics'!$C:$C,0)))</f>
        <v>1</v>
      </c>
      <c r="N1021" s="176">
        <f>IF(ISBLANK(INDEX('Policy Characteristics'!H:H,MATCH($C1021,'Policy Characteristics'!$C:$C,0))),"",INDEX('Policy Characteristics'!H:H,MATCH($C1021,'Policy Characteristics'!$C:$C,0)))</f>
        <v>0.01</v>
      </c>
      <c r="O1021" s="176" t="str">
        <f>IF(ISBLANK(INDEX('Policy Characteristics'!I:I,MATCH($C1021,'Policy Characteristics'!$C:$C,0))),"",INDEX('Policy Characteristics'!I:I,MATCH($C1021,'Policy Characteristics'!$C:$C,0)))</f>
        <v>% of potential achieved</v>
      </c>
      <c r="P1021" s="176" t="str">
        <f>IF(ISBLANK(INDEX('Policy Characteristics'!J:J,MATCH($C1021,'Policy Characteristics'!$C:$C,0))),"",INDEX('Policy Characteristics'!J:J,MATCH($C1021,'Policy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1" s="176" t="str">
        <f>IF(ISBLANK(INDEX('Policy Characteristics'!K:K,MATCH($C1021,'Policy Characteristics'!$C:$C,0))),"",INDEX('Policy Characteristics'!K:K,MATCH($C1021,'Policy Characteristics'!$C:$C,0)))</f>
        <v/>
      </c>
      <c r="R1021" s="176" t="str">
        <f>IF(ISBLANK(INDEX('Policy Characteristics'!L:L,MATCH($C1021,'Policy Characteristics'!$C:$C,0))),"",INDEX('Policy Characteristics'!L:L,MATCH($C1021,'Policy Characteristics'!$C:$C,0)))</f>
        <v/>
      </c>
    </row>
    <row r="1022" spans="1:18" s="2" customFormat="1" x14ac:dyDescent="0.25">
      <c r="A1022" s="176" t="str">
        <f>IF(ISBLANK(INDEX('Policy Characteristics'!A:A,MATCH($C1022,'Policy Characteristics'!$C:$C,0))),"",INDEX('Policy Characteristics'!A:A,MATCH($C1022,'Policy Characteristics'!$C:$C,0)))</f>
        <v>Industry</v>
      </c>
      <c r="B1022" s="184" t="str">
        <f>IF(ISBLANK(INDEX('Policy Characteristics'!B:B,MATCH($C1022,'Policy Characteristics'!$C:$C,0))),"",INDEX('Policy Characteristics'!B:B,MATCH($C1022,'Policy Characteristics'!$C:$C,0)))</f>
        <v>Feedstock Shifting</v>
      </c>
      <c r="C1022" s="176" t="str">
        <f t="shared" si="42"/>
        <v>Fraction of Feedstock Shifted This Year</v>
      </c>
      <c r="D1022" s="6" t="s">
        <v>1950</v>
      </c>
      <c r="E1022" s="47" t="s">
        <v>1284</v>
      </c>
      <c r="F1022" t="s">
        <v>1912</v>
      </c>
      <c r="G1022" s="47" t="s">
        <v>1288</v>
      </c>
      <c r="H1022" s="49">
        <v>2644</v>
      </c>
      <c r="I1022" s="197" t="s">
        <v>44</v>
      </c>
      <c r="J1022" s="177" t="str">
        <f>IF(ISBLANK(INDEX('Policy Characteristics'!D:D,MATCH($C1022,'Policy Characteristics'!$C:$C,0))),"",INDEX('Policy Characteristics'!D:D,MATCH($C1022,'Policy Characteristics'!$C:$C,0)))</f>
        <v>Feedstock Shifting</v>
      </c>
      <c r="K1022" s="176" t="str">
        <f>IF(ISBLANK(INDEX('Policy Characteristics'!E:E,MATCH($C1022,'Policy Characteristics'!$C:$C,0))),"",INDEX('Policy Characteristics'!E:E,MATCH($C1022,'Policy Characteristics'!$C:$C,0)))</f>
        <v>indst feedstock shifting</v>
      </c>
      <c r="L1022" s="176">
        <f>IF(ISBLANK(INDEX('Policy Characteristics'!F:F,MATCH($C1022,'Policy Characteristics'!$C:$C,0))),"",INDEX('Policy Characteristics'!F:F,MATCH($C1022,'Policy Characteristics'!$C:$C,0)))</f>
        <v>0</v>
      </c>
      <c r="M1022" s="176">
        <f>IF(ISBLANK(INDEX('Policy Characteristics'!G:G,MATCH($C1022,'Policy Characteristics'!$C:$C,0))),"",INDEX('Policy Characteristics'!G:G,MATCH($C1022,'Policy Characteristics'!$C:$C,0)))</f>
        <v>1</v>
      </c>
      <c r="N1022" s="176">
        <f>IF(ISBLANK(INDEX('Policy Characteristics'!H:H,MATCH($C1022,'Policy Characteristics'!$C:$C,0))),"",INDEX('Policy Characteristics'!H:H,MATCH($C1022,'Policy Characteristics'!$C:$C,0)))</f>
        <v>0.01</v>
      </c>
      <c r="O1022" s="176" t="str">
        <f>IF(ISBLANK(INDEX('Policy Characteristics'!I:I,MATCH($C1022,'Policy Characteristics'!$C:$C,0))),"",INDEX('Policy Characteristics'!I:I,MATCH($C1022,'Policy Characteristics'!$C:$C,0)))</f>
        <v>% of potential achieved</v>
      </c>
      <c r="P1022" s="176" t="str">
        <f>IF(ISBLANK(INDEX('Policy Characteristics'!J:J,MATCH($C1022,'Policy Characteristics'!$C:$C,0))),"",INDEX('Policy Characteristics'!J:J,MATCH($C1022,'Policy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2" s="176" t="str">
        <f>IF(ISBLANK(INDEX('Policy Characteristics'!K:K,MATCH($C1022,'Policy Characteristics'!$C:$C,0))),"",INDEX('Policy Characteristics'!K:K,MATCH($C1022,'Policy Characteristics'!$C:$C,0)))</f>
        <v/>
      </c>
      <c r="R1022" s="176" t="str">
        <f>IF(ISBLANK(INDEX('Policy Characteristics'!L:L,MATCH($C1022,'Policy Characteristics'!$C:$C,0))),"",INDEX('Policy Characteristics'!L:L,MATCH($C1022,'Policy Characteristics'!$C:$C,0)))</f>
        <v/>
      </c>
    </row>
    <row r="1023" spans="1:18" s="2" customFormat="1" x14ac:dyDescent="0.25">
      <c r="A1023" s="176" t="str">
        <f>IF(ISBLANK(INDEX('Policy Characteristics'!A:A,MATCH($C1023,'Policy Characteristics'!$C:$C,0))),"",INDEX('Policy Characteristics'!A:A,MATCH($C1023,'Policy Characteristics'!$C:$C,0)))</f>
        <v>Industry</v>
      </c>
      <c r="B1023" s="184" t="str">
        <f>IF(ISBLANK(INDEX('Policy Characteristics'!B:B,MATCH($C1023,'Policy Characteristics'!$C:$C,0))),"",INDEX('Policy Characteristics'!B:B,MATCH($C1023,'Policy Characteristics'!$C:$C,0)))</f>
        <v>Feedstock Shifting</v>
      </c>
      <c r="C1023" s="176" t="str">
        <f t="shared" si="42"/>
        <v>Fraction of Feedstock Shifted This Year</v>
      </c>
      <c r="D1023" s="6" t="s">
        <v>1950</v>
      </c>
      <c r="E1023" s="47" t="s">
        <v>1285</v>
      </c>
      <c r="F1023" t="s">
        <v>1912</v>
      </c>
      <c r="G1023" s="47" t="s">
        <v>1291</v>
      </c>
      <c r="H1023" s="49">
        <v>2645</v>
      </c>
      <c r="I1023" s="197" t="s">
        <v>44</v>
      </c>
      <c r="J1023" s="177" t="str">
        <f>IF(ISBLANK(INDEX('Policy Characteristics'!D:D,MATCH($C1023,'Policy Characteristics'!$C:$C,0))),"",INDEX('Policy Characteristics'!D:D,MATCH($C1023,'Policy Characteristics'!$C:$C,0)))</f>
        <v>Feedstock Shifting</v>
      </c>
      <c r="K1023" s="176" t="str">
        <f>IF(ISBLANK(INDEX('Policy Characteristics'!E:E,MATCH($C1023,'Policy Characteristics'!$C:$C,0))),"",INDEX('Policy Characteristics'!E:E,MATCH($C1023,'Policy Characteristics'!$C:$C,0)))</f>
        <v>indst feedstock shifting</v>
      </c>
      <c r="L1023" s="176">
        <f>IF(ISBLANK(INDEX('Policy Characteristics'!F:F,MATCH($C1023,'Policy Characteristics'!$C:$C,0))),"",INDEX('Policy Characteristics'!F:F,MATCH($C1023,'Policy Characteristics'!$C:$C,0)))</f>
        <v>0</v>
      </c>
      <c r="M1023" s="176">
        <f>IF(ISBLANK(INDEX('Policy Characteristics'!G:G,MATCH($C1023,'Policy Characteristics'!$C:$C,0))),"",INDEX('Policy Characteristics'!G:G,MATCH($C1023,'Policy Characteristics'!$C:$C,0)))</f>
        <v>1</v>
      </c>
      <c r="N1023" s="176">
        <f>IF(ISBLANK(INDEX('Policy Characteristics'!H:H,MATCH($C1023,'Policy Characteristics'!$C:$C,0))),"",INDEX('Policy Characteristics'!H:H,MATCH($C1023,'Policy Characteristics'!$C:$C,0)))</f>
        <v>0.01</v>
      </c>
      <c r="O1023" s="176" t="str">
        <f>IF(ISBLANK(INDEX('Policy Characteristics'!I:I,MATCH($C1023,'Policy Characteristics'!$C:$C,0))),"",INDEX('Policy Characteristics'!I:I,MATCH($C1023,'Policy Characteristics'!$C:$C,0)))</f>
        <v>% of potential achieved</v>
      </c>
      <c r="P1023" s="176" t="str">
        <f>IF(ISBLANK(INDEX('Policy Characteristics'!J:J,MATCH($C1023,'Policy Characteristics'!$C:$C,0))),"",INDEX('Policy Characteristics'!J:J,MATCH($C1023,'Policy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3" s="176" t="str">
        <f>IF(ISBLANK(INDEX('Policy Characteristics'!K:K,MATCH($C1023,'Policy Characteristics'!$C:$C,0))),"",INDEX('Policy Characteristics'!K:K,MATCH($C1023,'Policy Characteristics'!$C:$C,0)))</f>
        <v/>
      </c>
      <c r="R1023" s="176" t="str">
        <f>IF(ISBLANK(INDEX('Policy Characteristics'!L:L,MATCH($C1023,'Policy Characteristics'!$C:$C,0))),"",INDEX('Policy Characteristics'!L:L,MATCH($C1023,'Policy Characteristics'!$C:$C,0)))</f>
        <v/>
      </c>
    </row>
    <row r="1024" spans="1:18" s="2" customFormat="1" x14ac:dyDescent="0.25">
      <c r="A1024" s="176" t="str">
        <f>IF(ISBLANK(INDEX('Policy Characteristics'!A:A,MATCH($C1024,'Policy Characteristics'!$C:$C,0))),"",INDEX('Policy Characteristics'!A:A,MATCH($C1024,'Policy Characteristics'!$C:$C,0)))</f>
        <v>Industry</v>
      </c>
      <c r="B1024" s="184" t="str">
        <f>IF(ISBLANK(INDEX('Policy Characteristics'!B:B,MATCH($C1024,'Policy Characteristics'!$C:$C,0))),"",INDEX('Policy Characteristics'!B:B,MATCH($C1024,'Policy Characteristics'!$C:$C,0)))</f>
        <v>Feedstock Shifting</v>
      </c>
      <c r="C1024" s="176" t="str">
        <f t="shared" si="42"/>
        <v>Fraction of Feedstock Shifted This Year</v>
      </c>
      <c r="D1024" s="6" t="s">
        <v>1950</v>
      </c>
      <c r="E1024" s="47" t="s">
        <v>1582</v>
      </c>
      <c r="F1024" t="s">
        <v>1912</v>
      </c>
      <c r="G1024" s="47" t="s">
        <v>1585</v>
      </c>
      <c r="H1024" s="49">
        <v>2646</v>
      </c>
      <c r="I1024" s="197" t="s">
        <v>44</v>
      </c>
      <c r="J1024" s="177" t="str">
        <f>IF(ISBLANK(INDEX('Policy Characteristics'!D:D,MATCH($C1024,'Policy Characteristics'!$C:$C,0))),"",INDEX('Policy Characteristics'!D:D,MATCH($C1024,'Policy Characteristics'!$C:$C,0)))</f>
        <v>Feedstock Shifting</v>
      </c>
      <c r="K1024" s="176" t="str">
        <f>IF(ISBLANK(INDEX('Policy Characteristics'!E:E,MATCH($C1024,'Policy Characteristics'!$C:$C,0))),"",INDEX('Policy Characteristics'!E:E,MATCH($C1024,'Policy Characteristics'!$C:$C,0)))</f>
        <v>indst feedstock shifting</v>
      </c>
      <c r="L1024" s="176">
        <f>IF(ISBLANK(INDEX('Policy Characteristics'!F:F,MATCH($C1024,'Policy Characteristics'!$C:$C,0))),"",INDEX('Policy Characteristics'!F:F,MATCH($C1024,'Policy Characteristics'!$C:$C,0)))</f>
        <v>0</v>
      </c>
      <c r="M1024" s="176">
        <f>IF(ISBLANK(INDEX('Policy Characteristics'!G:G,MATCH($C1024,'Policy Characteristics'!$C:$C,0))),"",INDEX('Policy Characteristics'!G:G,MATCH($C1024,'Policy Characteristics'!$C:$C,0)))</f>
        <v>1</v>
      </c>
      <c r="N1024" s="176">
        <f>IF(ISBLANK(INDEX('Policy Characteristics'!H:H,MATCH($C1024,'Policy Characteristics'!$C:$C,0))),"",INDEX('Policy Characteristics'!H:H,MATCH($C1024,'Policy Characteristics'!$C:$C,0)))</f>
        <v>0.01</v>
      </c>
      <c r="O1024" s="176" t="str">
        <f>IF(ISBLANK(INDEX('Policy Characteristics'!I:I,MATCH($C1024,'Policy Characteristics'!$C:$C,0))),"",INDEX('Policy Characteristics'!I:I,MATCH($C1024,'Policy Characteristics'!$C:$C,0)))</f>
        <v>% of potential achieved</v>
      </c>
      <c r="P1024" s="176" t="str">
        <f>IF(ISBLANK(INDEX('Policy Characteristics'!J:J,MATCH($C1024,'Policy Characteristics'!$C:$C,0))),"",INDEX('Policy Characteristics'!J:J,MATCH($C1024,'Policy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4" s="176" t="str">
        <f>IF(ISBLANK(INDEX('Policy Characteristics'!K:K,MATCH($C1024,'Policy Characteristics'!$C:$C,0))),"",INDEX('Policy Characteristics'!K:K,MATCH($C1024,'Policy Characteristics'!$C:$C,0)))</f>
        <v/>
      </c>
      <c r="R1024" s="176" t="str">
        <f>IF(ISBLANK(INDEX('Policy Characteristics'!L:L,MATCH($C1024,'Policy Characteristics'!$C:$C,0))),"",INDEX('Policy Characteristics'!L:L,MATCH($C1024,'Policy Characteristics'!$C:$C,0)))</f>
        <v/>
      </c>
    </row>
    <row r="1025" spans="1:18" s="2" customFormat="1" x14ac:dyDescent="0.25">
      <c r="A1025" s="176" t="str">
        <f>IF(ISBLANK(INDEX('Policy Characteristics'!A:A,MATCH($C1025,'Policy Characteristics'!$C:$C,0))),"",INDEX('Policy Characteristics'!A:A,MATCH($C1025,'Policy Characteristics'!$C:$C,0)))</f>
        <v>Industry</v>
      </c>
      <c r="B1025" s="184" t="str">
        <f>IF(ISBLANK(INDEX('Policy Characteristics'!B:B,MATCH($C1025,'Policy Characteristics'!$C:$C,0))),"",INDEX('Policy Characteristics'!B:B,MATCH($C1025,'Policy Characteristics'!$C:$C,0)))</f>
        <v>Feedstock Shifting</v>
      </c>
      <c r="C1025" s="176" t="str">
        <f t="shared" si="42"/>
        <v>Fraction of Feedstock Shifted This Year</v>
      </c>
      <c r="D1025" s="6" t="s">
        <v>1950</v>
      </c>
      <c r="E1025" s="47" t="s">
        <v>1583</v>
      </c>
      <c r="F1025" t="s">
        <v>1912</v>
      </c>
      <c r="G1025" s="47" t="s">
        <v>1587</v>
      </c>
      <c r="H1025" s="49">
        <v>2647</v>
      </c>
      <c r="I1025" s="197" t="s">
        <v>44</v>
      </c>
      <c r="J1025" s="177" t="str">
        <f>IF(ISBLANK(INDEX('Policy Characteristics'!D:D,MATCH($C1025,'Policy Characteristics'!$C:$C,0))),"",INDEX('Policy Characteristics'!D:D,MATCH($C1025,'Policy Characteristics'!$C:$C,0)))</f>
        <v>Feedstock Shifting</v>
      </c>
      <c r="K1025" s="176" t="str">
        <f>IF(ISBLANK(INDEX('Policy Characteristics'!E:E,MATCH($C1025,'Policy Characteristics'!$C:$C,0))),"",INDEX('Policy Characteristics'!E:E,MATCH($C1025,'Policy Characteristics'!$C:$C,0)))</f>
        <v>indst feedstock shifting</v>
      </c>
      <c r="L1025" s="176">
        <f>IF(ISBLANK(INDEX('Policy Characteristics'!F:F,MATCH($C1025,'Policy Characteristics'!$C:$C,0))),"",INDEX('Policy Characteristics'!F:F,MATCH($C1025,'Policy Characteristics'!$C:$C,0)))</f>
        <v>0</v>
      </c>
      <c r="M1025" s="176">
        <f>IF(ISBLANK(INDEX('Policy Characteristics'!G:G,MATCH($C1025,'Policy Characteristics'!$C:$C,0))),"",INDEX('Policy Characteristics'!G:G,MATCH($C1025,'Policy Characteristics'!$C:$C,0)))</f>
        <v>1</v>
      </c>
      <c r="N1025" s="176">
        <f>IF(ISBLANK(INDEX('Policy Characteristics'!H:H,MATCH($C1025,'Policy Characteristics'!$C:$C,0))),"",INDEX('Policy Characteristics'!H:H,MATCH($C1025,'Policy Characteristics'!$C:$C,0)))</f>
        <v>0.01</v>
      </c>
      <c r="O1025" s="176" t="str">
        <f>IF(ISBLANK(INDEX('Policy Characteristics'!I:I,MATCH($C1025,'Policy Characteristics'!$C:$C,0))),"",INDEX('Policy Characteristics'!I:I,MATCH($C1025,'Policy Characteristics'!$C:$C,0)))</f>
        <v>% of potential achieved</v>
      </c>
      <c r="P1025" s="176" t="str">
        <f>IF(ISBLANK(INDEX('Policy Characteristics'!J:J,MATCH($C1025,'Policy Characteristics'!$C:$C,0))),"",INDEX('Policy Characteristics'!J:J,MATCH($C1025,'Policy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5" s="176" t="str">
        <f>IF(ISBLANK(INDEX('Policy Characteristics'!K:K,MATCH($C1025,'Policy Characteristics'!$C:$C,0))),"",INDEX('Policy Characteristics'!K:K,MATCH($C1025,'Policy Characteristics'!$C:$C,0)))</f>
        <v/>
      </c>
      <c r="R1025" s="176" t="str">
        <f>IF(ISBLANK(INDEX('Policy Characteristics'!L:L,MATCH($C1025,'Policy Characteristics'!$C:$C,0))),"",INDEX('Policy Characteristics'!L:L,MATCH($C1025,'Policy Characteristics'!$C:$C,0)))</f>
        <v/>
      </c>
    </row>
    <row r="1026" spans="1:18" s="2" customFormat="1" x14ac:dyDescent="0.25">
      <c r="A1026" s="176" t="str">
        <f>IF(ISBLANK(INDEX('Policy Characteristics'!A:A,MATCH($C1026,'Policy Characteristics'!$C:$C,0))),"",INDEX('Policy Characteristics'!A:A,MATCH($C1026,'Policy Characteristics'!$C:$C,0)))</f>
        <v>Industry</v>
      </c>
      <c r="B1026" s="184" t="str">
        <f>IF(ISBLANK(INDEX('Policy Characteristics'!B:B,MATCH($C1026,'Policy Characteristics'!$C:$C,0))),"",INDEX('Policy Characteristics'!B:B,MATCH($C1026,'Policy Characteristics'!$C:$C,0)))</f>
        <v>Feedstock Shifting</v>
      </c>
      <c r="C1026" s="176" t="str">
        <f t="shared" si="42"/>
        <v>Fraction of Feedstock Shifted This Year</v>
      </c>
      <c r="D1026" s="6" t="s">
        <v>1950</v>
      </c>
      <c r="E1026" s="47" t="s">
        <v>1584</v>
      </c>
      <c r="F1026" t="s">
        <v>1912</v>
      </c>
      <c r="G1026" s="47" t="s">
        <v>1588</v>
      </c>
      <c r="H1026" s="49">
        <v>2648</v>
      </c>
      <c r="I1026" s="197" t="s">
        <v>44</v>
      </c>
      <c r="J1026" s="177" t="str">
        <f>IF(ISBLANK(INDEX('Policy Characteristics'!D:D,MATCH($C1026,'Policy Characteristics'!$C:$C,0))),"",INDEX('Policy Characteristics'!D:D,MATCH($C1026,'Policy Characteristics'!$C:$C,0)))</f>
        <v>Feedstock Shifting</v>
      </c>
      <c r="K1026" s="176" t="str">
        <f>IF(ISBLANK(INDEX('Policy Characteristics'!E:E,MATCH($C1026,'Policy Characteristics'!$C:$C,0))),"",INDEX('Policy Characteristics'!E:E,MATCH($C1026,'Policy Characteristics'!$C:$C,0)))</f>
        <v>indst feedstock shifting</v>
      </c>
      <c r="L1026" s="176">
        <f>IF(ISBLANK(INDEX('Policy Characteristics'!F:F,MATCH($C1026,'Policy Characteristics'!$C:$C,0))),"",INDEX('Policy Characteristics'!F:F,MATCH($C1026,'Policy Characteristics'!$C:$C,0)))</f>
        <v>0</v>
      </c>
      <c r="M1026" s="176">
        <f>IF(ISBLANK(INDEX('Policy Characteristics'!G:G,MATCH($C1026,'Policy Characteristics'!$C:$C,0))),"",INDEX('Policy Characteristics'!G:G,MATCH($C1026,'Policy Characteristics'!$C:$C,0)))</f>
        <v>1</v>
      </c>
      <c r="N1026" s="176">
        <f>IF(ISBLANK(INDEX('Policy Characteristics'!H:H,MATCH($C1026,'Policy Characteristics'!$C:$C,0))),"",INDEX('Policy Characteristics'!H:H,MATCH($C1026,'Policy Characteristics'!$C:$C,0)))</f>
        <v>0.01</v>
      </c>
      <c r="O1026" s="176" t="str">
        <f>IF(ISBLANK(INDEX('Policy Characteristics'!I:I,MATCH($C1026,'Policy Characteristics'!$C:$C,0))),"",INDEX('Policy Characteristics'!I:I,MATCH($C1026,'Policy Characteristics'!$C:$C,0)))</f>
        <v>% of potential achieved</v>
      </c>
      <c r="P1026" s="176" t="str">
        <f>IF(ISBLANK(INDEX('Policy Characteristics'!J:J,MATCH($C1026,'Policy Characteristics'!$C:$C,0))),"",INDEX('Policy Characteristics'!J:J,MATCH($C1026,'Policy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6" s="176" t="str">
        <f>IF(ISBLANK(INDEX('Policy Characteristics'!K:K,MATCH($C1026,'Policy Characteristics'!$C:$C,0))),"",INDEX('Policy Characteristics'!K:K,MATCH($C1026,'Policy Characteristics'!$C:$C,0)))</f>
        <v/>
      </c>
      <c r="R1026" s="176" t="str">
        <f>IF(ISBLANK(INDEX('Policy Characteristics'!L:L,MATCH($C1026,'Policy Characteristics'!$C:$C,0))),"",INDEX('Policy Characteristics'!L:L,MATCH($C1026,'Policy Characteristics'!$C:$C,0)))</f>
        <v/>
      </c>
    </row>
    <row r="1027" spans="1:18" s="2" customFormat="1" x14ac:dyDescent="0.25">
      <c r="A1027" s="176" t="str">
        <f>IF(ISBLANK(INDEX('Policy Characteristics'!A:A,MATCH($C1027,'Policy Characteristics'!$C:$C,0))),"",INDEX('Policy Characteristics'!A:A,MATCH($C1027,'Policy Characteristics'!$C:$C,0)))</f>
        <v>Industry</v>
      </c>
      <c r="B1027" s="184" t="str">
        <f>IF(ISBLANK(INDEX('Policy Characteristics'!B:B,MATCH($C1027,'Policy Characteristics'!$C:$C,0))),"",INDEX('Policy Characteristics'!B:B,MATCH($C1027,'Policy Characteristics'!$C:$C,0)))</f>
        <v>Feedstock Shifting</v>
      </c>
      <c r="C1027" s="176" t="str">
        <f t="shared" si="42"/>
        <v>Fraction of Feedstock Shifted This Year</v>
      </c>
      <c r="D1027" s="6" t="s">
        <v>1950</v>
      </c>
      <c r="E1027" s="47" t="s">
        <v>1581</v>
      </c>
      <c r="F1027" t="s">
        <v>1912</v>
      </c>
      <c r="G1027" s="47" t="s">
        <v>1586</v>
      </c>
      <c r="H1027" s="49">
        <v>2649</v>
      </c>
      <c r="I1027" s="197" t="s">
        <v>44</v>
      </c>
      <c r="J1027" s="177" t="str">
        <f>IF(ISBLANK(INDEX('Policy Characteristics'!D:D,MATCH($C1027,'Policy Characteristics'!$C:$C,0))),"",INDEX('Policy Characteristics'!D:D,MATCH($C1027,'Policy Characteristics'!$C:$C,0)))</f>
        <v>Feedstock Shifting</v>
      </c>
      <c r="K1027" s="176" t="str">
        <f>IF(ISBLANK(INDEX('Policy Characteristics'!E:E,MATCH($C1027,'Policy Characteristics'!$C:$C,0))),"",INDEX('Policy Characteristics'!E:E,MATCH($C1027,'Policy Characteristics'!$C:$C,0)))</f>
        <v>indst feedstock shifting</v>
      </c>
      <c r="L1027" s="176">
        <f>IF(ISBLANK(INDEX('Policy Characteristics'!F:F,MATCH($C1027,'Policy Characteristics'!$C:$C,0))),"",INDEX('Policy Characteristics'!F:F,MATCH($C1027,'Policy Characteristics'!$C:$C,0)))</f>
        <v>0</v>
      </c>
      <c r="M1027" s="176">
        <f>IF(ISBLANK(INDEX('Policy Characteristics'!G:G,MATCH($C1027,'Policy Characteristics'!$C:$C,0))),"",INDEX('Policy Characteristics'!G:G,MATCH($C1027,'Policy Characteristics'!$C:$C,0)))</f>
        <v>1</v>
      </c>
      <c r="N1027" s="176">
        <f>IF(ISBLANK(INDEX('Policy Characteristics'!H:H,MATCH($C1027,'Policy Characteristics'!$C:$C,0))),"",INDEX('Policy Characteristics'!H:H,MATCH($C1027,'Policy Characteristics'!$C:$C,0)))</f>
        <v>0.01</v>
      </c>
      <c r="O1027" s="176" t="str">
        <f>IF(ISBLANK(INDEX('Policy Characteristics'!I:I,MATCH($C1027,'Policy Characteristics'!$C:$C,0))),"",INDEX('Policy Characteristics'!I:I,MATCH($C1027,'Policy Characteristics'!$C:$C,0)))</f>
        <v>% of potential achieved</v>
      </c>
      <c r="P1027" s="176" t="str">
        <f>IF(ISBLANK(INDEX('Policy Characteristics'!J:J,MATCH($C1027,'Policy Characteristics'!$C:$C,0))),"",INDEX('Policy Characteristics'!J:J,MATCH($C1027,'Policy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7" s="176" t="str">
        <f>IF(ISBLANK(INDEX('Policy Characteristics'!K:K,MATCH($C1027,'Policy Characteristics'!$C:$C,0))),"",INDEX('Policy Characteristics'!K:K,MATCH($C1027,'Policy Characteristics'!$C:$C,0)))</f>
        <v/>
      </c>
      <c r="R1027" s="176" t="str">
        <f>IF(ISBLANK(INDEX('Policy Characteristics'!L:L,MATCH($C1027,'Policy Characteristics'!$C:$C,0))),"",INDEX('Policy Characteristics'!L:L,MATCH($C1027,'Policy Characteristics'!$C:$C,0)))</f>
        <v/>
      </c>
    </row>
    <row r="1028" spans="1:18" s="2" customFormat="1" x14ac:dyDescent="0.25">
      <c r="A1028" s="176" t="str">
        <f>IF(ISBLANK(INDEX('Policy Characteristics'!A:A,MATCH($C1028,'Policy Characteristics'!$C:$C,0))),"",INDEX('Policy Characteristics'!A:A,MATCH($C1028,'Policy Characteristics'!$C:$C,0)))</f>
        <v>Industry</v>
      </c>
      <c r="B1028" s="184" t="str">
        <f>IF(ISBLANK(INDEX('Policy Characteristics'!B:B,MATCH($C1028,'Policy Characteristics'!$C:$C,0))),"",INDEX('Policy Characteristics'!B:B,MATCH($C1028,'Policy Characteristics'!$C:$C,0)))</f>
        <v>Feedstock Shifting</v>
      </c>
      <c r="C1028" s="176" t="str">
        <f t="shared" si="42"/>
        <v>Fraction of Feedstock Shifted This Year</v>
      </c>
      <c r="D1028" s="6" t="s">
        <v>1951</v>
      </c>
      <c r="E1028" s="47" t="s">
        <v>1280</v>
      </c>
      <c r="F1028" t="s">
        <v>1913</v>
      </c>
      <c r="G1028" s="47" t="s">
        <v>1286</v>
      </c>
      <c r="H1028" s="49">
        <v>2650</v>
      </c>
      <c r="I1028" s="197" t="s">
        <v>44</v>
      </c>
      <c r="J1028" s="177" t="str">
        <f>IF(ISBLANK(INDEX('Policy Characteristics'!D:D,MATCH($C1028,'Policy Characteristics'!$C:$C,0))),"",INDEX('Policy Characteristics'!D:D,MATCH($C1028,'Policy Characteristics'!$C:$C,0)))</f>
        <v>Feedstock Shifting</v>
      </c>
      <c r="K1028" s="176" t="str">
        <f>IF(ISBLANK(INDEX('Policy Characteristics'!E:E,MATCH($C1028,'Policy Characteristics'!$C:$C,0))),"",INDEX('Policy Characteristics'!E:E,MATCH($C1028,'Policy Characteristics'!$C:$C,0)))</f>
        <v>indst feedstock shifting</v>
      </c>
      <c r="L1028" s="176">
        <f>IF(ISBLANK(INDEX('Policy Characteristics'!F:F,MATCH($C1028,'Policy Characteristics'!$C:$C,0))),"",INDEX('Policy Characteristics'!F:F,MATCH($C1028,'Policy Characteristics'!$C:$C,0)))</f>
        <v>0</v>
      </c>
      <c r="M1028" s="176">
        <f>IF(ISBLANK(INDEX('Policy Characteristics'!G:G,MATCH($C1028,'Policy Characteristics'!$C:$C,0))),"",INDEX('Policy Characteristics'!G:G,MATCH($C1028,'Policy Characteristics'!$C:$C,0)))</f>
        <v>1</v>
      </c>
      <c r="N1028" s="176">
        <f>IF(ISBLANK(INDEX('Policy Characteristics'!H:H,MATCH($C1028,'Policy Characteristics'!$C:$C,0))),"",INDEX('Policy Characteristics'!H:H,MATCH($C1028,'Policy Characteristics'!$C:$C,0)))</f>
        <v>0.01</v>
      </c>
      <c r="O1028" s="176" t="str">
        <f>IF(ISBLANK(INDEX('Policy Characteristics'!I:I,MATCH($C1028,'Policy Characteristics'!$C:$C,0))),"",INDEX('Policy Characteristics'!I:I,MATCH($C1028,'Policy Characteristics'!$C:$C,0)))</f>
        <v>% of potential achieved</v>
      </c>
      <c r="P1028" s="176" t="str">
        <f>IF(ISBLANK(INDEX('Policy Characteristics'!J:J,MATCH($C1028,'Policy Characteristics'!$C:$C,0))),"",INDEX('Policy Characteristics'!J:J,MATCH($C1028,'Policy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8" s="176" t="str">
        <f>IF(ISBLANK(INDEX('Policy Characteristics'!K:K,MATCH($C1028,'Policy Characteristics'!$C:$C,0))),"",INDEX('Policy Characteristics'!K:K,MATCH($C1028,'Policy Characteristics'!$C:$C,0)))</f>
        <v/>
      </c>
      <c r="R1028" s="176" t="str">
        <f>IF(ISBLANK(INDEX('Policy Characteristics'!L:L,MATCH($C1028,'Policy Characteristics'!$C:$C,0))),"",INDEX('Policy Characteristics'!L:L,MATCH($C1028,'Policy Characteristics'!$C:$C,0)))</f>
        <v/>
      </c>
    </row>
    <row r="1029" spans="1:18" s="2" customFormat="1" x14ac:dyDescent="0.25">
      <c r="A1029" s="176" t="str">
        <f>IF(ISBLANK(INDEX('Policy Characteristics'!A:A,MATCH($C1029,'Policy Characteristics'!$C:$C,0))),"",INDEX('Policy Characteristics'!A:A,MATCH($C1029,'Policy Characteristics'!$C:$C,0)))</f>
        <v>Industry</v>
      </c>
      <c r="B1029" s="184" t="str">
        <f>IF(ISBLANK(INDEX('Policy Characteristics'!B:B,MATCH($C1029,'Policy Characteristics'!$C:$C,0))),"",INDEX('Policy Characteristics'!B:B,MATCH($C1029,'Policy Characteristics'!$C:$C,0)))</f>
        <v>Feedstock Shifting</v>
      </c>
      <c r="C1029" s="176" t="str">
        <f t="shared" si="42"/>
        <v>Fraction of Feedstock Shifted This Year</v>
      </c>
      <c r="D1029" s="6" t="s">
        <v>1951</v>
      </c>
      <c r="E1029" s="47" t="s">
        <v>1281</v>
      </c>
      <c r="F1029" t="s">
        <v>1913</v>
      </c>
      <c r="G1029" s="47" t="s">
        <v>1289</v>
      </c>
      <c r="H1029" s="49">
        <v>2651</v>
      </c>
      <c r="I1029" s="197" t="s">
        <v>44</v>
      </c>
      <c r="J1029" s="177" t="str">
        <f>IF(ISBLANK(INDEX('Policy Characteristics'!D:D,MATCH($C1029,'Policy Characteristics'!$C:$C,0))),"",INDEX('Policy Characteristics'!D:D,MATCH($C1029,'Policy Characteristics'!$C:$C,0)))</f>
        <v>Feedstock Shifting</v>
      </c>
      <c r="K1029" s="176" t="str">
        <f>IF(ISBLANK(INDEX('Policy Characteristics'!E:E,MATCH($C1029,'Policy Characteristics'!$C:$C,0))),"",INDEX('Policy Characteristics'!E:E,MATCH($C1029,'Policy Characteristics'!$C:$C,0)))</f>
        <v>indst feedstock shifting</v>
      </c>
      <c r="L1029" s="176">
        <f>IF(ISBLANK(INDEX('Policy Characteristics'!F:F,MATCH($C1029,'Policy Characteristics'!$C:$C,0))),"",INDEX('Policy Characteristics'!F:F,MATCH($C1029,'Policy Characteristics'!$C:$C,0)))</f>
        <v>0</v>
      </c>
      <c r="M1029" s="176">
        <f>IF(ISBLANK(INDEX('Policy Characteristics'!G:G,MATCH($C1029,'Policy Characteristics'!$C:$C,0))),"",INDEX('Policy Characteristics'!G:G,MATCH($C1029,'Policy Characteristics'!$C:$C,0)))</f>
        <v>1</v>
      </c>
      <c r="N1029" s="176">
        <f>IF(ISBLANK(INDEX('Policy Characteristics'!H:H,MATCH($C1029,'Policy Characteristics'!$C:$C,0))),"",INDEX('Policy Characteristics'!H:H,MATCH($C1029,'Policy Characteristics'!$C:$C,0)))</f>
        <v>0.01</v>
      </c>
      <c r="O1029" s="176" t="str">
        <f>IF(ISBLANK(INDEX('Policy Characteristics'!I:I,MATCH($C1029,'Policy Characteristics'!$C:$C,0))),"",INDEX('Policy Characteristics'!I:I,MATCH($C1029,'Policy Characteristics'!$C:$C,0)))</f>
        <v>% of potential achieved</v>
      </c>
      <c r="P1029" s="176" t="str">
        <f>IF(ISBLANK(INDEX('Policy Characteristics'!J:J,MATCH($C1029,'Policy Characteristics'!$C:$C,0))),"",INDEX('Policy Characteristics'!J:J,MATCH($C1029,'Policy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9" s="176" t="str">
        <f>IF(ISBLANK(INDEX('Policy Characteristics'!K:K,MATCH($C1029,'Policy Characteristics'!$C:$C,0))),"",INDEX('Policy Characteristics'!K:K,MATCH($C1029,'Policy Characteristics'!$C:$C,0)))</f>
        <v/>
      </c>
      <c r="R1029" s="176" t="str">
        <f>IF(ISBLANK(INDEX('Policy Characteristics'!L:L,MATCH($C1029,'Policy Characteristics'!$C:$C,0))),"",INDEX('Policy Characteristics'!L:L,MATCH($C1029,'Policy Characteristics'!$C:$C,0)))</f>
        <v/>
      </c>
    </row>
    <row r="1030" spans="1:18" s="2" customFormat="1" x14ac:dyDescent="0.25">
      <c r="A1030" s="176" t="str">
        <f>IF(ISBLANK(INDEX('Policy Characteristics'!A:A,MATCH($C1030,'Policy Characteristics'!$C:$C,0))),"",INDEX('Policy Characteristics'!A:A,MATCH($C1030,'Policy Characteristics'!$C:$C,0)))</f>
        <v>Industry</v>
      </c>
      <c r="B1030" s="184" t="str">
        <f>IF(ISBLANK(INDEX('Policy Characteristics'!B:B,MATCH($C1030,'Policy Characteristics'!$C:$C,0))),"",INDEX('Policy Characteristics'!B:B,MATCH($C1030,'Policy Characteristics'!$C:$C,0)))</f>
        <v>Feedstock Shifting</v>
      </c>
      <c r="C1030" s="176" t="str">
        <f t="shared" si="42"/>
        <v>Fraction of Feedstock Shifted This Year</v>
      </c>
      <c r="D1030" s="6" t="s">
        <v>1951</v>
      </c>
      <c r="E1030" s="47" t="s">
        <v>1282</v>
      </c>
      <c r="F1030" t="s">
        <v>1913</v>
      </c>
      <c r="G1030" s="47" t="s">
        <v>1290</v>
      </c>
      <c r="H1030" s="49">
        <v>2652</v>
      </c>
      <c r="I1030" s="197" t="s">
        <v>44</v>
      </c>
      <c r="J1030" s="177" t="str">
        <f>IF(ISBLANK(INDEX('Policy Characteristics'!D:D,MATCH($C1030,'Policy Characteristics'!$C:$C,0))),"",INDEX('Policy Characteristics'!D:D,MATCH($C1030,'Policy Characteristics'!$C:$C,0)))</f>
        <v>Feedstock Shifting</v>
      </c>
      <c r="K1030" s="176" t="str">
        <f>IF(ISBLANK(INDEX('Policy Characteristics'!E:E,MATCH($C1030,'Policy Characteristics'!$C:$C,0))),"",INDEX('Policy Characteristics'!E:E,MATCH($C1030,'Policy Characteristics'!$C:$C,0)))</f>
        <v>indst feedstock shifting</v>
      </c>
      <c r="L1030" s="176">
        <f>IF(ISBLANK(INDEX('Policy Characteristics'!F:F,MATCH($C1030,'Policy Characteristics'!$C:$C,0))),"",INDEX('Policy Characteristics'!F:F,MATCH($C1030,'Policy Characteristics'!$C:$C,0)))</f>
        <v>0</v>
      </c>
      <c r="M1030" s="176">
        <f>IF(ISBLANK(INDEX('Policy Characteristics'!G:G,MATCH($C1030,'Policy Characteristics'!$C:$C,0))),"",INDEX('Policy Characteristics'!G:G,MATCH($C1030,'Policy Characteristics'!$C:$C,0)))</f>
        <v>1</v>
      </c>
      <c r="N1030" s="176">
        <f>IF(ISBLANK(INDEX('Policy Characteristics'!H:H,MATCH($C1030,'Policy Characteristics'!$C:$C,0))),"",INDEX('Policy Characteristics'!H:H,MATCH($C1030,'Policy Characteristics'!$C:$C,0)))</f>
        <v>0.01</v>
      </c>
      <c r="O1030" s="176" t="str">
        <f>IF(ISBLANK(INDEX('Policy Characteristics'!I:I,MATCH($C1030,'Policy Characteristics'!$C:$C,0))),"",INDEX('Policy Characteristics'!I:I,MATCH($C1030,'Policy Characteristics'!$C:$C,0)))</f>
        <v>% of potential achieved</v>
      </c>
      <c r="P1030" s="176" t="str">
        <f>IF(ISBLANK(INDEX('Policy Characteristics'!J:J,MATCH($C1030,'Policy Characteristics'!$C:$C,0))),"",INDEX('Policy Characteristics'!J:J,MATCH($C1030,'Policy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0" s="176" t="str">
        <f>IF(ISBLANK(INDEX('Policy Characteristics'!K:K,MATCH($C1030,'Policy Characteristics'!$C:$C,0))),"",INDEX('Policy Characteristics'!K:K,MATCH($C1030,'Policy Characteristics'!$C:$C,0)))</f>
        <v/>
      </c>
      <c r="R1030" s="176" t="str">
        <f>IF(ISBLANK(INDEX('Policy Characteristics'!L:L,MATCH($C1030,'Policy Characteristics'!$C:$C,0))),"",INDEX('Policy Characteristics'!L:L,MATCH($C1030,'Policy Characteristics'!$C:$C,0)))</f>
        <v/>
      </c>
    </row>
    <row r="1031" spans="1:18" s="2" customFormat="1" x14ac:dyDescent="0.25">
      <c r="A1031" s="176" t="str">
        <f>IF(ISBLANK(INDEX('Policy Characteristics'!A:A,MATCH($C1031,'Policy Characteristics'!$C:$C,0))),"",INDEX('Policy Characteristics'!A:A,MATCH($C1031,'Policy Characteristics'!$C:$C,0)))</f>
        <v>Industry</v>
      </c>
      <c r="B1031" s="184" t="str">
        <f>IF(ISBLANK(INDEX('Policy Characteristics'!B:B,MATCH($C1031,'Policy Characteristics'!$C:$C,0))),"",INDEX('Policy Characteristics'!B:B,MATCH($C1031,'Policy Characteristics'!$C:$C,0)))</f>
        <v>Feedstock Shifting</v>
      </c>
      <c r="C1031" s="176" t="str">
        <f t="shared" si="42"/>
        <v>Fraction of Feedstock Shifted This Year</v>
      </c>
      <c r="D1031" s="6" t="s">
        <v>1951</v>
      </c>
      <c r="E1031" s="47" t="s">
        <v>1283</v>
      </c>
      <c r="F1031" t="s">
        <v>1913</v>
      </c>
      <c r="G1031" s="47" t="s">
        <v>1287</v>
      </c>
      <c r="H1031" s="49">
        <v>2653</v>
      </c>
      <c r="I1031" s="197" t="s">
        <v>44</v>
      </c>
      <c r="J1031" s="177" t="str">
        <f>IF(ISBLANK(INDEX('Policy Characteristics'!D:D,MATCH($C1031,'Policy Characteristics'!$C:$C,0))),"",INDEX('Policy Characteristics'!D:D,MATCH($C1031,'Policy Characteristics'!$C:$C,0)))</f>
        <v>Feedstock Shifting</v>
      </c>
      <c r="K1031" s="176" t="str">
        <f>IF(ISBLANK(INDEX('Policy Characteristics'!E:E,MATCH($C1031,'Policy Characteristics'!$C:$C,0))),"",INDEX('Policy Characteristics'!E:E,MATCH($C1031,'Policy Characteristics'!$C:$C,0)))</f>
        <v>indst feedstock shifting</v>
      </c>
      <c r="L1031" s="176">
        <f>IF(ISBLANK(INDEX('Policy Characteristics'!F:F,MATCH($C1031,'Policy Characteristics'!$C:$C,0))),"",INDEX('Policy Characteristics'!F:F,MATCH($C1031,'Policy Characteristics'!$C:$C,0)))</f>
        <v>0</v>
      </c>
      <c r="M1031" s="176">
        <f>IF(ISBLANK(INDEX('Policy Characteristics'!G:G,MATCH($C1031,'Policy Characteristics'!$C:$C,0))),"",INDEX('Policy Characteristics'!G:G,MATCH($C1031,'Policy Characteristics'!$C:$C,0)))</f>
        <v>1</v>
      </c>
      <c r="N1031" s="176">
        <f>IF(ISBLANK(INDEX('Policy Characteristics'!H:H,MATCH($C1031,'Policy Characteristics'!$C:$C,0))),"",INDEX('Policy Characteristics'!H:H,MATCH($C1031,'Policy Characteristics'!$C:$C,0)))</f>
        <v>0.01</v>
      </c>
      <c r="O1031" s="176" t="str">
        <f>IF(ISBLANK(INDEX('Policy Characteristics'!I:I,MATCH($C1031,'Policy Characteristics'!$C:$C,0))),"",INDEX('Policy Characteristics'!I:I,MATCH($C1031,'Policy Characteristics'!$C:$C,0)))</f>
        <v>% of potential achieved</v>
      </c>
      <c r="P1031" s="176" t="str">
        <f>IF(ISBLANK(INDEX('Policy Characteristics'!J:J,MATCH($C1031,'Policy Characteristics'!$C:$C,0))),"",INDEX('Policy Characteristics'!J:J,MATCH($C1031,'Policy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1" s="176" t="str">
        <f>IF(ISBLANK(INDEX('Policy Characteristics'!K:K,MATCH($C1031,'Policy Characteristics'!$C:$C,0))),"",INDEX('Policy Characteristics'!K:K,MATCH($C1031,'Policy Characteristics'!$C:$C,0)))</f>
        <v/>
      </c>
      <c r="R1031" s="176" t="str">
        <f>IF(ISBLANK(INDEX('Policy Characteristics'!L:L,MATCH($C1031,'Policy Characteristics'!$C:$C,0))),"",INDEX('Policy Characteristics'!L:L,MATCH($C1031,'Policy Characteristics'!$C:$C,0)))</f>
        <v/>
      </c>
    </row>
    <row r="1032" spans="1:18" s="2" customFormat="1" x14ac:dyDescent="0.25">
      <c r="A1032" s="176" t="str">
        <f>IF(ISBLANK(INDEX('Policy Characteristics'!A:A,MATCH($C1032,'Policy Characteristics'!$C:$C,0))),"",INDEX('Policy Characteristics'!A:A,MATCH($C1032,'Policy Characteristics'!$C:$C,0)))</f>
        <v>Industry</v>
      </c>
      <c r="B1032" s="184" t="str">
        <f>IF(ISBLANK(INDEX('Policy Characteristics'!B:B,MATCH($C1032,'Policy Characteristics'!$C:$C,0))),"",INDEX('Policy Characteristics'!B:B,MATCH($C1032,'Policy Characteristics'!$C:$C,0)))</f>
        <v>Feedstock Shifting</v>
      </c>
      <c r="C1032" s="176" t="str">
        <f t="shared" ref="C1032:C1087" si="43">C$838</f>
        <v>Fraction of Feedstock Shifted This Year</v>
      </c>
      <c r="D1032" s="6" t="s">
        <v>1951</v>
      </c>
      <c r="E1032" s="47" t="s">
        <v>1284</v>
      </c>
      <c r="F1032" t="s">
        <v>1913</v>
      </c>
      <c r="G1032" s="47" t="s">
        <v>1288</v>
      </c>
      <c r="H1032" s="49">
        <v>2654</v>
      </c>
      <c r="I1032" s="197" t="s">
        <v>44</v>
      </c>
      <c r="J1032" s="177" t="str">
        <f>IF(ISBLANK(INDEX('Policy Characteristics'!D:D,MATCH($C1032,'Policy Characteristics'!$C:$C,0))),"",INDEX('Policy Characteristics'!D:D,MATCH($C1032,'Policy Characteristics'!$C:$C,0)))</f>
        <v>Feedstock Shifting</v>
      </c>
      <c r="K1032" s="176" t="str">
        <f>IF(ISBLANK(INDEX('Policy Characteristics'!E:E,MATCH($C1032,'Policy Characteristics'!$C:$C,0))),"",INDEX('Policy Characteristics'!E:E,MATCH($C1032,'Policy Characteristics'!$C:$C,0)))</f>
        <v>indst feedstock shifting</v>
      </c>
      <c r="L1032" s="176">
        <f>IF(ISBLANK(INDEX('Policy Characteristics'!F:F,MATCH($C1032,'Policy Characteristics'!$C:$C,0))),"",INDEX('Policy Characteristics'!F:F,MATCH($C1032,'Policy Characteristics'!$C:$C,0)))</f>
        <v>0</v>
      </c>
      <c r="M1032" s="176">
        <f>IF(ISBLANK(INDEX('Policy Characteristics'!G:G,MATCH($C1032,'Policy Characteristics'!$C:$C,0))),"",INDEX('Policy Characteristics'!G:G,MATCH($C1032,'Policy Characteristics'!$C:$C,0)))</f>
        <v>1</v>
      </c>
      <c r="N1032" s="176">
        <f>IF(ISBLANK(INDEX('Policy Characteristics'!H:H,MATCH($C1032,'Policy Characteristics'!$C:$C,0))),"",INDEX('Policy Characteristics'!H:H,MATCH($C1032,'Policy Characteristics'!$C:$C,0)))</f>
        <v>0.01</v>
      </c>
      <c r="O1032" s="176" t="str">
        <f>IF(ISBLANK(INDEX('Policy Characteristics'!I:I,MATCH($C1032,'Policy Characteristics'!$C:$C,0))),"",INDEX('Policy Characteristics'!I:I,MATCH($C1032,'Policy Characteristics'!$C:$C,0)))</f>
        <v>% of potential achieved</v>
      </c>
      <c r="P1032" s="176" t="str">
        <f>IF(ISBLANK(INDEX('Policy Characteristics'!J:J,MATCH($C1032,'Policy Characteristics'!$C:$C,0))),"",INDEX('Policy Characteristics'!J:J,MATCH($C1032,'Policy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2" s="176" t="str">
        <f>IF(ISBLANK(INDEX('Policy Characteristics'!K:K,MATCH($C1032,'Policy Characteristics'!$C:$C,0))),"",INDEX('Policy Characteristics'!K:K,MATCH($C1032,'Policy Characteristics'!$C:$C,0)))</f>
        <v/>
      </c>
      <c r="R1032" s="176" t="str">
        <f>IF(ISBLANK(INDEX('Policy Characteristics'!L:L,MATCH($C1032,'Policy Characteristics'!$C:$C,0))),"",INDEX('Policy Characteristics'!L:L,MATCH($C1032,'Policy Characteristics'!$C:$C,0)))</f>
        <v/>
      </c>
    </row>
    <row r="1033" spans="1:18" s="2" customFormat="1" x14ac:dyDescent="0.25">
      <c r="A1033" s="176" t="str">
        <f>IF(ISBLANK(INDEX('Policy Characteristics'!A:A,MATCH($C1033,'Policy Characteristics'!$C:$C,0))),"",INDEX('Policy Characteristics'!A:A,MATCH($C1033,'Policy Characteristics'!$C:$C,0)))</f>
        <v>Industry</v>
      </c>
      <c r="B1033" s="184" t="str">
        <f>IF(ISBLANK(INDEX('Policy Characteristics'!B:B,MATCH($C1033,'Policy Characteristics'!$C:$C,0))),"",INDEX('Policy Characteristics'!B:B,MATCH($C1033,'Policy Characteristics'!$C:$C,0)))</f>
        <v>Feedstock Shifting</v>
      </c>
      <c r="C1033" s="176" t="str">
        <f t="shared" si="43"/>
        <v>Fraction of Feedstock Shifted This Year</v>
      </c>
      <c r="D1033" s="6" t="s">
        <v>1951</v>
      </c>
      <c r="E1033" s="47" t="s">
        <v>1285</v>
      </c>
      <c r="F1033" t="s">
        <v>1913</v>
      </c>
      <c r="G1033" s="47" t="s">
        <v>1291</v>
      </c>
      <c r="H1033" s="49">
        <v>2655</v>
      </c>
      <c r="I1033" s="197" t="s">
        <v>44</v>
      </c>
      <c r="J1033" s="177" t="str">
        <f>IF(ISBLANK(INDEX('Policy Characteristics'!D:D,MATCH($C1033,'Policy Characteristics'!$C:$C,0))),"",INDEX('Policy Characteristics'!D:D,MATCH($C1033,'Policy Characteristics'!$C:$C,0)))</f>
        <v>Feedstock Shifting</v>
      </c>
      <c r="K1033" s="176" t="str">
        <f>IF(ISBLANK(INDEX('Policy Characteristics'!E:E,MATCH($C1033,'Policy Characteristics'!$C:$C,0))),"",INDEX('Policy Characteristics'!E:E,MATCH($C1033,'Policy Characteristics'!$C:$C,0)))</f>
        <v>indst feedstock shifting</v>
      </c>
      <c r="L1033" s="176">
        <f>IF(ISBLANK(INDEX('Policy Characteristics'!F:F,MATCH($C1033,'Policy Characteristics'!$C:$C,0))),"",INDEX('Policy Characteristics'!F:F,MATCH($C1033,'Policy Characteristics'!$C:$C,0)))</f>
        <v>0</v>
      </c>
      <c r="M1033" s="176">
        <f>IF(ISBLANK(INDEX('Policy Characteristics'!G:G,MATCH($C1033,'Policy Characteristics'!$C:$C,0))),"",INDEX('Policy Characteristics'!G:G,MATCH($C1033,'Policy Characteristics'!$C:$C,0)))</f>
        <v>1</v>
      </c>
      <c r="N1033" s="176">
        <f>IF(ISBLANK(INDEX('Policy Characteristics'!H:H,MATCH($C1033,'Policy Characteristics'!$C:$C,0))),"",INDEX('Policy Characteristics'!H:H,MATCH($C1033,'Policy Characteristics'!$C:$C,0)))</f>
        <v>0.01</v>
      </c>
      <c r="O1033" s="176" t="str">
        <f>IF(ISBLANK(INDEX('Policy Characteristics'!I:I,MATCH($C1033,'Policy Characteristics'!$C:$C,0))),"",INDEX('Policy Characteristics'!I:I,MATCH($C1033,'Policy Characteristics'!$C:$C,0)))</f>
        <v>% of potential achieved</v>
      </c>
      <c r="P1033" s="176" t="str">
        <f>IF(ISBLANK(INDEX('Policy Characteristics'!J:J,MATCH($C1033,'Policy Characteristics'!$C:$C,0))),"",INDEX('Policy Characteristics'!J:J,MATCH($C1033,'Policy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3" s="176" t="str">
        <f>IF(ISBLANK(INDEX('Policy Characteristics'!K:K,MATCH($C1033,'Policy Characteristics'!$C:$C,0))),"",INDEX('Policy Characteristics'!K:K,MATCH($C1033,'Policy Characteristics'!$C:$C,0)))</f>
        <v/>
      </c>
      <c r="R1033" s="176" t="str">
        <f>IF(ISBLANK(INDEX('Policy Characteristics'!L:L,MATCH($C1033,'Policy Characteristics'!$C:$C,0))),"",INDEX('Policy Characteristics'!L:L,MATCH($C1033,'Policy Characteristics'!$C:$C,0)))</f>
        <v/>
      </c>
    </row>
    <row r="1034" spans="1:18" s="2" customFormat="1" x14ac:dyDescent="0.25">
      <c r="A1034" s="176" t="str">
        <f>IF(ISBLANK(INDEX('Policy Characteristics'!A:A,MATCH($C1034,'Policy Characteristics'!$C:$C,0))),"",INDEX('Policy Characteristics'!A:A,MATCH($C1034,'Policy Characteristics'!$C:$C,0)))</f>
        <v>Industry</v>
      </c>
      <c r="B1034" s="184" t="str">
        <f>IF(ISBLANK(INDEX('Policy Characteristics'!B:B,MATCH($C1034,'Policy Characteristics'!$C:$C,0))),"",INDEX('Policy Characteristics'!B:B,MATCH($C1034,'Policy Characteristics'!$C:$C,0)))</f>
        <v>Feedstock Shifting</v>
      </c>
      <c r="C1034" s="176" t="str">
        <f t="shared" si="43"/>
        <v>Fraction of Feedstock Shifted This Year</v>
      </c>
      <c r="D1034" s="6" t="s">
        <v>1951</v>
      </c>
      <c r="E1034" s="47" t="s">
        <v>1582</v>
      </c>
      <c r="F1034" t="s">
        <v>1913</v>
      </c>
      <c r="G1034" s="47" t="s">
        <v>1585</v>
      </c>
      <c r="H1034" s="49">
        <v>2656</v>
      </c>
      <c r="I1034" s="197" t="s">
        <v>44</v>
      </c>
      <c r="J1034" s="177" t="str">
        <f>IF(ISBLANK(INDEX('Policy Characteristics'!D:D,MATCH($C1034,'Policy Characteristics'!$C:$C,0))),"",INDEX('Policy Characteristics'!D:D,MATCH($C1034,'Policy Characteristics'!$C:$C,0)))</f>
        <v>Feedstock Shifting</v>
      </c>
      <c r="K1034" s="176" t="str">
        <f>IF(ISBLANK(INDEX('Policy Characteristics'!E:E,MATCH($C1034,'Policy Characteristics'!$C:$C,0))),"",INDEX('Policy Characteristics'!E:E,MATCH($C1034,'Policy Characteristics'!$C:$C,0)))</f>
        <v>indst feedstock shifting</v>
      </c>
      <c r="L1034" s="176">
        <f>IF(ISBLANK(INDEX('Policy Characteristics'!F:F,MATCH($C1034,'Policy Characteristics'!$C:$C,0))),"",INDEX('Policy Characteristics'!F:F,MATCH($C1034,'Policy Characteristics'!$C:$C,0)))</f>
        <v>0</v>
      </c>
      <c r="M1034" s="176">
        <f>IF(ISBLANK(INDEX('Policy Characteristics'!G:G,MATCH($C1034,'Policy Characteristics'!$C:$C,0))),"",INDEX('Policy Characteristics'!G:G,MATCH($C1034,'Policy Characteristics'!$C:$C,0)))</f>
        <v>1</v>
      </c>
      <c r="N1034" s="176">
        <f>IF(ISBLANK(INDEX('Policy Characteristics'!H:H,MATCH($C1034,'Policy Characteristics'!$C:$C,0))),"",INDEX('Policy Characteristics'!H:H,MATCH($C1034,'Policy Characteristics'!$C:$C,0)))</f>
        <v>0.01</v>
      </c>
      <c r="O1034" s="176" t="str">
        <f>IF(ISBLANK(INDEX('Policy Characteristics'!I:I,MATCH($C1034,'Policy Characteristics'!$C:$C,0))),"",INDEX('Policy Characteristics'!I:I,MATCH($C1034,'Policy Characteristics'!$C:$C,0)))</f>
        <v>% of potential achieved</v>
      </c>
      <c r="P1034" s="176" t="str">
        <f>IF(ISBLANK(INDEX('Policy Characteristics'!J:J,MATCH($C1034,'Policy Characteristics'!$C:$C,0))),"",INDEX('Policy Characteristics'!J:J,MATCH($C1034,'Policy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4" s="176" t="str">
        <f>IF(ISBLANK(INDEX('Policy Characteristics'!K:K,MATCH($C1034,'Policy Characteristics'!$C:$C,0))),"",INDEX('Policy Characteristics'!K:K,MATCH($C1034,'Policy Characteristics'!$C:$C,0)))</f>
        <v/>
      </c>
      <c r="R1034" s="176" t="str">
        <f>IF(ISBLANK(INDEX('Policy Characteristics'!L:L,MATCH($C1034,'Policy Characteristics'!$C:$C,0))),"",INDEX('Policy Characteristics'!L:L,MATCH($C1034,'Policy Characteristics'!$C:$C,0)))</f>
        <v/>
      </c>
    </row>
    <row r="1035" spans="1:18" s="2" customFormat="1" x14ac:dyDescent="0.25">
      <c r="A1035" s="176" t="str">
        <f>IF(ISBLANK(INDEX('Policy Characteristics'!A:A,MATCH($C1035,'Policy Characteristics'!$C:$C,0))),"",INDEX('Policy Characteristics'!A:A,MATCH($C1035,'Policy Characteristics'!$C:$C,0)))</f>
        <v>Industry</v>
      </c>
      <c r="B1035" s="184" t="str">
        <f>IF(ISBLANK(INDEX('Policy Characteristics'!B:B,MATCH($C1035,'Policy Characteristics'!$C:$C,0))),"",INDEX('Policy Characteristics'!B:B,MATCH($C1035,'Policy Characteristics'!$C:$C,0)))</f>
        <v>Feedstock Shifting</v>
      </c>
      <c r="C1035" s="176" t="str">
        <f t="shared" si="43"/>
        <v>Fraction of Feedstock Shifted This Year</v>
      </c>
      <c r="D1035" s="6" t="s">
        <v>1951</v>
      </c>
      <c r="E1035" s="47" t="s">
        <v>1583</v>
      </c>
      <c r="F1035" t="s">
        <v>1913</v>
      </c>
      <c r="G1035" s="47" t="s">
        <v>1587</v>
      </c>
      <c r="H1035" s="49">
        <v>2657</v>
      </c>
      <c r="I1035" s="197" t="s">
        <v>44</v>
      </c>
      <c r="J1035" s="177" t="str">
        <f>IF(ISBLANK(INDEX('Policy Characteristics'!D:D,MATCH($C1035,'Policy Characteristics'!$C:$C,0))),"",INDEX('Policy Characteristics'!D:D,MATCH($C1035,'Policy Characteristics'!$C:$C,0)))</f>
        <v>Feedstock Shifting</v>
      </c>
      <c r="K1035" s="176" t="str">
        <f>IF(ISBLANK(INDEX('Policy Characteristics'!E:E,MATCH($C1035,'Policy Characteristics'!$C:$C,0))),"",INDEX('Policy Characteristics'!E:E,MATCH($C1035,'Policy Characteristics'!$C:$C,0)))</f>
        <v>indst feedstock shifting</v>
      </c>
      <c r="L1035" s="176">
        <f>IF(ISBLANK(INDEX('Policy Characteristics'!F:F,MATCH($C1035,'Policy Characteristics'!$C:$C,0))),"",INDEX('Policy Characteristics'!F:F,MATCH($C1035,'Policy Characteristics'!$C:$C,0)))</f>
        <v>0</v>
      </c>
      <c r="M1035" s="176">
        <f>IF(ISBLANK(INDEX('Policy Characteristics'!G:G,MATCH($C1035,'Policy Characteristics'!$C:$C,0))),"",INDEX('Policy Characteristics'!G:G,MATCH($C1035,'Policy Characteristics'!$C:$C,0)))</f>
        <v>1</v>
      </c>
      <c r="N1035" s="176">
        <f>IF(ISBLANK(INDEX('Policy Characteristics'!H:H,MATCH($C1035,'Policy Characteristics'!$C:$C,0))),"",INDEX('Policy Characteristics'!H:H,MATCH($C1035,'Policy Characteristics'!$C:$C,0)))</f>
        <v>0.01</v>
      </c>
      <c r="O1035" s="176" t="str">
        <f>IF(ISBLANK(INDEX('Policy Characteristics'!I:I,MATCH($C1035,'Policy Characteristics'!$C:$C,0))),"",INDEX('Policy Characteristics'!I:I,MATCH($C1035,'Policy Characteristics'!$C:$C,0)))</f>
        <v>% of potential achieved</v>
      </c>
      <c r="P1035" s="176" t="str">
        <f>IF(ISBLANK(INDEX('Policy Characteristics'!J:J,MATCH($C1035,'Policy Characteristics'!$C:$C,0))),"",INDEX('Policy Characteristics'!J:J,MATCH($C1035,'Policy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5" s="176" t="str">
        <f>IF(ISBLANK(INDEX('Policy Characteristics'!K:K,MATCH($C1035,'Policy Characteristics'!$C:$C,0))),"",INDEX('Policy Characteristics'!K:K,MATCH($C1035,'Policy Characteristics'!$C:$C,0)))</f>
        <v/>
      </c>
      <c r="R1035" s="176" t="str">
        <f>IF(ISBLANK(INDEX('Policy Characteristics'!L:L,MATCH($C1035,'Policy Characteristics'!$C:$C,0))),"",INDEX('Policy Characteristics'!L:L,MATCH($C1035,'Policy Characteristics'!$C:$C,0)))</f>
        <v/>
      </c>
    </row>
    <row r="1036" spans="1:18" s="2" customFormat="1" x14ac:dyDescent="0.25">
      <c r="A1036" s="176" t="str">
        <f>IF(ISBLANK(INDEX('Policy Characteristics'!A:A,MATCH($C1036,'Policy Characteristics'!$C:$C,0))),"",INDEX('Policy Characteristics'!A:A,MATCH($C1036,'Policy Characteristics'!$C:$C,0)))</f>
        <v>Industry</v>
      </c>
      <c r="B1036" s="184" t="str">
        <f>IF(ISBLANK(INDEX('Policy Characteristics'!B:B,MATCH($C1036,'Policy Characteristics'!$C:$C,0))),"",INDEX('Policy Characteristics'!B:B,MATCH($C1036,'Policy Characteristics'!$C:$C,0)))</f>
        <v>Feedstock Shifting</v>
      </c>
      <c r="C1036" s="176" t="str">
        <f t="shared" si="43"/>
        <v>Fraction of Feedstock Shifted This Year</v>
      </c>
      <c r="D1036" s="6" t="s">
        <v>1951</v>
      </c>
      <c r="E1036" s="47" t="s">
        <v>1584</v>
      </c>
      <c r="F1036" t="s">
        <v>1913</v>
      </c>
      <c r="G1036" s="47" t="s">
        <v>1588</v>
      </c>
      <c r="H1036" s="49">
        <v>2658</v>
      </c>
      <c r="I1036" s="197" t="s">
        <v>44</v>
      </c>
      <c r="J1036" s="177" t="str">
        <f>IF(ISBLANK(INDEX('Policy Characteristics'!D:D,MATCH($C1036,'Policy Characteristics'!$C:$C,0))),"",INDEX('Policy Characteristics'!D:D,MATCH($C1036,'Policy Characteristics'!$C:$C,0)))</f>
        <v>Feedstock Shifting</v>
      </c>
      <c r="K1036" s="176" t="str">
        <f>IF(ISBLANK(INDEX('Policy Characteristics'!E:E,MATCH($C1036,'Policy Characteristics'!$C:$C,0))),"",INDEX('Policy Characteristics'!E:E,MATCH($C1036,'Policy Characteristics'!$C:$C,0)))</f>
        <v>indst feedstock shifting</v>
      </c>
      <c r="L1036" s="176">
        <f>IF(ISBLANK(INDEX('Policy Characteristics'!F:F,MATCH($C1036,'Policy Characteristics'!$C:$C,0))),"",INDEX('Policy Characteristics'!F:F,MATCH($C1036,'Policy Characteristics'!$C:$C,0)))</f>
        <v>0</v>
      </c>
      <c r="M1036" s="176">
        <f>IF(ISBLANK(INDEX('Policy Characteristics'!G:G,MATCH($C1036,'Policy Characteristics'!$C:$C,0))),"",INDEX('Policy Characteristics'!G:G,MATCH($C1036,'Policy Characteristics'!$C:$C,0)))</f>
        <v>1</v>
      </c>
      <c r="N1036" s="176">
        <f>IF(ISBLANK(INDEX('Policy Characteristics'!H:H,MATCH($C1036,'Policy Characteristics'!$C:$C,0))),"",INDEX('Policy Characteristics'!H:H,MATCH($C1036,'Policy Characteristics'!$C:$C,0)))</f>
        <v>0.01</v>
      </c>
      <c r="O1036" s="176" t="str">
        <f>IF(ISBLANK(INDEX('Policy Characteristics'!I:I,MATCH($C1036,'Policy Characteristics'!$C:$C,0))),"",INDEX('Policy Characteristics'!I:I,MATCH($C1036,'Policy Characteristics'!$C:$C,0)))</f>
        <v>% of potential achieved</v>
      </c>
      <c r="P1036" s="176" t="str">
        <f>IF(ISBLANK(INDEX('Policy Characteristics'!J:J,MATCH($C1036,'Policy Characteristics'!$C:$C,0))),"",INDEX('Policy Characteristics'!J:J,MATCH($C1036,'Policy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6" s="176" t="str">
        <f>IF(ISBLANK(INDEX('Policy Characteristics'!K:K,MATCH($C1036,'Policy Characteristics'!$C:$C,0))),"",INDEX('Policy Characteristics'!K:K,MATCH($C1036,'Policy Characteristics'!$C:$C,0)))</f>
        <v/>
      </c>
      <c r="R1036" s="176" t="str">
        <f>IF(ISBLANK(INDEX('Policy Characteristics'!L:L,MATCH($C1036,'Policy Characteristics'!$C:$C,0))),"",INDEX('Policy Characteristics'!L:L,MATCH($C1036,'Policy Characteristics'!$C:$C,0)))</f>
        <v/>
      </c>
    </row>
    <row r="1037" spans="1:18" s="2" customFormat="1" x14ac:dyDescent="0.25">
      <c r="A1037" s="176" t="str">
        <f>IF(ISBLANK(INDEX('Policy Characteristics'!A:A,MATCH($C1037,'Policy Characteristics'!$C:$C,0))),"",INDEX('Policy Characteristics'!A:A,MATCH($C1037,'Policy Characteristics'!$C:$C,0)))</f>
        <v>Industry</v>
      </c>
      <c r="B1037" s="184" t="str">
        <f>IF(ISBLANK(INDEX('Policy Characteristics'!B:B,MATCH($C1037,'Policy Characteristics'!$C:$C,0))),"",INDEX('Policy Characteristics'!B:B,MATCH($C1037,'Policy Characteristics'!$C:$C,0)))</f>
        <v>Feedstock Shifting</v>
      </c>
      <c r="C1037" s="176" t="str">
        <f t="shared" si="43"/>
        <v>Fraction of Feedstock Shifted This Year</v>
      </c>
      <c r="D1037" s="6" t="s">
        <v>1951</v>
      </c>
      <c r="E1037" s="47" t="s">
        <v>1581</v>
      </c>
      <c r="F1037" t="s">
        <v>1913</v>
      </c>
      <c r="G1037" s="47" t="s">
        <v>1586</v>
      </c>
      <c r="H1037" s="49">
        <v>2659</v>
      </c>
      <c r="I1037" s="197" t="s">
        <v>44</v>
      </c>
      <c r="J1037" s="177" t="str">
        <f>IF(ISBLANK(INDEX('Policy Characteristics'!D:D,MATCH($C1037,'Policy Characteristics'!$C:$C,0))),"",INDEX('Policy Characteristics'!D:D,MATCH($C1037,'Policy Characteristics'!$C:$C,0)))</f>
        <v>Feedstock Shifting</v>
      </c>
      <c r="K1037" s="176" t="str">
        <f>IF(ISBLANK(INDEX('Policy Characteristics'!E:E,MATCH($C1037,'Policy Characteristics'!$C:$C,0))),"",INDEX('Policy Characteristics'!E:E,MATCH($C1037,'Policy Characteristics'!$C:$C,0)))</f>
        <v>indst feedstock shifting</v>
      </c>
      <c r="L1037" s="176">
        <f>IF(ISBLANK(INDEX('Policy Characteristics'!F:F,MATCH($C1037,'Policy Characteristics'!$C:$C,0))),"",INDEX('Policy Characteristics'!F:F,MATCH($C1037,'Policy Characteristics'!$C:$C,0)))</f>
        <v>0</v>
      </c>
      <c r="M1037" s="176">
        <f>IF(ISBLANK(INDEX('Policy Characteristics'!G:G,MATCH($C1037,'Policy Characteristics'!$C:$C,0))),"",INDEX('Policy Characteristics'!G:G,MATCH($C1037,'Policy Characteristics'!$C:$C,0)))</f>
        <v>1</v>
      </c>
      <c r="N1037" s="176">
        <f>IF(ISBLANK(INDEX('Policy Characteristics'!H:H,MATCH($C1037,'Policy Characteristics'!$C:$C,0))),"",INDEX('Policy Characteristics'!H:H,MATCH($C1037,'Policy Characteristics'!$C:$C,0)))</f>
        <v>0.01</v>
      </c>
      <c r="O1037" s="176" t="str">
        <f>IF(ISBLANK(INDEX('Policy Characteristics'!I:I,MATCH($C1037,'Policy Characteristics'!$C:$C,0))),"",INDEX('Policy Characteristics'!I:I,MATCH($C1037,'Policy Characteristics'!$C:$C,0)))</f>
        <v>% of potential achieved</v>
      </c>
      <c r="P1037" s="176" t="str">
        <f>IF(ISBLANK(INDEX('Policy Characteristics'!J:J,MATCH($C1037,'Policy Characteristics'!$C:$C,0))),"",INDEX('Policy Characteristics'!J:J,MATCH($C1037,'Policy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7" s="176" t="str">
        <f>IF(ISBLANK(INDEX('Policy Characteristics'!K:K,MATCH($C1037,'Policy Characteristics'!$C:$C,0))),"",INDEX('Policy Characteristics'!K:K,MATCH($C1037,'Policy Characteristics'!$C:$C,0)))</f>
        <v/>
      </c>
      <c r="R1037" s="176" t="str">
        <f>IF(ISBLANK(INDEX('Policy Characteristics'!L:L,MATCH($C1037,'Policy Characteristics'!$C:$C,0))),"",INDEX('Policy Characteristics'!L:L,MATCH($C1037,'Policy Characteristics'!$C:$C,0)))</f>
        <v/>
      </c>
    </row>
    <row r="1038" spans="1:18" s="2" customFormat="1" x14ac:dyDescent="0.25">
      <c r="A1038" s="176" t="str">
        <f>IF(ISBLANK(INDEX('Policy Characteristics'!A:A,MATCH($C1038,'Policy Characteristics'!$C:$C,0))),"",INDEX('Policy Characteristics'!A:A,MATCH($C1038,'Policy Characteristics'!$C:$C,0)))</f>
        <v>Industry</v>
      </c>
      <c r="B1038" s="184" t="str">
        <f>IF(ISBLANK(INDEX('Policy Characteristics'!B:B,MATCH($C1038,'Policy Characteristics'!$C:$C,0))),"",INDEX('Policy Characteristics'!B:B,MATCH($C1038,'Policy Characteristics'!$C:$C,0)))</f>
        <v>Feedstock Shifting</v>
      </c>
      <c r="C1038" s="176" t="str">
        <f t="shared" si="43"/>
        <v>Fraction of Feedstock Shifted This Year</v>
      </c>
      <c r="D1038" s="6" t="s">
        <v>1952</v>
      </c>
      <c r="E1038" s="47" t="s">
        <v>1280</v>
      </c>
      <c r="F1038" t="s">
        <v>1914</v>
      </c>
      <c r="G1038" s="47" t="s">
        <v>1286</v>
      </c>
      <c r="H1038" s="49">
        <v>2660</v>
      </c>
      <c r="I1038" s="197" t="s">
        <v>44</v>
      </c>
      <c r="J1038" s="177" t="str">
        <f>IF(ISBLANK(INDEX('Policy Characteristics'!D:D,MATCH($C1038,'Policy Characteristics'!$C:$C,0))),"",INDEX('Policy Characteristics'!D:D,MATCH($C1038,'Policy Characteristics'!$C:$C,0)))</f>
        <v>Feedstock Shifting</v>
      </c>
      <c r="K1038" s="176" t="str">
        <f>IF(ISBLANK(INDEX('Policy Characteristics'!E:E,MATCH($C1038,'Policy Characteristics'!$C:$C,0))),"",INDEX('Policy Characteristics'!E:E,MATCH($C1038,'Policy Characteristics'!$C:$C,0)))</f>
        <v>indst feedstock shifting</v>
      </c>
      <c r="L1038" s="176">
        <f>IF(ISBLANK(INDEX('Policy Characteristics'!F:F,MATCH($C1038,'Policy Characteristics'!$C:$C,0))),"",INDEX('Policy Characteristics'!F:F,MATCH($C1038,'Policy Characteristics'!$C:$C,0)))</f>
        <v>0</v>
      </c>
      <c r="M1038" s="176">
        <f>IF(ISBLANK(INDEX('Policy Characteristics'!G:G,MATCH($C1038,'Policy Characteristics'!$C:$C,0))),"",INDEX('Policy Characteristics'!G:G,MATCH($C1038,'Policy Characteristics'!$C:$C,0)))</f>
        <v>1</v>
      </c>
      <c r="N1038" s="176">
        <f>IF(ISBLANK(INDEX('Policy Characteristics'!H:H,MATCH($C1038,'Policy Characteristics'!$C:$C,0))),"",INDEX('Policy Characteristics'!H:H,MATCH($C1038,'Policy Characteristics'!$C:$C,0)))</f>
        <v>0.01</v>
      </c>
      <c r="O1038" s="176" t="str">
        <f>IF(ISBLANK(INDEX('Policy Characteristics'!I:I,MATCH($C1038,'Policy Characteristics'!$C:$C,0))),"",INDEX('Policy Characteristics'!I:I,MATCH($C1038,'Policy Characteristics'!$C:$C,0)))</f>
        <v>% of potential achieved</v>
      </c>
      <c r="P1038" s="176" t="str">
        <f>IF(ISBLANK(INDEX('Policy Characteristics'!J:J,MATCH($C1038,'Policy Characteristics'!$C:$C,0))),"",INDEX('Policy Characteristics'!J:J,MATCH($C1038,'Policy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8" s="176" t="str">
        <f>IF(ISBLANK(INDEX('Policy Characteristics'!K:K,MATCH($C1038,'Policy Characteristics'!$C:$C,0))),"",INDEX('Policy Characteristics'!K:K,MATCH($C1038,'Policy Characteristics'!$C:$C,0)))</f>
        <v/>
      </c>
      <c r="R1038" s="176" t="str">
        <f>IF(ISBLANK(INDEX('Policy Characteristics'!L:L,MATCH($C1038,'Policy Characteristics'!$C:$C,0))),"",INDEX('Policy Characteristics'!L:L,MATCH($C1038,'Policy Characteristics'!$C:$C,0)))</f>
        <v/>
      </c>
    </row>
    <row r="1039" spans="1:18" s="2" customFormat="1" x14ac:dyDescent="0.25">
      <c r="A1039" s="176" t="str">
        <f>IF(ISBLANK(INDEX('Policy Characteristics'!A:A,MATCH($C1039,'Policy Characteristics'!$C:$C,0))),"",INDEX('Policy Characteristics'!A:A,MATCH($C1039,'Policy Characteristics'!$C:$C,0)))</f>
        <v>Industry</v>
      </c>
      <c r="B1039" s="184" t="str">
        <f>IF(ISBLANK(INDEX('Policy Characteristics'!B:B,MATCH($C1039,'Policy Characteristics'!$C:$C,0))),"",INDEX('Policy Characteristics'!B:B,MATCH($C1039,'Policy Characteristics'!$C:$C,0)))</f>
        <v>Feedstock Shifting</v>
      </c>
      <c r="C1039" s="176" t="str">
        <f t="shared" si="43"/>
        <v>Fraction of Feedstock Shifted This Year</v>
      </c>
      <c r="D1039" s="6" t="s">
        <v>1952</v>
      </c>
      <c r="E1039" s="47" t="s">
        <v>1281</v>
      </c>
      <c r="F1039" t="s">
        <v>1914</v>
      </c>
      <c r="G1039" s="47" t="s">
        <v>1289</v>
      </c>
      <c r="H1039" s="49">
        <v>2661</v>
      </c>
      <c r="I1039" s="197" t="s">
        <v>44</v>
      </c>
      <c r="J1039" s="177" t="str">
        <f>IF(ISBLANK(INDEX('Policy Characteristics'!D:D,MATCH($C1039,'Policy Characteristics'!$C:$C,0))),"",INDEX('Policy Characteristics'!D:D,MATCH($C1039,'Policy Characteristics'!$C:$C,0)))</f>
        <v>Feedstock Shifting</v>
      </c>
      <c r="K1039" s="176" t="str">
        <f>IF(ISBLANK(INDEX('Policy Characteristics'!E:E,MATCH($C1039,'Policy Characteristics'!$C:$C,0))),"",INDEX('Policy Characteristics'!E:E,MATCH($C1039,'Policy Characteristics'!$C:$C,0)))</f>
        <v>indst feedstock shifting</v>
      </c>
      <c r="L1039" s="176">
        <f>IF(ISBLANK(INDEX('Policy Characteristics'!F:F,MATCH($C1039,'Policy Characteristics'!$C:$C,0))),"",INDEX('Policy Characteristics'!F:F,MATCH($C1039,'Policy Characteristics'!$C:$C,0)))</f>
        <v>0</v>
      </c>
      <c r="M1039" s="176">
        <f>IF(ISBLANK(INDEX('Policy Characteristics'!G:G,MATCH($C1039,'Policy Characteristics'!$C:$C,0))),"",INDEX('Policy Characteristics'!G:G,MATCH($C1039,'Policy Characteristics'!$C:$C,0)))</f>
        <v>1</v>
      </c>
      <c r="N1039" s="176">
        <f>IF(ISBLANK(INDEX('Policy Characteristics'!H:H,MATCH($C1039,'Policy Characteristics'!$C:$C,0))),"",INDEX('Policy Characteristics'!H:H,MATCH($C1039,'Policy Characteristics'!$C:$C,0)))</f>
        <v>0.01</v>
      </c>
      <c r="O1039" s="176" t="str">
        <f>IF(ISBLANK(INDEX('Policy Characteristics'!I:I,MATCH($C1039,'Policy Characteristics'!$C:$C,0))),"",INDEX('Policy Characteristics'!I:I,MATCH($C1039,'Policy Characteristics'!$C:$C,0)))</f>
        <v>% of potential achieved</v>
      </c>
      <c r="P1039" s="176" t="str">
        <f>IF(ISBLANK(INDEX('Policy Characteristics'!J:J,MATCH($C1039,'Policy Characteristics'!$C:$C,0))),"",INDEX('Policy Characteristics'!J:J,MATCH($C1039,'Policy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9" s="176" t="str">
        <f>IF(ISBLANK(INDEX('Policy Characteristics'!K:K,MATCH($C1039,'Policy Characteristics'!$C:$C,0))),"",INDEX('Policy Characteristics'!K:K,MATCH($C1039,'Policy Characteristics'!$C:$C,0)))</f>
        <v/>
      </c>
      <c r="R1039" s="176" t="str">
        <f>IF(ISBLANK(INDEX('Policy Characteristics'!L:L,MATCH($C1039,'Policy Characteristics'!$C:$C,0))),"",INDEX('Policy Characteristics'!L:L,MATCH($C1039,'Policy Characteristics'!$C:$C,0)))</f>
        <v/>
      </c>
    </row>
    <row r="1040" spans="1:18" s="2" customFormat="1" x14ac:dyDescent="0.25">
      <c r="A1040" s="176" t="str">
        <f>IF(ISBLANK(INDEX('Policy Characteristics'!A:A,MATCH($C1040,'Policy Characteristics'!$C:$C,0))),"",INDEX('Policy Characteristics'!A:A,MATCH($C1040,'Policy Characteristics'!$C:$C,0)))</f>
        <v>Industry</v>
      </c>
      <c r="B1040" s="184" t="str">
        <f>IF(ISBLANK(INDEX('Policy Characteristics'!B:B,MATCH($C1040,'Policy Characteristics'!$C:$C,0))),"",INDEX('Policy Characteristics'!B:B,MATCH($C1040,'Policy Characteristics'!$C:$C,0)))</f>
        <v>Feedstock Shifting</v>
      </c>
      <c r="C1040" s="176" t="str">
        <f t="shared" si="43"/>
        <v>Fraction of Feedstock Shifted This Year</v>
      </c>
      <c r="D1040" s="6" t="s">
        <v>1952</v>
      </c>
      <c r="E1040" s="47" t="s">
        <v>1282</v>
      </c>
      <c r="F1040" t="s">
        <v>1914</v>
      </c>
      <c r="G1040" s="47" t="s">
        <v>1290</v>
      </c>
      <c r="H1040" s="49">
        <v>2662</v>
      </c>
      <c r="I1040" s="197" t="s">
        <v>44</v>
      </c>
      <c r="J1040" s="177" t="str">
        <f>IF(ISBLANK(INDEX('Policy Characteristics'!D:D,MATCH($C1040,'Policy Characteristics'!$C:$C,0))),"",INDEX('Policy Characteristics'!D:D,MATCH($C1040,'Policy Characteristics'!$C:$C,0)))</f>
        <v>Feedstock Shifting</v>
      </c>
      <c r="K1040" s="176" t="str">
        <f>IF(ISBLANK(INDEX('Policy Characteristics'!E:E,MATCH($C1040,'Policy Characteristics'!$C:$C,0))),"",INDEX('Policy Characteristics'!E:E,MATCH($C1040,'Policy Characteristics'!$C:$C,0)))</f>
        <v>indst feedstock shifting</v>
      </c>
      <c r="L1040" s="176">
        <f>IF(ISBLANK(INDEX('Policy Characteristics'!F:F,MATCH($C1040,'Policy Characteristics'!$C:$C,0))),"",INDEX('Policy Characteristics'!F:F,MATCH($C1040,'Policy Characteristics'!$C:$C,0)))</f>
        <v>0</v>
      </c>
      <c r="M1040" s="176">
        <f>IF(ISBLANK(INDEX('Policy Characteristics'!G:G,MATCH($C1040,'Policy Characteristics'!$C:$C,0))),"",INDEX('Policy Characteristics'!G:G,MATCH($C1040,'Policy Characteristics'!$C:$C,0)))</f>
        <v>1</v>
      </c>
      <c r="N1040" s="176">
        <f>IF(ISBLANK(INDEX('Policy Characteristics'!H:H,MATCH($C1040,'Policy Characteristics'!$C:$C,0))),"",INDEX('Policy Characteristics'!H:H,MATCH($C1040,'Policy Characteristics'!$C:$C,0)))</f>
        <v>0.01</v>
      </c>
      <c r="O1040" s="176" t="str">
        <f>IF(ISBLANK(INDEX('Policy Characteristics'!I:I,MATCH($C1040,'Policy Characteristics'!$C:$C,0))),"",INDEX('Policy Characteristics'!I:I,MATCH($C1040,'Policy Characteristics'!$C:$C,0)))</f>
        <v>% of potential achieved</v>
      </c>
      <c r="P1040" s="176" t="str">
        <f>IF(ISBLANK(INDEX('Policy Characteristics'!J:J,MATCH($C1040,'Policy Characteristics'!$C:$C,0))),"",INDEX('Policy Characteristics'!J:J,MATCH($C1040,'Policy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0" s="176" t="str">
        <f>IF(ISBLANK(INDEX('Policy Characteristics'!K:K,MATCH($C1040,'Policy Characteristics'!$C:$C,0))),"",INDEX('Policy Characteristics'!K:K,MATCH($C1040,'Policy Characteristics'!$C:$C,0)))</f>
        <v/>
      </c>
      <c r="R1040" s="176" t="str">
        <f>IF(ISBLANK(INDEX('Policy Characteristics'!L:L,MATCH($C1040,'Policy Characteristics'!$C:$C,0))),"",INDEX('Policy Characteristics'!L:L,MATCH($C1040,'Policy Characteristics'!$C:$C,0)))</f>
        <v/>
      </c>
    </row>
    <row r="1041" spans="1:18" s="2" customFormat="1" x14ac:dyDescent="0.25">
      <c r="A1041" s="176" t="str">
        <f>IF(ISBLANK(INDEX('Policy Characteristics'!A:A,MATCH($C1041,'Policy Characteristics'!$C:$C,0))),"",INDEX('Policy Characteristics'!A:A,MATCH($C1041,'Policy Characteristics'!$C:$C,0)))</f>
        <v>Industry</v>
      </c>
      <c r="B1041" s="184" t="str">
        <f>IF(ISBLANK(INDEX('Policy Characteristics'!B:B,MATCH($C1041,'Policy Characteristics'!$C:$C,0))),"",INDEX('Policy Characteristics'!B:B,MATCH($C1041,'Policy Characteristics'!$C:$C,0)))</f>
        <v>Feedstock Shifting</v>
      </c>
      <c r="C1041" s="176" t="str">
        <f t="shared" si="43"/>
        <v>Fraction of Feedstock Shifted This Year</v>
      </c>
      <c r="D1041" s="6" t="s">
        <v>1952</v>
      </c>
      <c r="E1041" s="47" t="s">
        <v>1283</v>
      </c>
      <c r="F1041" t="s">
        <v>1914</v>
      </c>
      <c r="G1041" s="47" t="s">
        <v>1287</v>
      </c>
      <c r="H1041" s="49">
        <v>2663</v>
      </c>
      <c r="I1041" s="197" t="s">
        <v>44</v>
      </c>
      <c r="J1041" s="177" t="str">
        <f>IF(ISBLANK(INDEX('Policy Characteristics'!D:D,MATCH($C1041,'Policy Characteristics'!$C:$C,0))),"",INDEX('Policy Characteristics'!D:D,MATCH($C1041,'Policy Characteristics'!$C:$C,0)))</f>
        <v>Feedstock Shifting</v>
      </c>
      <c r="K1041" s="176" t="str">
        <f>IF(ISBLANK(INDEX('Policy Characteristics'!E:E,MATCH($C1041,'Policy Characteristics'!$C:$C,0))),"",INDEX('Policy Characteristics'!E:E,MATCH($C1041,'Policy Characteristics'!$C:$C,0)))</f>
        <v>indst feedstock shifting</v>
      </c>
      <c r="L1041" s="176">
        <f>IF(ISBLANK(INDEX('Policy Characteristics'!F:F,MATCH($C1041,'Policy Characteristics'!$C:$C,0))),"",INDEX('Policy Characteristics'!F:F,MATCH($C1041,'Policy Characteristics'!$C:$C,0)))</f>
        <v>0</v>
      </c>
      <c r="M1041" s="176">
        <f>IF(ISBLANK(INDEX('Policy Characteristics'!G:G,MATCH($C1041,'Policy Characteristics'!$C:$C,0))),"",INDEX('Policy Characteristics'!G:G,MATCH($C1041,'Policy Characteristics'!$C:$C,0)))</f>
        <v>1</v>
      </c>
      <c r="N1041" s="176">
        <f>IF(ISBLANK(INDEX('Policy Characteristics'!H:H,MATCH($C1041,'Policy Characteristics'!$C:$C,0))),"",INDEX('Policy Characteristics'!H:H,MATCH($C1041,'Policy Characteristics'!$C:$C,0)))</f>
        <v>0.01</v>
      </c>
      <c r="O1041" s="176" t="str">
        <f>IF(ISBLANK(INDEX('Policy Characteristics'!I:I,MATCH($C1041,'Policy Characteristics'!$C:$C,0))),"",INDEX('Policy Characteristics'!I:I,MATCH($C1041,'Policy Characteristics'!$C:$C,0)))</f>
        <v>% of potential achieved</v>
      </c>
      <c r="P1041" s="176" t="str">
        <f>IF(ISBLANK(INDEX('Policy Characteristics'!J:J,MATCH($C1041,'Policy Characteristics'!$C:$C,0))),"",INDEX('Policy Characteristics'!J:J,MATCH($C1041,'Policy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1" s="176" t="str">
        <f>IF(ISBLANK(INDEX('Policy Characteristics'!K:K,MATCH($C1041,'Policy Characteristics'!$C:$C,0))),"",INDEX('Policy Characteristics'!K:K,MATCH($C1041,'Policy Characteristics'!$C:$C,0)))</f>
        <v/>
      </c>
      <c r="R1041" s="176" t="str">
        <f>IF(ISBLANK(INDEX('Policy Characteristics'!L:L,MATCH($C1041,'Policy Characteristics'!$C:$C,0))),"",INDEX('Policy Characteristics'!L:L,MATCH($C1041,'Policy Characteristics'!$C:$C,0)))</f>
        <v/>
      </c>
    </row>
    <row r="1042" spans="1:18" s="2" customFormat="1" x14ac:dyDescent="0.25">
      <c r="A1042" s="176" t="str">
        <f>IF(ISBLANK(INDEX('Policy Characteristics'!A:A,MATCH($C1042,'Policy Characteristics'!$C:$C,0))),"",INDEX('Policy Characteristics'!A:A,MATCH($C1042,'Policy Characteristics'!$C:$C,0)))</f>
        <v>Industry</v>
      </c>
      <c r="B1042" s="184" t="str">
        <f>IF(ISBLANK(INDEX('Policy Characteristics'!B:B,MATCH($C1042,'Policy Characteristics'!$C:$C,0))),"",INDEX('Policy Characteristics'!B:B,MATCH($C1042,'Policy Characteristics'!$C:$C,0)))</f>
        <v>Feedstock Shifting</v>
      </c>
      <c r="C1042" s="176" t="str">
        <f t="shared" si="43"/>
        <v>Fraction of Feedstock Shifted This Year</v>
      </c>
      <c r="D1042" s="6" t="s">
        <v>1952</v>
      </c>
      <c r="E1042" s="47" t="s">
        <v>1284</v>
      </c>
      <c r="F1042" t="s">
        <v>1914</v>
      </c>
      <c r="G1042" s="47" t="s">
        <v>1288</v>
      </c>
      <c r="H1042" s="49">
        <v>2664</v>
      </c>
      <c r="I1042" s="197" t="s">
        <v>44</v>
      </c>
      <c r="J1042" s="177" t="str">
        <f>IF(ISBLANK(INDEX('Policy Characteristics'!D:D,MATCH($C1042,'Policy Characteristics'!$C:$C,0))),"",INDEX('Policy Characteristics'!D:D,MATCH($C1042,'Policy Characteristics'!$C:$C,0)))</f>
        <v>Feedstock Shifting</v>
      </c>
      <c r="K1042" s="176" t="str">
        <f>IF(ISBLANK(INDEX('Policy Characteristics'!E:E,MATCH($C1042,'Policy Characteristics'!$C:$C,0))),"",INDEX('Policy Characteristics'!E:E,MATCH($C1042,'Policy Characteristics'!$C:$C,0)))</f>
        <v>indst feedstock shifting</v>
      </c>
      <c r="L1042" s="176">
        <f>IF(ISBLANK(INDEX('Policy Characteristics'!F:F,MATCH($C1042,'Policy Characteristics'!$C:$C,0))),"",INDEX('Policy Characteristics'!F:F,MATCH($C1042,'Policy Characteristics'!$C:$C,0)))</f>
        <v>0</v>
      </c>
      <c r="M1042" s="176">
        <f>IF(ISBLANK(INDEX('Policy Characteristics'!G:G,MATCH($C1042,'Policy Characteristics'!$C:$C,0))),"",INDEX('Policy Characteristics'!G:G,MATCH($C1042,'Policy Characteristics'!$C:$C,0)))</f>
        <v>1</v>
      </c>
      <c r="N1042" s="176">
        <f>IF(ISBLANK(INDEX('Policy Characteristics'!H:H,MATCH($C1042,'Policy Characteristics'!$C:$C,0))),"",INDEX('Policy Characteristics'!H:H,MATCH($C1042,'Policy Characteristics'!$C:$C,0)))</f>
        <v>0.01</v>
      </c>
      <c r="O1042" s="176" t="str">
        <f>IF(ISBLANK(INDEX('Policy Characteristics'!I:I,MATCH($C1042,'Policy Characteristics'!$C:$C,0))),"",INDEX('Policy Characteristics'!I:I,MATCH($C1042,'Policy Characteristics'!$C:$C,0)))</f>
        <v>% of potential achieved</v>
      </c>
      <c r="P1042" s="176" t="str">
        <f>IF(ISBLANK(INDEX('Policy Characteristics'!J:J,MATCH($C1042,'Policy Characteristics'!$C:$C,0))),"",INDEX('Policy Characteristics'!J:J,MATCH($C1042,'Policy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2" s="176" t="str">
        <f>IF(ISBLANK(INDEX('Policy Characteristics'!K:K,MATCH($C1042,'Policy Characteristics'!$C:$C,0))),"",INDEX('Policy Characteristics'!K:K,MATCH($C1042,'Policy Characteristics'!$C:$C,0)))</f>
        <v/>
      </c>
      <c r="R1042" s="176" t="str">
        <f>IF(ISBLANK(INDEX('Policy Characteristics'!L:L,MATCH($C1042,'Policy Characteristics'!$C:$C,0))),"",INDEX('Policy Characteristics'!L:L,MATCH($C1042,'Policy Characteristics'!$C:$C,0)))</f>
        <v/>
      </c>
    </row>
    <row r="1043" spans="1:18" s="2" customFormat="1" x14ac:dyDescent="0.25">
      <c r="A1043" s="176" t="str">
        <f>IF(ISBLANK(INDEX('Policy Characteristics'!A:A,MATCH($C1043,'Policy Characteristics'!$C:$C,0))),"",INDEX('Policy Characteristics'!A:A,MATCH($C1043,'Policy Characteristics'!$C:$C,0)))</f>
        <v>Industry</v>
      </c>
      <c r="B1043" s="184" t="str">
        <f>IF(ISBLANK(INDEX('Policy Characteristics'!B:B,MATCH($C1043,'Policy Characteristics'!$C:$C,0))),"",INDEX('Policy Characteristics'!B:B,MATCH($C1043,'Policy Characteristics'!$C:$C,0)))</f>
        <v>Feedstock Shifting</v>
      </c>
      <c r="C1043" s="176" t="str">
        <f t="shared" si="43"/>
        <v>Fraction of Feedstock Shifted This Year</v>
      </c>
      <c r="D1043" s="6" t="s">
        <v>1952</v>
      </c>
      <c r="E1043" s="47" t="s">
        <v>1285</v>
      </c>
      <c r="F1043" t="s">
        <v>1914</v>
      </c>
      <c r="G1043" s="47" t="s">
        <v>1291</v>
      </c>
      <c r="H1043" s="49">
        <v>2665</v>
      </c>
      <c r="I1043" s="197" t="s">
        <v>44</v>
      </c>
      <c r="J1043" s="177" t="str">
        <f>IF(ISBLANK(INDEX('Policy Characteristics'!D:D,MATCH($C1043,'Policy Characteristics'!$C:$C,0))),"",INDEX('Policy Characteristics'!D:D,MATCH($C1043,'Policy Characteristics'!$C:$C,0)))</f>
        <v>Feedstock Shifting</v>
      </c>
      <c r="K1043" s="176" t="str">
        <f>IF(ISBLANK(INDEX('Policy Characteristics'!E:E,MATCH($C1043,'Policy Characteristics'!$C:$C,0))),"",INDEX('Policy Characteristics'!E:E,MATCH($C1043,'Policy Characteristics'!$C:$C,0)))</f>
        <v>indst feedstock shifting</v>
      </c>
      <c r="L1043" s="176">
        <f>IF(ISBLANK(INDEX('Policy Characteristics'!F:F,MATCH($C1043,'Policy Characteristics'!$C:$C,0))),"",INDEX('Policy Characteristics'!F:F,MATCH($C1043,'Policy Characteristics'!$C:$C,0)))</f>
        <v>0</v>
      </c>
      <c r="M1043" s="176">
        <f>IF(ISBLANK(INDEX('Policy Characteristics'!G:G,MATCH($C1043,'Policy Characteristics'!$C:$C,0))),"",INDEX('Policy Characteristics'!G:G,MATCH($C1043,'Policy Characteristics'!$C:$C,0)))</f>
        <v>1</v>
      </c>
      <c r="N1043" s="176">
        <f>IF(ISBLANK(INDEX('Policy Characteristics'!H:H,MATCH($C1043,'Policy Characteristics'!$C:$C,0))),"",INDEX('Policy Characteristics'!H:H,MATCH($C1043,'Policy Characteristics'!$C:$C,0)))</f>
        <v>0.01</v>
      </c>
      <c r="O1043" s="176" t="str">
        <f>IF(ISBLANK(INDEX('Policy Characteristics'!I:I,MATCH($C1043,'Policy Characteristics'!$C:$C,0))),"",INDEX('Policy Characteristics'!I:I,MATCH($C1043,'Policy Characteristics'!$C:$C,0)))</f>
        <v>% of potential achieved</v>
      </c>
      <c r="P1043" s="176" t="str">
        <f>IF(ISBLANK(INDEX('Policy Characteristics'!J:J,MATCH($C1043,'Policy Characteristics'!$C:$C,0))),"",INDEX('Policy Characteristics'!J:J,MATCH($C1043,'Policy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3" s="176" t="str">
        <f>IF(ISBLANK(INDEX('Policy Characteristics'!K:K,MATCH($C1043,'Policy Characteristics'!$C:$C,0))),"",INDEX('Policy Characteristics'!K:K,MATCH($C1043,'Policy Characteristics'!$C:$C,0)))</f>
        <v/>
      </c>
      <c r="R1043" s="176" t="str">
        <f>IF(ISBLANK(INDEX('Policy Characteristics'!L:L,MATCH($C1043,'Policy Characteristics'!$C:$C,0))),"",INDEX('Policy Characteristics'!L:L,MATCH($C1043,'Policy Characteristics'!$C:$C,0)))</f>
        <v/>
      </c>
    </row>
    <row r="1044" spans="1:18" s="2" customFormat="1" x14ac:dyDescent="0.25">
      <c r="A1044" s="176" t="str">
        <f>IF(ISBLANK(INDEX('Policy Characteristics'!A:A,MATCH($C1044,'Policy Characteristics'!$C:$C,0))),"",INDEX('Policy Characteristics'!A:A,MATCH($C1044,'Policy Characteristics'!$C:$C,0)))</f>
        <v>Industry</v>
      </c>
      <c r="B1044" s="184" t="str">
        <f>IF(ISBLANK(INDEX('Policy Characteristics'!B:B,MATCH($C1044,'Policy Characteristics'!$C:$C,0))),"",INDEX('Policy Characteristics'!B:B,MATCH($C1044,'Policy Characteristics'!$C:$C,0)))</f>
        <v>Feedstock Shifting</v>
      </c>
      <c r="C1044" s="176" t="str">
        <f t="shared" si="43"/>
        <v>Fraction of Feedstock Shifted This Year</v>
      </c>
      <c r="D1044" s="6" t="s">
        <v>1952</v>
      </c>
      <c r="E1044" s="47" t="s">
        <v>1582</v>
      </c>
      <c r="F1044" t="s">
        <v>1914</v>
      </c>
      <c r="G1044" s="47" t="s">
        <v>1585</v>
      </c>
      <c r="H1044" s="49">
        <v>2666</v>
      </c>
      <c r="I1044" s="197" t="s">
        <v>44</v>
      </c>
      <c r="J1044" s="177" t="str">
        <f>IF(ISBLANK(INDEX('Policy Characteristics'!D:D,MATCH($C1044,'Policy Characteristics'!$C:$C,0))),"",INDEX('Policy Characteristics'!D:D,MATCH($C1044,'Policy Characteristics'!$C:$C,0)))</f>
        <v>Feedstock Shifting</v>
      </c>
      <c r="K1044" s="176" t="str">
        <f>IF(ISBLANK(INDEX('Policy Characteristics'!E:E,MATCH($C1044,'Policy Characteristics'!$C:$C,0))),"",INDEX('Policy Characteristics'!E:E,MATCH($C1044,'Policy Characteristics'!$C:$C,0)))</f>
        <v>indst feedstock shifting</v>
      </c>
      <c r="L1044" s="176">
        <f>IF(ISBLANK(INDEX('Policy Characteristics'!F:F,MATCH($C1044,'Policy Characteristics'!$C:$C,0))),"",INDEX('Policy Characteristics'!F:F,MATCH($C1044,'Policy Characteristics'!$C:$C,0)))</f>
        <v>0</v>
      </c>
      <c r="M1044" s="176">
        <f>IF(ISBLANK(INDEX('Policy Characteristics'!G:G,MATCH($C1044,'Policy Characteristics'!$C:$C,0))),"",INDEX('Policy Characteristics'!G:G,MATCH($C1044,'Policy Characteristics'!$C:$C,0)))</f>
        <v>1</v>
      </c>
      <c r="N1044" s="176">
        <f>IF(ISBLANK(INDEX('Policy Characteristics'!H:H,MATCH($C1044,'Policy Characteristics'!$C:$C,0))),"",INDEX('Policy Characteristics'!H:H,MATCH($C1044,'Policy Characteristics'!$C:$C,0)))</f>
        <v>0.01</v>
      </c>
      <c r="O1044" s="176" t="str">
        <f>IF(ISBLANK(INDEX('Policy Characteristics'!I:I,MATCH($C1044,'Policy Characteristics'!$C:$C,0))),"",INDEX('Policy Characteristics'!I:I,MATCH($C1044,'Policy Characteristics'!$C:$C,0)))</f>
        <v>% of potential achieved</v>
      </c>
      <c r="P1044" s="176" t="str">
        <f>IF(ISBLANK(INDEX('Policy Characteristics'!J:J,MATCH($C1044,'Policy Characteristics'!$C:$C,0))),"",INDEX('Policy Characteristics'!J:J,MATCH($C1044,'Policy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4" s="176" t="str">
        <f>IF(ISBLANK(INDEX('Policy Characteristics'!K:K,MATCH($C1044,'Policy Characteristics'!$C:$C,0))),"",INDEX('Policy Characteristics'!K:K,MATCH($C1044,'Policy Characteristics'!$C:$C,0)))</f>
        <v/>
      </c>
      <c r="R1044" s="176" t="str">
        <f>IF(ISBLANK(INDEX('Policy Characteristics'!L:L,MATCH($C1044,'Policy Characteristics'!$C:$C,0))),"",INDEX('Policy Characteristics'!L:L,MATCH($C1044,'Policy Characteristics'!$C:$C,0)))</f>
        <v/>
      </c>
    </row>
    <row r="1045" spans="1:18" s="2" customFormat="1" x14ac:dyDescent="0.25">
      <c r="A1045" s="176" t="str">
        <f>IF(ISBLANK(INDEX('Policy Characteristics'!A:A,MATCH($C1045,'Policy Characteristics'!$C:$C,0))),"",INDEX('Policy Characteristics'!A:A,MATCH($C1045,'Policy Characteristics'!$C:$C,0)))</f>
        <v>Industry</v>
      </c>
      <c r="B1045" s="184" t="str">
        <f>IF(ISBLANK(INDEX('Policy Characteristics'!B:B,MATCH($C1045,'Policy Characteristics'!$C:$C,0))),"",INDEX('Policy Characteristics'!B:B,MATCH($C1045,'Policy Characteristics'!$C:$C,0)))</f>
        <v>Feedstock Shifting</v>
      </c>
      <c r="C1045" s="176" t="str">
        <f t="shared" si="43"/>
        <v>Fraction of Feedstock Shifted This Year</v>
      </c>
      <c r="D1045" s="6" t="s">
        <v>1952</v>
      </c>
      <c r="E1045" s="47" t="s">
        <v>1583</v>
      </c>
      <c r="F1045" t="s">
        <v>1914</v>
      </c>
      <c r="G1045" s="47" t="s">
        <v>1587</v>
      </c>
      <c r="H1045" s="49">
        <v>2667</v>
      </c>
      <c r="I1045" s="197" t="s">
        <v>44</v>
      </c>
      <c r="J1045" s="177" t="str">
        <f>IF(ISBLANK(INDEX('Policy Characteristics'!D:D,MATCH($C1045,'Policy Characteristics'!$C:$C,0))),"",INDEX('Policy Characteristics'!D:D,MATCH($C1045,'Policy Characteristics'!$C:$C,0)))</f>
        <v>Feedstock Shifting</v>
      </c>
      <c r="K1045" s="176" t="str">
        <f>IF(ISBLANK(INDEX('Policy Characteristics'!E:E,MATCH($C1045,'Policy Characteristics'!$C:$C,0))),"",INDEX('Policy Characteristics'!E:E,MATCH($C1045,'Policy Characteristics'!$C:$C,0)))</f>
        <v>indst feedstock shifting</v>
      </c>
      <c r="L1045" s="176">
        <f>IF(ISBLANK(INDEX('Policy Characteristics'!F:F,MATCH($C1045,'Policy Characteristics'!$C:$C,0))),"",INDEX('Policy Characteristics'!F:F,MATCH($C1045,'Policy Characteristics'!$C:$C,0)))</f>
        <v>0</v>
      </c>
      <c r="M1045" s="176">
        <f>IF(ISBLANK(INDEX('Policy Characteristics'!G:G,MATCH($C1045,'Policy Characteristics'!$C:$C,0))),"",INDEX('Policy Characteristics'!G:G,MATCH($C1045,'Policy Characteristics'!$C:$C,0)))</f>
        <v>1</v>
      </c>
      <c r="N1045" s="176">
        <f>IF(ISBLANK(INDEX('Policy Characteristics'!H:H,MATCH($C1045,'Policy Characteristics'!$C:$C,0))),"",INDEX('Policy Characteristics'!H:H,MATCH($C1045,'Policy Characteristics'!$C:$C,0)))</f>
        <v>0.01</v>
      </c>
      <c r="O1045" s="176" t="str">
        <f>IF(ISBLANK(INDEX('Policy Characteristics'!I:I,MATCH($C1045,'Policy Characteristics'!$C:$C,0))),"",INDEX('Policy Characteristics'!I:I,MATCH($C1045,'Policy Characteristics'!$C:$C,0)))</f>
        <v>% of potential achieved</v>
      </c>
      <c r="P1045" s="176" t="str">
        <f>IF(ISBLANK(INDEX('Policy Characteristics'!J:J,MATCH($C1045,'Policy Characteristics'!$C:$C,0))),"",INDEX('Policy Characteristics'!J:J,MATCH($C1045,'Policy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5" s="176" t="str">
        <f>IF(ISBLANK(INDEX('Policy Characteristics'!K:K,MATCH($C1045,'Policy Characteristics'!$C:$C,0))),"",INDEX('Policy Characteristics'!K:K,MATCH($C1045,'Policy Characteristics'!$C:$C,0)))</f>
        <v/>
      </c>
      <c r="R1045" s="176" t="str">
        <f>IF(ISBLANK(INDEX('Policy Characteristics'!L:L,MATCH($C1045,'Policy Characteristics'!$C:$C,0))),"",INDEX('Policy Characteristics'!L:L,MATCH($C1045,'Policy Characteristics'!$C:$C,0)))</f>
        <v/>
      </c>
    </row>
    <row r="1046" spans="1:18" s="2" customFormat="1" x14ac:dyDescent="0.25">
      <c r="A1046" s="176" t="str">
        <f>IF(ISBLANK(INDEX('Policy Characteristics'!A:A,MATCH($C1046,'Policy Characteristics'!$C:$C,0))),"",INDEX('Policy Characteristics'!A:A,MATCH($C1046,'Policy Characteristics'!$C:$C,0)))</f>
        <v>Industry</v>
      </c>
      <c r="B1046" s="184" t="str">
        <f>IF(ISBLANK(INDEX('Policy Characteristics'!B:B,MATCH($C1046,'Policy Characteristics'!$C:$C,0))),"",INDEX('Policy Characteristics'!B:B,MATCH($C1046,'Policy Characteristics'!$C:$C,0)))</f>
        <v>Feedstock Shifting</v>
      </c>
      <c r="C1046" s="176" t="str">
        <f t="shared" si="43"/>
        <v>Fraction of Feedstock Shifted This Year</v>
      </c>
      <c r="D1046" s="6" t="s">
        <v>1952</v>
      </c>
      <c r="E1046" s="47" t="s">
        <v>1584</v>
      </c>
      <c r="F1046" t="s">
        <v>1914</v>
      </c>
      <c r="G1046" s="47" t="s">
        <v>1588</v>
      </c>
      <c r="H1046" s="49">
        <v>2668</v>
      </c>
      <c r="I1046" s="197" t="s">
        <v>44</v>
      </c>
      <c r="J1046" s="177" t="str">
        <f>IF(ISBLANK(INDEX('Policy Characteristics'!D:D,MATCH($C1046,'Policy Characteristics'!$C:$C,0))),"",INDEX('Policy Characteristics'!D:D,MATCH($C1046,'Policy Characteristics'!$C:$C,0)))</f>
        <v>Feedstock Shifting</v>
      </c>
      <c r="K1046" s="176" t="str">
        <f>IF(ISBLANK(INDEX('Policy Characteristics'!E:E,MATCH($C1046,'Policy Characteristics'!$C:$C,0))),"",INDEX('Policy Characteristics'!E:E,MATCH($C1046,'Policy Characteristics'!$C:$C,0)))</f>
        <v>indst feedstock shifting</v>
      </c>
      <c r="L1046" s="176">
        <f>IF(ISBLANK(INDEX('Policy Characteristics'!F:F,MATCH($C1046,'Policy Characteristics'!$C:$C,0))),"",INDEX('Policy Characteristics'!F:F,MATCH($C1046,'Policy Characteristics'!$C:$C,0)))</f>
        <v>0</v>
      </c>
      <c r="M1046" s="176">
        <f>IF(ISBLANK(INDEX('Policy Characteristics'!G:G,MATCH($C1046,'Policy Characteristics'!$C:$C,0))),"",INDEX('Policy Characteristics'!G:G,MATCH($C1046,'Policy Characteristics'!$C:$C,0)))</f>
        <v>1</v>
      </c>
      <c r="N1046" s="176">
        <f>IF(ISBLANK(INDEX('Policy Characteristics'!H:H,MATCH($C1046,'Policy Characteristics'!$C:$C,0))),"",INDEX('Policy Characteristics'!H:H,MATCH($C1046,'Policy Characteristics'!$C:$C,0)))</f>
        <v>0.01</v>
      </c>
      <c r="O1046" s="176" t="str">
        <f>IF(ISBLANK(INDEX('Policy Characteristics'!I:I,MATCH($C1046,'Policy Characteristics'!$C:$C,0))),"",INDEX('Policy Characteristics'!I:I,MATCH($C1046,'Policy Characteristics'!$C:$C,0)))</f>
        <v>% of potential achieved</v>
      </c>
      <c r="P1046" s="176" t="str">
        <f>IF(ISBLANK(INDEX('Policy Characteristics'!J:J,MATCH($C1046,'Policy Characteristics'!$C:$C,0))),"",INDEX('Policy Characteristics'!J:J,MATCH($C1046,'Policy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6" s="176" t="str">
        <f>IF(ISBLANK(INDEX('Policy Characteristics'!K:K,MATCH($C1046,'Policy Characteristics'!$C:$C,0))),"",INDEX('Policy Characteristics'!K:K,MATCH($C1046,'Policy Characteristics'!$C:$C,0)))</f>
        <v/>
      </c>
      <c r="R1046" s="176" t="str">
        <f>IF(ISBLANK(INDEX('Policy Characteristics'!L:L,MATCH($C1046,'Policy Characteristics'!$C:$C,0))),"",INDEX('Policy Characteristics'!L:L,MATCH($C1046,'Policy Characteristics'!$C:$C,0)))</f>
        <v/>
      </c>
    </row>
    <row r="1047" spans="1:18" s="2" customFormat="1" x14ac:dyDescent="0.25">
      <c r="A1047" s="176" t="str">
        <f>IF(ISBLANK(INDEX('Policy Characteristics'!A:A,MATCH($C1047,'Policy Characteristics'!$C:$C,0))),"",INDEX('Policy Characteristics'!A:A,MATCH($C1047,'Policy Characteristics'!$C:$C,0)))</f>
        <v>Industry</v>
      </c>
      <c r="B1047" s="184" t="str">
        <f>IF(ISBLANK(INDEX('Policy Characteristics'!B:B,MATCH($C1047,'Policy Characteristics'!$C:$C,0))),"",INDEX('Policy Characteristics'!B:B,MATCH($C1047,'Policy Characteristics'!$C:$C,0)))</f>
        <v>Feedstock Shifting</v>
      </c>
      <c r="C1047" s="176" t="str">
        <f t="shared" si="43"/>
        <v>Fraction of Feedstock Shifted This Year</v>
      </c>
      <c r="D1047" s="6" t="s">
        <v>1952</v>
      </c>
      <c r="E1047" s="47" t="s">
        <v>1581</v>
      </c>
      <c r="F1047" t="s">
        <v>1914</v>
      </c>
      <c r="G1047" s="47" t="s">
        <v>1586</v>
      </c>
      <c r="H1047" s="49">
        <v>2669</v>
      </c>
      <c r="I1047" s="197" t="s">
        <v>44</v>
      </c>
      <c r="J1047" s="177" t="str">
        <f>IF(ISBLANK(INDEX('Policy Characteristics'!D:D,MATCH($C1047,'Policy Characteristics'!$C:$C,0))),"",INDEX('Policy Characteristics'!D:D,MATCH($C1047,'Policy Characteristics'!$C:$C,0)))</f>
        <v>Feedstock Shifting</v>
      </c>
      <c r="K1047" s="176" t="str">
        <f>IF(ISBLANK(INDEX('Policy Characteristics'!E:E,MATCH($C1047,'Policy Characteristics'!$C:$C,0))),"",INDEX('Policy Characteristics'!E:E,MATCH($C1047,'Policy Characteristics'!$C:$C,0)))</f>
        <v>indst feedstock shifting</v>
      </c>
      <c r="L1047" s="176">
        <f>IF(ISBLANK(INDEX('Policy Characteristics'!F:F,MATCH($C1047,'Policy Characteristics'!$C:$C,0))),"",INDEX('Policy Characteristics'!F:F,MATCH($C1047,'Policy Characteristics'!$C:$C,0)))</f>
        <v>0</v>
      </c>
      <c r="M1047" s="176">
        <f>IF(ISBLANK(INDEX('Policy Characteristics'!G:G,MATCH($C1047,'Policy Characteristics'!$C:$C,0))),"",INDEX('Policy Characteristics'!G:G,MATCH($C1047,'Policy Characteristics'!$C:$C,0)))</f>
        <v>1</v>
      </c>
      <c r="N1047" s="176">
        <f>IF(ISBLANK(INDEX('Policy Characteristics'!H:H,MATCH($C1047,'Policy Characteristics'!$C:$C,0))),"",INDEX('Policy Characteristics'!H:H,MATCH($C1047,'Policy Characteristics'!$C:$C,0)))</f>
        <v>0.01</v>
      </c>
      <c r="O1047" s="176" t="str">
        <f>IF(ISBLANK(INDEX('Policy Characteristics'!I:I,MATCH($C1047,'Policy Characteristics'!$C:$C,0))),"",INDEX('Policy Characteristics'!I:I,MATCH($C1047,'Policy Characteristics'!$C:$C,0)))</f>
        <v>% of potential achieved</v>
      </c>
      <c r="P1047" s="176" t="str">
        <f>IF(ISBLANK(INDEX('Policy Characteristics'!J:J,MATCH($C1047,'Policy Characteristics'!$C:$C,0))),"",INDEX('Policy Characteristics'!J:J,MATCH($C1047,'Policy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7" s="176" t="str">
        <f>IF(ISBLANK(INDEX('Policy Characteristics'!K:K,MATCH($C1047,'Policy Characteristics'!$C:$C,0))),"",INDEX('Policy Characteristics'!K:K,MATCH($C1047,'Policy Characteristics'!$C:$C,0)))</f>
        <v/>
      </c>
      <c r="R1047" s="176" t="str">
        <f>IF(ISBLANK(INDEX('Policy Characteristics'!L:L,MATCH($C1047,'Policy Characteristics'!$C:$C,0))),"",INDEX('Policy Characteristics'!L:L,MATCH($C1047,'Policy Characteristics'!$C:$C,0)))</f>
        <v/>
      </c>
    </row>
    <row r="1048" spans="1:18" s="2" customFormat="1" x14ac:dyDescent="0.25">
      <c r="A1048" s="176" t="str">
        <f>IF(ISBLANK(INDEX('Policy Characteristics'!A:A,MATCH($C1048,'Policy Characteristics'!$C:$C,0))),"",INDEX('Policy Characteristics'!A:A,MATCH($C1048,'Policy Characteristics'!$C:$C,0)))</f>
        <v>Industry</v>
      </c>
      <c r="B1048" s="184" t="str">
        <f>IF(ISBLANK(INDEX('Policy Characteristics'!B:B,MATCH($C1048,'Policy Characteristics'!$C:$C,0))),"",INDEX('Policy Characteristics'!B:B,MATCH($C1048,'Policy Characteristics'!$C:$C,0)))</f>
        <v>Feedstock Shifting</v>
      </c>
      <c r="C1048" s="176" t="str">
        <f t="shared" si="43"/>
        <v>Fraction of Feedstock Shifted This Year</v>
      </c>
      <c r="D1048" s="6" t="s">
        <v>1953</v>
      </c>
      <c r="E1048" s="47" t="s">
        <v>1280</v>
      </c>
      <c r="F1048" t="s">
        <v>1915</v>
      </c>
      <c r="G1048" s="47" t="s">
        <v>1286</v>
      </c>
      <c r="H1048" s="49">
        <v>2670</v>
      </c>
      <c r="I1048" s="197" t="s">
        <v>44</v>
      </c>
      <c r="J1048" s="177" t="str">
        <f>IF(ISBLANK(INDEX('Policy Characteristics'!D:D,MATCH($C1048,'Policy Characteristics'!$C:$C,0))),"",INDEX('Policy Characteristics'!D:D,MATCH($C1048,'Policy Characteristics'!$C:$C,0)))</f>
        <v>Feedstock Shifting</v>
      </c>
      <c r="K1048" s="176" t="str">
        <f>IF(ISBLANK(INDEX('Policy Characteristics'!E:E,MATCH($C1048,'Policy Characteristics'!$C:$C,0))),"",INDEX('Policy Characteristics'!E:E,MATCH($C1048,'Policy Characteristics'!$C:$C,0)))</f>
        <v>indst feedstock shifting</v>
      </c>
      <c r="L1048" s="176">
        <f>IF(ISBLANK(INDEX('Policy Characteristics'!F:F,MATCH($C1048,'Policy Characteristics'!$C:$C,0))),"",INDEX('Policy Characteristics'!F:F,MATCH($C1048,'Policy Characteristics'!$C:$C,0)))</f>
        <v>0</v>
      </c>
      <c r="M1048" s="176">
        <f>IF(ISBLANK(INDEX('Policy Characteristics'!G:G,MATCH($C1048,'Policy Characteristics'!$C:$C,0))),"",INDEX('Policy Characteristics'!G:G,MATCH($C1048,'Policy Characteristics'!$C:$C,0)))</f>
        <v>1</v>
      </c>
      <c r="N1048" s="176">
        <f>IF(ISBLANK(INDEX('Policy Characteristics'!H:H,MATCH($C1048,'Policy Characteristics'!$C:$C,0))),"",INDEX('Policy Characteristics'!H:H,MATCH($C1048,'Policy Characteristics'!$C:$C,0)))</f>
        <v>0.01</v>
      </c>
      <c r="O1048" s="176" t="str">
        <f>IF(ISBLANK(INDEX('Policy Characteristics'!I:I,MATCH($C1048,'Policy Characteristics'!$C:$C,0))),"",INDEX('Policy Characteristics'!I:I,MATCH($C1048,'Policy Characteristics'!$C:$C,0)))</f>
        <v>% of potential achieved</v>
      </c>
      <c r="P1048" s="176" t="str">
        <f>IF(ISBLANK(INDEX('Policy Characteristics'!J:J,MATCH($C1048,'Policy Characteristics'!$C:$C,0))),"",INDEX('Policy Characteristics'!J:J,MATCH($C1048,'Policy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8" s="176" t="str">
        <f>IF(ISBLANK(INDEX('Policy Characteristics'!K:K,MATCH($C1048,'Policy Characteristics'!$C:$C,0))),"",INDEX('Policy Characteristics'!K:K,MATCH($C1048,'Policy Characteristics'!$C:$C,0)))</f>
        <v/>
      </c>
      <c r="R1048" s="176" t="str">
        <f>IF(ISBLANK(INDEX('Policy Characteristics'!L:L,MATCH($C1048,'Policy Characteristics'!$C:$C,0))),"",INDEX('Policy Characteristics'!L:L,MATCH($C1048,'Policy Characteristics'!$C:$C,0)))</f>
        <v/>
      </c>
    </row>
    <row r="1049" spans="1:18" s="2" customFormat="1" x14ac:dyDescent="0.25">
      <c r="A1049" s="176" t="str">
        <f>IF(ISBLANK(INDEX('Policy Characteristics'!A:A,MATCH($C1049,'Policy Characteristics'!$C:$C,0))),"",INDEX('Policy Characteristics'!A:A,MATCH($C1049,'Policy Characteristics'!$C:$C,0)))</f>
        <v>Industry</v>
      </c>
      <c r="B1049" s="184" t="str">
        <f>IF(ISBLANK(INDEX('Policy Characteristics'!B:B,MATCH($C1049,'Policy Characteristics'!$C:$C,0))),"",INDEX('Policy Characteristics'!B:B,MATCH($C1049,'Policy Characteristics'!$C:$C,0)))</f>
        <v>Feedstock Shifting</v>
      </c>
      <c r="C1049" s="176" t="str">
        <f t="shared" si="43"/>
        <v>Fraction of Feedstock Shifted This Year</v>
      </c>
      <c r="D1049" s="6" t="s">
        <v>1953</v>
      </c>
      <c r="E1049" s="47" t="s">
        <v>1281</v>
      </c>
      <c r="F1049" t="s">
        <v>1915</v>
      </c>
      <c r="G1049" s="47" t="s">
        <v>1289</v>
      </c>
      <c r="H1049" s="49">
        <v>2671</v>
      </c>
      <c r="I1049" s="197" t="s">
        <v>44</v>
      </c>
      <c r="J1049" s="177" t="str">
        <f>IF(ISBLANK(INDEX('Policy Characteristics'!D:D,MATCH($C1049,'Policy Characteristics'!$C:$C,0))),"",INDEX('Policy Characteristics'!D:D,MATCH($C1049,'Policy Characteristics'!$C:$C,0)))</f>
        <v>Feedstock Shifting</v>
      </c>
      <c r="K1049" s="176" t="str">
        <f>IF(ISBLANK(INDEX('Policy Characteristics'!E:E,MATCH($C1049,'Policy Characteristics'!$C:$C,0))),"",INDEX('Policy Characteristics'!E:E,MATCH($C1049,'Policy Characteristics'!$C:$C,0)))</f>
        <v>indst feedstock shifting</v>
      </c>
      <c r="L1049" s="176">
        <f>IF(ISBLANK(INDEX('Policy Characteristics'!F:F,MATCH($C1049,'Policy Characteristics'!$C:$C,0))),"",INDEX('Policy Characteristics'!F:F,MATCH($C1049,'Policy Characteristics'!$C:$C,0)))</f>
        <v>0</v>
      </c>
      <c r="M1049" s="176">
        <f>IF(ISBLANK(INDEX('Policy Characteristics'!G:G,MATCH($C1049,'Policy Characteristics'!$C:$C,0))),"",INDEX('Policy Characteristics'!G:G,MATCH($C1049,'Policy Characteristics'!$C:$C,0)))</f>
        <v>1</v>
      </c>
      <c r="N1049" s="176">
        <f>IF(ISBLANK(INDEX('Policy Characteristics'!H:H,MATCH($C1049,'Policy Characteristics'!$C:$C,0))),"",INDEX('Policy Characteristics'!H:H,MATCH($C1049,'Policy Characteristics'!$C:$C,0)))</f>
        <v>0.01</v>
      </c>
      <c r="O1049" s="176" t="str">
        <f>IF(ISBLANK(INDEX('Policy Characteristics'!I:I,MATCH($C1049,'Policy Characteristics'!$C:$C,0))),"",INDEX('Policy Characteristics'!I:I,MATCH($C1049,'Policy Characteristics'!$C:$C,0)))</f>
        <v>% of potential achieved</v>
      </c>
      <c r="P1049" s="176" t="str">
        <f>IF(ISBLANK(INDEX('Policy Characteristics'!J:J,MATCH($C1049,'Policy Characteristics'!$C:$C,0))),"",INDEX('Policy Characteristics'!J:J,MATCH($C1049,'Policy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9" s="176" t="str">
        <f>IF(ISBLANK(INDEX('Policy Characteristics'!K:K,MATCH($C1049,'Policy Characteristics'!$C:$C,0))),"",INDEX('Policy Characteristics'!K:K,MATCH($C1049,'Policy Characteristics'!$C:$C,0)))</f>
        <v/>
      </c>
      <c r="R1049" s="176" t="str">
        <f>IF(ISBLANK(INDEX('Policy Characteristics'!L:L,MATCH($C1049,'Policy Characteristics'!$C:$C,0))),"",INDEX('Policy Characteristics'!L:L,MATCH($C1049,'Policy Characteristics'!$C:$C,0)))</f>
        <v/>
      </c>
    </row>
    <row r="1050" spans="1:18" s="2" customFormat="1" x14ac:dyDescent="0.25">
      <c r="A1050" s="176" t="str">
        <f>IF(ISBLANK(INDEX('Policy Characteristics'!A:A,MATCH($C1050,'Policy Characteristics'!$C:$C,0))),"",INDEX('Policy Characteristics'!A:A,MATCH($C1050,'Policy Characteristics'!$C:$C,0)))</f>
        <v>Industry</v>
      </c>
      <c r="B1050" s="184" t="str">
        <f>IF(ISBLANK(INDEX('Policy Characteristics'!B:B,MATCH($C1050,'Policy Characteristics'!$C:$C,0))),"",INDEX('Policy Characteristics'!B:B,MATCH($C1050,'Policy Characteristics'!$C:$C,0)))</f>
        <v>Feedstock Shifting</v>
      </c>
      <c r="C1050" s="176" t="str">
        <f t="shared" si="43"/>
        <v>Fraction of Feedstock Shifted This Year</v>
      </c>
      <c r="D1050" s="6" t="s">
        <v>1953</v>
      </c>
      <c r="E1050" s="47" t="s">
        <v>1282</v>
      </c>
      <c r="F1050" t="s">
        <v>1915</v>
      </c>
      <c r="G1050" s="47" t="s">
        <v>1290</v>
      </c>
      <c r="H1050" s="49">
        <v>2672</v>
      </c>
      <c r="I1050" s="197" t="s">
        <v>44</v>
      </c>
      <c r="J1050" s="177" t="str">
        <f>IF(ISBLANK(INDEX('Policy Characteristics'!D:D,MATCH($C1050,'Policy Characteristics'!$C:$C,0))),"",INDEX('Policy Characteristics'!D:D,MATCH($C1050,'Policy Characteristics'!$C:$C,0)))</f>
        <v>Feedstock Shifting</v>
      </c>
      <c r="K1050" s="176" t="str">
        <f>IF(ISBLANK(INDEX('Policy Characteristics'!E:E,MATCH($C1050,'Policy Characteristics'!$C:$C,0))),"",INDEX('Policy Characteristics'!E:E,MATCH($C1050,'Policy Characteristics'!$C:$C,0)))</f>
        <v>indst feedstock shifting</v>
      </c>
      <c r="L1050" s="176">
        <f>IF(ISBLANK(INDEX('Policy Characteristics'!F:F,MATCH($C1050,'Policy Characteristics'!$C:$C,0))),"",INDEX('Policy Characteristics'!F:F,MATCH($C1050,'Policy Characteristics'!$C:$C,0)))</f>
        <v>0</v>
      </c>
      <c r="M1050" s="176">
        <f>IF(ISBLANK(INDEX('Policy Characteristics'!G:G,MATCH($C1050,'Policy Characteristics'!$C:$C,0))),"",INDEX('Policy Characteristics'!G:G,MATCH($C1050,'Policy Characteristics'!$C:$C,0)))</f>
        <v>1</v>
      </c>
      <c r="N1050" s="176">
        <f>IF(ISBLANK(INDEX('Policy Characteristics'!H:H,MATCH($C1050,'Policy Characteristics'!$C:$C,0))),"",INDEX('Policy Characteristics'!H:H,MATCH($C1050,'Policy Characteristics'!$C:$C,0)))</f>
        <v>0.01</v>
      </c>
      <c r="O1050" s="176" t="str">
        <f>IF(ISBLANK(INDEX('Policy Characteristics'!I:I,MATCH($C1050,'Policy Characteristics'!$C:$C,0))),"",INDEX('Policy Characteristics'!I:I,MATCH($C1050,'Policy Characteristics'!$C:$C,0)))</f>
        <v>% of potential achieved</v>
      </c>
      <c r="P1050" s="176" t="str">
        <f>IF(ISBLANK(INDEX('Policy Characteristics'!J:J,MATCH($C1050,'Policy Characteristics'!$C:$C,0))),"",INDEX('Policy Characteristics'!J:J,MATCH($C1050,'Policy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0" s="176" t="str">
        <f>IF(ISBLANK(INDEX('Policy Characteristics'!K:K,MATCH($C1050,'Policy Characteristics'!$C:$C,0))),"",INDEX('Policy Characteristics'!K:K,MATCH($C1050,'Policy Characteristics'!$C:$C,0)))</f>
        <v/>
      </c>
      <c r="R1050" s="176" t="str">
        <f>IF(ISBLANK(INDEX('Policy Characteristics'!L:L,MATCH($C1050,'Policy Characteristics'!$C:$C,0))),"",INDEX('Policy Characteristics'!L:L,MATCH($C1050,'Policy Characteristics'!$C:$C,0)))</f>
        <v/>
      </c>
    </row>
    <row r="1051" spans="1:18" s="2" customFormat="1" x14ac:dyDescent="0.25">
      <c r="A1051" s="176" t="str">
        <f>IF(ISBLANK(INDEX('Policy Characteristics'!A:A,MATCH($C1051,'Policy Characteristics'!$C:$C,0))),"",INDEX('Policy Characteristics'!A:A,MATCH($C1051,'Policy Characteristics'!$C:$C,0)))</f>
        <v>Industry</v>
      </c>
      <c r="B1051" s="184" t="str">
        <f>IF(ISBLANK(INDEX('Policy Characteristics'!B:B,MATCH($C1051,'Policy Characteristics'!$C:$C,0))),"",INDEX('Policy Characteristics'!B:B,MATCH($C1051,'Policy Characteristics'!$C:$C,0)))</f>
        <v>Feedstock Shifting</v>
      </c>
      <c r="C1051" s="176" t="str">
        <f t="shared" si="43"/>
        <v>Fraction of Feedstock Shifted This Year</v>
      </c>
      <c r="D1051" s="6" t="s">
        <v>1953</v>
      </c>
      <c r="E1051" s="47" t="s">
        <v>1283</v>
      </c>
      <c r="F1051" t="s">
        <v>1915</v>
      </c>
      <c r="G1051" s="47" t="s">
        <v>1287</v>
      </c>
      <c r="H1051" s="49">
        <v>2673</v>
      </c>
      <c r="I1051" s="197" t="s">
        <v>44</v>
      </c>
      <c r="J1051" s="177" t="str">
        <f>IF(ISBLANK(INDEX('Policy Characteristics'!D:D,MATCH($C1051,'Policy Characteristics'!$C:$C,0))),"",INDEX('Policy Characteristics'!D:D,MATCH($C1051,'Policy Characteristics'!$C:$C,0)))</f>
        <v>Feedstock Shifting</v>
      </c>
      <c r="K1051" s="176" t="str">
        <f>IF(ISBLANK(INDEX('Policy Characteristics'!E:E,MATCH($C1051,'Policy Characteristics'!$C:$C,0))),"",INDEX('Policy Characteristics'!E:E,MATCH($C1051,'Policy Characteristics'!$C:$C,0)))</f>
        <v>indst feedstock shifting</v>
      </c>
      <c r="L1051" s="176">
        <f>IF(ISBLANK(INDEX('Policy Characteristics'!F:F,MATCH($C1051,'Policy Characteristics'!$C:$C,0))),"",INDEX('Policy Characteristics'!F:F,MATCH($C1051,'Policy Characteristics'!$C:$C,0)))</f>
        <v>0</v>
      </c>
      <c r="M1051" s="176">
        <f>IF(ISBLANK(INDEX('Policy Characteristics'!G:G,MATCH($C1051,'Policy Characteristics'!$C:$C,0))),"",INDEX('Policy Characteristics'!G:G,MATCH($C1051,'Policy Characteristics'!$C:$C,0)))</f>
        <v>1</v>
      </c>
      <c r="N1051" s="176">
        <f>IF(ISBLANK(INDEX('Policy Characteristics'!H:H,MATCH($C1051,'Policy Characteristics'!$C:$C,0))),"",INDEX('Policy Characteristics'!H:H,MATCH($C1051,'Policy Characteristics'!$C:$C,0)))</f>
        <v>0.01</v>
      </c>
      <c r="O1051" s="176" t="str">
        <f>IF(ISBLANK(INDEX('Policy Characteristics'!I:I,MATCH($C1051,'Policy Characteristics'!$C:$C,0))),"",INDEX('Policy Characteristics'!I:I,MATCH($C1051,'Policy Characteristics'!$C:$C,0)))</f>
        <v>% of potential achieved</v>
      </c>
      <c r="P1051" s="176" t="str">
        <f>IF(ISBLANK(INDEX('Policy Characteristics'!J:J,MATCH($C1051,'Policy Characteristics'!$C:$C,0))),"",INDEX('Policy Characteristics'!J:J,MATCH($C1051,'Policy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1" s="176" t="str">
        <f>IF(ISBLANK(INDEX('Policy Characteristics'!K:K,MATCH($C1051,'Policy Characteristics'!$C:$C,0))),"",INDEX('Policy Characteristics'!K:K,MATCH($C1051,'Policy Characteristics'!$C:$C,0)))</f>
        <v/>
      </c>
      <c r="R1051" s="176" t="str">
        <f>IF(ISBLANK(INDEX('Policy Characteristics'!L:L,MATCH($C1051,'Policy Characteristics'!$C:$C,0))),"",INDEX('Policy Characteristics'!L:L,MATCH($C1051,'Policy Characteristics'!$C:$C,0)))</f>
        <v/>
      </c>
    </row>
    <row r="1052" spans="1:18" s="2" customFormat="1" x14ac:dyDescent="0.25">
      <c r="A1052" s="176" t="str">
        <f>IF(ISBLANK(INDEX('Policy Characteristics'!A:A,MATCH($C1052,'Policy Characteristics'!$C:$C,0))),"",INDEX('Policy Characteristics'!A:A,MATCH($C1052,'Policy Characteristics'!$C:$C,0)))</f>
        <v>Industry</v>
      </c>
      <c r="B1052" s="184" t="str">
        <f>IF(ISBLANK(INDEX('Policy Characteristics'!B:B,MATCH($C1052,'Policy Characteristics'!$C:$C,0))),"",INDEX('Policy Characteristics'!B:B,MATCH($C1052,'Policy Characteristics'!$C:$C,0)))</f>
        <v>Feedstock Shifting</v>
      </c>
      <c r="C1052" s="176" t="str">
        <f t="shared" si="43"/>
        <v>Fraction of Feedstock Shifted This Year</v>
      </c>
      <c r="D1052" s="6" t="s">
        <v>1953</v>
      </c>
      <c r="E1052" s="47" t="s">
        <v>1284</v>
      </c>
      <c r="F1052" t="s">
        <v>1915</v>
      </c>
      <c r="G1052" s="47" t="s">
        <v>1288</v>
      </c>
      <c r="H1052" s="49">
        <v>2674</v>
      </c>
      <c r="I1052" s="197" t="s">
        <v>44</v>
      </c>
      <c r="J1052" s="177" t="str">
        <f>IF(ISBLANK(INDEX('Policy Characteristics'!D:D,MATCH($C1052,'Policy Characteristics'!$C:$C,0))),"",INDEX('Policy Characteristics'!D:D,MATCH($C1052,'Policy Characteristics'!$C:$C,0)))</f>
        <v>Feedstock Shifting</v>
      </c>
      <c r="K1052" s="176" t="str">
        <f>IF(ISBLANK(INDEX('Policy Characteristics'!E:E,MATCH($C1052,'Policy Characteristics'!$C:$C,0))),"",INDEX('Policy Characteristics'!E:E,MATCH($C1052,'Policy Characteristics'!$C:$C,0)))</f>
        <v>indst feedstock shifting</v>
      </c>
      <c r="L1052" s="176">
        <f>IF(ISBLANK(INDEX('Policy Characteristics'!F:F,MATCH($C1052,'Policy Characteristics'!$C:$C,0))),"",INDEX('Policy Characteristics'!F:F,MATCH($C1052,'Policy Characteristics'!$C:$C,0)))</f>
        <v>0</v>
      </c>
      <c r="M1052" s="176">
        <f>IF(ISBLANK(INDEX('Policy Characteristics'!G:G,MATCH($C1052,'Policy Characteristics'!$C:$C,0))),"",INDEX('Policy Characteristics'!G:G,MATCH($C1052,'Policy Characteristics'!$C:$C,0)))</f>
        <v>1</v>
      </c>
      <c r="N1052" s="176">
        <f>IF(ISBLANK(INDEX('Policy Characteristics'!H:H,MATCH($C1052,'Policy Characteristics'!$C:$C,0))),"",INDEX('Policy Characteristics'!H:H,MATCH($C1052,'Policy Characteristics'!$C:$C,0)))</f>
        <v>0.01</v>
      </c>
      <c r="O1052" s="176" t="str">
        <f>IF(ISBLANK(INDEX('Policy Characteristics'!I:I,MATCH($C1052,'Policy Characteristics'!$C:$C,0))),"",INDEX('Policy Characteristics'!I:I,MATCH($C1052,'Policy Characteristics'!$C:$C,0)))</f>
        <v>% of potential achieved</v>
      </c>
      <c r="P1052" s="176" t="str">
        <f>IF(ISBLANK(INDEX('Policy Characteristics'!J:J,MATCH($C1052,'Policy Characteristics'!$C:$C,0))),"",INDEX('Policy Characteristics'!J:J,MATCH($C1052,'Policy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2" s="176" t="str">
        <f>IF(ISBLANK(INDEX('Policy Characteristics'!K:K,MATCH($C1052,'Policy Characteristics'!$C:$C,0))),"",INDEX('Policy Characteristics'!K:K,MATCH($C1052,'Policy Characteristics'!$C:$C,0)))</f>
        <v/>
      </c>
      <c r="R1052" s="176" t="str">
        <f>IF(ISBLANK(INDEX('Policy Characteristics'!L:L,MATCH($C1052,'Policy Characteristics'!$C:$C,0))),"",INDEX('Policy Characteristics'!L:L,MATCH($C1052,'Policy Characteristics'!$C:$C,0)))</f>
        <v/>
      </c>
    </row>
    <row r="1053" spans="1:18" s="2" customFormat="1" x14ac:dyDescent="0.25">
      <c r="A1053" s="176" t="str">
        <f>IF(ISBLANK(INDEX('Policy Characteristics'!A:A,MATCH($C1053,'Policy Characteristics'!$C:$C,0))),"",INDEX('Policy Characteristics'!A:A,MATCH($C1053,'Policy Characteristics'!$C:$C,0)))</f>
        <v>Industry</v>
      </c>
      <c r="B1053" s="184" t="str">
        <f>IF(ISBLANK(INDEX('Policy Characteristics'!B:B,MATCH($C1053,'Policy Characteristics'!$C:$C,0))),"",INDEX('Policy Characteristics'!B:B,MATCH($C1053,'Policy Characteristics'!$C:$C,0)))</f>
        <v>Feedstock Shifting</v>
      </c>
      <c r="C1053" s="176" t="str">
        <f t="shared" si="43"/>
        <v>Fraction of Feedstock Shifted This Year</v>
      </c>
      <c r="D1053" s="6" t="s">
        <v>1953</v>
      </c>
      <c r="E1053" s="47" t="s">
        <v>1285</v>
      </c>
      <c r="F1053" t="s">
        <v>1915</v>
      </c>
      <c r="G1053" s="47" t="s">
        <v>1291</v>
      </c>
      <c r="H1053" s="49">
        <v>2675</v>
      </c>
      <c r="I1053" s="197" t="s">
        <v>44</v>
      </c>
      <c r="J1053" s="177" t="str">
        <f>IF(ISBLANK(INDEX('Policy Characteristics'!D:D,MATCH($C1053,'Policy Characteristics'!$C:$C,0))),"",INDEX('Policy Characteristics'!D:D,MATCH($C1053,'Policy Characteristics'!$C:$C,0)))</f>
        <v>Feedstock Shifting</v>
      </c>
      <c r="K1053" s="176" t="str">
        <f>IF(ISBLANK(INDEX('Policy Characteristics'!E:E,MATCH($C1053,'Policy Characteristics'!$C:$C,0))),"",INDEX('Policy Characteristics'!E:E,MATCH($C1053,'Policy Characteristics'!$C:$C,0)))</f>
        <v>indst feedstock shifting</v>
      </c>
      <c r="L1053" s="176">
        <f>IF(ISBLANK(INDEX('Policy Characteristics'!F:F,MATCH($C1053,'Policy Characteristics'!$C:$C,0))),"",INDEX('Policy Characteristics'!F:F,MATCH($C1053,'Policy Characteristics'!$C:$C,0)))</f>
        <v>0</v>
      </c>
      <c r="M1053" s="176">
        <f>IF(ISBLANK(INDEX('Policy Characteristics'!G:G,MATCH($C1053,'Policy Characteristics'!$C:$C,0))),"",INDEX('Policy Characteristics'!G:G,MATCH($C1053,'Policy Characteristics'!$C:$C,0)))</f>
        <v>1</v>
      </c>
      <c r="N1053" s="176">
        <f>IF(ISBLANK(INDEX('Policy Characteristics'!H:H,MATCH($C1053,'Policy Characteristics'!$C:$C,0))),"",INDEX('Policy Characteristics'!H:H,MATCH($C1053,'Policy Characteristics'!$C:$C,0)))</f>
        <v>0.01</v>
      </c>
      <c r="O1053" s="176" t="str">
        <f>IF(ISBLANK(INDEX('Policy Characteristics'!I:I,MATCH($C1053,'Policy Characteristics'!$C:$C,0))),"",INDEX('Policy Characteristics'!I:I,MATCH($C1053,'Policy Characteristics'!$C:$C,0)))</f>
        <v>% of potential achieved</v>
      </c>
      <c r="P1053" s="176" t="str">
        <f>IF(ISBLANK(INDEX('Policy Characteristics'!J:J,MATCH($C1053,'Policy Characteristics'!$C:$C,0))),"",INDEX('Policy Characteristics'!J:J,MATCH($C1053,'Policy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3" s="176" t="str">
        <f>IF(ISBLANK(INDEX('Policy Characteristics'!K:K,MATCH($C1053,'Policy Characteristics'!$C:$C,0))),"",INDEX('Policy Characteristics'!K:K,MATCH($C1053,'Policy Characteristics'!$C:$C,0)))</f>
        <v/>
      </c>
      <c r="R1053" s="176" t="str">
        <f>IF(ISBLANK(INDEX('Policy Characteristics'!L:L,MATCH($C1053,'Policy Characteristics'!$C:$C,0))),"",INDEX('Policy Characteristics'!L:L,MATCH($C1053,'Policy Characteristics'!$C:$C,0)))</f>
        <v/>
      </c>
    </row>
    <row r="1054" spans="1:18" s="2" customFormat="1" x14ac:dyDescent="0.25">
      <c r="A1054" s="176" t="str">
        <f>IF(ISBLANK(INDEX('Policy Characteristics'!A:A,MATCH($C1054,'Policy Characteristics'!$C:$C,0))),"",INDEX('Policy Characteristics'!A:A,MATCH($C1054,'Policy Characteristics'!$C:$C,0)))</f>
        <v>Industry</v>
      </c>
      <c r="B1054" s="184" t="str">
        <f>IF(ISBLANK(INDEX('Policy Characteristics'!B:B,MATCH($C1054,'Policy Characteristics'!$C:$C,0))),"",INDEX('Policy Characteristics'!B:B,MATCH($C1054,'Policy Characteristics'!$C:$C,0)))</f>
        <v>Feedstock Shifting</v>
      </c>
      <c r="C1054" s="176" t="str">
        <f t="shared" si="43"/>
        <v>Fraction of Feedstock Shifted This Year</v>
      </c>
      <c r="D1054" s="6" t="s">
        <v>1953</v>
      </c>
      <c r="E1054" s="47" t="s">
        <v>1582</v>
      </c>
      <c r="F1054" t="s">
        <v>1915</v>
      </c>
      <c r="G1054" s="47" t="s">
        <v>1585</v>
      </c>
      <c r="H1054" s="49">
        <v>2676</v>
      </c>
      <c r="I1054" s="197" t="s">
        <v>44</v>
      </c>
      <c r="J1054" s="177" t="str">
        <f>IF(ISBLANK(INDEX('Policy Characteristics'!D:D,MATCH($C1054,'Policy Characteristics'!$C:$C,0))),"",INDEX('Policy Characteristics'!D:D,MATCH($C1054,'Policy Characteristics'!$C:$C,0)))</f>
        <v>Feedstock Shifting</v>
      </c>
      <c r="K1054" s="176" t="str">
        <f>IF(ISBLANK(INDEX('Policy Characteristics'!E:E,MATCH($C1054,'Policy Characteristics'!$C:$C,0))),"",INDEX('Policy Characteristics'!E:E,MATCH($C1054,'Policy Characteristics'!$C:$C,0)))</f>
        <v>indst feedstock shifting</v>
      </c>
      <c r="L1054" s="176">
        <f>IF(ISBLANK(INDEX('Policy Characteristics'!F:F,MATCH($C1054,'Policy Characteristics'!$C:$C,0))),"",INDEX('Policy Characteristics'!F:F,MATCH($C1054,'Policy Characteristics'!$C:$C,0)))</f>
        <v>0</v>
      </c>
      <c r="M1054" s="176">
        <f>IF(ISBLANK(INDEX('Policy Characteristics'!G:G,MATCH($C1054,'Policy Characteristics'!$C:$C,0))),"",INDEX('Policy Characteristics'!G:G,MATCH($C1054,'Policy Characteristics'!$C:$C,0)))</f>
        <v>1</v>
      </c>
      <c r="N1054" s="176">
        <f>IF(ISBLANK(INDEX('Policy Characteristics'!H:H,MATCH($C1054,'Policy Characteristics'!$C:$C,0))),"",INDEX('Policy Characteristics'!H:H,MATCH($C1054,'Policy Characteristics'!$C:$C,0)))</f>
        <v>0.01</v>
      </c>
      <c r="O1054" s="176" t="str">
        <f>IF(ISBLANK(INDEX('Policy Characteristics'!I:I,MATCH($C1054,'Policy Characteristics'!$C:$C,0))),"",INDEX('Policy Characteristics'!I:I,MATCH($C1054,'Policy Characteristics'!$C:$C,0)))</f>
        <v>% of potential achieved</v>
      </c>
      <c r="P1054" s="176" t="str">
        <f>IF(ISBLANK(INDEX('Policy Characteristics'!J:J,MATCH($C1054,'Policy Characteristics'!$C:$C,0))),"",INDEX('Policy Characteristics'!J:J,MATCH($C1054,'Policy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4" s="176" t="str">
        <f>IF(ISBLANK(INDEX('Policy Characteristics'!K:K,MATCH($C1054,'Policy Characteristics'!$C:$C,0))),"",INDEX('Policy Characteristics'!K:K,MATCH($C1054,'Policy Characteristics'!$C:$C,0)))</f>
        <v/>
      </c>
      <c r="R1054" s="176" t="str">
        <f>IF(ISBLANK(INDEX('Policy Characteristics'!L:L,MATCH($C1054,'Policy Characteristics'!$C:$C,0))),"",INDEX('Policy Characteristics'!L:L,MATCH($C1054,'Policy Characteristics'!$C:$C,0)))</f>
        <v/>
      </c>
    </row>
    <row r="1055" spans="1:18" s="2" customFormat="1" x14ac:dyDescent="0.25">
      <c r="A1055" s="176" t="str">
        <f>IF(ISBLANK(INDEX('Policy Characteristics'!A:A,MATCH($C1055,'Policy Characteristics'!$C:$C,0))),"",INDEX('Policy Characteristics'!A:A,MATCH($C1055,'Policy Characteristics'!$C:$C,0)))</f>
        <v>Industry</v>
      </c>
      <c r="B1055" s="184" t="str">
        <f>IF(ISBLANK(INDEX('Policy Characteristics'!B:B,MATCH($C1055,'Policy Characteristics'!$C:$C,0))),"",INDEX('Policy Characteristics'!B:B,MATCH($C1055,'Policy Characteristics'!$C:$C,0)))</f>
        <v>Feedstock Shifting</v>
      </c>
      <c r="C1055" s="176" t="str">
        <f t="shared" si="43"/>
        <v>Fraction of Feedstock Shifted This Year</v>
      </c>
      <c r="D1055" s="6" t="s">
        <v>1953</v>
      </c>
      <c r="E1055" s="47" t="s">
        <v>1583</v>
      </c>
      <c r="F1055" t="s">
        <v>1915</v>
      </c>
      <c r="G1055" s="47" t="s">
        <v>1587</v>
      </c>
      <c r="H1055" s="49">
        <v>2677</v>
      </c>
      <c r="I1055" s="197" t="s">
        <v>44</v>
      </c>
      <c r="J1055" s="177" t="str">
        <f>IF(ISBLANK(INDEX('Policy Characteristics'!D:D,MATCH($C1055,'Policy Characteristics'!$C:$C,0))),"",INDEX('Policy Characteristics'!D:D,MATCH($C1055,'Policy Characteristics'!$C:$C,0)))</f>
        <v>Feedstock Shifting</v>
      </c>
      <c r="K1055" s="176" t="str">
        <f>IF(ISBLANK(INDEX('Policy Characteristics'!E:E,MATCH($C1055,'Policy Characteristics'!$C:$C,0))),"",INDEX('Policy Characteristics'!E:E,MATCH($C1055,'Policy Characteristics'!$C:$C,0)))</f>
        <v>indst feedstock shifting</v>
      </c>
      <c r="L1055" s="176">
        <f>IF(ISBLANK(INDEX('Policy Characteristics'!F:F,MATCH($C1055,'Policy Characteristics'!$C:$C,0))),"",INDEX('Policy Characteristics'!F:F,MATCH($C1055,'Policy Characteristics'!$C:$C,0)))</f>
        <v>0</v>
      </c>
      <c r="M1055" s="176">
        <f>IF(ISBLANK(INDEX('Policy Characteristics'!G:G,MATCH($C1055,'Policy Characteristics'!$C:$C,0))),"",INDEX('Policy Characteristics'!G:G,MATCH($C1055,'Policy Characteristics'!$C:$C,0)))</f>
        <v>1</v>
      </c>
      <c r="N1055" s="176">
        <f>IF(ISBLANK(INDEX('Policy Characteristics'!H:H,MATCH($C1055,'Policy Characteristics'!$C:$C,0))),"",INDEX('Policy Characteristics'!H:H,MATCH($C1055,'Policy Characteristics'!$C:$C,0)))</f>
        <v>0.01</v>
      </c>
      <c r="O1055" s="176" t="str">
        <f>IF(ISBLANK(INDEX('Policy Characteristics'!I:I,MATCH($C1055,'Policy Characteristics'!$C:$C,0))),"",INDEX('Policy Characteristics'!I:I,MATCH($C1055,'Policy Characteristics'!$C:$C,0)))</f>
        <v>% of potential achieved</v>
      </c>
      <c r="P1055" s="176" t="str">
        <f>IF(ISBLANK(INDEX('Policy Characteristics'!J:J,MATCH($C1055,'Policy Characteristics'!$C:$C,0))),"",INDEX('Policy Characteristics'!J:J,MATCH($C1055,'Policy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5" s="176" t="str">
        <f>IF(ISBLANK(INDEX('Policy Characteristics'!K:K,MATCH($C1055,'Policy Characteristics'!$C:$C,0))),"",INDEX('Policy Characteristics'!K:K,MATCH($C1055,'Policy Characteristics'!$C:$C,0)))</f>
        <v/>
      </c>
      <c r="R1055" s="176" t="str">
        <f>IF(ISBLANK(INDEX('Policy Characteristics'!L:L,MATCH($C1055,'Policy Characteristics'!$C:$C,0))),"",INDEX('Policy Characteristics'!L:L,MATCH($C1055,'Policy Characteristics'!$C:$C,0)))</f>
        <v/>
      </c>
    </row>
    <row r="1056" spans="1:18" s="2" customFormat="1" x14ac:dyDescent="0.25">
      <c r="A1056" s="176" t="str">
        <f>IF(ISBLANK(INDEX('Policy Characteristics'!A:A,MATCH($C1056,'Policy Characteristics'!$C:$C,0))),"",INDEX('Policy Characteristics'!A:A,MATCH($C1056,'Policy Characteristics'!$C:$C,0)))</f>
        <v>Industry</v>
      </c>
      <c r="B1056" s="184" t="str">
        <f>IF(ISBLANK(INDEX('Policy Characteristics'!B:B,MATCH($C1056,'Policy Characteristics'!$C:$C,0))),"",INDEX('Policy Characteristics'!B:B,MATCH($C1056,'Policy Characteristics'!$C:$C,0)))</f>
        <v>Feedstock Shifting</v>
      </c>
      <c r="C1056" s="176" t="str">
        <f t="shared" si="43"/>
        <v>Fraction of Feedstock Shifted This Year</v>
      </c>
      <c r="D1056" s="6" t="s">
        <v>1953</v>
      </c>
      <c r="E1056" s="47" t="s">
        <v>1584</v>
      </c>
      <c r="F1056" t="s">
        <v>1915</v>
      </c>
      <c r="G1056" s="47" t="s">
        <v>1588</v>
      </c>
      <c r="H1056" s="49">
        <v>2678</v>
      </c>
      <c r="I1056" s="197" t="s">
        <v>44</v>
      </c>
      <c r="J1056" s="177" t="str">
        <f>IF(ISBLANK(INDEX('Policy Characteristics'!D:D,MATCH($C1056,'Policy Characteristics'!$C:$C,0))),"",INDEX('Policy Characteristics'!D:D,MATCH($C1056,'Policy Characteristics'!$C:$C,0)))</f>
        <v>Feedstock Shifting</v>
      </c>
      <c r="K1056" s="176" t="str">
        <f>IF(ISBLANK(INDEX('Policy Characteristics'!E:E,MATCH($C1056,'Policy Characteristics'!$C:$C,0))),"",INDEX('Policy Characteristics'!E:E,MATCH($C1056,'Policy Characteristics'!$C:$C,0)))</f>
        <v>indst feedstock shifting</v>
      </c>
      <c r="L1056" s="176">
        <f>IF(ISBLANK(INDEX('Policy Characteristics'!F:F,MATCH($C1056,'Policy Characteristics'!$C:$C,0))),"",INDEX('Policy Characteristics'!F:F,MATCH($C1056,'Policy Characteristics'!$C:$C,0)))</f>
        <v>0</v>
      </c>
      <c r="M1056" s="176">
        <f>IF(ISBLANK(INDEX('Policy Characteristics'!G:G,MATCH($C1056,'Policy Characteristics'!$C:$C,0))),"",INDEX('Policy Characteristics'!G:G,MATCH($C1056,'Policy Characteristics'!$C:$C,0)))</f>
        <v>1</v>
      </c>
      <c r="N1056" s="176">
        <f>IF(ISBLANK(INDEX('Policy Characteristics'!H:H,MATCH($C1056,'Policy Characteristics'!$C:$C,0))),"",INDEX('Policy Characteristics'!H:H,MATCH($C1056,'Policy Characteristics'!$C:$C,0)))</f>
        <v>0.01</v>
      </c>
      <c r="O1056" s="176" t="str">
        <f>IF(ISBLANK(INDEX('Policy Characteristics'!I:I,MATCH($C1056,'Policy Characteristics'!$C:$C,0))),"",INDEX('Policy Characteristics'!I:I,MATCH($C1056,'Policy Characteristics'!$C:$C,0)))</f>
        <v>% of potential achieved</v>
      </c>
      <c r="P1056" s="176" t="str">
        <f>IF(ISBLANK(INDEX('Policy Characteristics'!J:J,MATCH($C1056,'Policy Characteristics'!$C:$C,0))),"",INDEX('Policy Characteristics'!J:J,MATCH($C1056,'Policy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6" s="176" t="str">
        <f>IF(ISBLANK(INDEX('Policy Characteristics'!K:K,MATCH($C1056,'Policy Characteristics'!$C:$C,0))),"",INDEX('Policy Characteristics'!K:K,MATCH($C1056,'Policy Characteristics'!$C:$C,0)))</f>
        <v/>
      </c>
      <c r="R1056" s="176" t="str">
        <f>IF(ISBLANK(INDEX('Policy Characteristics'!L:L,MATCH($C1056,'Policy Characteristics'!$C:$C,0))),"",INDEX('Policy Characteristics'!L:L,MATCH($C1056,'Policy Characteristics'!$C:$C,0)))</f>
        <v/>
      </c>
    </row>
    <row r="1057" spans="1:18" s="2" customFormat="1" x14ac:dyDescent="0.25">
      <c r="A1057" s="176" t="str">
        <f>IF(ISBLANK(INDEX('Policy Characteristics'!A:A,MATCH($C1057,'Policy Characteristics'!$C:$C,0))),"",INDEX('Policy Characteristics'!A:A,MATCH($C1057,'Policy Characteristics'!$C:$C,0)))</f>
        <v>Industry</v>
      </c>
      <c r="B1057" s="184" t="str">
        <f>IF(ISBLANK(INDEX('Policy Characteristics'!B:B,MATCH($C1057,'Policy Characteristics'!$C:$C,0))),"",INDEX('Policy Characteristics'!B:B,MATCH($C1057,'Policy Characteristics'!$C:$C,0)))</f>
        <v>Feedstock Shifting</v>
      </c>
      <c r="C1057" s="176" t="str">
        <f t="shared" si="43"/>
        <v>Fraction of Feedstock Shifted This Year</v>
      </c>
      <c r="D1057" s="6" t="s">
        <v>1953</v>
      </c>
      <c r="E1057" s="47" t="s">
        <v>1581</v>
      </c>
      <c r="F1057" t="s">
        <v>1915</v>
      </c>
      <c r="G1057" s="47" t="s">
        <v>1586</v>
      </c>
      <c r="H1057" s="49">
        <v>2679</v>
      </c>
      <c r="I1057" s="197" t="s">
        <v>44</v>
      </c>
      <c r="J1057" s="177" t="str">
        <f>IF(ISBLANK(INDEX('Policy Characteristics'!D:D,MATCH($C1057,'Policy Characteristics'!$C:$C,0))),"",INDEX('Policy Characteristics'!D:D,MATCH($C1057,'Policy Characteristics'!$C:$C,0)))</f>
        <v>Feedstock Shifting</v>
      </c>
      <c r="K1057" s="176" t="str">
        <f>IF(ISBLANK(INDEX('Policy Characteristics'!E:E,MATCH($C1057,'Policy Characteristics'!$C:$C,0))),"",INDEX('Policy Characteristics'!E:E,MATCH($C1057,'Policy Characteristics'!$C:$C,0)))</f>
        <v>indst feedstock shifting</v>
      </c>
      <c r="L1057" s="176">
        <f>IF(ISBLANK(INDEX('Policy Characteristics'!F:F,MATCH($C1057,'Policy Characteristics'!$C:$C,0))),"",INDEX('Policy Characteristics'!F:F,MATCH($C1057,'Policy Characteristics'!$C:$C,0)))</f>
        <v>0</v>
      </c>
      <c r="M1057" s="176">
        <f>IF(ISBLANK(INDEX('Policy Characteristics'!G:G,MATCH($C1057,'Policy Characteristics'!$C:$C,0))),"",INDEX('Policy Characteristics'!G:G,MATCH($C1057,'Policy Characteristics'!$C:$C,0)))</f>
        <v>1</v>
      </c>
      <c r="N1057" s="176">
        <f>IF(ISBLANK(INDEX('Policy Characteristics'!H:H,MATCH($C1057,'Policy Characteristics'!$C:$C,0))),"",INDEX('Policy Characteristics'!H:H,MATCH($C1057,'Policy Characteristics'!$C:$C,0)))</f>
        <v>0.01</v>
      </c>
      <c r="O1057" s="176" t="str">
        <f>IF(ISBLANK(INDEX('Policy Characteristics'!I:I,MATCH($C1057,'Policy Characteristics'!$C:$C,0))),"",INDEX('Policy Characteristics'!I:I,MATCH($C1057,'Policy Characteristics'!$C:$C,0)))</f>
        <v>% of potential achieved</v>
      </c>
      <c r="P1057" s="176" t="str">
        <f>IF(ISBLANK(INDEX('Policy Characteristics'!J:J,MATCH($C1057,'Policy Characteristics'!$C:$C,0))),"",INDEX('Policy Characteristics'!J:J,MATCH($C1057,'Policy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7" s="176" t="str">
        <f>IF(ISBLANK(INDEX('Policy Characteristics'!K:K,MATCH($C1057,'Policy Characteristics'!$C:$C,0))),"",INDEX('Policy Characteristics'!K:K,MATCH($C1057,'Policy Characteristics'!$C:$C,0)))</f>
        <v/>
      </c>
      <c r="R1057" s="176" t="str">
        <f>IF(ISBLANK(INDEX('Policy Characteristics'!L:L,MATCH($C1057,'Policy Characteristics'!$C:$C,0))),"",INDEX('Policy Characteristics'!L:L,MATCH($C1057,'Policy Characteristics'!$C:$C,0)))</f>
        <v/>
      </c>
    </row>
    <row r="1058" spans="1:18" s="2" customFormat="1" x14ac:dyDescent="0.25">
      <c r="A1058" s="176" t="str">
        <f>IF(ISBLANK(INDEX('Policy Characteristics'!A:A,MATCH($C1058,'Policy Characteristics'!$C:$C,0))),"",INDEX('Policy Characteristics'!A:A,MATCH($C1058,'Policy Characteristics'!$C:$C,0)))</f>
        <v>Industry</v>
      </c>
      <c r="B1058" s="184" t="str">
        <f>IF(ISBLANK(INDEX('Policy Characteristics'!B:B,MATCH($C1058,'Policy Characteristics'!$C:$C,0))),"",INDEX('Policy Characteristics'!B:B,MATCH($C1058,'Policy Characteristics'!$C:$C,0)))</f>
        <v>Feedstock Shifting</v>
      </c>
      <c r="C1058" s="176" t="str">
        <f t="shared" si="43"/>
        <v>Fraction of Feedstock Shifted This Year</v>
      </c>
      <c r="D1058" s="6" t="s">
        <v>1954</v>
      </c>
      <c r="E1058" s="47" t="s">
        <v>1280</v>
      </c>
      <c r="F1058" t="s">
        <v>1916</v>
      </c>
      <c r="G1058" s="47" t="s">
        <v>1286</v>
      </c>
      <c r="H1058" s="49">
        <v>2680</v>
      </c>
      <c r="I1058" s="197" t="s">
        <v>44</v>
      </c>
      <c r="J1058" s="177" t="str">
        <f>IF(ISBLANK(INDEX('Policy Characteristics'!D:D,MATCH($C1058,'Policy Characteristics'!$C:$C,0))),"",INDEX('Policy Characteristics'!D:D,MATCH($C1058,'Policy Characteristics'!$C:$C,0)))</f>
        <v>Feedstock Shifting</v>
      </c>
      <c r="K1058" s="176" t="str">
        <f>IF(ISBLANK(INDEX('Policy Characteristics'!E:E,MATCH($C1058,'Policy Characteristics'!$C:$C,0))),"",INDEX('Policy Characteristics'!E:E,MATCH($C1058,'Policy Characteristics'!$C:$C,0)))</f>
        <v>indst feedstock shifting</v>
      </c>
      <c r="L1058" s="176">
        <f>IF(ISBLANK(INDEX('Policy Characteristics'!F:F,MATCH($C1058,'Policy Characteristics'!$C:$C,0))),"",INDEX('Policy Characteristics'!F:F,MATCH($C1058,'Policy Characteristics'!$C:$C,0)))</f>
        <v>0</v>
      </c>
      <c r="M1058" s="176">
        <f>IF(ISBLANK(INDEX('Policy Characteristics'!G:G,MATCH($C1058,'Policy Characteristics'!$C:$C,0))),"",INDEX('Policy Characteristics'!G:G,MATCH($C1058,'Policy Characteristics'!$C:$C,0)))</f>
        <v>1</v>
      </c>
      <c r="N1058" s="176">
        <f>IF(ISBLANK(INDEX('Policy Characteristics'!H:H,MATCH($C1058,'Policy Characteristics'!$C:$C,0))),"",INDEX('Policy Characteristics'!H:H,MATCH($C1058,'Policy Characteristics'!$C:$C,0)))</f>
        <v>0.01</v>
      </c>
      <c r="O1058" s="176" t="str">
        <f>IF(ISBLANK(INDEX('Policy Characteristics'!I:I,MATCH($C1058,'Policy Characteristics'!$C:$C,0))),"",INDEX('Policy Characteristics'!I:I,MATCH($C1058,'Policy Characteristics'!$C:$C,0)))</f>
        <v>% of potential achieved</v>
      </c>
      <c r="P1058" s="176" t="str">
        <f>IF(ISBLANK(INDEX('Policy Characteristics'!J:J,MATCH($C1058,'Policy Characteristics'!$C:$C,0))),"",INDEX('Policy Characteristics'!J:J,MATCH($C1058,'Policy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8" s="176" t="str">
        <f>IF(ISBLANK(INDEX('Policy Characteristics'!K:K,MATCH($C1058,'Policy Characteristics'!$C:$C,0))),"",INDEX('Policy Characteristics'!K:K,MATCH($C1058,'Policy Characteristics'!$C:$C,0)))</f>
        <v/>
      </c>
      <c r="R1058" s="176" t="str">
        <f>IF(ISBLANK(INDEX('Policy Characteristics'!L:L,MATCH($C1058,'Policy Characteristics'!$C:$C,0))),"",INDEX('Policy Characteristics'!L:L,MATCH($C1058,'Policy Characteristics'!$C:$C,0)))</f>
        <v/>
      </c>
    </row>
    <row r="1059" spans="1:18" s="2" customFormat="1" x14ac:dyDescent="0.25">
      <c r="A1059" s="176" t="str">
        <f>IF(ISBLANK(INDEX('Policy Characteristics'!A:A,MATCH($C1059,'Policy Characteristics'!$C:$C,0))),"",INDEX('Policy Characteristics'!A:A,MATCH($C1059,'Policy Characteristics'!$C:$C,0)))</f>
        <v>Industry</v>
      </c>
      <c r="B1059" s="184" t="str">
        <f>IF(ISBLANK(INDEX('Policy Characteristics'!B:B,MATCH($C1059,'Policy Characteristics'!$C:$C,0))),"",INDEX('Policy Characteristics'!B:B,MATCH($C1059,'Policy Characteristics'!$C:$C,0)))</f>
        <v>Feedstock Shifting</v>
      </c>
      <c r="C1059" s="176" t="str">
        <f t="shared" si="43"/>
        <v>Fraction of Feedstock Shifted This Year</v>
      </c>
      <c r="D1059" s="6" t="s">
        <v>1954</v>
      </c>
      <c r="E1059" s="47" t="s">
        <v>1281</v>
      </c>
      <c r="F1059" t="s">
        <v>1916</v>
      </c>
      <c r="G1059" s="47" t="s">
        <v>1289</v>
      </c>
      <c r="H1059" s="49">
        <v>2681</v>
      </c>
      <c r="I1059" s="197" t="s">
        <v>44</v>
      </c>
      <c r="J1059" s="177" t="str">
        <f>IF(ISBLANK(INDEX('Policy Characteristics'!D:D,MATCH($C1059,'Policy Characteristics'!$C:$C,0))),"",INDEX('Policy Characteristics'!D:D,MATCH($C1059,'Policy Characteristics'!$C:$C,0)))</f>
        <v>Feedstock Shifting</v>
      </c>
      <c r="K1059" s="176" t="str">
        <f>IF(ISBLANK(INDEX('Policy Characteristics'!E:E,MATCH($C1059,'Policy Characteristics'!$C:$C,0))),"",INDEX('Policy Characteristics'!E:E,MATCH($C1059,'Policy Characteristics'!$C:$C,0)))</f>
        <v>indst feedstock shifting</v>
      </c>
      <c r="L1059" s="176">
        <f>IF(ISBLANK(INDEX('Policy Characteristics'!F:F,MATCH($C1059,'Policy Characteristics'!$C:$C,0))),"",INDEX('Policy Characteristics'!F:F,MATCH($C1059,'Policy Characteristics'!$C:$C,0)))</f>
        <v>0</v>
      </c>
      <c r="M1059" s="176">
        <f>IF(ISBLANK(INDEX('Policy Characteristics'!G:G,MATCH($C1059,'Policy Characteristics'!$C:$C,0))),"",INDEX('Policy Characteristics'!G:G,MATCH($C1059,'Policy Characteristics'!$C:$C,0)))</f>
        <v>1</v>
      </c>
      <c r="N1059" s="176">
        <f>IF(ISBLANK(INDEX('Policy Characteristics'!H:H,MATCH($C1059,'Policy Characteristics'!$C:$C,0))),"",INDEX('Policy Characteristics'!H:H,MATCH($C1059,'Policy Characteristics'!$C:$C,0)))</f>
        <v>0.01</v>
      </c>
      <c r="O1059" s="176" t="str">
        <f>IF(ISBLANK(INDEX('Policy Characteristics'!I:I,MATCH($C1059,'Policy Characteristics'!$C:$C,0))),"",INDEX('Policy Characteristics'!I:I,MATCH($C1059,'Policy Characteristics'!$C:$C,0)))</f>
        <v>% of potential achieved</v>
      </c>
      <c r="P1059" s="176" t="str">
        <f>IF(ISBLANK(INDEX('Policy Characteristics'!J:J,MATCH($C1059,'Policy Characteristics'!$C:$C,0))),"",INDEX('Policy Characteristics'!J:J,MATCH($C1059,'Policy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9" s="176" t="str">
        <f>IF(ISBLANK(INDEX('Policy Characteristics'!K:K,MATCH($C1059,'Policy Characteristics'!$C:$C,0))),"",INDEX('Policy Characteristics'!K:K,MATCH($C1059,'Policy Characteristics'!$C:$C,0)))</f>
        <v/>
      </c>
      <c r="R1059" s="176" t="str">
        <f>IF(ISBLANK(INDEX('Policy Characteristics'!L:L,MATCH($C1059,'Policy Characteristics'!$C:$C,0))),"",INDEX('Policy Characteristics'!L:L,MATCH($C1059,'Policy Characteristics'!$C:$C,0)))</f>
        <v/>
      </c>
    </row>
    <row r="1060" spans="1:18" s="2" customFormat="1" x14ac:dyDescent="0.25">
      <c r="A1060" s="176" t="str">
        <f>IF(ISBLANK(INDEX('Policy Characteristics'!A:A,MATCH($C1060,'Policy Characteristics'!$C:$C,0))),"",INDEX('Policy Characteristics'!A:A,MATCH($C1060,'Policy Characteristics'!$C:$C,0)))</f>
        <v>Industry</v>
      </c>
      <c r="B1060" s="184" t="str">
        <f>IF(ISBLANK(INDEX('Policy Characteristics'!B:B,MATCH($C1060,'Policy Characteristics'!$C:$C,0))),"",INDEX('Policy Characteristics'!B:B,MATCH($C1060,'Policy Characteristics'!$C:$C,0)))</f>
        <v>Feedstock Shifting</v>
      </c>
      <c r="C1060" s="176" t="str">
        <f t="shared" si="43"/>
        <v>Fraction of Feedstock Shifted This Year</v>
      </c>
      <c r="D1060" s="6" t="s">
        <v>1954</v>
      </c>
      <c r="E1060" s="47" t="s">
        <v>1282</v>
      </c>
      <c r="F1060" t="s">
        <v>1916</v>
      </c>
      <c r="G1060" s="47" t="s">
        <v>1290</v>
      </c>
      <c r="H1060" s="49">
        <v>2682</v>
      </c>
      <c r="I1060" s="197" t="s">
        <v>44</v>
      </c>
      <c r="J1060" s="177" t="str">
        <f>IF(ISBLANK(INDEX('Policy Characteristics'!D:D,MATCH($C1060,'Policy Characteristics'!$C:$C,0))),"",INDEX('Policy Characteristics'!D:D,MATCH($C1060,'Policy Characteristics'!$C:$C,0)))</f>
        <v>Feedstock Shifting</v>
      </c>
      <c r="K1060" s="176" t="str">
        <f>IF(ISBLANK(INDEX('Policy Characteristics'!E:E,MATCH($C1060,'Policy Characteristics'!$C:$C,0))),"",INDEX('Policy Characteristics'!E:E,MATCH($C1060,'Policy Characteristics'!$C:$C,0)))</f>
        <v>indst feedstock shifting</v>
      </c>
      <c r="L1060" s="176">
        <f>IF(ISBLANK(INDEX('Policy Characteristics'!F:F,MATCH($C1060,'Policy Characteristics'!$C:$C,0))),"",INDEX('Policy Characteristics'!F:F,MATCH($C1060,'Policy Characteristics'!$C:$C,0)))</f>
        <v>0</v>
      </c>
      <c r="M1060" s="176">
        <f>IF(ISBLANK(INDEX('Policy Characteristics'!G:G,MATCH($C1060,'Policy Characteristics'!$C:$C,0))),"",INDEX('Policy Characteristics'!G:G,MATCH($C1060,'Policy Characteristics'!$C:$C,0)))</f>
        <v>1</v>
      </c>
      <c r="N1060" s="176">
        <f>IF(ISBLANK(INDEX('Policy Characteristics'!H:H,MATCH($C1060,'Policy Characteristics'!$C:$C,0))),"",INDEX('Policy Characteristics'!H:H,MATCH($C1060,'Policy Characteristics'!$C:$C,0)))</f>
        <v>0.01</v>
      </c>
      <c r="O1060" s="176" t="str">
        <f>IF(ISBLANK(INDEX('Policy Characteristics'!I:I,MATCH($C1060,'Policy Characteristics'!$C:$C,0))),"",INDEX('Policy Characteristics'!I:I,MATCH($C1060,'Policy Characteristics'!$C:$C,0)))</f>
        <v>% of potential achieved</v>
      </c>
      <c r="P1060" s="176" t="str">
        <f>IF(ISBLANK(INDEX('Policy Characteristics'!J:J,MATCH($C1060,'Policy Characteristics'!$C:$C,0))),"",INDEX('Policy Characteristics'!J:J,MATCH($C1060,'Policy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0" s="176" t="str">
        <f>IF(ISBLANK(INDEX('Policy Characteristics'!K:K,MATCH($C1060,'Policy Characteristics'!$C:$C,0))),"",INDEX('Policy Characteristics'!K:K,MATCH($C1060,'Policy Characteristics'!$C:$C,0)))</f>
        <v/>
      </c>
      <c r="R1060" s="176" t="str">
        <f>IF(ISBLANK(INDEX('Policy Characteristics'!L:L,MATCH($C1060,'Policy Characteristics'!$C:$C,0))),"",INDEX('Policy Characteristics'!L:L,MATCH($C1060,'Policy Characteristics'!$C:$C,0)))</f>
        <v/>
      </c>
    </row>
    <row r="1061" spans="1:18" s="2" customFormat="1" x14ac:dyDescent="0.25">
      <c r="A1061" s="176" t="str">
        <f>IF(ISBLANK(INDEX('Policy Characteristics'!A:A,MATCH($C1061,'Policy Characteristics'!$C:$C,0))),"",INDEX('Policy Characteristics'!A:A,MATCH($C1061,'Policy Characteristics'!$C:$C,0)))</f>
        <v>Industry</v>
      </c>
      <c r="B1061" s="184" t="str">
        <f>IF(ISBLANK(INDEX('Policy Characteristics'!B:B,MATCH($C1061,'Policy Characteristics'!$C:$C,0))),"",INDEX('Policy Characteristics'!B:B,MATCH($C1061,'Policy Characteristics'!$C:$C,0)))</f>
        <v>Feedstock Shifting</v>
      </c>
      <c r="C1061" s="176" t="str">
        <f t="shared" si="43"/>
        <v>Fraction of Feedstock Shifted This Year</v>
      </c>
      <c r="D1061" s="6" t="s">
        <v>1954</v>
      </c>
      <c r="E1061" s="47" t="s">
        <v>1283</v>
      </c>
      <c r="F1061" t="s">
        <v>1916</v>
      </c>
      <c r="G1061" s="47" t="s">
        <v>1287</v>
      </c>
      <c r="H1061" s="49">
        <v>2683</v>
      </c>
      <c r="I1061" s="197" t="s">
        <v>44</v>
      </c>
      <c r="J1061" s="177" t="str">
        <f>IF(ISBLANK(INDEX('Policy Characteristics'!D:D,MATCH($C1061,'Policy Characteristics'!$C:$C,0))),"",INDEX('Policy Characteristics'!D:D,MATCH($C1061,'Policy Characteristics'!$C:$C,0)))</f>
        <v>Feedstock Shifting</v>
      </c>
      <c r="K1061" s="176" t="str">
        <f>IF(ISBLANK(INDEX('Policy Characteristics'!E:E,MATCH($C1061,'Policy Characteristics'!$C:$C,0))),"",INDEX('Policy Characteristics'!E:E,MATCH($C1061,'Policy Characteristics'!$C:$C,0)))</f>
        <v>indst feedstock shifting</v>
      </c>
      <c r="L1061" s="176">
        <f>IF(ISBLANK(INDEX('Policy Characteristics'!F:F,MATCH($C1061,'Policy Characteristics'!$C:$C,0))),"",INDEX('Policy Characteristics'!F:F,MATCH($C1061,'Policy Characteristics'!$C:$C,0)))</f>
        <v>0</v>
      </c>
      <c r="M1061" s="176">
        <f>IF(ISBLANK(INDEX('Policy Characteristics'!G:G,MATCH($C1061,'Policy Characteristics'!$C:$C,0))),"",INDEX('Policy Characteristics'!G:G,MATCH($C1061,'Policy Characteristics'!$C:$C,0)))</f>
        <v>1</v>
      </c>
      <c r="N1061" s="176">
        <f>IF(ISBLANK(INDEX('Policy Characteristics'!H:H,MATCH($C1061,'Policy Characteristics'!$C:$C,0))),"",INDEX('Policy Characteristics'!H:H,MATCH($C1061,'Policy Characteristics'!$C:$C,0)))</f>
        <v>0.01</v>
      </c>
      <c r="O1061" s="176" t="str">
        <f>IF(ISBLANK(INDEX('Policy Characteristics'!I:I,MATCH($C1061,'Policy Characteristics'!$C:$C,0))),"",INDEX('Policy Characteristics'!I:I,MATCH($C1061,'Policy Characteristics'!$C:$C,0)))</f>
        <v>% of potential achieved</v>
      </c>
      <c r="P1061" s="176" t="str">
        <f>IF(ISBLANK(INDEX('Policy Characteristics'!J:J,MATCH($C1061,'Policy Characteristics'!$C:$C,0))),"",INDEX('Policy Characteristics'!J:J,MATCH($C1061,'Policy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1" s="176" t="str">
        <f>IF(ISBLANK(INDEX('Policy Characteristics'!K:K,MATCH($C1061,'Policy Characteristics'!$C:$C,0))),"",INDEX('Policy Characteristics'!K:K,MATCH($C1061,'Policy Characteristics'!$C:$C,0)))</f>
        <v/>
      </c>
      <c r="R1061" s="176" t="str">
        <f>IF(ISBLANK(INDEX('Policy Characteristics'!L:L,MATCH($C1061,'Policy Characteristics'!$C:$C,0))),"",INDEX('Policy Characteristics'!L:L,MATCH($C1061,'Policy Characteristics'!$C:$C,0)))</f>
        <v/>
      </c>
    </row>
    <row r="1062" spans="1:18" s="2" customFormat="1" x14ac:dyDescent="0.25">
      <c r="A1062" s="176" t="str">
        <f>IF(ISBLANK(INDEX('Policy Characteristics'!A:A,MATCH($C1062,'Policy Characteristics'!$C:$C,0))),"",INDEX('Policy Characteristics'!A:A,MATCH($C1062,'Policy Characteristics'!$C:$C,0)))</f>
        <v>Industry</v>
      </c>
      <c r="B1062" s="184" t="str">
        <f>IF(ISBLANK(INDEX('Policy Characteristics'!B:B,MATCH($C1062,'Policy Characteristics'!$C:$C,0))),"",INDEX('Policy Characteristics'!B:B,MATCH($C1062,'Policy Characteristics'!$C:$C,0)))</f>
        <v>Feedstock Shifting</v>
      </c>
      <c r="C1062" s="176" t="str">
        <f t="shared" si="43"/>
        <v>Fraction of Feedstock Shifted This Year</v>
      </c>
      <c r="D1062" s="6" t="s">
        <v>1954</v>
      </c>
      <c r="E1062" s="47" t="s">
        <v>1284</v>
      </c>
      <c r="F1062" t="s">
        <v>1916</v>
      </c>
      <c r="G1062" s="47" t="s">
        <v>1288</v>
      </c>
      <c r="H1062" s="49">
        <v>2684</v>
      </c>
      <c r="I1062" s="197" t="s">
        <v>44</v>
      </c>
      <c r="J1062" s="177" t="str">
        <f>IF(ISBLANK(INDEX('Policy Characteristics'!D:D,MATCH($C1062,'Policy Characteristics'!$C:$C,0))),"",INDEX('Policy Characteristics'!D:D,MATCH($C1062,'Policy Characteristics'!$C:$C,0)))</f>
        <v>Feedstock Shifting</v>
      </c>
      <c r="K1062" s="176" t="str">
        <f>IF(ISBLANK(INDEX('Policy Characteristics'!E:E,MATCH($C1062,'Policy Characteristics'!$C:$C,0))),"",INDEX('Policy Characteristics'!E:E,MATCH($C1062,'Policy Characteristics'!$C:$C,0)))</f>
        <v>indst feedstock shifting</v>
      </c>
      <c r="L1062" s="176">
        <f>IF(ISBLANK(INDEX('Policy Characteristics'!F:F,MATCH($C1062,'Policy Characteristics'!$C:$C,0))),"",INDEX('Policy Characteristics'!F:F,MATCH($C1062,'Policy Characteristics'!$C:$C,0)))</f>
        <v>0</v>
      </c>
      <c r="M1062" s="176">
        <f>IF(ISBLANK(INDEX('Policy Characteristics'!G:G,MATCH($C1062,'Policy Characteristics'!$C:$C,0))),"",INDEX('Policy Characteristics'!G:G,MATCH($C1062,'Policy Characteristics'!$C:$C,0)))</f>
        <v>1</v>
      </c>
      <c r="N1062" s="176">
        <f>IF(ISBLANK(INDEX('Policy Characteristics'!H:H,MATCH($C1062,'Policy Characteristics'!$C:$C,0))),"",INDEX('Policy Characteristics'!H:H,MATCH($C1062,'Policy Characteristics'!$C:$C,0)))</f>
        <v>0.01</v>
      </c>
      <c r="O1062" s="176" t="str">
        <f>IF(ISBLANK(INDEX('Policy Characteristics'!I:I,MATCH($C1062,'Policy Characteristics'!$C:$C,0))),"",INDEX('Policy Characteristics'!I:I,MATCH($C1062,'Policy Characteristics'!$C:$C,0)))</f>
        <v>% of potential achieved</v>
      </c>
      <c r="P1062" s="176" t="str">
        <f>IF(ISBLANK(INDEX('Policy Characteristics'!J:J,MATCH($C1062,'Policy Characteristics'!$C:$C,0))),"",INDEX('Policy Characteristics'!J:J,MATCH($C1062,'Policy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2" s="176" t="str">
        <f>IF(ISBLANK(INDEX('Policy Characteristics'!K:K,MATCH($C1062,'Policy Characteristics'!$C:$C,0))),"",INDEX('Policy Characteristics'!K:K,MATCH($C1062,'Policy Characteristics'!$C:$C,0)))</f>
        <v/>
      </c>
      <c r="R1062" s="176" t="str">
        <f>IF(ISBLANK(INDEX('Policy Characteristics'!L:L,MATCH($C1062,'Policy Characteristics'!$C:$C,0))),"",INDEX('Policy Characteristics'!L:L,MATCH($C1062,'Policy Characteristics'!$C:$C,0)))</f>
        <v/>
      </c>
    </row>
    <row r="1063" spans="1:18" s="2" customFormat="1" x14ac:dyDescent="0.25">
      <c r="A1063" s="176" t="str">
        <f>IF(ISBLANK(INDEX('Policy Characteristics'!A:A,MATCH($C1063,'Policy Characteristics'!$C:$C,0))),"",INDEX('Policy Characteristics'!A:A,MATCH($C1063,'Policy Characteristics'!$C:$C,0)))</f>
        <v>Industry</v>
      </c>
      <c r="B1063" s="184" t="str">
        <f>IF(ISBLANK(INDEX('Policy Characteristics'!B:B,MATCH($C1063,'Policy Characteristics'!$C:$C,0))),"",INDEX('Policy Characteristics'!B:B,MATCH($C1063,'Policy Characteristics'!$C:$C,0)))</f>
        <v>Feedstock Shifting</v>
      </c>
      <c r="C1063" s="176" t="str">
        <f t="shared" si="43"/>
        <v>Fraction of Feedstock Shifted This Year</v>
      </c>
      <c r="D1063" s="6" t="s">
        <v>1954</v>
      </c>
      <c r="E1063" s="47" t="s">
        <v>1285</v>
      </c>
      <c r="F1063" t="s">
        <v>1916</v>
      </c>
      <c r="G1063" s="47" t="s">
        <v>1291</v>
      </c>
      <c r="H1063" s="49">
        <v>2685</v>
      </c>
      <c r="I1063" s="197" t="s">
        <v>44</v>
      </c>
      <c r="J1063" s="177" t="str">
        <f>IF(ISBLANK(INDEX('Policy Characteristics'!D:D,MATCH($C1063,'Policy Characteristics'!$C:$C,0))),"",INDEX('Policy Characteristics'!D:D,MATCH($C1063,'Policy Characteristics'!$C:$C,0)))</f>
        <v>Feedstock Shifting</v>
      </c>
      <c r="K1063" s="176" t="str">
        <f>IF(ISBLANK(INDEX('Policy Characteristics'!E:E,MATCH($C1063,'Policy Characteristics'!$C:$C,0))),"",INDEX('Policy Characteristics'!E:E,MATCH($C1063,'Policy Characteristics'!$C:$C,0)))</f>
        <v>indst feedstock shifting</v>
      </c>
      <c r="L1063" s="176">
        <f>IF(ISBLANK(INDEX('Policy Characteristics'!F:F,MATCH($C1063,'Policy Characteristics'!$C:$C,0))),"",INDEX('Policy Characteristics'!F:F,MATCH($C1063,'Policy Characteristics'!$C:$C,0)))</f>
        <v>0</v>
      </c>
      <c r="M1063" s="176">
        <f>IF(ISBLANK(INDEX('Policy Characteristics'!G:G,MATCH($C1063,'Policy Characteristics'!$C:$C,0))),"",INDEX('Policy Characteristics'!G:G,MATCH($C1063,'Policy Characteristics'!$C:$C,0)))</f>
        <v>1</v>
      </c>
      <c r="N1063" s="176">
        <f>IF(ISBLANK(INDEX('Policy Characteristics'!H:H,MATCH($C1063,'Policy Characteristics'!$C:$C,0))),"",INDEX('Policy Characteristics'!H:H,MATCH($C1063,'Policy Characteristics'!$C:$C,0)))</f>
        <v>0.01</v>
      </c>
      <c r="O1063" s="176" t="str">
        <f>IF(ISBLANK(INDEX('Policy Characteristics'!I:I,MATCH($C1063,'Policy Characteristics'!$C:$C,0))),"",INDEX('Policy Characteristics'!I:I,MATCH($C1063,'Policy Characteristics'!$C:$C,0)))</f>
        <v>% of potential achieved</v>
      </c>
      <c r="P1063" s="176" t="str">
        <f>IF(ISBLANK(INDEX('Policy Characteristics'!J:J,MATCH($C1063,'Policy Characteristics'!$C:$C,0))),"",INDEX('Policy Characteristics'!J:J,MATCH($C1063,'Policy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3" s="176" t="str">
        <f>IF(ISBLANK(INDEX('Policy Characteristics'!K:K,MATCH($C1063,'Policy Characteristics'!$C:$C,0))),"",INDEX('Policy Characteristics'!K:K,MATCH($C1063,'Policy Characteristics'!$C:$C,0)))</f>
        <v/>
      </c>
      <c r="R1063" s="176" t="str">
        <f>IF(ISBLANK(INDEX('Policy Characteristics'!L:L,MATCH($C1063,'Policy Characteristics'!$C:$C,0))),"",INDEX('Policy Characteristics'!L:L,MATCH($C1063,'Policy Characteristics'!$C:$C,0)))</f>
        <v/>
      </c>
    </row>
    <row r="1064" spans="1:18" s="2" customFormat="1" x14ac:dyDescent="0.25">
      <c r="A1064" s="176" t="str">
        <f>IF(ISBLANK(INDEX('Policy Characteristics'!A:A,MATCH($C1064,'Policy Characteristics'!$C:$C,0))),"",INDEX('Policy Characteristics'!A:A,MATCH($C1064,'Policy Characteristics'!$C:$C,0)))</f>
        <v>Industry</v>
      </c>
      <c r="B1064" s="184" t="str">
        <f>IF(ISBLANK(INDEX('Policy Characteristics'!B:B,MATCH($C1064,'Policy Characteristics'!$C:$C,0))),"",INDEX('Policy Characteristics'!B:B,MATCH($C1064,'Policy Characteristics'!$C:$C,0)))</f>
        <v>Feedstock Shifting</v>
      </c>
      <c r="C1064" s="176" t="str">
        <f t="shared" si="43"/>
        <v>Fraction of Feedstock Shifted This Year</v>
      </c>
      <c r="D1064" s="6" t="s">
        <v>1954</v>
      </c>
      <c r="E1064" s="47" t="s">
        <v>1582</v>
      </c>
      <c r="F1064" t="s">
        <v>1916</v>
      </c>
      <c r="G1064" s="47" t="s">
        <v>1585</v>
      </c>
      <c r="H1064" s="49">
        <v>2686</v>
      </c>
      <c r="I1064" s="197" t="s">
        <v>44</v>
      </c>
      <c r="J1064" s="177" t="str">
        <f>IF(ISBLANK(INDEX('Policy Characteristics'!D:D,MATCH($C1064,'Policy Characteristics'!$C:$C,0))),"",INDEX('Policy Characteristics'!D:D,MATCH($C1064,'Policy Characteristics'!$C:$C,0)))</f>
        <v>Feedstock Shifting</v>
      </c>
      <c r="K1064" s="176" t="str">
        <f>IF(ISBLANK(INDEX('Policy Characteristics'!E:E,MATCH($C1064,'Policy Characteristics'!$C:$C,0))),"",INDEX('Policy Characteristics'!E:E,MATCH($C1064,'Policy Characteristics'!$C:$C,0)))</f>
        <v>indst feedstock shifting</v>
      </c>
      <c r="L1064" s="176">
        <f>IF(ISBLANK(INDEX('Policy Characteristics'!F:F,MATCH($C1064,'Policy Characteristics'!$C:$C,0))),"",INDEX('Policy Characteristics'!F:F,MATCH($C1064,'Policy Characteristics'!$C:$C,0)))</f>
        <v>0</v>
      </c>
      <c r="M1064" s="176">
        <f>IF(ISBLANK(INDEX('Policy Characteristics'!G:G,MATCH($C1064,'Policy Characteristics'!$C:$C,0))),"",INDEX('Policy Characteristics'!G:G,MATCH($C1064,'Policy Characteristics'!$C:$C,0)))</f>
        <v>1</v>
      </c>
      <c r="N1064" s="176">
        <f>IF(ISBLANK(INDEX('Policy Characteristics'!H:H,MATCH($C1064,'Policy Characteristics'!$C:$C,0))),"",INDEX('Policy Characteristics'!H:H,MATCH($C1064,'Policy Characteristics'!$C:$C,0)))</f>
        <v>0.01</v>
      </c>
      <c r="O1064" s="176" t="str">
        <f>IF(ISBLANK(INDEX('Policy Characteristics'!I:I,MATCH($C1064,'Policy Characteristics'!$C:$C,0))),"",INDEX('Policy Characteristics'!I:I,MATCH($C1064,'Policy Characteristics'!$C:$C,0)))</f>
        <v>% of potential achieved</v>
      </c>
      <c r="P1064" s="176" t="str">
        <f>IF(ISBLANK(INDEX('Policy Characteristics'!J:J,MATCH($C1064,'Policy Characteristics'!$C:$C,0))),"",INDEX('Policy Characteristics'!J:J,MATCH($C1064,'Policy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4" s="176" t="str">
        <f>IF(ISBLANK(INDEX('Policy Characteristics'!K:K,MATCH($C1064,'Policy Characteristics'!$C:$C,0))),"",INDEX('Policy Characteristics'!K:K,MATCH($C1064,'Policy Characteristics'!$C:$C,0)))</f>
        <v/>
      </c>
      <c r="R1064" s="176" t="str">
        <f>IF(ISBLANK(INDEX('Policy Characteristics'!L:L,MATCH($C1064,'Policy Characteristics'!$C:$C,0))),"",INDEX('Policy Characteristics'!L:L,MATCH($C1064,'Policy Characteristics'!$C:$C,0)))</f>
        <v/>
      </c>
    </row>
    <row r="1065" spans="1:18" s="2" customFormat="1" x14ac:dyDescent="0.25">
      <c r="A1065" s="176" t="str">
        <f>IF(ISBLANK(INDEX('Policy Characteristics'!A:A,MATCH($C1065,'Policy Characteristics'!$C:$C,0))),"",INDEX('Policy Characteristics'!A:A,MATCH($C1065,'Policy Characteristics'!$C:$C,0)))</f>
        <v>Industry</v>
      </c>
      <c r="B1065" s="184" t="str">
        <f>IF(ISBLANK(INDEX('Policy Characteristics'!B:B,MATCH($C1065,'Policy Characteristics'!$C:$C,0))),"",INDEX('Policy Characteristics'!B:B,MATCH($C1065,'Policy Characteristics'!$C:$C,0)))</f>
        <v>Feedstock Shifting</v>
      </c>
      <c r="C1065" s="176" t="str">
        <f t="shared" si="43"/>
        <v>Fraction of Feedstock Shifted This Year</v>
      </c>
      <c r="D1065" s="6" t="s">
        <v>1954</v>
      </c>
      <c r="E1065" s="47" t="s">
        <v>1583</v>
      </c>
      <c r="F1065" t="s">
        <v>1916</v>
      </c>
      <c r="G1065" s="47" t="s">
        <v>1587</v>
      </c>
      <c r="H1065" s="49">
        <v>2687</v>
      </c>
      <c r="I1065" s="197" t="s">
        <v>44</v>
      </c>
      <c r="J1065" s="177" t="str">
        <f>IF(ISBLANK(INDEX('Policy Characteristics'!D:D,MATCH($C1065,'Policy Characteristics'!$C:$C,0))),"",INDEX('Policy Characteristics'!D:D,MATCH($C1065,'Policy Characteristics'!$C:$C,0)))</f>
        <v>Feedstock Shifting</v>
      </c>
      <c r="K1065" s="176" t="str">
        <f>IF(ISBLANK(INDEX('Policy Characteristics'!E:E,MATCH($C1065,'Policy Characteristics'!$C:$C,0))),"",INDEX('Policy Characteristics'!E:E,MATCH($C1065,'Policy Characteristics'!$C:$C,0)))</f>
        <v>indst feedstock shifting</v>
      </c>
      <c r="L1065" s="176">
        <f>IF(ISBLANK(INDEX('Policy Characteristics'!F:F,MATCH($C1065,'Policy Characteristics'!$C:$C,0))),"",INDEX('Policy Characteristics'!F:F,MATCH($C1065,'Policy Characteristics'!$C:$C,0)))</f>
        <v>0</v>
      </c>
      <c r="M1065" s="176">
        <f>IF(ISBLANK(INDEX('Policy Characteristics'!G:G,MATCH($C1065,'Policy Characteristics'!$C:$C,0))),"",INDEX('Policy Characteristics'!G:G,MATCH($C1065,'Policy Characteristics'!$C:$C,0)))</f>
        <v>1</v>
      </c>
      <c r="N1065" s="176">
        <f>IF(ISBLANK(INDEX('Policy Characteristics'!H:H,MATCH($C1065,'Policy Characteristics'!$C:$C,0))),"",INDEX('Policy Characteristics'!H:H,MATCH($C1065,'Policy Characteristics'!$C:$C,0)))</f>
        <v>0.01</v>
      </c>
      <c r="O1065" s="176" t="str">
        <f>IF(ISBLANK(INDEX('Policy Characteristics'!I:I,MATCH($C1065,'Policy Characteristics'!$C:$C,0))),"",INDEX('Policy Characteristics'!I:I,MATCH($C1065,'Policy Characteristics'!$C:$C,0)))</f>
        <v>% of potential achieved</v>
      </c>
      <c r="P1065" s="176" t="str">
        <f>IF(ISBLANK(INDEX('Policy Characteristics'!J:J,MATCH($C1065,'Policy Characteristics'!$C:$C,0))),"",INDEX('Policy Characteristics'!J:J,MATCH($C1065,'Policy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5" s="176" t="str">
        <f>IF(ISBLANK(INDEX('Policy Characteristics'!K:K,MATCH($C1065,'Policy Characteristics'!$C:$C,0))),"",INDEX('Policy Characteristics'!K:K,MATCH($C1065,'Policy Characteristics'!$C:$C,0)))</f>
        <v/>
      </c>
      <c r="R1065" s="176" t="str">
        <f>IF(ISBLANK(INDEX('Policy Characteristics'!L:L,MATCH($C1065,'Policy Characteristics'!$C:$C,0))),"",INDEX('Policy Characteristics'!L:L,MATCH($C1065,'Policy Characteristics'!$C:$C,0)))</f>
        <v/>
      </c>
    </row>
    <row r="1066" spans="1:18" s="2" customFormat="1" x14ac:dyDescent="0.25">
      <c r="A1066" s="176" t="str">
        <f>IF(ISBLANK(INDEX('Policy Characteristics'!A:A,MATCH($C1066,'Policy Characteristics'!$C:$C,0))),"",INDEX('Policy Characteristics'!A:A,MATCH($C1066,'Policy Characteristics'!$C:$C,0)))</f>
        <v>Industry</v>
      </c>
      <c r="B1066" s="184" t="str">
        <f>IF(ISBLANK(INDEX('Policy Characteristics'!B:B,MATCH($C1066,'Policy Characteristics'!$C:$C,0))),"",INDEX('Policy Characteristics'!B:B,MATCH($C1066,'Policy Characteristics'!$C:$C,0)))</f>
        <v>Feedstock Shifting</v>
      </c>
      <c r="C1066" s="176" t="str">
        <f t="shared" si="43"/>
        <v>Fraction of Feedstock Shifted This Year</v>
      </c>
      <c r="D1066" s="6" t="s">
        <v>1954</v>
      </c>
      <c r="E1066" s="47" t="s">
        <v>1584</v>
      </c>
      <c r="F1066" t="s">
        <v>1916</v>
      </c>
      <c r="G1066" s="47" t="s">
        <v>1588</v>
      </c>
      <c r="H1066" s="49">
        <v>2688</v>
      </c>
      <c r="I1066" s="197" t="s">
        <v>44</v>
      </c>
      <c r="J1066" s="177" t="str">
        <f>IF(ISBLANK(INDEX('Policy Characteristics'!D:D,MATCH($C1066,'Policy Characteristics'!$C:$C,0))),"",INDEX('Policy Characteristics'!D:D,MATCH($C1066,'Policy Characteristics'!$C:$C,0)))</f>
        <v>Feedstock Shifting</v>
      </c>
      <c r="K1066" s="176" t="str">
        <f>IF(ISBLANK(INDEX('Policy Characteristics'!E:E,MATCH($C1066,'Policy Characteristics'!$C:$C,0))),"",INDEX('Policy Characteristics'!E:E,MATCH($C1066,'Policy Characteristics'!$C:$C,0)))</f>
        <v>indst feedstock shifting</v>
      </c>
      <c r="L1066" s="176">
        <f>IF(ISBLANK(INDEX('Policy Characteristics'!F:F,MATCH($C1066,'Policy Characteristics'!$C:$C,0))),"",INDEX('Policy Characteristics'!F:F,MATCH($C1066,'Policy Characteristics'!$C:$C,0)))</f>
        <v>0</v>
      </c>
      <c r="M1066" s="176">
        <f>IF(ISBLANK(INDEX('Policy Characteristics'!G:G,MATCH($C1066,'Policy Characteristics'!$C:$C,0))),"",INDEX('Policy Characteristics'!G:G,MATCH($C1066,'Policy Characteristics'!$C:$C,0)))</f>
        <v>1</v>
      </c>
      <c r="N1066" s="176">
        <f>IF(ISBLANK(INDEX('Policy Characteristics'!H:H,MATCH($C1066,'Policy Characteristics'!$C:$C,0))),"",INDEX('Policy Characteristics'!H:H,MATCH($C1066,'Policy Characteristics'!$C:$C,0)))</f>
        <v>0.01</v>
      </c>
      <c r="O1066" s="176" t="str">
        <f>IF(ISBLANK(INDEX('Policy Characteristics'!I:I,MATCH($C1066,'Policy Characteristics'!$C:$C,0))),"",INDEX('Policy Characteristics'!I:I,MATCH($C1066,'Policy Characteristics'!$C:$C,0)))</f>
        <v>% of potential achieved</v>
      </c>
      <c r="P1066" s="176" t="str">
        <f>IF(ISBLANK(INDEX('Policy Characteristics'!J:J,MATCH($C1066,'Policy Characteristics'!$C:$C,0))),"",INDEX('Policy Characteristics'!J:J,MATCH($C1066,'Policy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6" s="176" t="str">
        <f>IF(ISBLANK(INDEX('Policy Characteristics'!K:K,MATCH($C1066,'Policy Characteristics'!$C:$C,0))),"",INDEX('Policy Characteristics'!K:K,MATCH($C1066,'Policy Characteristics'!$C:$C,0)))</f>
        <v/>
      </c>
      <c r="R1066" s="176" t="str">
        <f>IF(ISBLANK(INDEX('Policy Characteristics'!L:L,MATCH($C1066,'Policy Characteristics'!$C:$C,0))),"",INDEX('Policy Characteristics'!L:L,MATCH($C1066,'Policy Characteristics'!$C:$C,0)))</f>
        <v/>
      </c>
    </row>
    <row r="1067" spans="1:18" s="2" customFormat="1" x14ac:dyDescent="0.25">
      <c r="A1067" s="176" t="str">
        <f>IF(ISBLANK(INDEX('Policy Characteristics'!A:A,MATCH($C1067,'Policy Characteristics'!$C:$C,0))),"",INDEX('Policy Characteristics'!A:A,MATCH($C1067,'Policy Characteristics'!$C:$C,0)))</f>
        <v>Industry</v>
      </c>
      <c r="B1067" s="184" t="str">
        <f>IF(ISBLANK(INDEX('Policy Characteristics'!B:B,MATCH($C1067,'Policy Characteristics'!$C:$C,0))),"",INDEX('Policy Characteristics'!B:B,MATCH($C1067,'Policy Characteristics'!$C:$C,0)))</f>
        <v>Feedstock Shifting</v>
      </c>
      <c r="C1067" s="176" t="str">
        <f t="shared" si="43"/>
        <v>Fraction of Feedstock Shifted This Year</v>
      </c>
      <c r="D1067" s="6" t="s">
        <v>1954</v>
      </c>
      <c r="E1067" s="47" t="s">
        <v>1581</v>
      </c>
      <c r="F1067" t="s">
        <v>1916</v>
      </c>
      <c r="G1067" s="47" t="s">
        <v>1586</v>
      </c>
      <c r="H1067" s="49">
        <v>2689</v>
      </c>
      <c r="I1067" s="197" t="s">
        <v>44</v>
      </c>
      <c r="J1067" s="177" t="str">
        <f>IF(ISBLANK(INDEX('Policy Characteristics'!D:D,MATCH($C1067,'Policy Characteristics'!$C:$C,0))),"",INDEX('Policy Characteristics'!D:D,MATCH($C1067,'Policy Characteristics'!$C:$C,0)))</f>
        <v>Feedstock Shifting</v>
      </c>
      <c r="K1067" s="176" t="str">
        <f>IF(ISBLANK(INDEX('Policy Characteristics'!E:E,MATCH($C1067,'Policy Characteristics'!$C:$C,0))),"",INDEX('Policy Characteristics'!E:E,MATCH($C1067,'Policy Characteristics'!$C:$C,0)))</f>
        <v>indst feedstock shifting</v>
      </c>
      <c r="L1067" s="176">
        <f>IF(ISBLANK(INDEX('Policy Characteristics'!F:F,MATCH($C1067,'Policy Characteristics'!$C:$C,0))),"",INDEX('Policy Characteristics'!F:F,MATCH($C1067,'Policy Characteristics'!$C:$C,0)))</f>
        <v>0</v>
      </c>
      <c r="M1067" s="176">
        <f>IF(ISBLANK(INDEX('Policy Characteristics'!G:G,MATCH($C1067,'Policy Characteristics'!$C:$C,0))),"",INDEX('Policy Characteristics'!G:G,MATCH($C1067,'Policy Characteristics'!$C:$C,0)))</f>
        <v>1</v>
      </c>
      <c r="N1067" s="176">
        <f>IF(ISBLANK(INDEX('Policy Characteristics'!H:H,MATCH($C1067,'Policy Characteristics'!$C:$C,0))),"",INDEX('Policy Characteristics'!H:H,MATCH($C1067,'Policy Characteristics'!$C:$C,0)))</f>
        <v>0.01</v>
      </c>
      <c r="O1067" s="176" t="str">
        <f>IF(ISBLANK(INDEX('Policy Characteristics'!I:I,MATCH($C1067,'Policy Characteristics'!$C:$C,0))),"",INDEX('Policy Characteristics'!I:I,MATCH($C1067,'Policy Characteristics'!$C:$C,0)))</f>
        <v>% of potential achieved</v>
      </c>
      <c r="P1067" s="176" t="str">
        <f>IF(ISBLANK(INDEX('Policy Characteristics'!J:J,MATCH($C1067,'Policy Characteristics'!$C:$C,0))),"",INDEX('Policy Characteristics'!J:J,MATCH($C1067,'Policy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7" s="176" t="str">
        <f>IF(ISBLANK(INDEX('Policy Characteristics'!K:K,MATCH($C1067,'Policy Characteristics'!$C:$C,0))),"",INDEX('Policy Characteristics'!K:K,MATCH($C1067,'Policy Characteristics'!$C:$C,0)))</f>
        <v/>
      </c>
      <c r="R1067" s="176" t="str">
        <f>IF(ISBLANK(INDEX('Policy Characteristics'!L:L,MATCH($C1067,'Policy Characteristics'!$C:$C,0))),"",INDEX('Policy Characteristics'!L:L,MATCH($C1067,'Policy Characteristics'!$C:$C,0)))</f>
        <v/>
      </c>
    </row>
    <row r="1068" spans="1:18" s="2" customFormat="1" x14ac:dyDescent="0.25">
      <c r="A1068" s="176" t="str">
        <f>IF(ISBLANK(INDEX('Policy Characteristics'!A:A,MATCH($C1068,'Policy Characteristics'!$C:$C,0))),"",INDEX('Policy Characteristics'!A:A,MATCH($C1068,'Policy Characteristics'!$C:$C,0)))</f>
        <v>Industry</v>
      </c>
      <c r="B1068" s="184" t="str">
        <f>IF(ISBLANK(INDEX('Policy Characteristics'!B:B,MATCH($C1068,'Policy Characteristics'!$C:$C,0))),"",INDEX('Policy Characteristics'!B:B,MATCH($C1068,'Policy Characteristics'!$C:$C,0)))</f>
        <v>Feedstock Shifting</v>
      </c>
      <c r="C1068" s="176" t="str">
        <f t="shared" si="43"/>
        <v>Fraction of Feedstock Shifted This Year</v>
      </c>
      <c r="D1068" s="6" t="s">
        <v>1955</v>
      </c>
      <c r="E1068" s="47" t="s">
        <v>1280</v>
      </c>
      <c r="F1068" t="s">
        <v>1958</v>
      </c>
      <c r="G1068" s="47" t="s">
        <v>1286</v>
      </c>
      <c r="H1068" s="49">
        <v>2690</v>
      </c>
      <c r="I1068" s="197" t="s">
        <v>44</v>
      </c>
      <c r="J1068" s="177" t="str">
        <f>IF(ISBLANK(INDEX('Policy Characteristics'!D:D,MATCH($C1068,'Policy Characteristics'!$C:$C,0))),"",INDEX('Policy Characteristics'!D:D,MATCH($C1068,'Policy Characteristics'!$C:$C,0)))</f>
        <v>Feedstock Shifting</v>
      </c>
      <c r="K1068" s="176" t="str">
        <f>IF(ISBLANK(INDEX('Policy Characteristics'!E:E,MATCH($C1068,'Policy Characteristics'!$C:$C,0))),"",INDEX('Policy Characteristics'!E:E,MATCH($C1068,'Policy Characteristics'!$C:$C,0)))</f>
        <v>indst feedstock shifting</v>
      </c>
      <c r="L1068" s="176">
        <f>IF(ISBLANK(INDEX('Policy Characteristics'!F:F,MATCH($C1068,'Policy Characteristics'!$C:$C,0))),"",INDEX('Policy Characteristics'!F:F,MATCH($C1068,'Policy Characteristics'!$C:$C,0)))</f>
        <v>0</v>
      </c>
      <c r="M1068" s="176">
        <f>IF(ISBLANK(INDEX('Policy Characteristics'!G:G,MATCH($C1068,'Policy Characteristics'!$C:$C,0))),"",INDEX('Policy Characteristics'!G:G,MATCH($C1068,'Policy Characteristics'!$C:$C,0)))</f>
        <v>1</v>
      </c>
      <c r="N1068" s="176">
        <f>IF(ISBLANK(INDEX('Policy Characteristics'!H:H,MATCH($C1068,'Policy Characteristics'!$C:$C,0))),"",INDEX('Policy Characteristics'!H:H,MATCH($C1068,'Policy Characteristics'!$C:$C,0)))</f>
        <v>0.01</v>
      </c>
      <c r="O1068" s="176" t="str">
        <f>IF(ISBLANK(INDEX('Policy Characteristics'!I:I,MATCH($C1068,'Policy Characteristics'!$C:$C,0))),"",INDEX('Policy Characteristics'!I:I,MATCH($C1068,'Policy Characteristics'!$C:$C,0)))</f>
        <v>% of potential achieved</v>
      </c>
      <c r="P1068" s="176" t="str">
        <f>IF(ISBLANK(INDEX('Policy Characteristics'!J:J,MATCH($C1068,'Policy Characteristics'!$C:$C,0))),"",INDEX('Policy Characteristics'!J:J,MATCH($C1068,'Policy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8" s="176" t="str">
        <f>IF(ISBLANK(INDEX('Policy Characteristics'!K:K,MATCH($C1068,'Policy Characteristics'!$C:$C,0))),"",INDEX('Policy Characteristics'!K:K,MATCH($C1068,'Policy Characteristics'!$C:$C,0)))</f>
        <v/>
      </c>
      <c r="R1068" s="176" t="str">
        <f>IF(ISBLANK(INDEX('Policy Characteristics'!L:L,MATCH($C1068,'Policy Characteristics'!$C:$C,0))),"",INDEX('Policy Characteristics'!L:L,MATCH($C1068,'Policy Characteristics'!$C:$C,0)))</f>
        <v/>
      </c>
    </row>
    <row r="1069" spans="1:18" s="2" customFormat="1" x14ac:dyDescent="0.25">
      <c r="A1069" s="176" t="str">
        <f>IF(ISBLANK(INDEX('Policy Characteristics'!A:A,MATCH($C1069,'Policy Characteristics'!$C:$C,0))),"",INDEX('Policy Characteristics'!A:A,MATCH($C1069,'Policy Characteristics'!$C:$C,0)))</f>
        <v>Industry</v>
      </c>
      <c r="B1069" s="184" t="str">
        <f>IF(ISBLANK(INDEX('Policy Characteristics'!B:B,MATCH($C1069,'Policy Characteristics'!$C:$C,0))),"",INDEX('Policy Characteristics'!B:B,MATCH($C1069,'Policy Characteristics'!$C:$C,0)))</f>
        <v>Feedstock Shifting</v>
      </c>
      <c r="C1069" s="176" t="str">
        <f t="shared" si="43"/>
        <v>Fraction of Feedstock Shifted This Year</v>
      </c>
      <c r="D1069" s="6" t="s">
        <v>1955</v>
      </c>
      <c r="E1069" s="47" t="s">
        <v>1281</v>
      </c>
      <c r="F1069" t="s">
        <v>1958</v>
      </c>
      <c r="G1069" s="47" t="s">
        <v>1289</v>
      </c>
      <c r="H1069" s="49">
        <v>2691</v>
      </c>
      <c r="I1069" s="197" t="s">
        <v>44</v>
      </c>
      <c r="J1069" s="177" t="str">
        <f>IF(ISBLANK(INDEX('Policy Characteristics'!D:D,MATCH($C1069,'Policy Characteristics'!$C:$C,0))),"",INDEX('Policy Characteristics'!D:D,MATCH($C1069,'Policy Characteristics'!$C:$C,0)))</f>
        <v>Feedstock Shifting</v>
      </c>
      <c r="K1069" s="176" t="str">
        <f>IF(ISBLANK(INDEX('Policy Characteristics'!E:E,MATCH($C1069,'Policy Characteristics'!$C:$C,0))),"",INDEX('Policy Characteristics'!E:E,MATCH($C1069,'Policy Characteristics'!$C:$C,0)))</f>
        <v>indst feedstock shifting</v>
      </c>
      <c r="L1069" s="176">
        <f>IF(ISBLANK(INDEX('Policy Characteristics'!F:F,MATCH($C1069,'Policy Characteristics'!$C:$C,0))),"",INDEX('Policy Characteristics'!F:F,MATCH($C1069,'Policy Characteristics'!$C:$C,0)))</f>
        <v>0</v>
      </c>
      <c r="M1069" s="176">
        <f>IF(ISBLANK(INDEX('Policy Characteristics'!G:G,MATCH($C1069,'Policy Characteristics'!$C:$C,0))),"",INDEX('Policy Characteristics'!G:G,MATCH($C1069,'Policy Characteristics'!$C:$C,0)))</f>
        <v>1</v>
      </c>
      <c r="N1069" s="176">
        <f>IF(ISBLANK(INDEX('Policy Characteristics'!H:H,MATCH($C1069,'Policy Characteristics'!$C:$C,0))),"",INDEX('Policy Characteristics'!H:H,MATCH($C1069,'Policy Characteristics'!$C:$C,0)))</f>
        <v>0.01</v>
      </c>
      <c r="O1069" s="176" t="str">
        <f>IF(ISBLANK(INDEX('Policy Characteristics'!I:I,MATCH($C1069,'Policy Characteristics'!$C:$C,0))),"",INDEX('Policy Characteristics'!I:I,MATCH($C1069,'Policy Characteristics'!$C:$C,0)))</f>
        <v>% of potential achieved</v>
      </c>
      <c r="P1069" s="176" t="str">
        <f>IF(ISBLANK(INDEX('Policy Characteristics'!J:J,MATCH($C1069,'Policy Characteristics'!$C:$C,0))),"",INDEX('Policy Characteristics'!J:J,MATCH($C1069,'Policy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9" s="176" t="str">
        <f>IF(ISBLANK(INDEX('Policy Characteristics'!K:K,MATCH($C1069,'Policy Characteristics'!$C:$C,0))),"",INDEX('Policy Characteristics'!K:K,MATCH($C1069,'Policy Characteristics'!$C:$C,0)))</f>
        <v/>
      </c>
      <c r="R1069" s="176" t="str">
        <f>IF(ISBLANK(INDEX('Policy Characteristics'!L:L,MATCH($C1069,'Policy Characteristics'!$C:$C,0))),"",INDEX('Policy Characteristics'!L:L,MATCH($C1069,'Policy Characteristics'!$C:$C,0)))</f>
        <v/>
      </c>
    </row>
    <row r="1070" spans="1:18" s="2" customFormat="1" x14ac:dyDescent="0.25">
      <c r="A1070" s="176" t="str">
        <f>IF(ISBLANK(INDEX('Policy Characteristics'!A:A,MATCH($C1070,'Policy Characteristics'!$C:$C,0))),"",INDEX('Policy Characteristics'!A:A,MATCH($C1070,'Policy Characteristics'!$C:$C,0)))</f>
        <v>Industry</v>
      </c>
      <c r="B1070" s="184" t="str">
        <f>IF(ISBLANK(INDEX('Policy Characteristics'!B:B,MATCH($C1070,'Policy Characteristics'!$C:$C,0))),"",INDEX('Policy Characteristics'!B:B,MATCH($C1070,'Policy Characteristics'!$C:$C,0)))</f>
        <v>Feedstock Shifting</v>
      </c>
      <c r="C1070" s="176" t="str">
        <f t="shared" si="43"/>
        <v>Fraction of Feedstock Shifted This Year</v>
      </c>
      <c r="D1070" s="6" t="s">
        <v>1955</v>
      </c>
      <c r="E1070" s="47" t="s">
        <v>1282</v>
      </c>
      <c r="F1070" t="s">
        <v>1958</v>
      </c>
      <c r="G1070" s="47" t="s">
        <v>1290</v>
      </c>
      <c r="H1070" s="49">
        <v>2692</v>
      </c>
      <c r="I1070" s="197" t="s">
        <v>44</v>
      </c>
      <c r="J1070" s="177" t="str">
        <f>IF(ISBLANK(INDEX('Policy Characteristics'!D:D,MATCH($C1070,'Policy Characteristics'!$C:$C,0))),"",INDEX('Policy Characteristics'!D:D,MATCH($C1070,'Policy Characteristics'!$C:$C,0)))</f>
        <v>Feedstock Shifting</v>
      </c>
      <c r="K1070" s="176" t="str">
        <f>IF(ISBLANK(INDEX('Policy Characteristics'!E:E,MATCH($C1070,'Policy Characteristics'!$C:$C,0))),"",INDEX('Policy Characteristics'!E:E,MATCH($C1070,'Policy Characteristics'!$C:$C,0)))</f>
        <v>indst feedstock shifting</v>
      </c>
      <c r="L1070" s="176">
        <f>IF(ISBLANK(INDEX('Policy Characteristics'!F:F,MATCH($C1070,'Policy Characteristics'!$C:$C,0))),"",INDEX('Policy Characteristics'!F:F,MATCH($C1070,'Policy Characteristics'!$C:$C,0)))</f>
        <v>0</v>
      </c>
      <c r="M1070" s="176">
        <f>IF(ISBLANK(INDEX('Policy Characteristics'!G:G,MATCH($C1070,'Policy Characteristics'!$C:$C,0))),"",INDEX('Policy Characteristics'!G:G,MATCH($C1070,'Policy Characteristics'!$C:$C,0)))</f>
        <v>1</v>
      </c>
      <c r="N1070" s="176">
        <f>IF(ISBLANK(INDEX('Policy Characteristics'!H:H,MATCH($C1070,'Policy Characteristics'!$C:$C,0))),"",INDEX('Policy Characteristics'!H:H,MATCH($C1070,'Policy Characteristics'!$C:$C,0)))</f>
        <v>0.01</v>
      </c>
      <c r="O1070" s="176" t="str">
        <f>IF(ISBLANK(INDEX('Policy Characteristics'!I:I,MATCH($C1070,'Policy Characteristics'!$C:$C,0))),"",INDEX('Policy Characteristics'!I:I,MATCH($C1070,'Policy Characteristics'!$C:$C,0)))</f>
        <v>% of potential achieved</v>
      </c>
      <c r="P1070" s="176" t="str">
        <f>IF(ISBLANK(INDEX('Policy Characteristics'!J:J,MATCH($C1070,'Policy Characteristics'!$C:$C,0))),"",INDEX('Policy Characteristics'!J:J,MATCH($C1070,'Policy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0" s="176" t="str">
        <f>IF(ISBLANK(INDEX('Policy Characteristics'!K:K,MATCH($C1070,'Policy Characteristics'!$C:$C,0))),"",INDEX('Policy Characteristics'!K:K,MATCH($C1070,'Policy Characteristics'!$C:$C,0)))</f>
        <v/>
      </c>
      <c r="R1070" s="176" t="str">
        <f>IF(ISBLANK(INDEX('Policy Characteristics'!L:L,MATCH($C1070,'Policy Characteristics'!$C:$C,0))),"",INDEX('Policy Characteristics'!L:L,MATCH($C1070,'Policy Characteristics'!$C:$C,0)))</f>
        <v/>
      </c>
    </row>
    <row r="1071" spans="1:18" s="2" customFormat="1" x14ac:dyDescent="0.25">
      <c r="A1071" s="176" t="str">
        <f>IF(ISBLANK(INDEX('Policy Characteristics'!A:A,MATCH($C1071,'Policy Characteristics'!$C:$C,0))),"",INDEX('Policy Characteristics'!A:A,MATCH($C1071,'Policy Characteristics'!$C:$C,0)))</f>
        <v>Industry</v>
      </c>
      <c r="B1071" s="184" t="str">
        <f>IF(ISBLANK(INDEX('Policy Characteristics'!B:B,MATCH($C1071,'Policy Characteristics'!$C:$C,0))),"",INDEX('Policy Characteristics'!B:B,MATCH($C1071,'Policy Characteristics'!$C:$C,0)))</f>
        <v>Feedstock Shifting</v>
      </c>
      <c r="C1071" s="176" t="str">
        <f t="shared" si="43"/>
        <v>Fraction of Feedstock Shifted This Year</v>
      </c>
      <c r="D1071" s="6" t="s">
        <v>1955</v>
      </c>
      <c r="E1071" s="47" t="s">
        <v>1283</v>
      </c>
      <c r="F1071" t="s">
        <v>1958</v>
      </c>
      <c r="G1071" s="47" t="s">
        <v>1287</v>
      </c>
      <c r="H1071" s="49">
        <v>2693</v>
      </c>
      <c r="I1071" s="197" t="s">
        <v>44</v>
      </c>
      <c r="J1071" s="177" t="str">
        <f>IF(ISBLANK(INDEX('Policy Characteristics'!D:D,MATCH($C1071,'Policy Characteristics'!$C:$C,0))),"",INDEX('Policy Characteristics'!D:D,MATCH($C1071,'Policy Characteristics'!$C:$C,0)))</f>
        <v>Feedstock Shifting</v>
      </c>
      <c r="K1071" s="176" t="str">
        <f>IF(ISBLANK(INDEX('Policy Characteristics'!E:E,MATCH($C1071,'Policy Characteristics'!$C:$C,0))),"",INDEX('Policy Characteristics'!E:E,MATCH($C1071,'Policy Characteristics'!$C:$C,0)))</f>
        <v>indst feedstock shifting</v>
      </c>
      <c r="L1071" s="176">
        <f>IF(ISBLANK(INDEX('Policy Characteristics'!F:F,MATCH($C1071,'Policy Characteristics'!$C:$C,0))),"",INDEX('Policy Characteristics'!F:F,MATCH($C1071,'Policy Characteristics'!$C:$C,0)))</f>
        <v>0</v>
      </c>
      <c r="M1071" s="176">
        <f>IF(ISBLANK(INDEX('Policy Characteristics'!G:G,MATCH($C1071,'Policy Characteristics'!$C:$C,0))),"",INDEX('Policy Characteristics'!G:G,MATCH($C1071,'Policy Characteristics'!$C:$C,0)))</f>
        <v>1</v>
      </c>
      <c r="N1071" s="176">
        <f>IF(ISBLANK(INDEX('Policy Characteristics'!H:H,MATCH($C1071,'Policy Characteristics'!$C:$C,0))),"",INDEX('Policy Characteristics'!H:H,MATCH($C1071,'Policy Characteristics'!$C:$C,0)))</f>
        <v>0.01</v>
      </c>
      <c r="O1071" s="176" t="str">
        <f>IF(ISBLANK(INDEX('Policy Characteristics'!I:I,MATCH($C1071,'Policy Characteristics'!$C:$C,0))),"",INDEX('Policy Characteristics'!I:I,MATCH($C1071,'Policy Characteristics'!$C:$C,0)))</f>
        <v>% of potential achieved</v>
      </c>
      <c r="P1071" s="176" t="str">
        <f>IF(ISBLANK(INDEX('Policy Characteristics'!J:J,MATCH($C1071,'Policy Characteristics'!$C:$C,0))),"",INDEX('Policy Characteristics'!J:J,MATCH($C1071,'Policy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1" s="176" t="str">
        <f>IF(ISBLANK(INDEX('Policy Characteristics'!K:K,MATCH($C1071,'Policy Characteristics'!$C:$C,0))),"",INDEX('Policy Characteristics'!K:K,MATCH($C1071,'Policy Characteristics'!$C:$C,0)))</f>
        <v/>
      </c>
      <c r="R1071" s="176" t="str">
        <f>IF(ISBLANK(INDEX('Policy Characteristics'!L:L,MATCH($C1071,'Policy Characteristics'!$C:$C,0))),"",INDEX('Policy Characteristics'!L:L,MATCH($C1071,'Policy Characteristics'!$C:$C,0)))</f>
        <v/>
      </c>
    </row>
    <row r="1072" spans="1:18" s="2" customFormat="1" x14ac:dyDescent="0.25">
      <c r="A1072" s="176" t="str">
        <f>IF(ISBLANK(INDEX('Policy Characteristics'!A:A,MATCH($C1072,'Policy Characteristics'!$C:$C,0))),"",INDEX('Policy Characteristics'!A:A,MATCH($C1072,'Policy Characteristics'!$C:$C,0)))</f>
        <v>Industry</v>
      </c>
      <c r="B1072" s="184" t="str">
        <f>IF(ISBLANK(INDEX('Policy Characteristics'!B:B,MATCH($C1072,'Policy Characteristics'!$C:$C,0))),"",INDEX('Policy Characteristics'!B:B,MATCH($C1072,'Policy Characteristics'!$C:$C,0)))</f>
        <v>Feedstock Shifting</v>
      </c>
      <c r="C1072" s="176" t="str">
        <f t="shared" si="43"/>
        <v>Fraction of Feedstock Shifted This Year</v>
      </c>
      <c r="D1072" s="6" t="s">
        <v>1955</v>
      </c>
      <c r="E1072" s="47" t="s">
        <v>1284</v>
      </c>
      <c r="F1072" t="s">
        <v>1958</v>
      </c>
      <c r="G1072" s="47" t="s">
        <v>1288</v>
      </c>
      <c r="H1072" s="49">
        <v>2694</v>
      </c>
      <c r="I1072" s="197" t="s">
        <v>44</v>
      </c>
      <c r="J1072" s="177" t="str">
        <f>IF(ISBLANK(INDEX('Policy Characteristics'!D:D,MATCH($C1072,'Policy Characteristics'!$C:$C,0))),"",INDEX('Policy Characteristics'!D:D,MATCH($C1072,'Policy Characteristics'!$C:$C,0)))</f>
        <v>Feedstock Shifting</v>
      </c>
      <c r="K1072" s="176" t="str">
        <f>IF(ISBLANK(INDEX('Policy Characteristics'!E:E,MATCH($C1072,'Policy Characteristics'!$C:$C,0))),"",INDEX('Policy Characteristics'!E:E,MATCH($C1072,'Policy Characteristics'!$C:$C,0)))</f>
        <v>indst feedstock shifting</v>
      </c>
      <c r="L1072" s="176">
        <f>IF(ISBLANK(INDEX('Policy Characteristics'!F:F,MATCH($C1072,'Policy Characteristics'!$C:$C,0))),"",INDEX('Policy Characteristics'!F:F,MATCH($C1072,'Policy Characteristics'!$C:$C,0)))</f>
        <v>0</v>
      </c>
      <c r="M1072" s="176">
        <f>IF(ISBLANK(INDEX('Policy Characteristics'!G:G,MATCH($C1072,'Policy Characteristics'!$C:$C,0))),"",INDEX('Policy Characteristics'!G:G,MATCH($C1072,'Policy Characteristics'!$C:$C,0)))</f>
        <v>1</v>
      </c>
      <c r="N1072" s="176">
        <f>IF(ISBLANK(INDEX('Policy Characteristics'!H:H,MATCH($C1072,'Policy Characteristics'!$C:$C,0))),"",INDEX('Policy Characteristics'!H:H,MATCH($C1072,'Policy Characteristics'!$C:$C,0)))</f>
        <v>0.01</v>
      </c>
      <c r="O1072" s="176" t="str">
        <f>IF(ISBLANK(INDEX('Policy Characteristics'!I:I,MATCH($C1072,'Policy Characteristics'!$C:$C,0))),"",INDEX('Policy Characteristics'!I:I,MATCH($C1072,'Policy Characteristics'!$C:$C,0)))</f>
        <v>% of potential achieved</v>
      </c>
      <c r="P1072" s="176" t="str">
        <f>IF(ISBLANK(INDEX('Policy Characteristics'!J:J,MATCH($C1072,'Policy Characteristics'!$C:$C,0))),"",INDEX('Policy Characteristics'!J:J,MATCH($C1072,'Policy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2" s="176" t="str">
        <f>IF(ISBLANK(INDEX('Policy Characteristics'!K:K,MATCH($C1072,'Policy Characteristics'!$C:$C,0))),"",INDEX('Policy Characteristics'!K:K,MATCH($C1072,'Policy Characteristics'!$C:$C,0)))</f>
        <v/>
      </c>
      <c r="R1072" s="176" t="str">
        <f>IF(ISBLANK(INDEX('Policy Characteristics'!L:L,MATCH($C1072,'Policy Characteristics'!$C:$C,0))),"",INDEX('Policy Characteristics'!L:L,MATCH($C1072,'Policy Characteristics'!$C:$C,0)))</f>
        <v/>
      </c>
    </row>
    <row r="1073" spans="1:18" s="2" customFormat="1" x14ac:dyDescent="0.25">
      <c r="A1073" s="176" t="str">
        <f>IF(ISBLANK(INDEX('Policy Characteristics'!A:A,MATCH($C1073,'Policy Characteristics'!$C:$C,0))),"",INDEX('Policy Characteristics'!A:A,MATCH($C1073,'Policy Characteristics'!$C:$C,0)))</f>
        <v>Industry</v>
      </c>
      <c r="B1073" s="184" t="str">
        <f>IF(ISBLANK(INDEX('Policy Characteristics'!B:B,MATCH($C1073,'Policy Characteristics'!$C:$C,0))),"",INDEX('Policy Characteristics'!B:B,MATCH($C1073,'Policy Characteristics'!$C:$C,0)))</f>
        <v>Feedstock Shifting</v>
      </c>
      <c r="C1073" s="176" t="str">
        <f t="shared" si="43"/>
        <v>Fraction of Feedstock Shifted This Year</v>
      </c>
      <c r="D1073" s="6" t="s">
        <v>1955</v>
      </c>
      <c r="E1073" s="47" t="s">
        <v>1285</v>
      </c>
      <c r="F1073" t="s">
        <v>1958</v>
      </c>
      <c r="G1073" s="47" t="s">
        <v>1291</v>
      </c>
      <c r="H1073" s="49">
        <v>2695</v>
      </c>
      <c r="I1073" s="197" t="s">
        <v>44</v>
      </c>
      <c r="J1073" s="177" t="str">
        <f>IF(ISBLANK(INDEX('Policy Characteristics'!D:D,MATCH($C1073,'Policy Characteristics'!$C:$C,0))),"",INDEX('Policy Characteristics'!D:D,MATCH($C1073,'Policy Characteristics'!$C:$C,0)))</f>
        <v>Feedstock Shifting</v>
      </c>
      <c r="K1073" s="176" t="str">
        <f>IF(ISBLANK(INDEX('Policy Characteristics'!E:E,MATCH($C1073,'Policy Characteristics'!$C:$C,0))),"",INDEX('Policy Characteristics'!E:E,MATCH($C1073,'Policy Characteristics'!$C:$C,0)))</f>
        <v>indst feedstock shifting</v>
      </c>
      <c r="L1073" s="176">
        <f>IF(ISBLANK(INDEX('Policy Characteristics'!F:F,MATCH($C1073,'Policy Characteristics'!$C:$C,0))),"",INDEX('Policy Characteristics'!F:F,MATCH($C1073,'Policy Characteristics'!$C:$C,0)))</f>
        <v>0</v>
      </c>
      <c r="M1073" s="176">
        <f>IF(ISBLANK(INDEX('Policy Characteristics'!G:G,MATCH($C1073,'Policy Characteristics'!$C:$C,0))),"",INDEX('Policy Characteristics'!G:G,MATCH($C1073,'Policy Characteristics'!$C:$C,0)))</f>
        <v>1</v>
      </c>
      <c r="N1073" s="176">
        <f>IF(ISBLANK(INDEX('Policy Characteristics'!H:H,MATCH($C1073,'Policy Characteristics'!$C:$C,0))),"",INDEX('Policy Characteristics'!H:H,MATCH($C1073,'Policy Characteristics'!$C:$C,0)))</f>
        <v>0.01</v>
      </c>
      <c r="O1073" s="176" t="str">
        <f>IF(ISBLANK(INDEX('Policy Characteristics'!I:I,MATCH($C1073,'Policy Characteristics'!$C:$C,0))),"",INDEX('Policy Characteristics'!I:I,MATCH($C1073,'Policy Characteristics'!$C:$C,0)))</f>
        <v>% of potential achieved</v>
      </c>
      <c r="P1073" s="176" t="str">
        <f>IF(ISBLANK(INDEX('Policy Characteristics'!J:J,MATCH($C1073,'Policy Characteristics'!$C:$C,0))),"",INDEX('Policy Characteristics'!J:J,MATCH($C1073,'Policy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3" s="176" t="str">
        <f>IF(ISBLANK(INDEX('Policy Characteristics'!K:K,MATCH($C1073,'Policy Characteristics'!$C:$C,0))),"",INDEX('Policy Characteristics'!K:K,MATCH($C1073,'Policy Characteristics'!$C:$C,0)))</f>
        <v/>
      </c>
      <c r="R1073" s="176" t="str">
        <f>IF(ISBLANK(INDEX('Policy Characteristics'!L:L,MATCH($C1073,'Policy Characteristics'!$C:$C,0))),"",INDEX('Policy Characteristics'!L:L,MATCH($C1073,'Policy Characteristics'!$C:$C,0)))</f>
        <v/>
      </c>
    </row>
    <row r="1074" spans="1:18" s="2" customFormat="1" x14ac:dyDescent="0.25">
      <c r="A1074" s="176" t="str">
        <f>IF(ISBLANK(INDEX('Policy Characteristics'!A:A,MATCH($C1074,'Policy Characteristics'!$C:$C,0))),"",INDEX('Policy Characteristics'!A:A,MATCH($C1074,'Policy Characteristics'!$C:$C,0)))</f>
        <v>Industry</v>
      </c>
      <c r="B1074" s="184" t="str">
        <f>IF(ISBLANK(INDEX('Policy Characteristics'!B:B,MATCH($C1074,'Policy Characteristics'!$C:$C,0))),"",INDEX('Policy Characteristics'!B:B,MATCH($C1074,'Policy Characteristics'!$C:$C,0)))</f>
        <v>Feedstock Shifting</v>
      </c>
      <c r="C1074" s="176" t="str">
        <f t="shared" si="43"/>
        <v>Fraction of Feedstock Shifted This Year</v>
      </c>
      <c r="D1074" s="6" t="s">
        <v>1955</v>
      </c>
      <c r="E1074" s="47" t="s">
        <v>1582</v>
      </c>
      <c r="F1074" t="s">
        <v>1958</v>
      </c>
      <c r="G1074" s="47" t="s">
        <v>1585</v>
      </c>
      <c r="H1074" s="49">
        <v>2696</v>
      </c>
      <c r="I1074" s="197" t="s">
        <v>44</v>
      </c>
      <c r="J1074" s="177" t="str">
        <f>IF(ISBLANK(INDEX('Policy Characteristics'!D:D,MATCH($C1074,'Policy Characteristics'!$C:$C,0))),"",INDEX('Policy Characteristics'!D:D,MATCH($C1074,'Policy Characteristics'!$C:$C,0)))</f>
        <v>Feedstock Shifting</v>
      </c>
      <c r="K1074" s="176" t="str">
        <f>IF(ISBLANK(INDEX('Policy Characteristics'!E:E,MATCH($C1074,'Policy Characteristics'!$C:$C,0))),"",INDEX('Policy Characteristics'!E:E,MATCH($C1074,'Policy Characteristics'!$C:$C,0)))</f>
        <v>indst feedstock shifting</v>
      </c>
      <c r="L1074" s="176">
        <f>IF(ISBLANK(INDEX('Policy Characteristics'!F:F,MATCH($C1074,'Policy Characteristics'!$C:$C,0))),"",INDEX('Policy Characteristics'!F:F,MATCH($C1074,'Policy Characteristics'!$C:$C,0)))</f>
        <v>0</v>
      </c>
      <c r="M1074" s="176">
        <f>IF(ISBLANK(INDEX('Policy Characteristics'!G:G,MATCH($C1074,'Policy Characteristics'!$C:$C,0))),"",INDEX('Policy Characteristics'!G:G,MATCH($C1074,'Policy Characteristics'!$C:$C,0)))</f>
        <v>1</v>
      </c>
      <c r="N1074" s="176">
        <f>IF(ISBLANK(INDEX('Policy Characteristics'!H:H,MATCH($C1074,'Policy Characteristics'!$C:$C,0))),"",INDEX('Policy Characteristics'!H:H,MATCH($C1074,'Policy Characteristics'!$C:$C,0)))</f>
        <v>0.01</v>
      </c>
      <c r="O1074" s="176" t="str">
        <f>IF(ISBLANK(INDEX('Policy Characteristics'!I:I,MATCH($C1074,'Policy Characteristics'!$C:$C,0))),"",INDEX('Policy Characteristics'!I:I,MATCH($C1074,'Policy Characteristics'!$C:$C,0)))</f>
        <v>% of potential achieved</v>
      </c>
      <c r="P1074" s="176" t="str">
        <f>IF(ISBLANK(INDEX('Policy Characteristics'!J:J,MATCH($C1074,'Policy Characteristics'!$C:$C,0))),"",INDEX('Policy Characteristics'!J:J,MATCH($C1074,'Policy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4" s="176" t="str">
        <f>IF(ISBLANK(INDEX('Policy Characteristics'!K:K,MATCH($C1074,'Policy Characteristics'!$C:$C,0))),"",INDEX('Policy Characteristics'!K:K,MATCH($C1074,'Policy Characteristics'!$C:$C,0)))</f>
        <v/>
      </c>
      <c r="R1074" s="176" t="str">
        <f>IF(ISBLANK(INDEX('Policy Characteristics'!L:L,MATCH($C1074,'Policy Characteristics'!$C:$C,0))),"",INDEX('Policy Characteristics'!L:L,MATCH($C1074,'Policy Characteristics'!$C:$C,0)))</f>
        <v/>
      </c>
    </row>
    <row r="1075" spans="1:18" s="2" customFormat="1" x14ac:dyDescent="0.25">
      <c r="A1075" s="176" t="str">
        <f>IF(ISBLANK(INDEX('Policy Characteristics'!A:A,MATCH($C1075,'Policy Characteristics'!$C:$C,0))),"",INDEX('Policy Characteristics'!A:A,MATCH($C1075,'Policy Characteristics'!$C:$C,0)))</f>
        <v>Industry</v>
      </c>
      <c r="B1075" s="184" t="str">
        <f>IF(ISBLANK(INDEX('Policy Characteristics'!B:B,MATCH($C1075,'Policy Characteristics'!$C:$C,0))),"",INDEX('Policy Characteristics'!B:B,MATCH($C1075,'Policy Characteristics'!$C:$C,0)))</f>
        <v>Feedstock Shifting</v>
      </c>
      <c r="C1075" s="176" t="str">
        <f t="shared" si="43"/>
        <v>Fraction of Feedstock Shifted This Year</v>
      </c>
      <c r="D1075" s="6" t="s">
        <v>1955</v>
      </c>
      <c r="E1075" s="47" t="s">
        <v>1583</v>
      </c>
      <c r="F1075" t="s">
        <v>1958</v>
      </c>
      <c r="G1075" s="47" t="s">
        <v>1587</v>
      </c>
      <c r="H1075" s="49">
        <v>2697</v>
      </c>
      <c r="I1075" s="197" t="s">
        <v>44</v>
      </c>
      <c r="J1075" s="177" t="str">
        <f>IF(ISBLANK(INDEX('Policy Characteristics'!D:D,MATCH($C1075,'Policy Characteristics'!$C:$C,0))),"",INDEX('Policy Characteristics'!D:D,MATCH($C1075,'Policy Characteristics'!$C:$C,0)))</f>
        <v>Feedstock Shifting</v>
      </c>
      <c r="K1075" s="176" t="str">
        <f>IF(ISBLANK(INDEX('Policy Characteristics'!E:E,MATCH($C1075,'Policy Characteristics'!$C:$C,0))),"",INDEX('Policy Characteristics'!E:E,MATCH($C1075,'Policy Characteristics'!$C:$C,0)))</f>
        <v>indst feedstock shifting</v>
      </c>
      <c r="L1075" s="176">
        <f>IF(ISBLANK(INDEX('Policy Characteristics'!F:F,MATCH($C1075,'Policy Characteristics'!$C:$C,0))),"",INDEX('Policy Characteristics'!F:F,MATCH($C1075,'Policy Characteristics'!$C:$C,0)))</f>
        <v>0</v>
      </c>
      <c r="M1075" s="176">
        <f>IF(ISBLANK(INDEX('Policy Characteristics'!G:G,MATCH($C1075,'Policy Characteristics'!$C:$C,0))),"",INDEX('Policy Characteristics'!G:G,MATCH($C1075,'Policy Characteristics'!$C:$C,0)))</f>
        <v>1</v>
      </c>
      <c r="N1075" s="176">
        <f>IF(ISBLANK(INDEX('Policy Characteristics'!H:H,MATCH($C1075,'Policy Characteristics'!$C:$C,0))),"",INDEX('Policy Characteristics'!H:H,MATCH($C1075,'Policy Characteristics'!$C:$C,0)))</f>
        <v>0.01</v>
      </c>
      <c r="O1075" s="176" t="str">
        <f>IF(ISBLANK(INDEX('Policy Characteristics'!I:I,MATCH($C1075,'Policy Characteristics'!$C:$C,0))),"",INDEX('Policy Characteristics'!I:I,MATCH($C1075,'Policy Characteristics'!$C:$C,0)))</f>
        <v>% of potential achieved</v>
      </c>
      <c r="P1075" s="176" t="str">
        <f>IF(ISBLANK(INDEX('Policy Characteristics'!J:J,MATCH($C1075,'Policy Characteristics'!$C:$C,0))),"",INDEX('Policy Characteristics'!J:J,MATCH($C1075,'Policy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5" s="176" t="str">
        <f>IF(ISBLANK(INDEX('Policy Characteristics'!K:K,MATCH($C1075,'Policy Characteristics'!$C:$C,0))),"",INDEX('Policy Characteristics'!K:K,MATCH($C1075,'Policy Characteristics'!$C:$C,0)))</f>
        <v/>
      </c>
      <c r="R1075" s="176" t="str">
        <f>IF(ISBLANK(INDEX('Policy Characteristics'!L:L,MATCH($C1075,'Policy Characteristics'!$C:$C,0))),"",INDEX('Policy Characteristics'!L:L,MATCH($C1075,'Policy Characteristics'!$C:$C,0)))</f>
        <v/>
      </c>
    </row>
    <row r="1076" spans="1:18" s="2" customFormat="1" x14ac:dyDescent="0.25">
      <c r="A1076" s="176" t="str">
        <f>IF(ISBLANK(INDEX('Policy Characteristics'!A:A,MATCH($C1076,'Policy Characteristics'!$C:$C,0))),"",INDEX('Policy Characteristics'!A:A,MATCH($C1076,'Policy Characteristics'!$C:$C,0)))</f>
        <v>Industry</v>
      </c>
      <c r="B1076" s="184" t="str">
        <f>IF(ISBLANK(INDEX('Policy Characteristics'!B:B,MATCH($C1076,'Policy Characteristics'!$C:$C,0))),"",INDEX('Policy Characteristics'!B:B,MATCH($C1076,'Policy Characteristics'!$C:$C,0)))</f>
        <v>Feedstock Shifting</v>
      </c>
      <c r="C1076" s="176" t="str">
        <f t="shared" si="43"/>
        <v>Fraction of Feedstock Shifted This Year</v>
      </c>
      <c r="D1076" s="6" t="s">
        <v>1955</v>
      </c>
      <c r="E1076" s="47" t="s">
        <v>1584</v>
      </c>
      <c r="F1076" t="s">
        <v>1958</v>
      </c>
      <c r="G1076" s="47" t="s">
        <v>1588</v>
      </c>
      <c r="H1076" s="49">
        <v>2698</v>
      </c>
      <c r="I1076" s="197" t="s">
        <v>44</v>
      </c>
      <c r="J1076" s="177" t="str">
        <f>IF(ISBLANK(INDEX('Policy Characteristics'!D:D,MATCH($C1076,'Policy Characteristics'!$C:$C,0))),"",INDEX('Policy Characteristics'!D:D,MATCH($C1076,'Policy Characteristics'!$C:$C,0)))</f>
        <v>Feedstock Shifting</v>
      </c>
      <c r="K1076" s="176" t="str">
        <f>IF(ISBLANK(INDEX('Policy Characteristics'!E:E,MATCH($C1076,'Policy Characteristics'!$C:$C,0))),"",INDEX('Policy Characteristics'!E:E,MATCH($C1076,'Policy Characteristics'!$C:$C,0)))</f>
        <v>indst feedstock shifting</v>
      </c>
      <c r="L1076" s="176">
        <f>IF(ISBLANK(INDEX('Policy Characteristics'!F:F,MATCH($C1076,'Policy Characteristics'!$C:$C,0))),"",INDEX('Policy Characteristics'!F:F,MATCH($C1076,'Policy Characteristics'!$C:$C,0)))</f>
        <v>0</v>
      </c>
      <c r="M1076" s="176">
        <f>IF(ISBLANK(INDEX('Policy Characteristics'!G:G,MATCH($C1076,'Policy Characteristics'!$C:$C,0))),"",INDEX('Policy Characteristics'!G:G,MATCH($C1076,'Policy Characteristics'!$C:$C,0)))</f>
        <v>1</v>
      </c>
      <c r="N1076" s="176">
        <f>IF(ISBLANK(INDEX('Policy Characteristics'!H:H,MATCH($C1076,'Policy Characteristics'!$C:$C,0))),"",INDEX('Policy Characteristics'!H:H,MATCH($C1076,'Policy Characteristics'!$C:$C,0)))</f>
        <v>0.01</v>
      </c>
      <c r="O1076" s="176" t="str">
        <f>IF(ISBLANK(INDEX('Policy Characteristics'!I:I,MATCH($C1076,'Policy Characteristics'!$C:$C,0))),"",INDEX('Policy Characteristics'!I:I,MATCH($C1076,'Policy Characteristics'!$C:$C,0)))</f>
        <v>% of potential achieved</v>
      </c>
      <c r="P1076" s="176" t="str">
        <f>IF(ISBLANK(INDEX('Policy Characteristics'!J:J,MATCH($C1076,'Policy Characteristics'!$C:$C,0))),"",INDEX('Policy Characteristics'!J:J,MATCH($C1076,'Policy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6" s="176" t="str">
        <f>IF(ISBLANK(INDEX('Policy Characteristics'!K:K,MATCH($C1076,'Policy Characteristics'!$C:$C,0))),"",INDEX('Policy Characteristics'!K:K,MATCH($C1076,'Policy Characteristics'!$C:$C,0)))</f>
        <v/>
      </c>
      <c r="R1076" s="176" t="str">
        <f>IF(ISBLANK(INDEX('Policy Characteristics'!L:L,MATCH($C1076,'Policy Characteristics'!$C:$C,0))),"",INDEX('Policy Characteristics'!L:L,MATCH($C1076,'Policy Characteristics'!$C:$C,0)))</f>
        <v/>
      </c>
    </row>
    <row r="1077" spans="1:18" s="2" customFormat="1" x14ac:dyDescent="0.25">
      <c r="A1077" s="176" t="str">
        <f>IF(ISBLANK(INDEX('Policy Characteristics'!A:A,MATCH($C1077,'Policy Characteristics'!$C:$C,0))),"",INDEX('Policy Characteristics'!A:A,MATCH($C1077,'Policy Characteristics'!$C:$C,0)))</f>
        <v>Industry</v>
      </c>
      <c r="B1077" s="184" t="str">
        <f>IF(ISBLANK(INDEX('Policy Characteristics'!B:B,MATCH($C1077,'Policy Characteristics'!$C:$C,0))),"",INDEX('Policy Characteristics'!B:B,MATCH($C1077,'Policy Characteristics'!$C:$C,0)))</f>
        <v>Feedstock Shifting</v>
      </c>
      <c r="C1077" s="176" t="str">
        <f t="shared" si="43"/>
        <v>Fraction of Feedstock Shifted This Year</v>
      </c>
      <c r="D1077" s="6" t="s">
        <v>1955</v>
      </c>
      <c r="E1077" s="47" t="s">
        <v>1581</v>
      </c>
      <c r="F1077" t="s">
        <v>1958</v>
      </c>
      <c r="G1077" s="47" t="s">
        <v>1586</v>
      </c>
      <c r="H1077" s="49">
        <v>2699</v>
      </c>
      <c r="I1077" s="197" t="s">
        <v>44</v>
      </c>
      <c r="J1077" s="177" t="str">
        <f>IF(ISBLANK(INDEX('Policy Characteristics'!D:D,MATCH($C1077,'Policy Characteristics'!$C:$C,0))),"",INDEX('Policy Characteristics'!D:D,MATCH($C1077,'Policy Characteristics'!$C:$C,0)))</f>
        <v>Feedstock Shifting</v>
      </c>
      <c r="K1077" s="176" t="str">
        <f>IF(ISBLANK(INDEX('Policy Characteristics'!E:E,MATCH($C1077,'Policy Characteristics'!$C:$C,0))),"",INDEX('Policy Characteristics'!E:E,MATCH($C1077,'Policy Characteristics'!$C:$C,0)))</f>
        <v>indst feedstock shifting</v>
      </c>
      <c r="L1077" s="176">
        <f>IF(ISBLANK(INDEX('Policy Characteristics'!F:F,MATCH($C1077,'Policy Characteristics'!$C:$C,0))),"",INDEX('Policy Characteristics'!F:F,MATCH($C1077,'Policy Characteristics'!$C:$C,0)))</f>
        <v>0</v>
      </c>
      <c r="M1077" s="176">
        <f>IF(ISBLANK(INDEX('Policy Characteristics'!G:G,MATCH($C1077,'Policy Characteristics'!$C:$C,0))),"",INDEX('Policy Characteristics'!G:G,MATCH($C1077,'Policy Characteristics'!$C:$C,0)))</f>
        <v>1</v>
      </c>
      <c r="N1077" s="176">
        <f>IF(ISBLANK(INDEX('Policy Characteristics'!H:H,MATCH($C1077,'Policy Characteristics'!$C:$C,0))),"",INDEX('Policy Characteristics'!H:H,MATCH($C1077,'Policy Characteristics'!$C:$C,0)))</f>
        <v>0.01</v>
      </c>
      <c r="O1077" s="176" t="str">
        <f>IF(ISBLANK(INDEX('Policy Characteristics'!I:I,MATCH($C1077,'Policy Characteristics'!$C:$C,0))),"",INDEX('Policy Characteristics'!I:I,MATCH($C1077,'Policy Characteristics'!$C:$C,0)))</f>
        <v>% of potential achieved</v>
      </c>
      <c r="P1077" s="176" t="str">
        <f>IF(ISBLANK(INDEX('Policy Characteristics'!J:J,MATCH($C1077,'Policy Characteristics'!$C:$C,0))),"",INDEX('Policy Characteristics'!J:J,MATCH($C1077,'Policy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7" s="176" t="str">
        <f>IF(ISBLANK(INDEX('Policy Characteristics'!K:K,MATCH($C1077,'Policy Characteristics'!$C:$C,0))),"",INDEX('Policy Characteristics'!K:K,MATCH($C1077,'Policy Characteristics'!$C:$C,0)))</f>
        <v/>
      </c>
      <c r="R1077" s="176" t="str">
        <f>IF(ISBLANK(INDEX('Policy Characteristics'!L:L,MATCH($C1077,'Policy Characteristics'!$C:$C,0))),"",INDEX('Policy Characteristics'!L:L,MATCH($C1077,'Policy Characteristics'!$C:$C,0)))</f>
        <v/>
      </c>
    </row>
    <row r="1078" spans="1:18" s="2" customFormat="1" x14ac:dyDescent="0.25">
      <c r="A1078" s="176" t="str">
        <f>IF(ISBLANK(INDEX('Policy Characteristics'!A:A,MATCH($C1078,'Policy Characteristics'!$C:$C,0))),"",INDEX('Policy Characteristics'!A:A,MATCH($C1078,'Policy Characteristics'!$C:$C,0)))</f>
        <v>Industry</v>
      </c>
      <c r="B1078" s="184" t="str">
        <f>IF(ISBLANK(INDEX('Policy Characteristics'!B:B,MATCH($C1078,'Policy Characteristics'!$C:$C,0))),"",INDEX('Policy Characteristics'!B:B,MATCH($C1078,'Policy Characteristics'!$C:$C,0)))</f>
        <v>Feedstock Shifting</v>
      </c>
      <c r="C1078" s="176" t="str">
        <f t="shared" si="43"/>
        <v>Fraction of Feedstock Shifted This Year</v>
      </c>
      <c r="D1078" s="6" t="s">
        <v>1956</v>
      </c>
      <c r="E1078" s="47" t="s">
        <v>1280</v>
      </c>
      <c r="F1078" t="s">
        <v>1917</v>
      </c>
      <c r="G1078" s="47" t="s">
        <v>1286</v>
      </c>
      <c r="H1078" s="49">
        <v>2700</v>
      </c>
      <c r="I1078" s="197" t="s">
        <v>44</v>
      </c>
      <c r="J1078" s="177" t="str">
        <f>IF(ISBLANK(INDEX('Policy Characteristics'!D:D,MATCH($C1078,'Policy Characteristics'!$C:$C,0))),"",INDEX('Policy Characteristics'!D:D,MATCH($C1078,'Policy Characteristics'!$C:$C,0)))</f>
        <v>Feedstock Shifting</v>
      </c>
      <c r="K1078" s="176" t="str">
        <f>IF(ISBLANK(INDEX('Policy Characteristics'!E:E,MATCH($C1078,'Policy Characteristics'!$C:$C,0))),"",INDEX('Policy Characteristics'!E:E,MATCH($C1078,'Policy Characteristics'!$C:$C,0)))</f>
        <v>indst feedstock shifting</v>
      </c>
      <c r="L1078" s="176">
        <f>IF(ISBLANK(INDEX('Policy Characteristics'!F:F,MATCH($C1078,'Policy Characteristics'!$C:$C,0))),"",INDEX('Policy Characteristics'!F:F,MATCH($C1078,'Policy Characteristics'!$C:$C,0)))</f>
        <v>0</v>
      </c>
      <c r="M1078" s="176">
        <f>IF(ISBLANK(INDEX('Policy Characteristics'!G:G,MATCH($C1078,'Policy Characteristics'!$C:$C,0))),"",INDEX('Policy Characteristics'!G:G,MATCH($C1078,'Policy Characteristics'!$C:$C,0)))</f>
        <v>1</v>
      </c>
      <c r="N1078" s="176">
        <f>IF(ISBLANK(INDEX('Policy Characteristics'!H:H,MATCH($C1078,'Policy Characteristics'!$C:$C,0))),"",INDEX('Policy Characteristics'!H:H,MATCH($C1078,'Policy Characteristics'!$C:$C,0)))</f>
        <v>0.01</v>
      </c>
      <c r="O1078" s="176" t="str">
        <f>IF(ISBLANK(INDEX('Policy Characteristics'!I:I,MATCH($C1078,'Policy Characteristics'!$C:$C,0))),"",INDEX('Policy Characteristics'!I:I,MATCH($C1078,'Policy Characteristics'!$C:$C,0)))</f>
        <v>% of potential achieved</v>
      </c>
      <c r="P1078" s="176" t="str">
        <f>IF(ISBLANK(INDEX('Policy Characteristics'!J:J,MATCH($C1078,'Policy Characteristics'!$C:$C,0))),"",INDEX('Policy Characteristics'!J:J,MATCH($C1078,'Policy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8" s="176" t="str">
        <f>IF(ISBLANK(INDEX('Policy Characteristics'!K:K,MATCH($C1078,'Policy Characteristics'!$C:$C,0))),"",INDEX('Policy Characteristics'!K:K,MATCH($C1078,'Policy Characteristics'!$C:$C,0)))</f>
        <v/>
      </c>
      <c r="R1078" s="176" t="str">
        <f>IF(ISBLANK(INDEX('Policy Characteristics'!L:L,MATCH($C1078,'Policy Characteristics'!$C:$C,0))),"",INDEX('Policy Characteristics'!L:L,MATCH($C1078,'Policy Characteristics'!$C:$C,0)))</f>
        <v/>
      </c>
    </row>
    <row r="1079" spans="1:18" s="2" customFormat="1" x14ac:dyDescent="0.25">
      <c r="A1079" s="176" t="str">
        <f>IF(ISBLANK(INDEX('Policy Characteristics'!A:A,MATCH($C1079,'Policy Characteristics'!$C:$C,0))),"",INDEX('Policy Characteristics'!A:A,MATCH($C1079,'Policy Characteristics'!$C:$C,0)))</f>
        <v>Industry</v>
      </c>
      <c r="B1079" s="184" t="str">
        <f>IF(ISBLANK(INDEX('Policy Characteristics'!B:B,MATCH($C1079,'Policy Characteristics'!$C:$C,0))),"",INDEX('Policy Characteristics'!B:B,MATCH($C1079,'Policy Characteristics'!$C:$C,0)))</f>
        <v>Feedstock Shifting</v>
      </c>
      <c r="C1079" s="176" t="str">
        <f t="shared" si="43"/>
        <v>Fraction of Feedstock Shifted This Year</v>
      </c>
      <c r="D1079" s="6" t="s">
        <v>1956</v>
      </c>
      <c r="E1079" s="47" t="s">
        <v>1281</v>
      </c>
      <c r="F1079" t="s">
        <v>1917</v>
      </c>
      <c r="G1079" s="47" t="s">
        <v>1289</v>
      </c>
      <c r="H1079" s="49">
        <v>2701</v>
      </c>
      <c r="I1079" s="197" t="s">
        <v>44</v>
      </c>
      <c r="J1079" s="177" t="str">
        <f>IF(ISBLANK(INDEX('Policy Characteristics'!D:D,MATCH($C1079,'Policy Characteristics'!$C:$C,0))),"",INDEX('Policy Characteristics'!D:D,MATCH($C1079,'Policy Characteristics'!$C:$C,0)))</f>
        <v>Feedstock Shifting</v>
      </c>
      <c r="K1079" s="176" t="str">
        <f>IF(ISBLANK(INDEX('Policy Characteristics'!E:E,MATCH($C1079,'Policy Characteristics'!$C:$C,0))),"",INDEX('Policy Characteristics'!E:E,MATCH($C1079,'Policy Characteristics'!$C:$C,0)))</f>
        <v>indst feedstock shifting</v>
      </c>
      <c r="L1079" s="176">
        <f>IF(ISBLANK(INDEX('Policy Characteristics'!F:F,MATCH($C1079,'Policy Characteristics'!$C:$C,0))),"",INDEX('Policy Characteristics'!F:F,MATCH($C1079,'Policy Characteristics'!$C:$C,0)))</f>
        <v>0</v>
      </c>
      <c r="M1079" s="176">
        <f>IF(ISBLANK(INDEX('Policy Characteristics'!G:G,MATCH($C1079,'Policy Characteristics'!$C:$C,0))),"",INDEX('Policy Characteristics'!G:G,MATCH($C1079,'Policy Characteristics'!$C:$C,0)))</f>
        <v>1</v>
      </c>
      <c r="N1079" s="176">
        <f>IF(ISBLANK(INDEX('Policy Characteristics'!H:H,MATCH($C1079,'Policy Characteristics'!$C:$C,0))),"",INDEX('Policy Characteristics'!H:H,MATCH($C1079,'Policy Characteristics'!$C:$C,0)))</f>
        <v>0.01</v>
      </c>
      <c r="O1079" s="176" t="str">
        <f>IF(ISBLANK(INDEX('Policy Characteristics'!I:I,MATCH($C1079,'Policy Characteristics'!$C:$C,0))),"",INDEX('Policy Characteristics'!I:I,MATCH($C1079,'Policy Characteristics'!$C:$C,0)))</f>
        <v>% of potential achieved</v>
      </c>
      <c r="P1079" s="176" t="str">
        <f>IF(ISBLANK(INDEX('Policy Characteristics'!J:J,MATCH($C1079,'Policy Characteristics'!$C:$C,0))),"",INDEX('Policy Characteristics'!J:J,MATCH($C1079,'Policy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9" s="176" t="str">
        <f>IF(ISBLANK(INDEX('Policy Characteristics'!K:K,MATCH($C1079,'Policy Characteristics'!$C:$C,0))),"",INDEX('Policy Characteristics'!K:K,MATCH($C1079,'Policy Characteristics'!$C:$C,0)))</f>
        <v/>
      </c>
      <c r="R1079" s="176" t="str">
        <f>IF(ISBLANK(INDEX('Policy Characteristics'!L:L,MATCH($C1079,'Policy Characteristics'!$C:$C,0))),"",INDEX('Policy Characteristics'!L:L,MATCH($C1079,'Policy Characteristics'!$C:$C,0)))</f>
        <v/>
      </c>
    </row>
    <row r="1080" spans="1:18" s="2" customFormat="1" x14ac:dyDescent="0.25">
      <c r="A1080" s="176" t="str">
        <f>IF(ISBLANK(INDEX('Policy Characteristics'!A:A,MATCH($C1080,'Policy Characteristics'!$C:$C,0))),"",INDEX('Policy Characteristics'!A:A,MATCH($C1080,'Policy Characteristics'!$C:$C,0)))</f>
        <v>Industry</v>
      </c>
      <c r="B1080" s="184" t="str">
        <f>IF(ISBLANK(INDEX('Policy Characteristics'!B:B,MATCH($C1080,'Policy Characteristics'!$C:$C,0))),"",INDEX('Policy Characteristics'!B:B,MATCH($C1080,'Policy Characteristics'!$C:$C,0)))</f>
        <v>Feedstock Shifting</v>
      </c>
      <c r="C1080" s="176" t="str">
        <f t="shared" si="43"/>
        <v>Fraction of Feedstock Shifted This Year</v>
      </c>
      <c r="D1080" s="6" t="s">
        <v>1956</v>
      </c>
      <c r="E1080" s="47" t="s">
        <v>1282</v>
      </c>
      <c r="F1080" t="s">
        <v>1917</v>
      </c>
      <c r="G1080" s="47" t="s">
        <v>1290</v>
      </c>
      <c r="H1080" s="49">
        <v>2702</v>
      </c>
      <c r="I1080" s="197" t="s">
        <v>44</v>
      </c>
      <c r="J1080" s="177" t="str">
        <f>IF(ISBLANK(INDEX('Policy Characteristics'!D:D,MATCH($C1080,'Policy Characteristics'!$C:$C,0))),"",INDEX('Policy Characteristics'!D:D,MATCH($C1080,'Policy Characteristics'!$C:$C,0)))</f>
        <v>Feedstock Shifting</v>
      </c>
      <c r="K1080" s="176" t="str">
        <f>IF(ISBLANK(INDEX('Policy Characteristics'!E:E,MATCH($C1080,'Policy Characteristics'!$C:$C,0))),"",INDEX('Policy Characteristics'!E:E,MATCH($C1080,'Policy Characteristics'!$C:$C,0)))</f>
        <v>indst feedstock shifting</v>
      </c>
      <c r="L1080" s="176">
        <f>IF(ISBLANK(INDEX('Policy Characteristics'!F:F,MATCH($C1080,'Policy Characteristics'!$C:$C,0))),"",INDEX('Policy Characteristics'!F:F,MATCH($C1080,'Policy Characteristics'!$C:$C,0)))</f>
        <v>0</v>
      </c>
      <c r="M1080" s="176">
        <f>IF(ISBLANK(INDEX('Policy Characteristics'!G:G,MATCH($C1080,'Policy Characteristics'!$C:$C,0))),"",INDEX('Policy Characteristics'!G:G,MATCH($C1080,'Policy Characteristics'!$C:$C,0)))</f>
        <v>1</v>
      </c>
      <c r="N1080" s="176">
        <f>IF(ISBLANK(INDEX('Policy Characteristics'!H:H,MATCH($C1080,'Policy Characteristics'!$C:$C,0))),"",INDEX('Policy Characteristics'!H:H,MATCH($C1080,'Policy Characteristics'!$C:$C,0)))</f>
        <v>0.01</v>
      </c>
      <c r="O1080" s="176" t="str">
        <f>IF(ISBLANK(INDEX('Policy Characteristics'!I:I,MATCH($C1080,'Policy Characteristics'!$C:$C,0))),"",INDEX('Policy Characteristics'!I:I,MATCH($C1080,'Policy Characteristics'!$C:$C,0)))</f>
        <v>% of potential achieved</v>
      </c>
      <c r="P1080" s="176" t="str">
        <f>IF(ISBLANK(INDEX('Policy Characteristics'!J:J,MATCH($C1080,'Policy Characteristics'!$C:$C,0))),"",INDEX('Policy Characteristics'!J:J,MATCH($C1080,'Policy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80" s="176" t="str">
        <f>IF(ISBLANK(INDEX('Policy Characteristics'!K:K,MATCH($C1080,'Policy Characteristics'!$C:$C,0))),"",INDEX('Policy Characteristics'!K:K,MATCH($C1080,'Policy Characteristics'!$C:$C,0)))</f>
        <v/>
      </c>
      <c r="R1080" s="176" t="str">
        <f>IF(ISBLANK(INDEX('Policy Characteristics'!L:L,MATCH($C1080,'Policy Characteristics'!$C:$C,0))),"",INDEX('Policy Characteristics'!L:L,MATCH($C1080,'Policy Characteristics'!$C:$C,0)))</f>
        <v/>
      </c>
    </row>
    <row r="1081" spans="1:18" s="2" customFormat="1" x14ac:dyDescent="0.25">
      <c r="A1081" s="176" t="str">
        <f>IF(ISBLANK(INDEX('Policy Characteristics'!A:A,MATCH($C1081,'Policy Characteristics'!$C:$C,0))),"",INDEX('Policy Characteristics'!A:A,MATCH($C1081,'Policy Characteristics'!$C:$C,0)))</f>
        <v>Industry</v>
      </c>
      <c r="B1081" s="184" t="str">
        <f>IF(ISBLANK(INDEX('Policy Characteristics'!B:B,MATCH($C1081,'Policy Characteristics'!$C:$C,0))),"",INDEX('Policy Characteristics'!B:B,MATCH($C1081,'Policy Characteristics'!$C:$C,0)))</f>
        <v>Feedstock Shifting</v>
      </c>
      <c r="C1081" s="176" t="str">
        <f t="shared" si="43"/>
        <v>Fraction of Feedstock Shifted This Year</v>
      </c>
      <c r="D1081" s="6" t="s">
        <v>1956</v>
      </c>
      <c r="E1081" s="47" t="s">
        <v>1283</v>
      </c>
      <c r="F1081" t="s">
        <v>1917</v>
      </c>
      <c r="G1081" s="47" t="s">
        <v>1287</v>
      </c>
      <c r="H1081" s="49">
        <v>2703</v>
      </c>
      <c r="I1081" s="197" t="s">
        <v>44</v>
      </c>
      <c r="J1081" s="177" t="str">
        <f>IF(ISBLANK(INDEX('Policy Characteristics'!D:D,MATCH($C1081,'Policy Characteristics'!$C:$C,0))),"",INDEX('Policy Characteristics'!D:D,MATCH($C1081,'Policy Characteristics'!$C:$C,0)))</f>
        <v>Feedstock Shifting</v>
      </c>
      <c r="K1081" s="176" t="str">
        <f>IF(ISBLANK(INDEX('Policy Characteristics'!E:E,MATCH($C1081,'Policy Characteristics'!$C:$C,0))),"",INDEX('Policy Characteristics'!E:E,MATCH($C1081,'Policy Characteristics'!$C:$C,0)))</f>
        <v>indst feedstock shifting</v>
      </c>
      <c r="L1081" s="176">
        <f>IF(ISBLANK(INDEX('Policy Characteristics'!F:F,MATCH($C1081,'Policy Characteristics'!$C:$C,0))),"",INDEX('Policy Characteristics'!F:F,MATCH($C1081,'Policy Characteristics'!$C:$C,0)))</f>
        <v>0</v>
      </c>
      <c r="M1081" s="176">
        <f>IF(ISBLANK(INDEX('Policy Characteristics'!G:G,MATCH($C1081,'Policy Characteristics'!$C:$C,0))),"",INDEX('Policy Characteristics'!G:G,MATCH($C1081,'Policy Characteristics'!$C:$C,0)))</f>
        <v>1</v>
      </c>
      <c r="N1081" s="176">
        <f>IF(ISBLANK(INDEX('Policy Characteristics'!H:H,MATCH($C1081,'Policy Characteristics'!$C:$C,0))),"",INDEX('Policy Characteristics'!H:H,MATCH($C1081,'Policy Characteristics'!$C:$C,0)))</f>
        <v>0.01</v>
      </c>
      <c r="O1081" s="176" t="str">
        <f>IF(ISBLANK(INDEX('Policy Characteristics'!I:I,MATCH($C1081,'Policy Characteristics'!$C:$C,0))),"",INDEX('Policy Characteristics'!I:I,MATCH($C1081,'Policy Characteristics'!$C:$C,0)))</f>
        <v>% of potential achieved</v>
      </c>
      <c r="P1081" s="176" t="str">
        <f>IF(ISBLANK(INDEX('Policy Characteristics'!J:J,MATCH($C1081,'Policy Characteristics'!$C:$C,0))),"",INDEX('Policy Characteristics'!J:J,MATCH($C1081,'Policy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81" s="176" t="str">
        <f>IF(ISBLANK(INDEX('Policy Characteristics'!K:K,MATCH($C1081,'Policy Characteristics'!$C:$C,0))),"",INDEX('Policy Characteristics'!K:K,MATCH($C1081,'Policy Characteristics'!$C:$C,0)))</f>
        <v/>
      </c>
      <c r="R1081" s="176" t="str">
        <f>IF(ISBLANK(INDEX('Policy Characteristics'!L:L,MATCH($C1081,'Policy Characteristics'!$C:$C,0))),"",INDEX('Policy Characteristics'!L:L,MATCH($C1081,'Policy Characteristics'!$C:$C,0)))</f>
        <v/>
      </c>
    </row>
    <row r="1082" spans="1:18" s="2" customFormat="1" x14ac:dyDescent="0.25">
      <c r="A1082" s="176" t="str">
        <f>IF(ISBLANK(INDEX('Policy Characteristics'!A:A,MATCH($C1082,'Policy Characteristics'!$C:$C,0))),"",INDEX('Policy Characteristics'!A:A,MATCH($C1082,'Policy Characteristics'!$C:$C,0)))</f>
        <v>Industry</v>
      </c>
      <c r="B1082" s="184" t="str">
        <f>IF(ISBLANK(INDEX('Policy Characteristics'!B:B,MATCH($C1082,'Policy Characteristics'!$C:$C,0))),"",INDEX('Policy Characteristics'!B:B,MATCH($C1082,'Policy Characteristics'!$C:$C,0)))</f>
        <v>Feedstock Shifting</v>
      </c>
      <c r="C1082" s="176" t="str">
        <f t="shared" si="43"/>
        <v>Fraction of Feedstock Shifted This Year</v>
      </c>
      <c r="D1082" s="6" t="s">
        <v>1956</v>
      </c>
      <c r="E1082" s="47" t="s">
        <v>1284</v>
      </c>
      <c r="F1082" t="s">
        <v>1917</v>
      </c>
      <c r="G1082" s="47" t="s">
        <v>1288</v>
      </c>
      <c r="H1082" s="49">
        <v>2704</v>
      </c>
      <c r="I1082" s="197" t="s">
        <v>44</v>
      </c>
      <c r="J1082" s="177" t="str">
        <f>IF(ISBLANK(INDEX('Policy Characteristics'!D:D,MATCH($C1082,'Policy Characteristics'!$C:$C,0))),"",INDEX('Policy Characteristics'!D:D,MATCH($C1082,'Policy Characteristics'!$C:$C,0)))</f>
        <v>Feedstock Shifting</v>
      </c>
      <c r="K1082" s="176" t="str">
        <f>IF(ISBLANK(INDEX('Policy Characteristics'!E:E,MATCH($C1082,'Policy Characteristics'!$C:$C,0))),"",INDEX('Policy Characteristics'!E:E,MATCH($C1082,'Policy Characteristics'!$C:$C,0)))</f>
        <v>indst feedstock shifting</v>
      </c>
      <c r="L1082" s="176">
        <f>IF(ISBLANK(INDEX('Policy Characteristics'!F:F,MATCH($C1082,'Policy Characteristics'!$C:$C,0))),"",INDEX('Policy Characteristics'!F:F,MATCH($C1082,'Policy Characteristics'!$C:$C,0)))</f>
        <v>0</v>
      </c>
      <c r="M1082" s="176">
        <f>IF(ISBLANK(INDEX('Policy Characteristics'!G:G,MATCH($C1082,'Policy Characteristics'!$C:$C,0))),"",INDEX('Policy Characteristics'!G:G,MATCH($C1082,'Policy Characteristics'!$C:$C,0)))</f>
        <v>1</v>
      </c>
      <c r="N1082" s="176">
        <f>IF(ISBLANK(INDEX('Policy Characteristics'!H:H,MATCH($C1082,'Policy Characteristics'!$C:$C,0))),"",INDEX('Policy Characteristics'!H:H,MATCH($C1082,'Policy Characteristics'!$C:$C,0)))</f>
        <v>0.01</v>
      </c>
      <c r="O1082" s="176" t="str">
        <f>IF(ISBLANK(INDEX('Policy Characteristics'!I:I,MATCH($C1082,'Policy Characteristics'!$C:$C,0))),"",INDEX('Policy Characteristics'!I:I,MATCH($C1082,'Policy Characteristics'!$C:$C,0)))</f>
        <v>% of potential achieved</v>
      </c>
      <c r="P1082" s="176" t="str">
        <f>IF(ISBLANK(INDEX('Policy Characteristics'!J:J,MATCH($C1082,'Policy Characteristics'!$C:$C,0))),"",INDEX('Policy Characteristics'!J:J,MATCH($C1082,'Policy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82" s="176" t="str">
        <f>IF(ISBLANK(INDEX('Policy Characteristics'!K:K,MATCH($C1082,'Policy Characteristics'!$C:$C,0))),"",INDEX('Policy Characteristics'!K:K,MATCH($C1082,'Policy Characteristics'!$C:$C,0)))</f>
        <v/>
      </c>
      <c r="R1082" s="176" t="str">
        <f>IF(ISBLANK(INDEX('Policy Characteristics'!L:L,MATCH($C1082,'Policy Characteristics'!$C:$C,0))),"",INDEX('Policy Characteristics'!L:L,MATCH($C1082,'Policy Characteristics'!$C:$C,0)))</f>
        <v/>
      </c>
    </row>
    <row r="1083" spans="1:18" s="2" customFormat="1" x14ac:dyDescent="0.25">
      <c r="A1083" s="176" t="str">
        <f>IF(ISBLANK(INDEX('Policy Characteristics'!A:A,MATCH($C1083,'Policy Characteristics'!$C:$C,0))),"",INDEX('Policy Characteristics'!A:A,MATCH($C1083,'Policy Characteristics'!$C:$C,0)))</f>
        <v>Industry</v>
      </c>
      <c r="B1083" s="184" t="str">
        <f>IF(ISBLANK(INDEX('Policy Characteristics'!B:B,MATCH($C1083,'Policy Characteristics'!$C:$C,0))),"",INDEX('Policy Characteristics'!B:B,MATCH($C1083,'Policy Characteristics'!$C:$C,0)))</f>
        <v>Feedstock Shifting</v>
      </c>
      <c r="C1083" s="176" t="str">
        <f t="shared" si="43"/>
        <v>Fraction of Feedstock Shifted This Year</v>
      </c>
      <c r="D1083" s="6" t="s">
        <v>1956</v>
      </c>
      <c r="E1083" s="47" t="s">
        <v>1285</v>
      </c>
      <c r="F1083" t="s">
        <v>1917</v>
      </c>
      <c r="G1083" s="47" t="s">
        <v>1291</v>
      </c>
      <c r="H1083" s="49">
        <v>2705</v>
      </c>
      <c r="I1083" s="197" t="s">
        <v>44</v>
      </c>
      <c r="J1083" s="177" t="str">
        <f>IF(ISBLANK(INDEX('Policy Characteristics'!D:D,MATCH($C1083,'Policy Characteristics'!$C:$C,0))),"",INDEX('Policy Characteristics'!D:D,MATCH($C1083,'Policy Characteristics'!$C:$C,0)))</f>
        <v>Feedstock Shifting</v>
      </c>
      <c r="K1083" s="176" t="str">
        <f>IF(ISBLANK(INDEX('Policy Characteristics'!E:E,MATCH($C1083,'Policy Characteristics'!$C:$C,0))),"",INDEX('Policy Characteristics'!E:E,MATCH($C1083,'Policy Characteristics'!$C:$C,0)))</f>
        <v>indst feedstock shifting</v>
      </c>
      <c r="L1083" s="176">
        <f>IF(ISBLANK(INDEX('Policy Characteristics'!F:F,MATCH($C1083,'Policy Characteristics'!$C:$C,0))),"",INDEX('Policy Characteristics'!F:F,MATCH($C1083,'Policy Characteristics'!$C:$C,0)))</f>
        <v>0</v>
      </c>
      <c r="M1083" s="176">
        <f>IF(ISBLANK(INDEX('Policy Characteristics'!G:G,MATCH($C1083,'Policy Characteristics'!$C:$C,0))),"",INDEX('Policy Characteristics'!G:G,MATCH($C1083,'Policy Characteristics'!$C:$C,0)))</f>
        <v>1</v>
      </c>
      <c r="N1083" s="176">
        <f>IF(ISBLANK(INDEX('Policy Characteristics'!H:H,MATCH($C1083,'Policy Characteristics'!$C:$C,0))),"",INDEX('Policy Characteristics'!H:H,MATCH($C1083,'Policy Characteristics'!$C:$C,0)))</f>
        <v>0.01</v>
      </c>
      <c r="O1083" s="176" t="str">
        <f>IF(ISBLANK(INDEX('Policy Characteristics'!I:I,MATCH($C1083,'Policy Characteristics'!$C:$C,0))),"",INDEX('Policy Characteristics'!I:I,MATCH($C1083,'Policy Characteristics'!$C:$C,0)))</f>
        <v>% of potential achieved</v>
      </c>
      <c r="P1083" s="176" t="str">
        <f>IF(ISBLANK(INDEX('Policy Characteristics'!J:J,MATCH($C1083,'Policy Characteristics'!$C:$C,0))),"",INDEX('Policy Characteristics'!J:J,MATCH($C1083,'Policy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83" s="176" t="str">
        <f>IF(ISBLANK(INDEX('Policy Characteristics'!K:K,MATCH($C1083,'Policy Characteristics'!$C:$C,0))),"",INDEX('Policy Characteristics'!K:K,MATCH($C1083,'Policy Characteristics'!$C:$C,0)))</f>
        <v/>
      </c>
      <c r="R1083" s="176" t="str">
        <f>IF(ISBLANK(INDEX('Policy Characteristics'!L:L,MATCH($C1083,'Policy Characteristics'!$C:$C,0))),"",INDEX('Policy Characteristics'!L:L,MATCH($C1083,'Policy Characteristics'!$C:$C,0)))</f>
        <v/>
      </c>
    </row>
    <row r="1084" spans="1:18" s="2" customFormat="1" x14ac:dyDescent="0.25">
      <c r="A1084" s="176" t="str">
        <f>IF(ISBLANK(INDEX('Policy Characteristics'!A:A,MATCH($C1084,'Policy Characteristics'!$C:$C,0))),"",INDEX('Policy Characteristics'!A:A,MATCH($C1084,'Policy Characteristics'!$C:$C,0)))</f>
        <v>Industry</v>
      </c>
      <c r="B1084" s="184" t="str">
        <f>IF(ISBLANK(INDEX('Policy Characteristics'!B:B,MATCH($C1084,'Policy Characteristics'!$C:$C,0))),"",INDEX('Policy Characteristics'!B:B,MATCH($C1084,'Policy Characteristics'!$C:$C,0)))</f>
        <v>Feedstock Shifting</v>
      </c>
      <c r="C1084" s="176" t="str">
        <f t="shared" si="43"/>
        <v>Fraction of Feedstock Shifted This Year</v>
      </c>
      <c r="D1084" s="6" t="s">
        <v>1956</v>
      </c>
      <c r="E1084" s="47" t="s">
        <v>1582</v>
      </c>
      <c r="F1084" t="s">
        <v>1917</v>
      </c>
      <c r="G1084" s="47" t="s">
        <v>1585</v>
      </c>
      <c r="H1084" s="49">
        <v>2706</v>
      </c>
      <c r="I1084" s="197" t="s">
        <v>44</v>
      </c>
      <c r="J1084" s="177" t="str">
        <f>IF(ISBLANK(INDEX('Policy Characteristics'!D:D,MATCH($C1084,'Policy Characteristics'!$C:$C,0))),"",INDEX('Policy Characteristics'!D:D,MATCH($C1084,'Policy Characteristics'!$C:$C,0)))</f>
        <v>Feedstock Shifting</v>
      </c>
      <c r="K1084" s="176" t="str">
        <f>IF(ISBLANK(INDEX('Policy Characteristics'!E:E,MATCH($C1084,'Policy Characteristics'!$C:$C,0))),"",INDEX('Policy Characteristics'!E:E,MATCH($C1084,'Policy Characteristics'!$C:$C,0)))</f>
        <v>indst feedstock shifting</v>
      </c>
      <c r="L1084" s="176">
        <f>IF(ISBLANK(INDEX('Policy Characteristics'!F:F,MATCH($C1084,'Policy Characteristics'!$C:$C,0))),"",INDEX('Policy Characteristics'!F:F,MATCH($C1084,'Policy Characteristics'!$C:$C,0)))</f>
        <v>0</v>
      </c>
      <c r="M1084" s="176">
        <f>IF(ISBLANK(INDEX('Policy Characteristics'!G:G,MATCH($C1084,'Policy Characteristics'!$C:$C,0))),"",INDEX('Policy Characteristics'!G:G,MATCH($C1084,'Policy Characteristics'!$C:$C,0)))</f>
        <v>1</v>
      </c>
      <c r="N1084" s="176">
        <f>IF(ISBLANK(INDEX('Policy Characteristics'!H:H,MATCH($C1084,'Policy Characteristics'!$C:$C,0))),"",INDEX('Policy Characteristics'!H:H,MATCH($C1084,'Policy Characteristics'!$C:$C,0)))</f>
        <v>0.01</v>
      </c>
      <c r="O1084" s="176" t="str">
        <f>IF(ISBLANK(INDEX('Policy Characteristics'!I:I,MATCH($C1084,'Policy Characteristics'!$C:$C,0))),"",INDEX('Policy Characteristics'!I:I,MATCH($C1084,'Policy Characteristics'!$C:$C,0)))</f>
        <v>% of potential achieved</v>
      </c>
      <c r="P1084" s="176" t="str">
        <f>IF(ISBLANK(INDEX('Policy Characteristics'!J:J,MATCH($C1084,'Policy Characteristics'!$C:$C,0))),"",INDEX('Policy Characteristics'!J:J,MATCH($C1084,'Policy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84" s="176" t="str">
        <f>IF(ISBLANK(INDEX('Policy Characteristics'!K:K,MATCH($C1084,'Policy Characteristics'!$C:$C,0))),"",INDEX('Policy Characteristics'!K:K,MATCH($C1084,'Policy Characteristics'!$C:$C,0)))</f>
        <v/>
      </c>
      <c r="R1084" s="176" t="str">
        <f>IF(ISBLANK(INDEX('Policy Characteristics'!L:L,MATCH($C1084,'Policy Characteristics'!$C:$C,0))),"",INDEX('Policy Characteristics'!L:L,MATCH($C1084,'Policy Characteristics'!$C:$C,0)))</f>
        <v/>
      </c>
    </row>
    <row r="1085" spans="1:18" s="2" customFormat="1" x14ac:dyDescent="0.25">
      <c r="A1085" s="176" t="str">
        <f>IF(ISBLANK(INDEX('Policy Characteristics'!A:A,MATCH($C1085,'Policy Characteristics'!$C:$C,0))),"",INDEX('Policy Characteristics'!A:A,MATCH($C1085,'Policy Characteristics'!$C:$C,0)))</f>
        <v>Industry</v>
      </c>
      <c r="B1085" s="184" t="str">
        <f>IF(ISBLANK(INDEX('Policy Characteristics'!B:B,MATCH($C1085,'Policy Characteristics'!$C:$C,0))),"",INDEX('Policy Characteristics'!B:B,MATCH($C1085,'Policy Characteristics'!$C:$C,0)))</f>
        <v>Feedstock Shifting</v>
      </c>
      <c r="C1085" s="176" t="str">
        <f t="shared" si="43"/>
        <v>Fraction of Feedstock Shifted This Year</v>
      </c>
      <c r="D1085" s="6" t="s">
        <v>1956</v>
      </c>
      <c r="E1085" s="47" t="s">
        <v>1583</v>
      </c>
      <c r="F1085" t="s">
        <v>1917</v>
      </c>
      <c r="G1085" s="47" t="s">
        <v>1587</v>
      </c>
      <c r="H1085" s="49">
        <v>2707</v>
      </c>
      <c r="I1085" s="197" t="s">
        <v>44</v>
      </c>
      <c r="J1085" s="177" t="str">
        <f>IF(ISBLANK(INDEX('Policy Characteristics'!D:D,MATCH($C1085,'Policy Characteristics'!$C:$C,0))),"",INDEX('Policy Characteristics'!D:D,MATCH($C1085,'Policy Characteristics'!$C:$C,0)))</f>
        <v>Feedstock Shifting</v>
      </c>
      <c r="K1085" s="176" t="str">
        <f>IF(ISBLANK(INDEX('Policy Characteristics'!E:E,MATCH($C1085,'Policy Characteristics'!$C:$C,0))),"",INDEX('Policy Characteristics'!E:E,MATCH($C1085,'Policy Characteristics'!$C:$C,0)))</f>
        <v>indst feedstock shifting</v>
      </c>
      <c r="L1085" s="176">
        <f>IF(ISBLANK(INDEX('Policy Characteristics'!F:F,MATCH($C1085,'Policy Characteristics'!$C:$C,0))),"",INDEX('Policy Characteristics'!F:F,MATCH($C1085,'Policy Characteristics'!$C:$C,0)))</f>
        <v>0</v>
      </c>
      <c r="M1085" s="176">
        <f>IF(ISBLANK(INDEX('Policy Characteristics'!G:G,MATCH($C1085,'Policy Characteristics'!$C:$C,0))),"",INDEX('Policy Characteristics'!G:G,MATCH($C1085,'Policy Characteristics'!$C:$C,0)))</f>
        <v>1</v>
      </c>
      <c r="N1085" s="176">
        <f>IF(ISBLANK(INDEX('Policy Characteristics'!H:H,MATCH($C1085,'Policy Characteristics'!$C:$C,0))),"",INDEX('Policy Characteristics'!H:H,MATCH($C1085,'Policy Characteristics'!$C:$C,0)))</f>
        <v>0.01</v>
      </c>
      <c r="O1085" s="176" t="str">
        <f>IF(ISBLANK(INDEX('Policy Characteristics'!I:I,MATCH($C1085,'Policy Characteristics'!$C:$C,0))),"",INDEX('Policy Characteristics'!I:I,MATCH($C1085,'Policy Characteristics'!$C:$C,0)))</f>
        <v>% of potential achieved</v>
      </c>
      <c r="P1085" s="176" t="str">
        <f>IF(ISBLANK(INDEX('Policy Characteristics'!J:J,MATCH($C1085,'Policy Characteristics'!$C:$C,0))),"",INDEX('Policy Characteristics'!J:J,MATCH($C1085,'Policy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85" s="176" t="str">
        <f>IF(ISBLANK(INDEX('Policy Characteristics'!K:K,MATCH($C1085,'Policy Characteristics'!$C:$C,0))),"",INDEX('Policy Characteristics'!K:K,MATCH($C1085,'Policy Characteristics'!$C:$C,0)))</f>
        <v/>
      </c>
      <c r="R1085" s="176" t="str">
        <f>IF(ISBLANK(INDEX('Policy Characteristics'!L:L,MATCH($C1085,'Policy Characteristics'!$C:$C,0))),"",INDEX('Policy Characteristics'!L:L,MATCH($C1085,'Policy Characteristics'!$C:$C,0)))</f>
        <v/>
      </c>
    </row>
    <row r="1086" spans="1:18" s="2" customFormat="1" x14ac:dyDescent="0.25">
      <c r="A1086" s="176" t="str">
        <f>IF(ISBLANK(INDEX('Policy Characteristics'!A:A,MATCH($C1086,'Policy Characteristics'!$C:$C,0))),"",INDEX('Policy Characteristics'!A:A,MATCH($C1086,'Policy Characteristics'!$C:$C,0)))</f>
        <v>Industry</v>
      </c>
      <c r="B1086" s="184" t="str">
        <f>IF(ISBLANK(INDEX('Policy Characteristics'!B:B,MATCH($C1086,'Policy Characteristics'!$C:$C,0))),"",INDEX('Policy Characteristics'!B:B,MATCH($C1086,'Policy Characteristics'!$C:$C,0)))</f>
        <v>Feedstock Shifting</v>
      </c>
      <c r="C1086" s="176" t="str">
        <f t="shared" si="43"/>
        <v>Fraction of Feedstock Shifted This Year</v>
      </c>
      <c r="D1086" s="6" t="s">
        <v>1956</v>
      </c>
      <c r="E1086" s="47" t="s">
        <v>1584</v>
      </c>
      <c r="F1086" t="s">
        <v>1917</v>
      </c>
      <c r="G1086" s="47" t="s">
        <v>1588</v>
      </c>
      <c r="H1086" s="49">
        <v>2708</v>
      </c>
      <c r="I1086" s="197" t="s">
        <v>44</v>
      </c>
      <c r="J1086" s="177" t="str">
        <f>IF(ISBLANK(INDEX('Policy Characteristics'!D:D,MATCH($C1086,'Policy Characteristics'!$C:$C,0))),"",INDEX('Policy Characteristics'!D:D,MATCH($C1086,'Policy Characteristics'!$C:$C,0)))</f>
        <v>Feedstock Shifting</v>
      </c>
      <c r="K1086" s="176" t="str">
        <f>IF(ISBLANK(INDEX('Policy Characteristics'!E:E,MATCH($C1086,'Policy Characteristics'!$C:$C,0))),"",INDEX('Policy Characteristics'!E:E,MATCH($C1086,'Policy Characteristics'!$C:$C,0)))</f>
        <v>indst feedstock shifting</v>
      </c>
      <c r="L1086" s="176">
        <f>IF(ISBLANK(INDEX('Policy Characteristics'!F:F,MATCH($C1086,'Policy Characteristics'!$C:$C,0))),"",INDEX('Policy Characteristics'!F:F,MATCH($C1086,'Policy Characteristics'!$C:$C,0)))</f>
        <v>0</v>
      </c>
      <c r="M1086" s="176">
        <f>IF(ISBLANK(INDEX('Policy Characteristics'!G:G,MATCH($C1086,'Policy Characteristics'!$C:$C,0))),"",INDEX('Policy Characteristics'!G:G,MATCH($C1086,'Policy Characteristics'!$C:$C,0)))</f>
        <v>1</v>
      </c>
      <c r="N1086" s="176">
        <f>IF(ISBLANK(INDEX('Policy Characteristics'!H:H,MATCH($C1086,'Policy Characteristics'!$C:$C,0))),"",INDEX('Policy Characteristics'!H:H,MATCH($C1086,'Policy Characteristics'!$C:$C,0)))</f>
        <v>0.01</v>
      </c>
      <c r="O1086" s="176" t="str">
        <f>IF(ISBLANK(INDEX('Policy Characteristics'!I:I,MATCH($C1086,'Policy Characteristics'!$C:$C,0))),"",INDEX('Policy Characteristics'!I:I,MATCH($C1086,'Policy Characteristics'!$C:$C,0)))</f>
        <v>% of potential achieved</v>
      </c>
      <c r="P1086" s="176" t="str">
        <f>IF(ISBLANK(INDEX('Policy Characteristics'!J:J,MATCH($C1086,'Policy Characteristics'!$C:$C,0))),"",INDEX('Policy Characteristics'!J:J,MATCH($C1086,'Policy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86" s="176" t="str">
        <f>IF(ISBLANK(INDEX('Policy Characteristics'!K:K,MATCH($C1086,'Policy Characteristics'!$C:$C,0))),"",INDEX('Policy Characteristics'!K:K,MATCH($C1086,'Policy Characteristics'!$C:$C,0)))</f>
        <v/>
      </c>
      <c r="R1086" s="176" t="str">
        <f>IF(ISBLANK(INDEX('Policy Characteristics'!L:L,MATCH($C1086,'Policy Characteristics'!$C:$C,0))),"",INDEX('Policy Characteristics'!L:L,MATCH($C1086,'Policy Characteristics'!$C:$C,0)))</f>
        <v/>
      </c>
    </row>
    <row r="1087" spans="1:18" s="2" customFormat="1" x14ac:dyDescent="0.25">
      <c r="A1087" s="176" t="str">
        <f>IF(ISBLANK(INDEX('Policy Characteristics'!A:A,MATCH($C1087,'Policy Characteristics'!$C:$C,0))),"",INDEX('Policy Characteristics'!A:A,MATCH($C1087,'Policy Characteristics'!$C:$C,0)))</f>
        <v>Industry</v>
      </c>
      <c r="B1087" s="184" t="str">
        <f>IF(ISBLANK(INDEX('Policy Characteristics'!B:B,MATCH($C1087,'Policy Characteristics'!$C:$C,0))),"",INDEX('Policy Characteristics'!B:B,MATCH($C1087,'Policy Characteristics'!$C:$C,0)))</f>
        <v>Feedstock Shifting</v>
      </c>
      <c r="C1087" s="176" t="str">
        <f t="shared" si="43"/>
        <v>Fraction of Feedstock Shifted This Year</v>
      </c>
      <c r="D1087" s="6" t="s">
        <v>1956</v>
      </c>
      <c r="E1087" s="47" t="s">
        <v>1581</v>
      </c>
      <c r="F1087" t="s">
        <v>1917</v>
      </c>
      <c r="G1087" s="47" t="s">
        <v>1586</v>
      </c>
      <c r="H1087" s="49">
        <v>2709</v>
      </c>
      <c r="I1087" s="197" t="s">
        <v>44</v>
      </c>
      <c r="J1087" s="177" t="str">
        <f>IF(ISBLANK(INDEX('Policy Characteristics'!D:D,MATCH($C1087,'Policy Characteristics'!$C:$C,0))),"",INDEX('Policy Characteristics'!D:D,MATCH($C1087,'Policy Characteristics'!$C:$C,0)))</f>
        <v>Feedstock Shifting</v>
      </c>
      <c r="K1087" s="176" t="str">
        <f>IF(ISBLANK(INDEX('Policy Characteristics'!E:E,MATCH($C1087,'Policy Characteristics'!$C:$C,0))),"",INDEX('Policy Characteristics'!E:E,MATCH($C1087,'Policy Characteristics'!$C:$C,0)))</f>
        <v>indst feedstock shifting</v>
      </c>
      <c r="L1087" s="176">
        <f>IF(ISBLANK(INDEX('Policy Characteristics'!F:F,MATCH($C1087,'Policy Characteristics'!$C:$C,0))),"",INDEX('Policy Characteristics'!F:F,MATCH($C1087,'Policy Characteristics'!$C:$C,0)))</f>
        <v>0</v>
      </c>
      <c r="M1087" s="176">
        <f>IF(ISBLANK(INDEX('Policy Characteristics'!G:G,MATCH($C1087,'Policy Characteristics'!$C:$C,0))),"",INDEX('Policy Characteristics'!G:G,MATCH($C1087,'Policy Characteristics'!$C:$C,0)))</f>
        <v>1</v>
      </c>
      <c r="N1087" s="176">
        <f>IF(ISBLANK(INDEX('Policy Characteristics'!H:H,MATCH($C1087,'Policy Characteristics'!$C:$C,0))),"",INDEX('Policy Characteristics'!H:H,MATCH($C1087,'Policy Characteristics'!$C:$C,0)))</f>
        <v>0.01</v>
      </c>
      <c r="O1087" s="176" t="str">
        <f>IF(ISBLANK(INDEX('Policy Characteristics'!I:I,MATCH($C1087,'Policy Characteristics'!$C:$C,0))),"",INDEX('Policy Characteristics'!I:I,MATCH($C1087,'Policy Characteristics'!$C:$C,0)))</f>
        <v>% of potential achieved</v>
      </c>
      <c r="P1087" s="176" t="str">
        <f>IF(ISBLANK(INDEX('Policy Characteristics'!J:J,MATCH($C1087,'Policy Characteristics'!$C:$C,0))),"",INDEX('Policy Characteristics'!J:J,MATCH($C1087,'Policy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87" s="176" t="str">
        <f>IF(ISBLANK(INDEX('Policy Characteristics'!K:K,MATCH($C1087,'Policy Characteristics'!$C:$C,0))),"",INDEX('Policy Characteristics'!K:K,MATCH($C1087,'Policy Characteristics'!$C:$C,0)))</f>
        <v/>
      </c>
      <c r="R1087" s="176" t="str">
        <f>IF(ISBLANK(INDEX('Policy Characteristics'!L:L,MATCH($C1087,'Policy Characteristics'!$C:$C,0))),"",INDEX('Policy Characteristics'!L:L,MATCH($C1087,'Policy Characteristics'!$C:$C,0)))</f>
        <v/>
      </c>
    </row>
    <row r="1088" spans="1:18" s="2" customFormat="1" x14ac:dyDescent="0.25">
      <c r="A1088" s="176" t="str">
        <f>IF(ISBLANK(INDEX('Policy Characteristics'!A:A,MATCH($C1088,'Policy Characteristics'!$C:$C,0))),"",INDEX('Policy Characteristics'!A:A,MATCH($C1088,'Policy Characteristics'!$C:$C,0)))</f>
        <v>Industry</v>
      </c>
      <c r="B1088" s="184" t="str">
        <f>IF(ISBLANK(INDEX('Policy Characteristics'!B:B,MATCH($C1088,'Policy Characteristics'!$C:$C,0))),"",INDEX('Policy Characteristics'!B:B,MATCH($C1088,'Policy Characteristics'!$C:$C,0)))</f>
        <v>Hydrogen Combustion</v>
      </c>
      <c r="C1088" t="s">
        <v>2322</v>
      </c>
      <c r="D1088" s="47" t="s">
        <v>1932</v>
      </c>
      <c r="E1088" s="1" t="s">
        <v>2298</v>
      </c>
      <c r="F1088" t="s">
        <v>1957</v>
      </c>
      <c r="G1088" s="47" t="s">
        <v>2305</v>
      </c>
      <c r="H1088" s="44">
        <v>2034</v>
      </c>
      <c r="I1088" s="197" t="s">
        <v>44</v>
      </c>
      <c r="J1088" s="177" t="str">
        <f>IF(ISBLANK(INDEX('Policy Characteristics'!D:D,MATCH($C1088,'Policy Characteristics'!$C:$C,0))),"",INDEX('Policy Characteristics'!D:D,MATCH($C1088,'Policy Characteristics'!$C:$C,0)))</f>
        <v>Hydrogen Combustion</v>
      </c>
      <c r="K1088" s="176" t="str">
        <f>IF(ISBLANK(INDEX('Policy Characteristics'!E:E,MATCH($C1088,'Policy Characteristics'!$C:$C,0))),"",INDEX('Policy Characteristics'!E:E,MATCH($C1088,'Policy Characteristics'!$C:$C,0)))</f>
        <v>indst shift to hydrogen</v>
      </c>
      <c r="L1088" s="176">
        <f>IF(ISBLANK(INDEX('Policy Characteristics'!F:F,MATCH($C1088,'Policy Characteristics'!$C:$C,0))),"",INDEX('Policy Characteristics'!F:F,MATCH($C1088,'Policy Characteristics'!$C:$C,0)))</f>
        <v>0</v>
      </c>
      <c r="M1088" s="176">
        <f>IF(ISBLANK(INDEX('Policy Characteristics'!G:G,MATCH($C1088,'Policy Characteristics'!$C:$C,0))),"",INDEX('Policy Characteristics'!G:G,MATCH($C1088,'Policy Characteristics'!$C:$C,0)))</f>
        <v>1</v>
      </c>
      <c r="N1088" s="176">
        <f>IF(ISBLANK(INDEX('Policy Characteristics'!H:H,MATCH($C1088,'Policy Characteristics'!$C:$C,0))),"",INDEX('Policy Characteristics'!H:H,MATCH($C1088,'Policy Characteristics'!$C:$C,0)))</f>
        <v>0.01</v>
      </c>
      <c r="O1088" s="176" t="str">
        <f>IF(ISBLANK(INDEX('Policy Characteristics'!I:I,MATCH($C1088,'Policy Characteristics'!$C:$C,0))),"",INDEX('Policy Characteristics'!I:I,MATCH($C1088,'Policy Characteristics'!$C:$C,0)))</f>
        <v>% of fuel shifted</v>
      </c>
      <c r="P1088" s="176" t="str">
        <f>IF(ISBLANK(INDEX('Policy Characteristics'!J:J,MATCH($C1088,'Policy Characteristics'!$C:$C,0))),"",INDEX('Policy Characteristics'!J:J,MATCH($C1088,'Policy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88" s="176" t="str">
        <f>IF(ISBLANK(INDEX('Policy Characteristics'!K:K,MATCH($C1088,'Policy Characteristics'!$C:$C,0))),"",INDEX('Policy Characteristics'!K:K,MATCH($C1088,'Policy Characteristics'!$C:$C,0)))</f>
        <v>industry-ag-main.html#fuel-switching</v>
      </c>
      <c r="R1088" s="176" t="str">
        <f>IF(ISBLANK(INDEX('Policy Characteristics'!L:L,MATCH($C1088,'Policy Characteristics'!$C:$C,0))),"",INDEX('Policy Characteristics'!L:L,MATCH($C1088,'Policy Characteristics'!$C:$C,0)))</f>
        <v>industry-elec-and-hydrogen.html</v>
      </c>
    </row>
    <row r="1089" spans="1:18" s="2" customFormat="1" x14ac:dyDescent="0.25">
      <c r="A1089" s="176" t="str">
        <f>IF(ISBLANK(INDEX('Policy Characteristics'!A:A,MATCH($C1089,'Policy Characteristics'!$C:$C,0))),"",INDEX('Policy Characteristics'!A:A,MATCH($C1089,'Policy Characteristics'!$C:$C,0)))</f>
        <v>Industry</v>
      </c>
      <c r="B1089" s="184" t="str">
        <f>IF(ISBLANK(INDEX('Policy Characteristics'!B:B,MATCH($C1089,'Policy Characteristics'!$C:$C,0))),"",INDEX('Policy Characteristics'!B:B,MATCH($C1089,'Policy Characteristics'!$C:$C,0)))</f>
        <v>Hydrogen Combustion</v>
      </c>
      <c r="C1089" s="176" t="str">
        <f>C$1088</f>
        <v>Fraction of Eligible Industrial Energy Use Shifted to Hydrogen</v>
      </c>
      <c r="D1089" s="47" t="s">
        <v>1932</v>
      </c>
      <c r="E1089" s="1" t="s">
        <v>2299</v>
      </c>
      <c r="F1089" t="s">
        <v>1957</v>
      </c>
      <c r="G1089" s="47" t="s">
        <v>2306</v>
      </c>
      <c r="H1089" s="44">
        <v>2035</v>
      </c>
      <c r="I1089" s="197" t="s">
        <v>44</v>
      </c>
      <c r="J1089" s="177" t="str">
        <f>IF(ISBLANK(INDEX('Policy Characteristics'!D:D,MATCH($C1089,'Policy Characteristics'!$C:$C,0))),"",INDEX('Policy Characteristics'!D:D,MATCH($C1089,'Policy Characteristics'!$C:$C,0)))</f>
        <v>Hydrogen Combustion</v>
      </c>
      <c r="K1089" s="176" t="str">
        <f>IF(ISBLANK(INDEX('Policy Characteristics'!E:E,MATCH($C1089,'Policy Characteristics'!$C:$C,0))),"",INDEX('Policy Characteristics'!E:E,MATCH($C1089,'Policy Characteristics'!$C:$C,0)))</f>
        <v>indst shift to hydrogen</v>
      </c>
      <c r="L1089" s="176">
        <f>IF(ISBLANK(INDEX('Policy Characteristics'!F:F,MATCH($C1089,'Policy Characteristics'!$C:$C,0))),"",INDEX('Policy Characteristics'!F:F,MATCH($C1089,'Policy Characteristics'!$C:$C,0)))</f>
        <v>0</v>
      </c>
      <c r="M1089" s="176">
        <f>IF(ISBLANK(INDEX('Policy Characteristics'!G:G,MATCH($C1089,'Policy Characteristics'!$C:$C,0))),"",INDEX('Policy Characteristics'!G:G,MATCH($C1089,'Policy Characteristics'!$C:$C,0)))</f>
        <v>1</v>
      </c>
      <c r="N1089" s="176">
        <f>IF(ISBLANK(INDEX('Policy Characteristics'!H:H,MATCH($C1089,'Policy Characteristics'!$C:$C,0))),"",INDEX('Policy Characteristics'!H:H,MATCH($C1089,'Policy Characteristics'!$C:$C,0)))</f>
        <v>0.01</v>
      </c>
      <c r="O1089" s="176" t="str">
        <f>IF(ISBLANK(INDEX('Policy Characteristics'!I:I,MATCH($C1089,'Policy Characteristics'!$C:$C,0))),"",INDEX('Policy Characteristics'!I:I,MATCH($C1089,'Policy Characteristics'!$C:$C,0)))</f>
        <v>% of fuel shifted</v>
      </c>
      <c r="P1089" s="176" t="str">
        <f>IF(ISBLANK(INDEX('Policy Characteristics'!J:J,MATCH($C1089,'Policy Characteristics'!$C:$C,0))),"",INDEX('Policy Characteristics'!J:J,MATCH($C1089,'Policy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89" s="176" t="str">
        <f>IF(ISBLANK(INDEX('Policy Characteristics'!K:K,MATCH($C1089,'Policy Characteristics'!$C:$C,0))),"",INDEX('Policy Characteristics'!K:K,MATCH($C1089,'Policy Characteristics'!$C:$C,0)))</f>
        <v>industry-ag-main.html#fuel-switching</v>
      </c>
      <c r="R1089" s="176" t="str">
        <f>IF(ISBLANK(INDEX('Policy Characteristics'!L:L,MATCH($C1089,'Policy Characteristics'!$C:$C,0))),"",INDEX('Policy Characteristics'!L:L,MATCH($C1089,'Policy Characteristics'!$C:$C,0)))</f>
        <v>industry-elec-and-hydrogen.html</v>
      </c>
    </row>
    <row r="1090" spans="1:18" s="2" customFormat="1" x14ac:dyDescent="0.25">
      <c r="A1090" s="176" t="str">
        <f>IF(ISBLANK(INDEX('Policy Characteristics'!A:A,MATCH($C1090,'Policy Characteristics'!$C:$C,0))),"",INDEX('Policy Characteristics'!A:A,MATCH($C1090,'Policy Characteristics'!$C:$C,0)))</f>
        <v>Industry</v>
      </c>
      <c r="B1090" s="184" t="str">
        <f>IF(ISBLANK(INDEX('Policy Characteristics'!B:B,MATCH($C1090,'Policy Characteristics'!$C:$C,0))),"",INDEX('Policy Characteristics'!B:B,MATCH($C1090,'Policy Characteristics'!$C:$C,0)))</f>
        <v>Hydrogen Combustion</v>
      </c>
      <c r="C1090" s="176" t="str">
        <f t="shared" ref="C1090:C1153" si="44">C$1088</f>
        <v>Fraction of Eligible Industrial Energy Use Shifted to Hydrogen</v>
      </c>
      <c r="D1090" s="47" t="s">
        <v>1932</v>
      </c>
      <c r="E1090" s="1" t="s">
        <v>2300</v>
      </c>
      <c r="F1090" t="s">
        <v>1957</v>
      </c>
      <c r="G1090" s="47" t="s">
        <v>2307</v>
      </c>
      <c r="H1090" s="44">
        <v>2036</v>
      </c>
      <c r="I1090" s="197" t="s">
        <v>44</v>
      </c>
      <c r="J1090" s="177" t="str">
        <f>IF(ISBLANK(INDEX('Policy Characteristics'!D:D,MATCH($C1090,'Policy Characteristics'!$C:$C,0))),"",INDEX('Policy Characteristics'!D:D,MATCH($C1090,'Policy Characteristics'!$C:$C,0)))</f>
        <v>Hydrogen Combustion</v>
      </c>
      <c r="K1090" s="176" t="str">
        <f>IF(ISBLANK(INDEX('Policy Characteristics'!E:E,MATCH($C1090,'Policy Characteristics'!$C:$C,0))),"",INDEX('Policy Characteristics'!E:E,MATCH($C1090,'Policy Characteristics'!$C:$C,0)))</f>
        <v>indst shift to hydrogen</v>
      </c>
      <c r="L1090" s="176">
        <f>IF(ISBLANK(INDEX('Policy Characteristics'!F:F,MATCH($C1090,'Policy Characteristics'!$C:$C,0))),"",INDEX('Policy Characteristics'!F:F,MATCH($C1090,'Policy Characteristics'!$C:$C,0)))</f>
        <v>0</v>
      </c>
      <c r="M1090" s="176">
        <f>IF(ISBLANK(INDEX('Policy Characteristics'!G:G,MATCH($C1090,'Policy Characteristics'!$C:$C,0))),"",INDEX('Policy Characteristics'!G:G,MATCH($C1090,'Policy Characteristics'!$C:$C,0)))</f>
        <v>1</v>
      </c>
      <c r="N1090" s="176">
        <f>IF(ISBLANK(INDEX('Policy Characteristics'!H:H,MATCH($C1090,'Policy Characteristics'!$C:$C,0))),"",INDEX('Policy Characteristics'!H:H,MATCH($C1090,'Policy Characteristics'!$C:$C,0)))</f>
        <v>0.01</v>
      </c>
      <c r="O1090" s="176" t="str">
        <f>IF(ISBLANK(INDEX('Policy Characteristics'!I:I,MATCH($C1090,'Policy Characteristics'!$C:$C,0))),"",INDEX('Policy Characteristics'!I:I,MATCH($C1090,'Policy Characteristics'!$C:$C,0)))</f>
        <v>% of fuel shifted</v>
      </c>
      <c r="P1090" s="176" t="str">
        <f>IF(ISBLANK(INDEX('Policy Characteristics'!J:J,MATCH($C1090,'Policy Characteristics'!$C:$C,0))),"",INDEX('Policy Characteristics'!J:J,MATCH($C1090,'Policy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90" s="176" t="str">
        <f>IF(ISBLANK(INDEX('Policy Characteristics'!K:K,MATCH($C1090,'Policy Characteristics'!$C:$C,0))),"",INDEX('Policy Characteristics'!K:K,MATCH($C1090,'Policy Characteristics'!$C:$C,0)))</f>
        <v>industry-ag-main.html#fuel-switching</v>
      </c>
      <c r="R1090" s="176" t="str">
        <f>IF(ISBLANK(INDEX('Policy Characteristics'!L:L,MATCH($C1090,'Policy Characteristics'!$C:$C,0))),"",INDEX('Policy Characteristics'!L:L,MATCH($C1090,'Policy Characteristics'!$C:$C,0)))</f>
        <v>industry-elec-and-hydrogen.html</v>
      </c>
    </row>
    <row r="1091" spans="1:18" s="2" customFormat="1" x14ac:dyDescent="0.25">
      <c r="A1091" s="176" t="str">
        <f>IF(ISBLANK(INDEX('Policy Characteristics'!A:A,MATCH($C1091,'Policy Characteristics'!$C:$C,0))),"",INDEX('Policy Characteristics'!A:A,MATCH($C1091,'Policy Characteristics'!$C:$C,0)))</f>
        <v>Industry</v>
      </c>
      <c r="B1091" s="184" t="str">
        <f>IF(ISBLANK(INDEX('Policy Characteristics'!B:B,MATCH($C1091,'Policy Characteristics'!$C:$C,0))),"",INDEX('Policy Characteristics'!B:B,MATCH($C1091,'Policy Characteristics'!$C:$C,0)))</f>
        <v>Hydrogen Combustion</v>
      </c>
      <c r="C1091" s="176" t="str">
        <f t="shared" si="44"/>
        <v>Fraction of Eligible Industrial Energy Use Shifted to Hydrogen</v>
      </c>
      <c r="D1091" s="47" t="s">
        <v>1932</v>
      </c>
      <c r="E1091" s="1" t="s">
        <v>2301</v>
      </c>
      <c r="F1091" t="s">
        <v>1957</v>
      </c>
      <c r="G1091" s="47" t="s">
        <v>2308</v>
      </c>
      <c r="H1091" s="44">
        <v>2037</v>
      </c>
      <c r="I1091" s="197" t="s">
        <v>44</v>
      </c>
      <c r="J1091" s="177" t="str">
        <f>IF(ISBLANK(INDEX('Policy Characteristics'!D:D,MATCH($C1091,'Policy Characteristics'!$C:$C,0))),"",INDEX('Policy Characteristics'!D:D,MATCH($C1091,'Policy Characteristics'!$C:$C,0)))</f>
        <v>Hydrogen Combustion</v>
      </c>
      <c r="K1091" s="176" t="str">
        <f>IF(ISBLANK(INDEX('Policy Characteristics'!E:E,MATCH($C1091,'Policy Characteristics'!$C:$C,0))),"",INDEX('Policy Characteristics'!E:E,MATCH($C1091,'Policy Characteristics'!$C:$C,0)))</f>
        <v>indst shift to hydrogen</v>
      </c>
      <c r="L1091" s="176">
        <f>IF(ISBLANK(INDEX('Policy Characteristics'!F:F,MATCH($C1091,'Policy Characteristics'!$C:$C,0))),"",INDEX('Policy Characteristics'!F:F,MATCH($C1091,'Policy Characteristics'!$C:$C,0)))</f>
        <v>0</v>
      </c>
      <c r="M1091" s="176">
        <f>IF(ISBLANK(INDEX('Policy Characteristics'!G:G,MATCH($C1091,'Policy Characteristics'!$C:$C,0))),"",INDEX('Policy Characteristics'!G:G,MATCH($C1091,'Policy Characteristics'!$C:$C,0)))</f>
        <v>1</v>
      </c>
      <c r="N1091" s="176">
        <f>IF(ISBLANK(INDEX('Policy Characteristics'!H:H,MATCH($C1091,'Policy Characteristics'!$C:$C,0))),"",INDEX('Policy Characteristics'!H:H,MATCH($C1091,'Policy Characteristics'!$C:$C,0)))</f>
        <v>0.01</v>
      </c>
      <c r="O1091" s="176" t="str">
        <f>IF(ISBLANK(INDEX('Policy Characteristics'!I:I,MATCH($C1091,'Policy Characteristics'!$C:$C,0))),"",INDEX('Policy Characteristics'!I:I,MATCH($C1091,'Policy Characteristics'!$C:$C,0)))</f>
        <v>% of fuel shifted</v>
      </c>
      <c r="P1091" s="176" t="str">
        <f>IF(ISBLANK(INDEX('Policy Characteristics'!J:J,MATCH($C1091,'Policy Characteristics'!$C:$C,0))),"",INDEX('Policy Characteristics'!J:J,MATCH($C1091,'Policy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91" s="176" t="str">
        <f>IF(ISBLANK(INDEX('Policy Characteristics'!K:K,MATCH($C1091,'Policy Characteristics'!$C:$C,0))),"",INDEX('Policy Characteristics'!K:K,MATCH($C1091,'Policy Characteristics'!$C:$C,0)))</f>
        <v>industry-ag-main.html#fuel-switching</v>
      </c>
      <c r="R1091" s="176" t="str">
        <f>IF(ISBLANK(INDEX('Policy Characteristics'!L:L,MATCH($C1091,'Policy Characteristics'!$C:$C,0))),"",INDEX('Policy Characteristics'!L:L,MATCH($C1091,'Policy Characteristics'!$C:$C,0)))</f>
        <v>industry-elec-and-hydrogen.html</v>
      </c>
    </row>
    <row r="1092" spans="1:18" s="2" customFormat="1" x14ac:dyDescent="0.25">
      <c r="A1092" s="176" t="str">
        <f>IF(ISBLANK(INDEX('Policy Characteristics'!A:A,MATCH($C1092,'Policy Characteristics'!$C:$C,0))),"",INDEX('Policy Characteristics'!A:A,MATCH($C1092,'Policy Characteristics'!$C:$C,0)))</f>
        <v>Industry</v>
      </c>
      <c r="B1092" s="184" t="str">
        <f>IF(ISBLANK(INDEX('Policy Characteristics'!B:B,MATCH($C1092,'Policy Characteristics'!$C:$C,0))),"",INDEX('Policy Characteristics'!B:B,MATCH($C1092,'Policy Characteristics'!$C:$C,0)))</f>
        <v>Hydrogen Combustion</v>
      </c>
      <c r="C1092" s="176" t="str">
        <f t="shared" si="44"/>
        <v>Fraction of Eligible Industrial Energy Use Shifted to Hydrogen</v>
      </c>
      <c r="D1092" s="47" t="s">
        <v>1932</v>
      </c>
      <c r="E1092" s="1" t="s">
        <v>2302</v>
      </c>
      <c r="F1092" t="s">
        <v>1957</v>
      </c>
      <c r="G1092" s="47" t="s">
        <v>2309</v>
      </c>
      <c r="H1092" s="44">
        <v>2038</v>
      </c>
      <c r="I1092" s="197" t="s">
        <v>44</v>
      </c>
      <c r="J1092" s="177" t="str">
        <f>IF(ISBLANK(INDEX('Policy Characteristics'!D:D,MATCH($C1092,'Policy Characteristics'!$C:$C,0))),"",INDEX('Policy Characteristics'!D:D,MATCH($C1092,'Policy Characteristics'!$C:$C,0)))</f>
        <v>Hydrogen Combustion</v>
      </c>
      <c r="K1092" s="176" t="str">
        <f>IF(ISBLANK(INDEX('Policy Characteristics'!E:E,MATCH($C1092,'Policy Characteristics'!$C:$C,0))),"",INDEX('Policy Characteristics'!E:E,MATCH($C1092,'Policy Characteristics'!$C:$C,0)))</f>
        <v>indst shift to hydrogen</v>
      </c>
      <c r="L1092" s="176">
        <f>IF(ISBLANK(INDEX('Policy Characteristics'!F:F,MATCH($C1092,'Policy Characteristics'!$C:$C,0))),"",INDEX('Policy Characteristics'!F:F,MATCH($C1092,'Policy Characteristics'!$C:$C,0)))</f>
        <v>0</v>
      </c>
      <c r="M1092" s="176">
        <f>IF(ISBLANK(INDEX('Policy Characteristics'!G:G,MATCH($C1092,'Policy Characteristics'!$C:$C,0))),"",INDEX('Policy Characteristics'!G:G,MATCH($C1092,'Policy Characteristics'!$C:$C,0)))</f>
        <v>1</v>
      </c>
      <c r="N1092" s="176">
        <f>IF(ISBLANK(INDEX('Policy Characteristics'!H:H,MATCH($C1092,'Policy Characteristics'!$C:$C,0))),"",INDEX('Policy Characteristics'!H:H,MATCH($C1092,'Policy Characteristics'!$C:$C,0)))</f>
        <v>0.01</v>
      </c>
      <c r="O1092" s="176" t="str">
        <f>IF(ISBLANK(INDEX('Policy Characteristics'!I:I,MATCH($C1092,'Policy Characteristics'!$C:$C,0))),"",INDEX('Policy Characteristics'!I:I,MATCH($C1092,'Policy Characteristics'!$C:$C,0)))</f>
        <v>% of fuel shifted</v>
      </c>
      <c r="P1092" s="176" t="str">
        <f>IF(ISBLANK(INDEX('Policy Characteristics'!J:J,MATCH($C1092,'Policy Characteristics'!$C:$C,0))),"",INDEX('Policy Characteristics'!J:J,MATCH($C1092,'Policy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92" s="176" t="str">
        <f>IF(ISBLANK(INDEX('Policy Characteristics'!K:K,MATCH($C1092,'Policy Characteristics'!$C:$C,0))),"",INDEX('Policy Characteristics'!K:K,MATCH($C1092,'Policy Characteristics'!$C:$C,0)))</f>
        <v>industry-ag-main.html#fuel-switching</v>
      </c>
      <c r="R1092" s="176" t="str">
        <f>IF(ISBLANK(INDEX('Policy Characteristics'!L:L,MATCH($C1092,'Policy Characteristics'!$C:$C,0))),"",INDEX('Policy Characteristics'!L:L,MATCH($C1092,'Policy Characteristics'!$C:$C,0)))</f>
        <v>industry-elec-and-hydrogen.html</v>
      </c>
    </row>
    <row r="1093" spans="1:18" s="2" customFormat="1" x14ac:dyDescent="0.25">
      <c r="A1093" s="176" t="str">
        <f>IF(ISBLANK(INDEX('Policy Characteristics'!A:A,MATCH($C1093,'Policy Characteristics'!$C:$C,0))),"",INDEX('Policy Characteristics'!A:A,MATCH($C1093,'Policy Characteristics'!$C:$C,0)))</f>
        <v>Industry</v>
      </c>
      <c r="B1093" s="184" t="str">
        <f>IF(ISBLANK(INDEX('Policy Characteristics'!B:B,MATCH($C1093,'Policy Characteristics'!$C:$C,0))),"",INDEX('Policy Characteristics'!B:B,MATCH($C1093,'Policy Characteristics'!$C:$C,0)))</f>
        <v>Hydrogen Combustion</v>
      </c>
      <c r="C1093" s="176" t="str">
        <f t="shared" si="44"/>
        <v>Fraction of Eligible Industrial Energy Use Shifted to Hydrogen</v>
      </c>
      <c r="D1093" s="47" t="s">
        <v>1932</v>
      </c>
      <c r="E1093" s="1" t="s">
        <v>2303</v>
      </c>
      <c r="F1093" t="s">
        <v>1957</v>
      </c>
      <c r="G1093" s="47" t="s">
        <v>2310</v>
      </c>
      <c r="H1093" s="44">
        <v>2039</v>
      </c>
      <c r="I1093" s="197" t="s">
        <v>43</v>
      </c>
      <c r="J1093" s="177" t="str">
        <f>IF(ISBLANK(INDEX('Policy Characteristics'!D:D,MATCH($C1093,'Policy Characteristics'!$C:$C,0))),"",INDEX('Policy Characteristics'!D:D,MATCH($C1093,'Policy Characteristics'!$C:$C,0)))</f>
        <v>Hydrogen Combustion</v>
      </c>
      <c r="K1093" s="176" t="str">
        <f>IF(ISBLANK(INDEX('Policy Characteristics'!E:E,MATCH($C1093,'Policy Characteristics'!$C:$C,0))),"",INDEX('Policy Characteristics'!E:E,MATCH($C1093,'Policy Characteristics'!$C:$C,0)))</f>
        <v>indst shift to hydrogen</v>
      </c>
      <c r="L1093" s="176">
        <f>IF(ISBLANK(INDEX('Policy Characteristics'!F:F,MATCH($C1093,'Policy Characteristics'!$C:$C,0))),"",INDEX('Policy Characteristics'!F:F,MATCH($C1093,'Policy Characteristics'!$C:$C,0)))</f>
        <v>0</v>
      </c>
      <c r="M1093" s="176">
        <f>IF(ISBLANK(INDEX('Policy Characteristics'!G:G,MATCH($C1093,'Policy Characteristics'!$C:$C,0))),"",INDEX('Policy Characteristics'!G:G,MATCH($C1093,'Policy Characteristics'!$C:$C,0)))</f>
        <v>1</v>
      </c>
      <c r="N1093" s="176">
        <f>IF(ISBLANK(INDEX('Policy Characteristics'!H:H,MATCH($C1093,'Policy Characteristics'!$C:$C,0))),"",INDEX('Policy Characteristics'!H:H,MATCH($C1093,'Policy Characteristics'!$C:$C,0)))</f>
        <v>0.01</v>
      </c>
      <c r="O1093" s="176" t="str">
        <f>IF(ISBLANK(INDEX('Policy Characteristics'!I:I,MATCH($C1093,'Policy Characteristics'!$C:$C,0))),"",INDEX('Policy Characteristics'!I:I,MATCH($C1093,'Policy Characteristics'!$C:$C,0)))</f>
        <v>% of fuel shifted</v>
      </c>
      <c r="P1093" s="176" t="str">
        <f>IF(ISBLANK(INDEX('Policy Characteristics'!J:J,MATCH($C1093,'Policy Characteristics'!$C:$C,0))),"",INDEX('Policy Characteristics'!J:J,MATCH($C1093,'Policy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93" s="176" t="str">
        <f>IF(ISBLANK(INDEX('Policy Characteristics'!K:K,MATCH($C1093,'Policy Characteristics'!$C:$C,0))),"",INDEX('Policy Characteristics'!K:K,MATCH($C1093,'Policy Characteristics'!$C:$C,0)))</f>
        <v>industry-ag-main.html#fuel-switching</v>
      </c>
      <c r="R1093" s="176" t="str">
        <f>IF(ISBLANK(INDEX('Policy Characteristics'!L:L,MATCH($C1093,'Policy Characteristics'!$C:$C,0))),"",INDEX('Policy Characteristics'!L:L,MATCH($C1093,'Policy Characteristics'!$C:$C,0)))</f>
        <v>industry-elec-and-hydrogen.html</v>
      </c>
    </row>
    <row r="1094" spans="1:18" s="2" customFormat="1" x14ac:dyDescent="0.25">
      <c r="A1094" s="176" t="str">
        <f>IF(ISBLANK(INDEX('Policy Characteristics'!A:A,MATCH($C1094,'Policy Characteristics'!$C:$C,0))),"",INDEX('Policy Characteristics'!A:A,MATCH($C1094,'Policy Characteristics'!$C:$C,0)))</f>
        <v>Industry</v>
      </c>
      <c r="B1094" s="184" t="str">
        <f>IF(ISBLANK(INDEX('Policy Characteristics'!B:B,MATCH($C1094,'Policy Characteristics'!$C:$C,0))),"",INDEX('Policy Characteristics'!B:B,MATCH($C1094,'Policy Characteristics'!$C:$C,0)))</f>
        <v>Hydrogen Combustion</v>
      </c>
      <c r="C1094" s="176" t="str">
        <f t="shared" si="44"/>
        <v>Fraction of Eligible Industrial Energy Use Shifted to Hydrogen</v>
      </c>
      <c r="D1094" s="47" t="s">
        <v>1932</v>
      </c>
      <c r="E1094" s="1" t="s">
        <v>2304</v>
      </c>
      <c r="F1094" t="s">
        <v>1957</v>
      </c>
      <c r="G1094" s="47" t="s">
        <v>2311</v>
      </c>
      <c r="H1094" s="44">
        <v>2040</v>
      </c>
      <c r="I1094" s="197" t="s">
        <v>44</v>
      </c>
      <c r="J1094" s="177" t="str">
        <f>IF(ISBLANK(INDEX('Policy Characteristics'!D:D,MATCH($C1094,'Policy Characteristics'!$C:$C,0))),"",INDEX('Policy Characteristics'!D:D,MATCH($C1094,'Policy Characteristics'!$C:$C,0)))</f>
        <v>Hydrogen Combustion</v>
      </c>
      <c r="K1094" s="176" t="str">
        <f>IF(ISBLANK(INDEX('Policy Characteristics'!E:E,MATCH($C1094,'Policy Characteristics'!$C:$C,0))),"",INDEX('Policy Characteristics'!E:E,MATCH($C1094,'Policy Characteristics'!$C:$C,0)))</f>
        <v>indst shift to hydrogen</v>
      </c>
      <c r="L1094" s="176">
        <f>IF(ISBLANK(INDEX('Policy Characteristics'!F:F,MATCH($C1094,'Policy Characteristics'!$C:$C,0))),"",INDEX('Policy Characteristics'!F:F,MATCH($C1094,'Policy Characteristics'!$C:$C,0)))</f>
        <v>0</v>
      </c>
      <c r="M1094" s="176">
        <f>IF(ISBLANK(INDEX('Policy Characteristics'!G:G,MATCH($C1094,'Policy Characteristics'!$C:$C,0))),"",INDEX('Policy Characteristics'!G:G,MATCH($C1094,'Policy Characteristics'!$C:$C,0)))</f>
        <v>1</v>
      </c>
      <c r="N1094" s="176">
        <f>IF(ISBLANK(INDEX('Policy Characteristics'!H:H,MATCH($C1094,'Policy Characteristics'!$C:$C,0))),"",INDEX('Policy Characteristics'!H:H,MATCH($C1094,'Policy Characteristics'!$C:$C,0)))</f>
        <v>0.01</v>
      </c>
      <c r="O1094" s="176" t="str">
        <f>IF(ISBLANK(INDEX('Policy Characteristics'!I:I,MATCH($C1094,'Policy Characteristics'!$C:$C,0))),"",INDEX('Policy Characteristics'!I:I,MATCH($C1094,'Policy Characteristics'!$C:$C,0)))</f>
        <v>% of fuel shifted</v>
      </c>
      <c r="P1094" s="176" t="str">
        <f>IF(ISBLANK(INDEX('Policy Characteristics'!J:J,MATCH($C1094,'Policy Characteristics'!$C:$C,0))),"",INDEX('Policy Characteristics'!J:J,MATCH($C1094,'Policy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94" s="176" t="str">
        <f>IF(ISBLANK(INDEX('Policy Characteristics'!K:K,MATCH($C1094,'Policy Characteristics'!$C:$C,0))),"",INDEX('Policy Characteristics'!K:K,MATCH($C1094,'Policy Characteristics'!$C:$C,0)))</f>
        <v>industry-ag-main.html#fuel-switching</v>
      </c>
      <c r="R1094" s="176" t="str">
        <f>IF(ISBLANK(INDEX('Policy Characteristics'!L:L,MATCH($C1094,'Policy Characteristics'!$C:$C,0))),"",INDEX('Policy Characteristics'!L:L,MATCH($C1094,'Policy Characteristics'!$C:$C,0)))</f>
        <v>industry-elec-and-hydrogen.html</v>
      </c>
    </row>
    <row r="1095" spans="1:18" s="2" customFormat="1" x14ac:dyDescent="0.25">
      <c r="A1095" s="176" t="str">
        <f>IF(ISBLANK(INDEX('Policy Characteristics'!A:A,MATCH($C1095,'Policy Characteristics'!$C:$C,0))),"",INDEX('Policy Characteristics'!A:A,MATCH($C1095,'Policy Characteristics'!$C:$C,0)))</f>
        <v>Industry</v>
      </c>
      <c r="B1095" s="184" t="str">
        <f>IF(ISBLANK(INDEX('Policy Characteristics'!B:B,MATCH($C1095,'Policy Characteristics'!$C:$C,0))),"",INDEX('Policy Characteristics'!B:B,MATCH($C1095,'Policy Characteristics'!$C:$C,0)))</f>
        <v>Hydrogen Combustion</v>
      </c>
      <c r="C1095" s="176" t="str">
        <f t="shared" si="44"/>
        <v>Fraction of Eligible Industrial Energy Use Shifted to Hydrogen</v>
      </c>
      <c r="D1095" s="47" t="s">
        <v>1932</v>
      </c>
      <c r="E1095" s="1" t="s">
        <v>2444</v>
      </c>
      <c r="F1095" t="s">
        <v>1957</v>
      </c>
      <c r="G1095" s="47" t="s">
        <v>2444</v>
      </c>
      <c r="H1095" s="44">
        <v>2041</v>
      </c>
      <c r="I1095" s="197" t="s">
        <v>44</v>
      </c>
      <c r="J1095" s="177" t="str">
        <f>IF(ISBLANK(INDEX('Policy Characteristics'!D:D,MATCH($C1095,'Policy Characteristics'!$C:$C,0))),"",INDEX('Policy Characteristics'!D:D,MATCH($C1095,'Policy Characteristics'!$C:$C,0)))</f>
        <v>Hydrogen Combustion</v>
      </c>
      <c r="K1095" s="176" t="str">
        <f>IF(ISBLANK(INDEX('Policy Characteristics'!E:E,MATCH($C1095,'Policy Characteristics'!$C:$C,0))),"",INDEX('Policy Characteristics'!E:E,MATCH($C1095,'Policy Characteristics'!$C:$C,0)))</f>
        <v>indst shift to hydrogen</v>
      </c>
      <c r="L1095" s="176">
        <f>IF(ISBLANK(INDEX('Policy Characteristics'!F:F,MATCH($C1095,'Policy Characteristics'!$C:$C,0))),"",INDEX('Policy Characteristics'!F:F,MATCH($C1095,'Policy Characteristics'!$C:$C,0)))</f>
        <v>0</v>
      </c>
      <c r="M1095" s="176">
        <f>IF(ISBLANK(INDEX('Policy Characteristics'!G:G,MATCH($C1095,'Policy Characteristics'!$C:$C,0))),"",INDEX('Policy Characteristics'!G:G,MATCH($C1095,'Policy Characteristics'!$C:$C,0)))</f>
        <v>1</v>
      </c>
      <c r="N1095" s="176">
        <f>IF(ISBLANK(INDEX('Policy Characteristics'!H:H,MATCH($C1095,'Policy Characteristics'!$C:$C,0))),"",INDEX('Policy Characteristics'!H:H,MATCH($C1095,'Policy Characteristics'!$C:$C,0)))</f>
        <v>0.01</v>
      </c>
      <c r="O1095" s="176" t="str">
        <f>IF(ISBLANK(INDEX('Policy Characteristics'!I:I,MATCH($C1095,'Policy Characteristics'!$C:$C,0))),"",INDEX('Policy Characteristics'!I:I,MATCH($C1095,'Policy Characteristics'!$C:$C,0)))</f>
        <v>% of fuel shifted</v>
      </c>
      <c r="P1095" s="176" t="str">
        <f>IF(ISBLANK(INDEX('Policy Characteristics'!J:J,MATCH($C1095,'Policy Characteristics'!$C:$C,0))),"",INDEX('Policy Characteristics'!J:J,MATCH($C1095,'Policy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95" s="176" t="str">
        <f>IF(ISBLANK(INDEX('Policy Characteristics'!K:K,MATCH($C1095,'Policy Characteristics'!$C:$C,0))),"",INDEX('Policy Characteristics'!K:K,MATCH($C1095,'Policy Characteristics'!$C:$C,0)))</f>
        <v>industry-ag-main.html#fuel-switching</v>
      </c>
      <c r="R1095" s="176" t="str">
        <f>IF(ISBLANK(INDEX('Policy Characteristics'!L:L,MATCH($C1095,'Policy Characteristics'!$C:$C,0))),"",INDEX('Policy Characteristics'!L:L,MATCH($C1095,'Policy Characteristics'!$C:$C,0)))</f>
        <v>industry-elec-and-hydrogen.html</v>
      </c>
    </row>
    <row r="1096" spans="1:18" s="2" customFormat="1" x14ac:dyDescent="0.25">
      <c r="A1096" s="176" t="str">
        <f>IF(ISBLANK(INDEX('Policy Characteristics'!A:A,MATCH($C1096,'Policy Characteristics'!$C:$C,0))),"",INDEX('Policy Characteristics'!A:A,MATCH($C1096,'Policy Characteristics'!$C:$C,0)))</f>
        <v>Industry</v>
      </c>
      <c r="B1096" s="184" t="str">
        <f>IF(ISBLANK(INDEX('Policy Characteristics'!B:B,MATCH($C1096,'Policy Characteristics'!$C:$C,0))),"",INDEX('Policy Characteristics'!B:B,MATCH($C1096,'Policy Characteristics'!$C:$C,0)))</f>
        <v>Hydrogen Combustion</v>
      </c>
      <c r="C1096" s="176" t="str">
        <f t="shared" si="44"/>
        <v>Fraction of Eligible Industrial Energy Use Shifted to Hydrogen</v>
      </c>
      <c r="D1096" s="6" t="s">
        <v>1933</v>
      </c>
      <c r="E1096" s="1" t="s">
        <v>2298</v>
      </c>
      <c r="F1096" t="s">
        <v>1633</v>
      </c>
      <c r="G1096" s="47" t="s">
        <v>2305</v>
      </c>
      <c r="H1096" s="44">
        <v>2042</v>
      </c>
      <c r="I1096" s="197" t="s">
        <v>44</v>
      </c>
      <c r="J1096" s="177" t="str">
        <f>IF(ISBLANK(INDEX('Policy Characteristics'!D:D,MATCH($C1096,'Policy Characteristics'!$C:$C,0))),"",INDEX('Policy Characteristics'!D:D,MATCH($C1096,'Policy Characteristics'!$C:$C,0)))</f>
        <v>Hydrogen Combustion</v>
      </c>
      <c r="K1096" s="176" t="str">
        <f>IF(ISBLANK(INDEX('Policy Characteristics'!E:E,MATCH($C1096,'Policy Characteristics'!$C:$C,0))),"",INDEX('Policy Characteristics'!E:E,MATCH($C1096,'Policy Characteristics'!$C:$C,0)))</f>
        <v>indst shift to hydrogen</v>
      </c>
      <c r="L1096" s="176">
        <f>IF(ISBLANK(INDEX('Policy Characteristics'!F:F,MATCH($C1096,'Policy Characteristics'!$C:$C,0))),"",INDEX('Policy Characteristics'!F:F,MATCH($C1096,'Policy Characteristics'!$C:$C,0)))</f>
        <v>0</v>
      </c>
      <c r="M1096" s="176">
        <f>IF(ISBLANK(INDEX('Policy Characteristics'!G:G,MATCH($C1096,'Policy Characteristics'!$C:$C,0))),"",INDEX('Policy Characteristics'!G:G,MATCH($C1096,'Policy Characteristics'!$C:$C,0)))</f>
        <v>1</v>
      </c>
      <c r="N1096" s="176">
        <f>IF(ISBLANK(INDEX('Policy Characteristics'!H:H,MATCH($C1096,'Policy Characteristics'!$C:$C,0))),"",INDEX('Policy Characteristics'!H:H,MATCH($C1096,'Policy Characteristics'!$C:$C,0)))</f>
        <v>0.01</v>
      </c>
      <c r="O1096" s="176" t="str">
        <f>IF(ISBLANK(INDEX('Policy Characteristics'!I:I,MATCH($C1096,'Policy Characteristics'!$C:$C,0))),"",INDEX('Policy Characteristics'!I:I,MATCH($C1096,'Policy Characteristics'!$C:$C,0)))</f>
        <v>% of fuel shifted</v>
      </c>
      <c r="P1096" s="176" t="str">
        <f>IF(ISBLANK(INDEX('Policy Characteristics'!J:J,MATCH($C1096,'Policy Characteristics'!$C:$C,0))),"",INDEX('Policy Characteristics'!J:J,MATCH($C1096,'Policy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96" s="176" t="str">
        <f>IF(ISBLANK(INDEX('Policy Characteristics'!K:K,MATCH($C1096,'Policy Characteristics'!$C:$C,0))),"",INDEX('Policy Characteristics'!K:K,MATCH($C1096,'Policy Characteristics'!$C:$C,0)))</f>
        <v>industry-ag-main.html#fuel-switching</v>
      </c>
      <c r="R1096" s="176" t="str">
        <f>IF(ISBLANK(INDEX('Policy Characteristics'!L:L,MATCH($C1096,'Policy Characteristics'!$C:$C,0))),"",INDEX('Policy Characteristics'!L:L,MATCH($C1096,'Policy Characteristics'!$C:$C,0)))</f>
        <v>industry-elec-and-hydrogen.html</v>
      </c>
    </row>
    <row r="1097" spans="1:18" s="2" customFormat="1" x14ac:dyDescent="0.25">
      <c r="A1097" s="176" t="str">
        <f>IF(ISBLANK(INDEX('Policy Characteristics'!A:A,MATCH($C1097,'Policy Characteristics'!$C:$C,0))),"",INDEX('Policy Characteristics'!A:A,MATCH($C1097,'Policy Characteristics'!$C:$C,0)))</f>
        <v>Industry</v>
      </c>
      <c r="B1097" s="184" t="str">
        <f>IF(ISBLANK(INDEX('Policy Characteristics'!B:B,MATCH($C1097,'Policy Characteristics'!$C:$C,0))),"",INDEX('Policy Characteristics'!B:B,MATCH($C1097,'Policy Characteristics'!$C:$C,0)))</f>
        <v>Hydrogen Combustion</v>
      </c>
      <c r="C1097" s="176" t="str">
        <f t="shared" si="44"/>
        <v>Fraction of Eligible Industrial Energy Use Shifted to Hydrogen</v>
      </c>
      <c r="D1097" s="6" t="s">
        <v>1933</v>
      </c>
      <c r="E1097" s="1" t="s">
        <v>2299</v>
      </c>
      <c r="F1097" t="s">
        <v>1633</v>
      </c>
      <c r="G1097" s="47" t="s">
        <v>2306</v>
      </c>
      <c r="H1097" s="44">
        <v>2043</v>
      </c>
      <c r="I1097" s="197" t="s">
        <v>43</v>
      </c>
      <c r="J1097" s="177" t="str">
        <f>IF(ISBLANK(INDEX('Policy Characteristics'!D:D,MATCH($C1097,'Policy Characteristics'!$C:$C,0))),"",INDEX('Policy Characteristics'!D:D,MATCH($C1097,'Policy Characteristics'!$C:$C,0)))</f>
        <v>Hydrogen Combustion</v>
      </c>
      <c r="K1097" s="176" t="str">
        <f>IF(ISBLANK(INDEX('Policy Characteristics'!E:E,MATCH($C1097,'Policy Characteristics'!$C:$C,0))),"",INDEX('Policy Characteristics'!E:E,MATCH($C1097,'Policy Characteristics'!$C:$C,0)))</f>
        <v>indst shift to hydrogen</v>
      </c>
      <c r="L1097" s="176">
        <f>IF(ISBLANK(INDEX('Policy Characteristics'!F:F,MATCH($C1097,'Policy Characteristics'!$C:$C,0))),"",INDEX('Policy Characteristics'!F:F,MATCH($C1097,'Policy Characteristics'!$C:$C,0)))</f>
        <v>0</v>
      </c>
      <c r="M1097" s="176">
        <f>IF(ISBLANK(INDEX('Policy Characteristics'!G:G,MATCH($C1097,'Policy Characteristics'!$C:$C,0))),"",INDEX('Policy Characteristics'!G:G,MATCH($C1097,'Policy Characteristics'!$C:$C,0)))</f>
        <v>1</v>
      </c>
      <c r="N1097" s="176">
        <f>IF(ISBLANK(INDEX('Policy Characteristics'!H:H,MATCH($C1097,'Policy Characteristics'!$C:$C,0))),"",INDEX('Policy Characteristics'!H:H,MATCH($C1097,'Policy Characteristics'!$C:$C,0)))</f>
        <v>0.01</v>
      </c>
      <c r="O1097" s="176" t="str">
        <f>IF(ISBLANK(INDEX('Policy Characteristics'!I:I,MATCH($C1097,'Policy Characteristics'!$C:$C,0))),"",INDEX('Policy Characteristics'!I:I,MATCH($C1097,'Policy Characteristics'!$C:$C,0)))</f>
        <v>% of fuel shifted</v>
      </c>
      <c r="P1097" s="176" t="str">
        <f>IF(ISBLANK(INDEX('Policy Characteristics'!J:J,MATCH($C1097,'Policy Characteristics'!$C:$C,0))),"",INDEX('Policy Characteristics'!J:J,MATCH($C1097,'Policy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97" s="176" t="str">
        <f>IF(ISBLANK(INDEX('Policy Characteristics'!K:K,MATCH($C1097,'Policy Characteristics'!$C:$C,0))),"",INDEX('Policy Characteristics'!K:K,MATCH($C1097,'Policy Characteristics'!$C:$C,0)))</f>
        <v>industry-ag-main.html#fuel-switching</v>
      </c>
      <c r="R1097" s="176" t="str">
        <f>IF(ISBLANK(INDEX('Policy Characteristics'!L:L,MATCH($C1097,'Policy Characteristics'!$C:$C,0))),"",INDEX('Policy Characteristics'!L:L,MATCH($C1097,'Policy Characteristics'!$C:$C,0)))</f>
        <v>industry-elec-and-hydrogen.html</v>
      </c>
    </row>
    <row r="1098" spans="1:18" s="2" customFormat="1" x14ac:dyDescent="0.25">
      <c r="A1098" s="176" t="str">
        <f>IF(ISBLANK(INDEX('Policy Characteristics'!A:A,MATCH($C1098,'Policy Characteristics'!$C:$C,0))),"",INDEX('Policy Characteristics'!A:A,MATCH($C1098,'Policy Characteristics'!$C:$C,0)))</f>
        <v>Industry</v>
      </c>
      <c r="B1098" s="184" t="str">
        <f>IF(ISBLANK(INDEX('Policy Characteristics'!B:B,MATCH($C1098,'Policy Characteristics'!$C:$C,0))),"",INDEX('Policy Characteristics'!B:B,MATCH($C1098,'Policy Characteristics'!$C:$C,0)))</f>
        <v>Hydrogen Combustion</v>
      </c>
      <c r="C1098" s="176" t="str">
        <f t="shared" si="44"/>
        <v>Fraction of Eligible Industrial Energy Use Shifted to Hydrogen</v>
      </c>
      <c r="D1098" s="6" t="s">
        <v>1933</v>
      </c>
      <c r="E1098" s="1" t="s">
        <v>2300</v>
      </c>
      <c r="F1098" t="s">
        <v>1633</v>
      </c>
      <c r="G1098" s="47" t="s">
        <v>2307</v>
      </c>
      <c r="H1098" s="44">
        <v>2044</v>
      </c>
      <c r="I1098" s="197" t="s">
        <v>44</v>
      </c>
      <c r="J1098" s="177" t="str">
        <f>IF(ISBLANK(INDEX('Policy Characteristics'!D:D,MATCH($C1098,'Policy Characteristics'!$C:$C,0))),"",INDEX('Policy Characteristics'!D:D,MATCH($C1098,'Policy Characteristics'!$C:$C,0)))</f>
        <v>Hydrogen Combustion</v>
      </c>
      <c r="K1098" s="176" t="str">
        <f>IF(ISBLANK(INDEX('Policy Characteristics'!E:E,MATCH($C1098,'Policy Characteristics'!$C:$C,0))),"",INDEX('Policy Characteristics'!E:E,MATCH($C1098,'Policy Characteristics'!$C:$C,0)))</f>
        <v>indst shift to hydrogen</v>
      </c>
      <c r="L1098" s="176">
        <f>IF(ISBLANK(INDEX('Policy Characteristics'!F:F,MATCH($C1098,'Policy Characteristics'!$C:$C,0))),"",INDEX('Policy Characteristics'!F:F,MATCH($C1098,'Policy Characteristics'!$C:$C,0)))</f>
        <v>0</v>
      </c>
      <c r="M1098" s="176">
        <f>IF(ISBLANK(INDEX('Policy Characteristics'!G:G,MATCH($C1098,'Policy Characteristics'!$C:$C,0))),"",INDEX('Policy Characteristics'!G:G,MATCH($C1098,'Policy Characteristics'!$C:$C,0)))</f>
        <v>1</v>
      </c>
      <c r="N1098" s="176">
        <f>IF(ISBLANK(INDEX('Policy Characteristics'!H:H,MATCH($C1098,'Policy Characteristics'!$C:$C,0))),"",INDEX('Policy Characteristics'!H:H,MATCH($C1098,'Policy Characteristics'!$C:$C,0)))</f>
        <v>0.01</v>
      </c>
      <c r="O1098" s="176" t="str">
        <f>IF(ISBLANK(INDEX('Policy Characteristics'!I:I,MATCH($C1098,'Policy Characteristics'!$C:$C,0))),"",INDEX('Policy Characteristics'!I:I,MATCH($C1098,'Policy Characteristics'!$C:$C,0)))</f>
        <v>% of fuel shifted</v>
      </c>
      <c r="P1098" s="176" t="str">
        <f>IF(ISBLANK(INDEX('Policy Characteristics'!J:J,MATCH($C1098,'Policy Characteristics'!$C:$C,0))),"",INDEX('Policy Characteristics'!J:J,MATCH($C1098,'Policy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98" s="176" t="str">
        <f>IF(ISBLANK(INDEX('Policy Characteristics'!K:K,MATCH($C1098,'Policy Characteristics'!$C:$C,0))),"",INDEX('Policy Characteristics'!K:K,MATCH($C1098,'Policy Characteristics'!$C:$C,0)))</f>
        <v>industry-ag-main.html#fuel-switching</v>
      </c>
      <c r="R1098" s="176" t="str">
        <f>IF(ISBLANK(INDEX('Policy Characteristics'!L:L,MATCH($C1098,'Policy Characteristics'!$C:$C,0))),"",INDEX('Policy Characteristics'!L:L,MATCH($C1098,'Policy Characteristics'!$C:$C,0)))</f>
        <v>industry-elec-and-hydrogen.html</v>
      </c>
    </row>
    <row r="1099" spans="1:18" s="2" customFormat="1" x14ac:dyDescent="0.25">
      <c r="A1099" s="176" t="str">
        <f>IF(ISBLANK(INDEX('Policy Characteristics'!A:A,MATCH($C1099,'Policy Characteristics'!$C:$C,0))),"",INDEX('Policy Characteristics'!A:A,MATCH($C1099,'Policy Characteristics'!$C:$C,0)))</f>
        <v>Industry</v>
      </c>
      <c r="B1099" s="184" t="str">
        <f>IF(ISBLANK(INDEX('Policy Characteristics'!B:B,MATCH($C1099,'Policy Characteristics'!$C:$C,0))),"",INDEX('Policy Characteristics'!B:B,MATCH($C1099,'Policy Characteristics'!$C:$C,0)))</f>
        <v>Hydrogen Combustion</v>
      </c>
      <c r="C1099" s="176" t="str">
        <f t="shared" si="44"/>
        <v>Fraction of Eligible Industrial Energy Use Shifted to Hydrogen</v>
      </c>
      <c r="D1099" s="6" t="s">
        <v>1933</v>
      </c>
      <c r="E1099" s="1" t="s">
        <v>2301</v>
      </c>
      <c r="F1099" t="s">
        <v>1633</v>
      </c>
      <c r="G1099" s="47" t="s">
        <v>2308</v>
      </c>
      <c r="H1099" s="44">
        <v>2045</v>
      </c>
      <c r="I1099" s="197" t="s">
        <v>44</v>
      </c>
      <c r="J1099" s="177" t="str">
        <f>IF(ISBLANK(INDEX('Policy Characteristics'!D:D,MATCH($C1099,'Policy Characteristics'!$C:$C,0))),"",INDEX('Policy Characteristics'!D:D,MATCH($C1099,'Policy Characteristics'!$C:$C,0)))</f>
        <v>Hydrogen Combustion</v>
      </c>
      <c r="K1099" s="176" t="str">
        <f>IF(ISBLANK(INDEX('Policy Characteristics'!E:E,MATCH($C1099,'Policy Characteristics'!$C:$C,0))),"",INDEX('Policy Characteristics'!E:E,MATCH($C1099,'Policy Characteristics'!$C:$C,0)))</f>
        <v>indst shift to hydrogen</v>
      </c>
      <c r="L1099" s="176">
        <f>IF(ISBLANK(INDEX('Policy Characteristics'!F:F,MATCH($C1099,'Policy Characteristics'!$C:$C,0))),"",INDEX('Policy Characteristics'!F:F,MATCH($C1099,'Policy Characteristics'!$C:$C,0)))</f>
        <v>0</v>
      </c>
      <c r="M1099" s="176">
        <f>IF(ISBLANK(INDEX('Policy Characteristics'!G:G,MATCH($C1099,'Policy Characteristics'!$C:$C,0))),"",INDEX('Policy Characteristics'!G:G,MATCH($C1099,'Policy Characteristics'!$C:$C,0)))</f>
        <v>1</v>
      </c>
      <c r="N1099" s="176">
        <f>IF(ISBLANK(INDEX('Policy Characteristics'!H:H,MATCH($C1099,'Policy Characteristics'!$C:$C,0))),"",INDEX('Policy Characteristics'!H:H,MATCH($C1099,'Policy Characteristics'!$C:$C,0)))</f>
        <v>0.01</v>
      </c>
      <c r="O1099" s="176" t="str">
        <f>IF(ISBLANK(INDEX('Policy Characteristics'!I:I,MATCH($C1099,'Policy Characteristics'!$C:$C,0))),"",INDEX('Policy Characteristics'!I:I,MATCH($C1099,'Policy Characteristics'!$C:$C,0)))</f>
        <v>% of fuel shifted</v>
      </c>
      <c r="P1099" s="176" t="str">
        <f>IF(ISBLANK(INDEX('Policy Characteristics'!J:J,MATCH($C1099,'Policy Characteristics'!$C:$C,0))),"",INDEX('Policy Characteristics'!J:J,MATCH($C1099,'Policy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99" s="176" t="str">
        <f>IF(ISBLANK(INDEX('Policy Characteristics'!K:K,MATCH($C1099,'Policy Characteristics'!$C:$C,0))),"",INDEX('Policy Characteristics'!K:K,MATCH($C1099,'Policy Characteristics'!$C:$C,0)))</f>
        <v>industry-ag-main.html#fuel-switching</v>
      </c>
      <c r="R1099" s="176" t="str">
        <f>IF(ISBLANK(INDEX('Policy Characteristics'!L:L,MATCH($C1099,'Policy Characteristics'!$C:$C,0))),"",INDEX('Policy Characteristics'!L:L,MATCH($C1099,'Policy Characteristics'!$C:$C,0)))</f>
        <v>industry-elec-and-hydrogen.html</v>
      </c>
    </row>
    <row r="1100" spans="1:18" s="2" customFormat="1" x14ac:dyDescent="0.25">
      <c r="A1100" s="176" t="str">
        <f>IF(ISBLANK(INDEX('Policy Characteristics'!A:A,MATCH($C1100,'Policy Characteristics'!$C:$C,0))),"",INDEX('Policy Characteristics'!A:A,MATCH($C1100,'Policy Characteristics'!$C:$C,0)))</f>
        <v>Industry</v>
      </c>
      <c r="B1100" s="184" t="str">
        <f>IF(ISBLANK(INDEX('Policy Characteristics'!B:B,MATCH($C1100,'Policy Characteristics'!$C:$C,0))),"",INDEX('Policy Characteristics'!B:B,MATCH($C1100,'Policy Characteristics'!$C:$C,0)))</f>
        <v>Hydrogen Combustion</v>
      </c>
      <c r="C1100" s="176" t="str">
        <f t="shared" si="44"/>
        <v>Fraction of Eligible Industrial Energy Use Shifted to Hydrogen</v>
      </c>
      <c r="D1100" s="6" t="s">
        <v>1933</v>
      </c>
      <c r="E1100" s="1" t="s">
        <v>2302</v>
      </c>
      <c r="F1100" t="s">
        <v>1633</v>
      </c>
      <c r="G1100" s="47" t="s">
        <v>2309</v>
      </c>
      <c r="H1100" s="44">
        <v>2046</v>
      </c>
      <c r="I1100" s="197" t="s">
        <v>44</v>
      </c>
      <c r="J1100" s="177" t="str">
        <f>IF(ISBLANK(INDEX('Policy Characteristics'!D:D,MATCH($C1100,'Policy Characteristics'!$C:$C,0))),"",INDEX('Policy Characteristics'!D:D,MATCH($C1100,'Policy Characteristics'!$C:$C,0)))</f>
        <v>Hydrogen Combustion</v>
      </c>
      <c r="K1100" s="176" t="str">
        <f>IF(ISBLANK(INDEX('Policy Characteristics'!E:E,MATCH($C1100,'Policy Characteristics'!$C:$C,0))),"",INDEX('Policy Characteristics'!E:E,MATCH($C1100,'Policy Characteristics'!$C:$C,0)))</f>
        <v>indst shift to hydrogen</v>
      </c>
      <c r="L1100" s="176">
        <f>IF(ISBLANK(INDEX('Policy Characteristics'!F:F,MATCH($C1100,'Policy Characteristics'!$C:$C,0))),"",INDEX('Policy Characteristics'!F:F,MATCH($C1100,'Policy Characteristics'!$C:$C,0)))</f>
        <v>0</v>
      </c>
      <c r="M1100" s="176">
        <f>IF(ISBLANK(INDEX('Policy Characteristics'!G:G,MATCH($C1100,'Policy Characteristics'!$C:$C,0))),"",INDEX('Policy Characteristics'!G:G,MATCH($C1100,'Policy Characteristics'!$C:$C,0)))</f>
        <v>1</v>
      </c>
      <c r="N1100" s="176">
        <f>IF(ISBLANK(INDEX('Policy Characteristics'!H:H,MATCH($C1100,'Policy Characteristics'!$C:$C,0))),"",INDEX('Policy Characteristics'!H:H,MATCH($C1100,'Policy Characteristics'!$C:$C,0)))</f>
        <v>0.01</v>
      </c>
      <c r="O1100" s="176" t="str">
        <f>IF(ISBLANK(INDEX('Policy Characteristics'!I:I,MATCH($C1100,'Policy Characteristics'!$C:$C,0))),"",INDEX('Policy Characteristics'!I:I,MATCH($C1100,'Policy Characteristics'!$C:$C,0)))</f>
        <v>% of fuel shifted</v>
      </c>
      <c r="P1100" s="176" t="str">
        <f>IF(ISBLANK(INDEX('Policy Characteristics'!J:J,MATCH($C1100,'Policy Characteristics'!$C:$C,0))),"",INDEX('Policy Characteristics'!J:J,MATCH($C1100,'Policy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00" s="176" t="str">
        <f>IF(ISBLANK(INDEX('Policy Characteristics'!K:K,MATCH($C1100,'Policy Characteristics'!$C:$C,0))),"",INDEX('Policy Characteristics'!K:K,MATCH($C1100,'Policy Characteristics'!$C:$C,0)))</f>
        <v>industry-ag-main.html#fuel-switching</v>
      </c>
      <c r="R1100" s="176" t="str">
        <f>IF(ISBLANK(INDEX('Policy Characteristics'!L:L,MATCH($C1100,'Policy Characteristics'!$C:$C,0))),"",INDEX('Policy Characteristics'!L:L,MATCH($C1100,'Policy Characteristics'!$C:$C,0)))</f>
        <v>industry-elec-and-hydrogen.html</v>
      </c>
    </row>
    <row r="1101" spans="1:18" s="2" customFormat="1" x14ac:dyDescent="0.25">
      <c r="A1101" s="176" t="str">
        <f>IF(ISBLANK(INDEX('Policy Characteristics'!A:A,MATCH($C1101,'Policy Characteristics'!$C:$C,0))),"",INDEX('Policy Characteristics'!A:A,MATCH($C1101,'Policy Characteristics'!$C:$C,0)))</f>
        <v>Industry</v>
      </c>
      <c r="B1101" s="184" t="str">
        <f>IF(ISBLANK(INDEX('Policy Characteristics'!B:B,MATCH($C1101,'Policy Characteristics'!$C:$C,0))),"",INDEX('Policy Characteristics'!B:B,MATCH($C1101,'Policy Characteristics'!$C:$C,0)))</f>
        <v>Hydrogen Combustion</v>
      </c>
      <c r="C1101" s="176" t="str">
        <f t="shared" si="44"/>
        <v>Fraction of Eligible Industrial Energy Use Shifted to Hydrogen</v>
      </c>
      <c r="D1101" s="6" t="s">
        <v>1933</v>
      </c>
      <c r="E1101" s="1" t="s">
        <v>2303</v>
      </c>
      <c r="F1101" t="s">
        <v>1633</v>
      </c>
      <c r="G1101" s="47" t="s">
        <v>2310</v>
      </c>
      <c r="H1101" s="44">
        <v>2047</v>
      </c>
      <c r="I1101" s="197" t="s">
        <v>44</v>
      </c>
      <c r="J1101" s="177" t="str">
        <f>IF(ISBLANK(INDEX('Policy Characteristics'!D:D,MATCH($C1101,'Policy Characteristics'!$C:$C,0))),"",INDEX('Policy Characteristics'!D:D,MATCH($C1101,'Policy Characteristics'!$C:$C,0)))</f>
        <v>Hydrogen Combustion</v>
      </c>
      <c r="K1101" s="176" t="str">
        <f>IF(ISBLANK(INDEX('Policy Characteristics'!E:E,MATCH($C1101,'Policy Characteristics'!$C:$C,0))),"",INDEX('Policy Characteristics'!E:E,MATCH($C1101,'Policy Characteristics'!$C:$C,0)))</f>
        <v>indst shift to hydrogen</v>
      </c>
      <c r="L1101" s="176">
        <f>IF(ISBLANK(INDEX('Policy Characteristics'!F:F,MATCH($C1101,'Policy Characteristics'!$C:$C,0))),"",INDEX('Policy Characteristics'!F:F,MATCH($C1101,'Policy Characteristics'!$C:$C,0)))</f>
        <v>0</v>
      </c>
      <c r="M1101" s="176">
        <f>IF(ISBLANK(INDEX('Policy Characteristics'!G:G,MATCH($C1101,'Policy Characteristics'!$C:$C,0))),"",INDEX('Policy Characteristics'!G:G,MATCH($C1101,'Policy Characteristics'!$C:$C,0)))</f>
        <v>1</v>
      </c>
      <c r="N1101" s="176">
        <f>IF(ISBLANK(INDEX('Policy Characteristics'!H:H,MATCH($C1101,'Policy Characteristics'!$C:$C,0))),"",INDEX('Policy Characteristics'!H:H,MATCH($C1101,'Policy Characteristics'!$C:$C,0)))</f>
        <v>0.01</v>
      </c>
      <c r="O1101" s="176" t="str">
        <f>IF(ISBLANK(INDEX('Policy Characteristics'!I:I,MATCH($C1101,'Policy Characteristics'!$C:$C,0))),"",INDEX('Policy Characteristics'!I:I,MATCH($C1101,'Policy Characteristics'!$C:$C,0)))</f>
        <v>% of fuel shifted</v>
      </c>
      <c r="P1101" s="176" t="str">
        <f>IF(ISBLANK(INDEX('Policy Characteristics'!J:J,MATCH($C1101,'Policy Characteristics'!$C:$C,0))),"",INDEX('Policy Characteristics'!J:J,MATCH($C1101,'Policy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01" s="176" t="str">
        <f>IF(ISBLANK(INDEX('Policy Characteristics'!K:K,MATCH($C1101,'Policy Characteristics'!$C:$C,0))),"",INDEX('Policy Characteristics'!K:K,MATCH($C1101,'Policy Characteristics'!$C:$C,0)))</f>
        <v>industry-ag-main.html#fuel-switching</v>
      </c>
      <c r="R1101" s="176" t="str">
        <f>IF(ISBLANK(INDEX('Policy Characteristics'!L:L,MATCH($C1101,'Policy Characteristics'!$C:$C,0))),"",INDEX('Policy Characteristics'!L:L,MATCH($C1101,'Policy Characteristics'!$C:$C,0)))</f>
        <v>industry-elec-and-hydrogen.html</v>
      </c>
    </row>
    <row r="1102" spans="1:18" s="2" customFormat="1" x14ac:dyDescent="0.25">
      <c r="A1102" s="176" t="str">
        <f>IF(ISBLANK(INDEX('Policy Characteristics'!A:A,MATCH($C1102,'Policy Characteristics'!$C:$C,0))),"",INDEX('Policy Characteristics'!A:A,MATCH($C1102,'Policy Characteristics'!$C:$C,0)))</f>
        <v>Industry</v>
      </c>
      <c r="B1102" s="184" t="str">
        <f>IF(ISBLANK(INDEX('Policy Characteristics'!B:B,MATCH($C1102,'Policy Characteristics'!$C:$C,0))),"",INDEX('Policy Characteristics'!B:B,MATCH($C1102,'Policy Characteristics'!$C:$C,0)))</f>
        <v>Hydrogen Combustion</v>
      </c>
      <c r="C1102" s="176" t="str">
        <f t="shared" si="44"/>
        <v>Fraction of Eligible Industrial Energy Use Shifted to Hydrogen</v>
      </c>
      <c r="D1102" s="6" t="s">
        <v>1933</v>
      </c>
      <c r="E1102" s="1" t="s">
        <v>2304</v>
      </c>
      <c r="F1102" t="s">
        <v>1633</v>
      </c>
      <c r="G1102" s="47" t="s">
        <v>2311</v>
      </c>
      <c r="H1102" s="44">
        <v>2048</v>
      </c>
      <c r="I1102" s="197" t="s">
        <v>44</v>
      </c>
      <c r="J1102" s="177" t="str">
        <f>IF(ISBLANK(INDEX('Policy Characteristics'!D:D,MATCH($C1102,'Policy Characteristics'!$C:$C,0))),"",INDEX('Policy Characteristics'!D:D,MATCH($C1102,'Policy Characteristics'!$C:$C,0)))</f>
        <v>Hydrogen Combustion</v>
      </c>
      <c r="K1102" s="176" t="str">
        <f>IF(ISBLANK(INDEX('Policy Characteristics'!E:E,MATCH($C1102,'Policy Characteristics'!$C:$C,0))),"",INDEX('Policy Characteristics'!E:E,MATCH($C1102,'Policy Characteristics'!$C:$C,0)))</f>
        <v>indst shift to hydrogen</v>
      </c>
      <c r="L1102" s="176">
        <f>IF(ISBLANK(INDEX('Policy Characteristics'!F:F,MATCH($C1102,'Policy Characteristics'!$C:$C,0))),"",INDEX('Policy Characteristics'!F:F,MATCH($C1102,'Policy Characteristics'!$C:$C,0)))</f>
        <v>0</v>
      </c>
      <c r="M1102" s="176">
        <f>IF(ISBLANK(INDEX('Policy Characteristics'!G:G,MATCH($C1102,'Policy Characteristics'!$C:$C,0))),"",INDEX('Policy Characteristics'!G:G,MATCH($C1102,'Policy Characteristics'!$C:$C,0)))</f>
        <v>1</v>
      </c>
      <c r="N1102" s="176">
        <f>IF(ISBLANK(INDEX('Policy Characteristics'!H:H,MATCH($C1102,'Policy Characteristics'!$C:$C,0))),"",INDEX('Policy Characteristics'!H:H,MATCH($C1102,'Policy Characteristics'!$C:$C,0)))</f>
        <v>0.01</v>
      </c>
      <c r="O1102" s="176" t="str">
        <f>IF(ISBLANK(INDEX('Policy Characteristics'!I:I,MATCH($C1102,'Policy Characteristics'!$C:$C,0))),"",INDEX('Policy Characteristics'!I:I,MATCH($C1102,'Policy Characteristics'!$C:$C,0)))</f>
        <v>% of fuel shifted</v>
      </c>
      <c r="P1102" s="176" t="str">
        <f>IF(ISBLANK(INDEX('Policy Characteristics'!J:J,MATCH($C1102,'Policy Characteristics'!$C:$C,0))),"",INDEX('Policy Characteristics'!J:J,MATCH($C1102,'Policy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02" s="176" t="str">
        <f>IF(ISBLANK(INDEX('Policy Characteristics'!K:K,MATCH($C1102,'Policy Characteristics'!$C:$C,0))),"",INDEX('Policy Characteristics'!K:K,MATCH($C1102,'Policy Characteristics'!$C:$C,0)))</f>
        <v>industry-ag-main.html#fuel-switching</v>
      </c>
      <c r="R1102" s="176" t="str">
        <f>IF(ISBLANK(INDEX('Policy Characteristics'!L:L,MATCH($C1102,'Policy Characteristics'!$C:$C,0))),"",INDEX('Policy Characteristics'!L:L,MATCH($C1102,'Policy Characteristics'!$C:$C,0)))</f>
        <v>industry-elec-and-hydrogen.html</v>
      </c>
    </row>
    <row r="1103" spans="1:18" s="2" customFormat="1" x14ac:dyDescent="0.25">
      <c r="A1103" s="176" t="str">
        <f>IF(ISBLANK(INDEX('Policy Characteristics'!A:A,MATCH($C1103,'Policy Characteristics'!$C:$C,0))),"",INDEX('Policy Characteristics'!A:A,MATCH($C1103,'Policy Characteristics'!$C:$C,0)))</f>
        <v>Industry</v>
      </c>
      <c r="B1103" s="184" t="str">
        <f>IF(ISBLANK(INDEX('Policy Characteristics'!B:B,MATCH($C1103,'Policy Characteristics'!$C:$C,0))),"",INDEX('Policy Characteristics'!B:B,MATCH($C1103,'Policy Characteristics'!$C:$C,0)))</f>
        <v>Hydrogen Combustion</v>
      </c>
      <c r="C1103" s="176" t="str">
        <f t="shared" si="44"/>
        <v>Fraction of Eligible Industrial Energy Use Shifted to Hydrogen</v>
      </c>
      <c r="D1103" s="6" t="s">
        <v>1933</v>
      </c>
      <c r="E1103" s="1" t="s">
        <v>2444</v>
      </c>
      <c r="F1103" t="s">
        <v>1633</v>
      </c>
      <c r="G1103" s="47" t="s">
        <v>2444</v>
      </c>
      <c r="H1103" s="44">
        <v>2049</v>
      </c>
      <c r="I1103" s="197" t="s">
        <v>44</v>
      </c>
      <c r="J1103" s="177" t="str">
        <f>IF(ISBLANK(INDEX('Policy Characteristics'!D:D,MATCH($C1103,'Policy Characteristics'!$C:$C,0))),"",INDEX('Policy Characteristics'!D:D,MATCH($C1103,'Policy Characteristics'!$C:$C,0)))</f>
        <v>Hydrogen Combustion</v>
      </c>
      <c r="K1103" s="176" t="str">
        <f>IF(ISBLANK(INDEX('Policy Characteristics'!E:E,MATCH($C1103,'Policy Characteristics'!$C:$C,0))),"",INDEX('Policy Characteristics'!E:E,MATCH($C1103,'Policy Characteristics'!$C:$C,0)))</f>
        <v>indst shift to hydrogen</v>
      </c>
      <c r="L1103" s="176">
        <f>IF(ISBLANK(INDEX('Policy Characteristics'!F:F,MATCH($C1103,'Policy Characteristics'!$C:$C,0))),"",INDEX('Policy Characteristics'!F:F,MATCH($C1103,'Policy Characteristics'!$C:$C,0)))</f>
        <v>0</v>
      </c>
      <c r="M1103" s="176">
        <f>IF(ISBLANK(INDEX('Policy Characteristics'!G:G,MATCH($C1103,'Policy Characteristics'!$C:$C,0))),"",INDEX('Policy Characteristics'!G:G,MATCH($C1103,'Policy Characteristics'!$C:$C,0)))</f>
        <v>1</v>
      </c>
      <c r="N1103" s="176">
        <f>IF(ISBLANK(INDEX('Policy Characteristics'!H:H,MATCH($C1103,'Policy Characteristics'!$C:$C,0))),"",INDEX('Policy Characteristics'!H:H,MATCH($C1103,'Policy Characteristics'!$C:$C,0)))</f>
        <v>0.01</v>
      </c>
      <c r="O1103" s="176" t="str">
        <f>IF(ISBLANK(INDEX('Policy Characteristics'!I:I,MATCH($C1103,'Policy Characteristics'!$C:$C,0))),"",INDEX('Policy Characteristics'!I:I,MATCH($C1103,'Policy Characteristics'!$C:$C,0)))</f>
        <v>% of fuel shifted</v>
      </c>
      <c r="P1103" s="176" t="str">
        <f>IF(ISBLANK(INDEX('Policy Characteristics'!J:J,MATCH($C1103,'Policy Characteristics'!$C:$C,0))),"",INDEX('Policy Characteristics'!J:J,MATCH($C1103,'Policy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03" s="176" t="str">
        <f>IF(ISBLANK(INDEX('Policy Characteristics'!K:K,MATCH($C1103,'Policy Characteristics'!$C:$C,0))),"",INDEX('Policy Characteristics'!K:K,MATCH($C1103,'Policy Characteristics'!$C:$C,0)))</f>
        <v>industry-ag-main.html#fuel-switching</v>
      </c>
      <c r="R1103" s="176" t="str">
        <f>IF(ISBLANK(INDEX('Policy Characteristics'!L:L,MATCH($C1103,'Policy Characteristics'!$C:$C,0))),"",INDEX('Policy Characteristics'!L:L,MATCH($C1103,'Policy Characteristics'!$C:$C,0)))</f>
        <v>industry-elec-and-hydrogen.html</v>
      </c>
    </row>
    <row r="1104" spans="1:18" s="2" customFormat="1" x14ac:dyDescent="0.25">
      <c r="A1104" s="176" t="str">
        <f>IF(ISBLANK(INDEX('Policy Characteristics'!A:A,MATCH($C1104,'Policy Characteristics'!$C:$C,0))),"",INDEX('Policy Characteristics'!A:A,MATCH($C1104,'Policy Characteristics'!$C:$C,0)))</f>
        <v>Industry</v>
      </c>
      <c r="B1104" s="184" t="str">
        <f>IF(ISBLANK(INDEX('Policy Characteristics'!B:B,MATCH($C1104,'Policy Characteristics'!$C:$C,0))),"",INDEX('Policy Characteristics'!B:B,MATCH($C1104,'Policy Characteristics'!$C:$C,0)))</f>
        <v>Hydrogen Combustion</v>
      </c>
      <c r="C1104" s="176" t="str">
        <f t="shared" si="44"/>
        <v>Fraction of Eligible Industrial Energy Use Shifted to Hydrogen</v>
      </c>
      <c r="D1104" s="6" t="s">
        <v>1934</v>
      </c>
      <c r="E1104" s="1" t="s">
        <v>2298</v>
      </c>
      <c r="F1104" t="s">
        <v>1898</v>
      </c>
      <c r="G1104" s="47" t="s">
        <v>2305</v>
      </c>
      <c r="H1104" s="44">
        <v>2050</v>
      </c>
      <c r="I1104" s="197" t="s">
        <v>43</v>
      </c>
      <c r="J1104" s="177" t="str">
        <f>IF(ISBLANK(INDEX('Policy Characteristics'!D:D,MATCH($C1104,'Policy Characteristics'!$C:$C,0))),"",INDEX('Policy Characteristics'!D:D,MATCH($C1104,'Policy Characteristics'!$C:$C,0)))</f>
        <v>Hydrogen Combustion</v>
      </c>
      <c r="K1104" s="176" t="str">
        <f>IF(ISBLANK(INDEX('Policy Characteristics'!E:E,MATCH($C1104,'Policy Characteristics'!$C:$C,0))),"",INDEX('Policy Characteristics'!E:E,MATCH($C1104,'Policy Characteristics'!$C:$C,0)))</f>
        <v>indst shift to hydrogen</v>
      </c>
      <c r="L1104" s="176">
        <f>IF(ISBLANK(INDEX('Policy Characteristics'!F:F,MATCH($C1104,'Policy Characteristics'!$C:$C,0))),"",INDEX('Policy Characteristics'!F:F,MATCH($C1104,'Policy Characteristics'!$C:$C,0)))</f>
        <v>0</v>
      </c>
      <c r="M1104" s="176">
        <f>IF(ISBLANK(INDEX('Policy Characteristics'!G:G,MATCH($C1104,'Policy Characteristics'!$C:$C,0))),"",INDEX('Policy Characteristics'!G:G,MATCH($C1104,'Policy Characteristics'!$C:$C,0)))</f>
        <v>1</v>
      </c>
      <c r="N1104" s="176">
        <f>IF(ISBLANK(INDEX('Policy Characteristics'!H:H,MATCH($C1104,'Policy Characteristics'!$C:$C,0))),"",INDEX('Policy Characteristics'!H:H,MATCH($C1104,'Policy Characteristics'!$C:$C,0)))</f>
        <v>0.01</v>
      </c>
      <c r="O1104" s="176" t="str">
        <f>IF(ISBLANK(INDEX('Policy Characteristics'!I:I,MATCH($C1104,'Policy Characteristics'!$C:$C,0))),"",INDEX('Policy Characteristics'!I:I,MATCH($C1104,'Policy Characteristics'!$C:$C,0)))</f>
        <v>% of fuel shifted</v>
      </c>
      <c r="P1104" s="176" t="str">
        <f>IF(ISBLANK(INDEX('Policy Characteristics'!J:J,MATCH($C1104,'Policy Characteristics'!$C:$C,0))),"",INDEX('Policy Characteristics'!J:J,MATCH($C1104,'Policy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04" s="176" t="str">
        <f>IF(ISBLANK(INDEX('Policy Characteristics'!K:K,MATCH($C1104,'Policy Characteristics'!$C:$C,0))),"",INDEX('Policy Characteristics'!K:K,MATCH($C1104,'Policy Characteristics'!$C:$C,0)))</f>
        <v>industry-ag-main.html#fuel-switching</v>
      </c>
      <c r="R1104" s="176" t="str">
        <f>IF(ISBLANK(INDEX('Policy Characteristics'!L:L,MATCH($C1104,'Policy Characteristics'!$C:$C,0))),"",INDEX('Policy Characteristics'!L:L,MATCH($C1104,'Policy Characteristics'!$C:$C,0)))</f>
        <v>industry-elec-and-hydrogen.html</v>
      </c>
    </row>
    <row r="1105" spans="1:18" s="2" customFormat="1" x14ac:dyDescent="0.25">
      <c r="A1105" s="176" t="str">
        <f>IF(ISBLANK(INDEX('Policy Characteristics'!A:A,MATCH($C1105,'Policy Characteristics'!$C:$C,0))),"",INDEX('Policy Characteristics'!A:A,MATCH($C1105,'Policy Characteristics'!$C:$C,0)))</f>
        <v>Industry</v>
      </c>
      <c r="B1105" s="184" t="str">
        <f>IF(ISBLANK(INDEX('Policy Characteristics'!B:B,MATCH($C1105,'Policy Characteristics'!$C:$C,0))),"",INDEX('Policy Characteristics'!B:B,MATCH($C1105,'Policy Characteristics'!$C:$C,0)))</f>
        <v>Hydrogen Combustion</v>
      </c>
      <c r="C1105" s="176" t="str">
        <f t="shared" si="44"/>
        <v>Fraction of Eligible Industrial Energy Use Shifted to Hydrogen</v>
      </c>
      <c r="D1105" s="6" t="s">
        <v>1934</v>
      </c>
      <c r="E1105" s="1" t="s">
        <v>2299</v>
      </c>
      <c r="F1105" t="s">
        <v>1898</v>
      </c>
      <c r="G1105" s="47" t="s">
        <v>2306</v>
      </c>
      <c r="H1105" s="44">
        <v>2051</v>
      </c>
      <c r="I1105" s="197" t="s">
        <v>43</v>
      </c>
      <c r="J1105" s="177" t="str">
        <f>IF(ISBLANK(INDEX('Policy Characteristics'!D:D,MATCH($C1105,'Policy Characteristics'!$C:$C,0))),"",INDEX('Policy Characteristics'!D:D,MATCH($C1105,'Policy Characteristics'!$C:$C,0)))</f>
        <v>Hydrogen Combustion</v>
      </c>
      <c r="K1105" s="176" t="str">
        <f>IF(ISBLANK(INDEX('Policy Characteristics'!E:E,MATCH($C1105,'Policy Characteristics'!$C:$C,0))),"",INDEX('Policy Characteristics'!E:E,MATCH($C1105,'Policy Characteristics'!$C:$C,0)))</f>
        <v>indst shift to hydrogen</v>
      </c>
      <c r="L1105" s="176">
        <f>IF(ISBLANK(INDEX('Policy Characteristics'!F:F,MATCH($C1105,'Policy Characteristics'!$C:$C,0))),"",INDEX('Policy Characteristics'!F:F,MATCH($C1105,'Policy Characteristics'!$C:$C,0)))</f>
        <v>0</v>
      </c>
      <c r="M1105" s="176">
        <f>IF(ISBLANK(INDEX('Policy Characteristics'!G:G,MATCH($C1105,'Policy Characteristics'!$C:$C,0))),"",INDEX('Policy Characteristics'!G:G,MATCH($C1105,'Policy Characteristics'!$C:$C,0)))</f>
        <v>1</v>
      </c>
      <c r="N1105" s="176">
        <f>IF(ISBLANK(INDEX('Policy Characteristics'!H:H,MATCH($C1105,'Policy Characteristics'!$C:$C,0))),"",INDEX('Policy Characteristics'!H:H,MATCH($C1105,'Policy Characteristics'!$C:$C,0)))</f>
        <v>0.01</v>
      </c>
      <c r="O1105" s="176" t="str">
        <f>IF(ISBLANK(INDEX('Policy Characteristics'!I:I,MATCH($C1105,'Policy Characteristics'!$C:$C,0))),"",INDEX('Policy Characteristics'!I:I,MATCH($C1105,'Policy Characteristics'!$C:$C,0)))</f>
        <v>% of fuel shifted</v>
      </c>
      <c r="P1105" s="176" t="str">
        <f>IF(ISBLANK(INDEX('Policy Characteristics'!J:J,MATCH($C1105,'Policy Characteristics'!$C:$C,0))),"",INDEX('Policy Characteristics'!J:J,MATCH($C1105,'Policy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05" s="176" t="str">
        <f>IF(ISBLANK(INDEX('Policy Characteristics'!K:K,MATCH($C1105,'Policy Characteristics'!$C:$C,0))),"",INDEX('Policy Characteristics'!K:K,MATCH($C1105,'Policy Characteristics'!$C:$C,0)))</f>
        <v>industry-ag-main.html#fuel-switching</v>
      </c>
      <c r="R1105" s="176" t="str">
        <f>IF(ISBLANK(INDEX('Policy Characteristics'!L:L,MATCH($C1105,'Policy Characteristics'!$C:$C,0))),"",INDEX('Policy Characteristics'!L:L,MATCH($C1105,'Policy Characteristics'!$C:$C,0)))</f>
        <v>industry-elec-and-hydrogen.html</v>
      </c>
    </row>
    <row r="1106" spans="1:18" s="2" customFormat="1" x14ac:dyDescent="0.25">
      <c r="A1106" s="176" t="str">
        <f>IF(ISBLANK(INDEX('Policy Characteristics'!A:A,MATCH($C1106,'Policy Characteristics'!$C:$C,0))),"",INDEX('Policy Characteristics'!A:A,MATCH($C1106,'Policy Characteristics'!$C:$C,0)))</f>
        <v>Industry</v>
      </c>
      <c r="B1106" s="184" t="str">
        <f>IF(ISBLANK(INDEX('Policy Characteristics'!B:B,MATCH($C1106,'Policy Characteristics'!$C:$C,0))),"",INDEX('Policy Characteristics'!B:B,MATCH($C1106,'Policy Characteristics'!$C:$C,0)))</f>
        <v>Hydrogen Combustion</v>
      </c>
      <c r="C1106" s="176" t="str">
        <f t="shared" si="44"/>
        <v>Fraction of Eligible Industrial Energy Use Shifted to Hydrogen</v>
      </c>
      <c r="D1106" s="6" t="s">
        <v>1934</v>
      </c>
      <c r="E1106" s="1" t="s">
        <v>2300</v>
      </c>
      <c r="F1106" t="s">
        <v>1898</v>
      </c>
      <c r="G1106" s="47" t="s">
        <v>2307</v>
      </c>
      <c r="H1106" s="44">
        <v>2052</v>
      </c>
      <c r="I1106" s="197" t="s">
        <v>43</v>
      </c>
      <c r="J1106" s="177" t="str">
        <f>IF(ISBLANK(INDEX('Policy Characteristics'!D:D,MATCH($C1106,'Policy Characteristics'!$C:$C,0))),"",INDEX('Policy Characteristics'!D:D,MATCH($C1106,'Policy Characteristics'!$C:$C,0)))</f>
        <v>Hydrogen Combustion</v>
      </c>
      <c r="K1106" s="176" t="str">
        <f>IF(ISBLANK(INDEX('Policy Characteristics'!E:E,MATCH($C1106,'Policy Characteristics'!$C:$C,0))),"",INDEX('Policy Characteristics'!E:E,MATCH($C1106,'Policy Characteristics'!$C:$C,0)))</f>
        <v>indst shift to hydrogen</v>
      </c>
      <c r="L1106" s="176">
        <f>IF(ISBLANK(INDEX('Policy Characteristics'!F:F,MATCH($C1106,'Policy Characteristics'!$C:$C,0))),"",INDEX('Policy Characteristics'!F:F,MATCH($C1106,'Policy Characteristics'!$C:$C,0)))</f>
        <v>0</v>
      </c>
      <c r="M1106" s="176">
        <f>IF(ISBLANK(INDEX('Policy Characteristics'!G:G,MATCH($C1106,'Policy Characteristics'!$C:$C,0))),"",INDEX('Policy Characteristics'!G:G,MATCH($C1106,'Policy Characteristics'!$C:$C,0)))</f>
        <v>1</v>
      </c>
      <c r="N1106" s="176">
        <f>IF(ISBLANK(INDEX('Policy Characteristics'!H:H,MATCH($C1106,'Policy Characteristics'!$C:$C,0))),"",INDEX('Policy Characteristics'!H:H,MATCH($C1106,'Policy Characteristics'!$C:$C,0)))</f>
        <v>0.01</v>
      </c>
      <c r="O1106" s="176" t="str">
        <f>IF(ISBLANK(INDEX('Policy Characteristics'!I:I,MATCH($C1106,'Policy Characteristics'!$C:$C,0))),"",INDEX('Policy Characteristics'!I:I,MATCH($C1106,'Policy Characteristics'!$C:$C,0)))</f>
        <v>% of fuel shifted</v>
      </c>
      <c r="P1106" s="176" t="str">
        <f>IF(ISBLANK(INDEX('Policy Characteristics'!J:J,MATCH($C1106,'Policy Characteristics'!$C:$C,0))),"",INDEX('Policy Characteristics'!J:J,MATCH($C1106,'Policy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06" s="176" t="str">
        <f>IF(ISBLANK(INDEX('Policy Characteristics'!K:K,MATCH($C1106,'Policy Characteristics'!$C:$C,0))),"",INDEX('Policy Characteristics'!K:K,MATCH($C1106,'Policy Characteristics'!$C:$C,0)))</f>
        <v>industry-ag-main.html#fuel-switching</v>
      </c>
      <c r="R1106" s="176" t="str">
        <f>IF(ISBLANK(INDEX('Policy Characteristics'!L:L,MATCH($C1106,'Policy Characteristics'!$C:$C,0))),"",INDEX('Policy Characteristics'!L:L,MATCH($C1106,'Policy Characteristics'!$C:$C,0)))</f>
        <v>industry-elec-and-hydrogen.html</v>
      </c>
    </row>
    <row r="1107" spans="1:18" s="2" customFormat="1" x14ac:dyDescent="0.25">
      <c r="A1107" s="176" t="str">
        <f>IF(ISBLANK(INDEX('Policy Characteristics'!A:A,MATCH($C1107,'Policy Characteristics'!$C:$C,0))),"",INDEX('Policy Characteristics'!A:A,MATCH($C1107,'Policy Characteristics'!$C:$C,0)))</f>
        <v>Industry</v>
      </c>
      <c r="B1107" s="184" t="str">
        <f>IF(ISBLANK(INDEX('Policy Characteristics'!B:B,MATCH($C1107,'Policy Characteristics'!$C:$C,0))),"",INDEX('Policy Characteristics'!B:B,MATCH($C1107,'Policy Characteristics'!$C:$C,0)))</f>
        <v>Hydrogen Combustion</v>
      </c>
      <c r="C1107" s="176" t="str">
        <f t="shared" si="44"/>
        <v>Fraction of Eligible Industrial Energy Use Shifted to Hydrogen</v>
      </c>
      <c r="D1107" s="6" t="s">
        <v>1934</v>
      </c>
      <c r="E1107" s="1" t="s">
        <v>2301</v>
      </c>
      <c r="F1107" t="s">
        <v>1898</v>
      </c>
      <c r="G1107" s="47" t="s">
        <v>2308</v>
      </c>
      <c r="H1107" s="44">
        <v>2053</v>
      </c>
      <c r="I1107" s="197" t="s">
        <v>43</v>
      </c>
      <c r="J1107" s="177" t="str">
        <f>IF(ISBLANK(INDEX('Policy Characteristics'!D:D,MATCH($C1107,'Policy Characteristics'!$C:$C,0))),"",INDEX('Policy Characteristics'!D:D,MATCH($C1107,'Policy Characteristics'!$C:$C,0)))</f>
        <v>Hydrogen Combustion</v>
      </c>
      <c r="K1107" s="176" t="str">
        <f>IF(ISBLANK(INDEX('Policy Characteristics'!E:E,MATCH($C1107,'Policy Characteristics'!$C:$C,0))),"",INDEX('Policy Characteristics'!E:E,MATCH($C1107,'Policy Characteristics'!$C:$C,0)))</f>
        <v>indst shift to hydrogen</v>
      </c>
      <c r="L1107" s="176">
        <f>IF(ISBLANK(INDEX('Policy Characteristics'!F:F,MATCH($C1107,'Policy Characteristics'!$C:$C,0))),"",INDEX('Policy Characteristics'!F:F,MATCH($C1107,'Policy Characteristics'!$C:$C,0)))</f>
        <v>0</v>
      </c>
      <c r="M1107" s="176">
        <f>IF(ISBLANK(INDEX('Policy Characteristics'!G:G,MATCH($C1107,'Policy Characteristics'!$C:$C,0))),"",INDEX('Policy Characteristics'!G:G,MATCH($C1107,'Policy Characteristics'!$C:$C,0)))</f>
        <v>1</v>
      </c>
      <c r="N1107" s="176">
        <f>IF(ISBLANK(INDEX('Policy Characteristics'!H:H,MATCH($C1107,'Policy Characteristics'!$C:$C,0))),"",INDEX('Policy Characteristics'!H:H,MATCH($C1107,'Policy Characteristics'!$C:$C,0)))</f>
        <v>0.01</v>
      </c>
      <c r="O1107" s="176" t="str">
        <f>IF(ISBLANK(INDEX('Policy Characteristics'!I:I,MATCH($C1107,'Policy Characteristics'!$C:$C,0))),"",INDEX('Policy Characteristics'!I:I,MATCH($C1107,'Policy Characteristics'!$C:$C,0)))</f>
        <v>% of fuel shifted</v>
      </c>
      <c r="P1107" s="176" t="str">
        <f>IF(ISBLANK(INDEX('Policy Characteristics'!J:J,MATCH($C1107,'Policy Characteristics'!$C:$C,0))),"",INDEX('Policy Characteristics'!J:J,MATCH($C1107,'Policy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07" s="176" t="str">
        <f>IF(ISBLANK(INDEX('Policy Characteristics'!K:K,MATCH($C1107,'Policy Characteristics'!$C:$C,0))),"",INDEX('Policy Characteristics'!K:K,MATCH($C1107,'Policy Characteristics'!$C:$C,0)))</f>
        <v>industry-ag-main.html#fuel-switching</v>
      </c>
      <c r="R1107" s="176" t="str">
        <f>IF(ISBLANK(INDEX('Policy Characteristics'!L:L,MATCH($C1107,'Policy Characteristics'!$C:$C,0))),"",INDEX('Policy Characteristics'!L:L,MATCH($C1107,'Policy Characteristics'!$C:$C,0)))</f>
        <v>industry-elec-and-hydrogen.html</v>
      </c>
    </row>
    <row r="1108" spans="1:18" s="2" customFormat="1" x14ac:dyDescent="0.25">
      <c r="A1108" s="176" t="str">
        <f>IF(ISBLANK(INDEX('Policy Characteristics'!A:A,MATCH($C1108,'Policy Characteristics'!$C:$C,0))),"",INDEX('Policy Characteristics'!A:A,MATCH($C1108,'Policy Characteristics'!$C:$C,0)))</f>
        <v>Industry</v>
      </c>
      <c r="B1108" s="184" t="str">
        <f>IF(ISBLANK(INDEX('Policy Characteristics'!B:B,MATCH($C1108,'Policy Characteristics'!$C:$C,0))),"",INDEX('Policy Characteristics'!B:B,MATCH($C1108,'Policy Characteristics'!$C:$C,0)))</f>
        <v>Hydrogen Combustion</v>
      </c>
      <c r="C1108" s="176" t="str">
        <f t="shared" si="44"/>
        <v>Fraction of Eligible Industrial Energy Use Shifted to Hydrogen</v>
      </c>
      <c r="D1108" s="6" t="s">
        <v>1934</v>
      </c>
      <c r="E1108" s="1" t="s">
        <v>2302</v>
      </c>
      <c r="F1108" t="s">
        <v>1898</v>
      </c>
      <c r="G1108" s="47" t="s">
        <v>2309</v>
      </c>
      <c r="H1108" s="44">
        <v>2054</v>
      </c>
      <c r="I1108" s="197" t="s">
        <v>44</v>
      </c>
      <c r="J1108" s="177" t="str">
        <f>IF(ISBLANK(INDEX('Policy Characteristics'!D:D,MATCH($C1108,'Policy Characteristics'!$C:$C,0))),"",INDEX('Policy Characteristics'!D:D,MATCH($C1108,'Policy Characteristics'!$C:$C,0)))</f>
        <v>Hydrogen Combustion</v>
      </c>
      <c r="K1108" s="176" t="str">
        <f>IF(ISBLANK(INDEX('Policy Characteristics'!E:E,MATCH($C1108,'Policy Characteristics'!$C:$C,0))),"",INDEX('Policy Characteristics'!E:E,MATCH($C1108,'Policy Characteristics'!$C:$C,0)))</f>
        <v>indst shift to hydrogen</v>
      </c>
      <c r="L1108" s="176">
        <f>IF(ISBLANK(INDEX('Policy Characteristics'!F:F,MATCH($C1108,'Policy Characteristics'!$C:$C,0))),"",INDEX('Policy Characteristics'!F:F,MATCH($C1108,'Policy Characteristics'!$C:$C,0)))</f>
        <v>0</v>
      </c>
      <c r="M1108" s="176">
        <f>IF(ISBLANK(INDEX('Policy Characteristics'!G:G,MATCH($C1108,'Policy Characteristics'!$C:$C,0))),"",INDEX('Policy Characteristics'!G:G,MATCH($C1108,'Policy Characteristics'!$C:$C,0)))</f>
        <v>1</v>
      </c>
      <c r="N1108" s="176">
        <f>IF(ISBLANK(INDEX('Policy Characteristics'!H:H,MATCH($C1108,'Policy Characteristics'!$C:$C,0))),"",INDEX('Policy Characteristics'!H:H,MATCH($C1108,'Policy Characteristics'!$C:$C,0)))</f>
        <v>0.01</v>
      </c>
      <c r="O1108" s="176" t="str">
        <f>IF(ISBLANK(INDEX('Policy Characteristics'!I:I,MATCH($C1108,'Policy Characteristics'!$C:$C,0))),"",INDEX('Policy Characteristics'!I:I,MATCH($C1108,'Policy Characteristics'!$C:$C,0)))</f>
        <v>% of fuel shifted</v>
      </c>
      <c r="P1108" s="176" t="str">
        <f>IF(ISBLANK(INDEX('Policy Characteristics'!J:J,MATCH($C1108,'Policy Characteristics'!$C:$C,0))),"",INDEX('Policy Characteristics'!J:J,MATCH($C1108,'Policy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08" s="176" t="str">
        <f>IF(ISBLANK(INDEX('Policy Characteristics'!K:K,MATCH($C1108,'Policy Characteristics'!$C:$C,0))),"",INDEX('Policy Characteristics'!K:K,MATCH($C1108,'Policy Characteristics'!$C:$C,0)))</f>
        <v>industry-ag-main.html#fuel-switching</v>
      </c>
      <c r="R1108" s="176" t="str">
        <f>IF(ISBLANK(INDEX('Policy Characteristics'!L:L,MATCH($C1108,'Policy Characteristics'!$C:$C,0))),"",INDEX('Policy Characteristics'!L:L,MATCH($C1108,'Policy Characteristics'!$C:$C,0)))</f>
        <v>industry-elec-and-hydrogen.html</v>
      </c>
    </row>
    <row r="1109" spans="1:18" s="2" customFormat="1" x14ac:dyDescent="0.25">
      <c r="A1109" s="176" t="str">
        <f>IF(ISBLANK(INDEX('Policy Characteristics'!A:A,MATCH($C1109,'Policy Characteristics'!$C:$C,0))),"",INDEX('Policy Characteristics'!A:A,MATCH($C1109,'Policy Characteristics'!$C:$C,0)))</f>
        <v>Industry</v>
      </c>
      <c r="B1109" s="184" t="str">
        <f>IF(ISBLANK(INDEX('Policy Characteristics'!B:B,MATCH($C1109,'Policy Characteristics'!$C:$C,0))),"",INDEX('Policy Characteristics'!B:B,MATCH($C1109,'Policy Characteristics'!$C:$C,0)))</f>
        <v>Hydrogen Combustion</v>
      </c>
      <c r="C1109" s="176" t="str">
        <f t="shared" si="44"/>
        <v>Fraction of Eligible Industrial Energy Use Shifted to Hydrogen</v>
      </c>
      <c r="D1109" s="6" t="s">
        <v>1934</v>
      </c>
      <c r="E1109" s="1" t="s">
        <v>2303</v>
      </c>
      <c r="F1109" t="s">
        <v>1898</v>
      </c>
      <c r="G1109" s="47" t="s">
        <v>2310</v>
      </c>
      <c r="H1109" s="44">
        <v>2055</v>
      </c>
      <c r="I1109" s="197" t="s">
        <v>44</v>
      </c>
      <c r="J1109" s="177" t="str">
        <f>IF(ISBLANK(INDEX('Policy Characteristics'!D:D,MATCH($C1109,'Policy Characteristics'!$C:$C,0))),"",INDEX('Policy Characteristics'!D:D,MATCH($C1109,'Policy Characteristics'!$C:$C,0)))</f>
        <v>Hydrogen Combustion</v>
      </c>
      <c r="K1109" s="176" t="str">
        <f>IF(ISBLANK(INDEX('Policy Characteristics'!E:E,MATCH($C1109,'Policy Characteristics'!$C:$C,0))),"",INDEX('Policy Characteristics'!E:E,MATCH($C1109,'Policy Characteristics'!$C:$C,0)))</f>
        <v>indst shift to hydrogen</v>
      </c>
      <c r="L1109" s="176">
        <f>IF(ISBLANK(INDEX('Policy Characteristics'!F:F,MATCH($C1109,'Policy Characteristics'!$C:$C,0))),"",INDEX('Policy Characteristics'!F:F,MATCH($C1109,'Policy Characteristics'!$C:$C,0)))</f>
        <v>0</v>
      </c>
      <c r="M1109" s="176">
        <f>IF(ISBLANK(INDEX('Policy Characteristics'!G:G,MATCH($C1109,'Policy Characteristics'!$C:$C,0))),"",INDEX('Policy Characteristics'!G:G,MATCH($C1109,'Policy Characteristics'!$C:$C,0)))</f>
        <v>1</v>
      </c>
      <c r="N1109" s="176">
        <f>IF(ISBLANK(INDEX('Policy Characteristics'!H:H,MATCH($C1109,'Policy Characteristics'!$C:$C,0))),"",INDEX('Policy Characteristics'!H:H,MATCH($C1109,'Policy Characteristics'!$C:$C,0)))</f>
        <v>0.01</v>
      </c>
      <c r="O1109" s="176" t="str">
        <f>IF(ISBLANK(INDEX('Policy Characteristics'!I:I,MATCH($C1109,'Policy Characteristics'!$C:$C,0))),"",INDEX('Policy Characteristics'!I:I,MATCH($C1109,'Policy Characteristics'!$C:$C,0)))</f>
        <v>% of fuel shifted</v>
      </c>
      <c r="P1109" s="176" t="str">
        <f>IF(ISBLANK(INDEX('Policy Characteristics'!J:J,MATCH($C1109,'Policy Characteristics'!$C:$C,0))),"",INDEX('Policy Characteristics'!J:J,MATCH($C1109,'Policy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09" s="176" t="str">
        <f>IF(ISBLANK(INDEX('Policy Characteristics'!K:K,MATCH($C1109,'Policy Characteristics'!$C:$C,0))),"",INDEX('Policy Characteristics'!K:K,MATCH($C1109,'Policy Characteristics'!$C:$C,0)))</f>
        <v>industry-ag-main.html#fuel-switching</v>
      </c>
      <c r="R1109" s="176" t="str">
        <f>IF(ISBLANK(INDEX('Policy Characteristics'!L:L,MATCH($C1109,'Policy Characteristics'!$C:$C,0))),"",INDEX('Policy Characteristics'!L:L,MATCH($C1109,'Policy Characteristics'!$C:$C,0)))</f>
        <v>industry-elec-and-hydrogen.html</v>
      </c>
    </row>
    <row r="1110" spans="1:18" s="2" customFormat="1" x14ac:dyDescent="0.25">
      <c r="A1110" s="176" t="str">
        <f>IF(ISBLANK(INDEX('Policy Characteristics'!A:A,MATCH($C1110,'Policy Characteristics'!$C:$C,0))),"",INDEX('Policy Characteristics'!A:A,MATCH($C1110,'Policy Characteristics'!$C:$C,0)))</f>
        <v>Industry</v>
      </c>
      <c r="B1110" s="184" t="str">
        <f>IF(ISBLANK(INDEX('Policy Characteristics'!B:B,MATCH($C1110,'Policy Characteristics'!$C:$C,0))),"",INDEX('Policy Characteristics'!B:B,MATCH($C1110,'Policy Characteristics'!$C:$C,0)))</f>
        <v>Hydrogen Combustion</v>
      </c>
      <c r="C1110" s="176" t="str">
        <f t="shared" si="44"/>
        <v>Fraction of Eligible Industrial Energy Use Shifted to Hydrogen</v>
      </c>
      <c r="D1110" s="6" t="s">
        <v>1934</v>
      </c>
      <c r="E1110" s="1" t="s">
        <v>2304</v>
      </c>
      <c r="F1110" t="s">
        <v>1898</v>
      </c>
      <c r="G1110" s="47" t="s">
        <v>2311</v>
      </c>
      <c r="H1110" s="44">
        <v>2056</v>
      </c>
      <c r="I1110" s="197" t="s">
        <v>44</v>
      </c>
      <c r="J1110" s="177" t="str">
        <f>IF(ISBLANK(INDEX('Policy Characteristics'!D:D,MATCH($C1110,'Policy Characteristics'!$C:$C,0))),"",INDEX('Policy Characteristics'!D:D,MATCH($C1110,'Policy Characteristics'!$C:$C,0)))</f>
        <v>Hydrogen Combustion</v>
      </c>
      <c r="K1110" s="176" t="str">
        <f>IF(ISBLANK(INDEX('Policy Characteristics'!E:E,MATCH($C1110,'Policy Characteristics'!$C:$C,0))),"",INDEX('Policy Characteristics'!E:E,MATCH($C1110,'Policy Characteristics'!$C:$C,0)))</f>
        <v>indst shift to hydrogen</v>
      </c>
      <c r="L1110" s="176">
        <f>IF(ISBLANK(INDEX('Policy Characteristics'!F:F,MATCH($C1110,'Policy Characteristics'!$C:$C,0))),"",INDEX('Policy Characteristics'!F:F,MATCH($C1110,'Policy Characteristics'!$C:$C,0)))</f>
        <v>0</v>
      </c>
      <c r="M1110" s="176">
        <f>IF(ISBLANK(INDEX('Policy Characteristics'!G:G,MATCH($C1110,'Policy Characteristics'!$C:$C,0))),"",INDEX('Policy Characteristics'!G:G,MATCH($C1110,'Policy Characteristics'!$C:$C,0)))</f>
        <v>1</v>
      </c>
      <c r="N1110" s="176">
        <f>IF(ISBLANK(INDEX('Policy Characteristics'!H:H,MATCH($C1110,'Policy Characteristics'!$C:$C,0))),"",INDEX('Policy Characteristics'!H:H,MATCH($C1110,'Policy Characteristics'!$C:$C,0)))</f>
        <v>0.01</v>
      </c>
      <c r="O1110" s="176" t="str">
        <f>IF(ISBLANK(INDEX('Policy Characteristics'!I:I,MATCH($C1110,'Policy Characteristics'!$C:$C,0))),"",INDEX('Policy Characteristics'!I:I,MATCH($C1110,'Policy Characteristics'!$C:$C,0)))</f>
        <v>% of fuel shifted</v>
      </c>
      <c r="P1110" s="176" t="str">
        <f>IF(ISBLANK(INDEX('Policy Characteristics'!J:J,MATCH($C1110,'Policy Characteristics'!$C:$C,0))),"",INDEX('Policy Characteristics'!J:J,MATCH($C1110,'Policy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10" s="176" t="str">
        <f>IF(ISBLANK(INDEX('Policy Characteristics'!K:K,MATCH($C1110,'Policy Characteristics'!$C:$C,0))),"",INDEX('Policy Characteristics'!K:K,MATCH($C1110,'Policy Characteristics'!$C:$C,0)))</f>
        <v>industry-ag-main.html#fuel-switching</v>
      </c>
      <c r="R1110" s="176" t="str">
        <f>IF(ISBLANK(INDEX('Policy Characteristics'!L:L,MATCH($C1110,'Policy Characteristics'!$C:$C,0))),"",INDEX('Policy Characteristics'!L:L,MATCH($C1110,'Policy Characteristics'!$C:$C,0)))</f>
        <v>industry-elec-and-hydrogen.html</v>
      </c>
    </row>
    <row r="1111" spans="1:18" s="2" customFormat="1" x14ac:dyDescent="0.25">
      <c r="A1111" s="176" t="str">
        <f>IF(ISBLANK(INDEX('Policy Characteristics'!A:A,MATCH($C1111,'Policy Characteristics'!$C:$C,0))),"",INDEX('Policy Characteristics'!A:A,MATCH($C1111,'Policy Characteristics'!$C:$C,0)))</f>
        <v>Industry</v>
      </c>
      <c r="B1111" s="184" t="str">
        <f>IF(ISBLANK(INDEX('Policy Characteristics'!B:B,MATCH($C1111,'Policy Characteristics'!$C:$C,0))),"",INDEX('Policy Characteristics'!B:B,MATCH($C1111,'Policy Characteristics'!$C:$C,0)))</f>
        <v>Hydrogen Combustion</v>
      </c>
      <c r="C1111" s="176" t="str">
        <f t="shared" si="44"/>
        <v>Fraction of Eligible Industrial Energy Use Shifted to Hydrogen</v>
      </c>
      <c r="D1111" s="6" t="s">
        <v>1934</v>
      </c>
      <c r="E1111" s="1" t="s">
        <v>2444</v>
      </c>
      <c r="F1111" t="s">
        <v>1898</v>
      </c>
      <c r="G1111" s="47" t="s">
        <v>2444</v>
      </c>
      <c r="H1111" s="44">
        <v>2057</v>
      </c>
      <c r="I1111" s="197" t="s">
        <v>44</v>
      </c>
      <c r="J1111" s="177" t="str">
        <f>IF(ISBLANK(INDEX('Policy Characteristics'!D:D,MATCH($C1111,'Policy Characteristics'!$C:$C,0))),"",INDEX('Policy Characteristics'!D:D,MATCH($C1111,'Policy Characteristics'!$C:$C,0)))</f>
        <v>Hydrogen Combustion</v>
      </c>
      <c r="K1111" s="176" t="str">
        <f>IF(ISBLANK(INDEX('Policy Characteristics'!E:E,MATCH($C1111,'Policy Characteristics'!$C:$C,0))),"",INDEX('Policy Characteristics'!E:E,MATCH($C1111,'Policy Characteristics'!$C:$C,0)))</f>
        <v>indst shift to hydrogen</v>
      </c>
      <c r="L1111" s="176">
        <f>IF(ISBLANK(INDEX('Policy Characteristics'!F:F,MATCH($C1111,'Policy Characteristics'!$C:$C,0))),"",INDEX('Policy Characteristics'!F:F,MATCH($C1111,'Policy Characteristics'!$C:$C,0)))</f>
        <v>0</v>
      </c>
      <c r="M1111" s="176">
        <f>IF(ISBLANK(INDEX('Policy Characteristics'!G:G,MATCH($C1111,'Policy Characteristics'!$C:$C,0))),"",INDEX('Policy Characteristics'!G:G,MATCH($C1111,'Policy Characteristics'!$C:$C,0)))</f>
        <v>1</v>
      </c>
      <c r="N1111" s="176">
        <f>IF(ISBLANK(INDEX('Policy Characteristics'!H:H,MATCH($C1111,'Policy Characteristics'!$C:$C,0))),"",INDEX('Policy Characteristics'!H:H,MATCH($C1111,'Policy Characteristics'!$C:$C,0)))</f>
        <v>0.01</v>
      </c>
      <c r="O1111" s="176" t="str">
        <f>IF(ISBLANK(INDEX('Policy Characteristics'!I:I,MATCH($C1111,'Policy Characteristics'!$C:$C,0))),"",INDEX('Policy Characteristics'!I:I,MATCH($C1111,'Policy Characteristics'!$C:$C,0)))</f>
        <v>% of fuel shifted</v>
      </c>
      <c r="P1111" s="176" t="str">
        <f>IF(ISBLANK(INDEX('Policy Characteristics'!J:J,MATCH($C1111,'Policy Characteristics'!$C:$C,0))),"",INDEX('Policy Characteristics'!J:J,MATCH($C1111,'Policy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11" s="176" t="str">
        <f>IF(ISBLANK(INDEX('Policy Characteristics'!K:K,MATCH($C1111,'Policy Characteristics'!$C:$C,0))),"",INDEX('Policy Characteristics'!K:K,MATCH($C1111,'Policy Characteristics'!$C:$C,0)))</f>
        <v>industry-ag-main.html#fuel-switching</v>
      </c>
      <c r="R1111" s="176" t="str">
        <f>IF(ISBLANK(INDEX('Policy Characteristics'!L:L,MATCH($C1111,'Policy Characteristics'!$C:$C,0))),"",INDEX('Policy Characteristics'!L:L,MATCH($C1111,'Policy Characteristics'!$C:$C,0)))</f>
        <v>industry-elec-and-hydrogen.html</v>
      </c>
    </row>
    <row r="1112" spans="1:18" s="2" customFormat="1" x14ac:dyDescent="0.25">
      <c r="A1112" s="176" t="str">
        <f>IF(ISBLANK(INDEX('Policy Characteristics'!A:A,MATCH($C1112,'Policy Characteristics'!$C:$C,0))),"",INDEX('Policy Characteristics'!A:A,MATCH($C1112,'Policy Characteristics'!$C:$C,0)))</f>
        <v>Industry</v>
      </c>
      <c r="B1112" s="184" t="str">
        <f>IF(ISBLANK(INDEX('Policy Characteristics'!B:B,MATCH($C1112,'Policy Characteristics'!$C:$C,0))),"",INDEX('Policy Characteristics'!B:B,MATCH($C1112,'Policy Characteristics'!$C:$C,0)))</f>
        <v>Hydrogen Combustion</v>
      </c>
      <c r="C1112" s="176" t="str">
        <f t="shared" si="44"/>
        <v>Fraction of Eligible Industrial Energy Use Shifted to Hydrogen</v>
      </c>
      <c r="D1112" s="6" t="s">
        <v>1935</v>
      </c>
      <c r="E1112" s="1" t="s">
        <v>2298</v>
      </c>
      <c r="F1112" t="s">
        <v>1899</v>
      </c>
      <c r="G1112" s="47" t="s">
        <v>2305</v>
      </c>
      <c r="H1112" s="44">
        <v>2058</v>
      </c>
      <c r="I1112" s="197" t="s">
        <v>44</v>
      </c>
      <c r="J1112" s="177" t="str">
        <f>IF(ISBLANK(INDEX('Policy Characteristics'!D:D,MATCH($C1112,'Policy Characteristics'!$C:$C,0))),"",INDEX('Policy Characteristics'!D:D,MATCH($C1112,'Policy Characteristics'!$C:$C,0)))</f>
        <v>Hydrogen Combustion</v>
      </c>
      <c r="K1112" s="176" t="str">
        <f>IF(ISBLANK(INDEX('Policy Characteristics'!E:E,MATCH($C1112,'Policy Characteristics'!$C:$C,0))),"",INDEX('Policy Characteristics'!E:E,MATCH($C1112,'Policy Characteristics'!$C:$C,0)))</f>
        <v>indst shift to hydrogen</v>
      </c>
      <c r="L1112" s="176">
        <f>IF(ISBLANK(INDEX('Policy Characteristics'!F:F,MATCH($C1112,'Policy Characteristics'!$C:$C,0))),"",INDEX('Policy Characteristics'!F:F,MATCH($C1112,'Policy Characteristics'!$C:$C,0)))</f>
        <v>0</v>
      </c>
      <c r="M1112" s="176">
        <f>IF(ISBLANK(INDEX('Policy Characteristics'!G:G,MATCH($C1112,'Policy Characteristics'!$C:$C,0))),"",INDEX('Policy Characteristics'!G:G,MATCH($C1112,'Policy Characteristics'!$C:$C,0)))</f>
        <v>1</v>
      </c>
      <c r="N1112" s="176">
        <f>IF(ISBLANK(INDEX('Policy Characteristics'!H:H,MATCH($C1112,'Policy Characteristics'!$C:$C,0))),"",INDEX('Policy Characteristics'!H:H,MATCH($C1112,'Policy Characteristics'!$C:$C,0)))</f>
        <v>0.01</v>
      </c>
      <c r="O1112" s="176" t="str">
        <f>IF(ISBLANK(INDEX('Policy Characteristics'!I:I,MATCH($C1112,'Policy Characteristics'!$C:$C,0))),"",INDEX('Policy Characteristics'!I:I,MATCH($C1112,'Policy Characteristics'!$C:$C,0)))</f>
        <v>% of fuel shifted</v>
      </c>
      <c r="P1112" s="176" t="str">
        <f>IF(ISBLANK(INDEX('Policy Characteristics'!J:J,MATCH($C1112,'Policy Characteristics'!$C:$C,0))),"",INDEX('Policy Characteristics'!J:J,MATCH($C1112,'Policy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12" s="176" t="str">
        <f>IF(ISBLANK(INDEX('Policy Characteristics'!K:K,MATCH($C1112,'Policy Characteristics'!$C:$C,0))),"",INDEX('Policy Characteristics'!K:K,MATCH($C1112,'Policy Characteristics'!$C:$C,0)))</f>
        <v>industry-ag-main.html#fuel-switching</v>
      </c>
      <c r="R1112" s="176" t="str">
        <f>IF(ISBLANK(INDEX('Policy Characteristics'!L:L,MATCH($C1112,'Policy Characteristics'!$C:$C,0))),"",INDEX('Policy Characteristics'!L:L,MATCH($C1112,'Policy Characteristics'!$C:$C,0)))</f>
        <v>industry-elec-and-hydrogen.html</v>
      </c>
    </row>
    <row r="1113" spans="1:18" s="2" customFormat="1" x14ac:dyDescent="0.25">
      <c r="A1113" s="176" t="str">
        <f>IF(ISBLANK(INDEX('Policy Characteristics'!A:A,MATCH($C1113,'Policy Characteristics'!$C:$C,0))),"",INDEX('Policy Characteristics'!A:A,MATCH($C1113,'Policy Characteristics'!$C:$C,0)))</f>
        <v>Industry</v>
      </c>
      <c r="B1113" s="184" t="str">
        <f>IF(ISBLANK(INDEX('Policy Characteristics'!B:B,MATCH($C1113,'Policy Characteristics'!$C:$C,0))),"",INDEX('Policy Characteristics'!B:B,MATCH($C1113,'Policy Characteristics'!$C:$C,0)))</f>
        <v>Hydrogen Combustion</v>
      </c>
      <c r="C1113" s="176" t="str">
        <f t="shared" si="44"/>
        <v>Fraction of Eligible Industrial Energy Use Shifted to Hydrogen</v>
      </c>
      <c r="D1113" s="6" t="s">
        <v>1935</v>
      </c>
      <c r="E1113" s="1" t="s">
        <v>2299</v>
      </c>
      <c r="F1113" t="s">
        <v>1899</v>
      </c>
      <c r="G1113" s="47" t="s">
        <v>2306</v>
      </c>
      <c r="H1113" s="44">
        <v>2059</v>
      </c>
      <c r="I1113" s="197" t="s">
        <v>44</v>
      </c>
      <c r="J1113" s="177" t="str">
        <f>IF(ISBLANK(INDEX('Policy Characteristics'!D:D,MATCH($C1113,'Policy Characteristics'!$C:$C,0))),"",INDEX('Policy Characteristics'!D:D,MATCH($C1113,'Policy Characteristics'!$C:$C,0)))</f>
        <v>Hydrogen Combustion</v>
      </c>
      <c r="K1113" s="176" t="str">
        <f>IF(ISBLANK(INDEX('Policy Characteristics'!E:E,MATCH($C1113,'Policy Characteristics'!$C:$C,0))),"",INDEX('Policy Characteristics'!E:E,MATCH($C1113,'Policy Characteristics'!$C:$C,0)))</f>
        <v>indst shift to hydrogen</v>
      </c>
      <c r="L1113" s="176">
        <f>IF(ISBLANK(INDEX('Policy Characteristics'!F:F,MATCH($C1113,'Policy Characteristics'!$C:$C,0))),"",INDEX('Policy Characteristics'!F:F,MATCH($C1113,'Policy Characteristics'!$C:$C,0)))</f>
        <v>0</v>
      </c>
      <c r="M1113" s="176">
        <f>IF(ISBLANK(INDEX('Policy Characteristics'!G:G,MATCH($C1113,'Policy Characteristics'!$C:$C,0))),"",INDEX('Policy Characteristics'!G:G,MATCH($C1113,'Policy Characteristics'!$C:$C,0)))</f>
        <v>1</v>
      </c>
      <c r="N1113" s="176">
        <f>IF(ISBLANK(INDEX('Policy Characteristics'!H:H,MATCH($C1113,'Policy Characteristics'!$C:$C,0))),"",INDEX('Policy Characteristics'!H:H,MATCH($C1113,'Policy Characteristics'!$C:$C,0)))</f>
        <v>0.01</v>
      </c>
      <c r="O1113" s="176" t="str">
        <f>IF(ISBLANK(INDEX('Policy Characteristics'!I:I,MATCH($C1113,'Policy Characteristics'!$C:$C,0))),"",INDEX('Policy Characteristics'!I:I,MATCH($C1113,'Policy Characteristics'!$C:$C,0)))</f>
        <v>% of fuel shifted</v>
      </c>
      <c r="P1113" s="176" t="str">
        <f>IF(ISBLANK(INDEX('Policy Characteristics'!J:J,MATCH($C1113,'Policy Characteristics'!$C:$C,0))),"",INDEX('Policy Characteristics'!J:J,MATCH($C1113,'Policy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13" s="176" t="str">
        <f>IF(ISBLANK(INDEX('Policy Characteristics'!K:K,MATCH($C1113,'Policy Characteristics'!$C:$C,0))),"",INDEX('Policy Characteristics'!K:K,MATCH($C1113,'Policy Characteristics'!$C:$C,0)))</f>
        <v>industry-ag-main.html#fuel-switching</v>
      </c>
      <c r="R1113" s="176" t="str">
        <f>IF(ISBLANK(INDEX('Policy Characteristics'!L:L,MATCH($C1113,'Policy Characteristics'!$C:$C,0))),"",INDEX('Policy Characteristics'!L:L,MATCH($C1113,'Policy Characteristics'!$C:$C,0)))</f>
        <v>industry-elec-and-hydrogen.html</v>
      </c>
    </row>
    <row r="1114" spans="1:18" s="2" customFormat="1" x14ac:dyDescent="0.25">
      <c r="A1114" s="176" t="str">
        <f>IF(ISBLANK(INDEX('Policy Characteristics'!A:A,MATCH($C1114,'Policy Characteristics'!$C:$C,0))),"",INDEX('Policy Characteristics'!A:A,MATCH($C1114,'Policy Characteristics'!$C:$C,0)))</f>
        <v>Industry</v>
      </c>
      <c r="B1114" s="184" t="str">
        <f>IF(ISBLANK(INDEX('Policy Characteristics'!B:B,MATCH($C1114,'Policy Characteristics'!$C:$C,0))),"",INDEX('Policy Characteristics'!B:B,MATCH($C1114,'Policy Characteristics'!$C:$C,0)))</f>
        <v>Hydrogen Combustion</v>
      </c>
      <c r="C1114" s="176" t="str">
        <f t="shared" si="44"/>
        <v>Fraction of Eligible Industrial Energy Use Shifted to Hydrogen</v>
      </c>
      <c r="D1114" s="6" t="s">
        <v>1935</v>
      </c>
      <c r="E1114" s="1" t="s">
        <v>2300</v>
      </c>
      <c r="F1114" t="s">
        <v>1899</v>
      </c>
      <c r="G1114" s="47" t="s">
        <v>2307</v>
      </c>
      <c r="H1114" s="44">
        <v>2060</v>
      </c>
      <c r="I1114" s="197" t="s">
        <v>44</v>
      </c>
      <c r="J1114" s="177" t="str">
        <f>IF(ISBLANK(INDEX('Policy Characteristics'!D:D,MATCH($C1114,'Policy Characteristics'!$C:$C,0))),"",INDEX('Policy Characteristics'!D:D,MATCH($C1114,'Policy Characteristics'!$C:$C,0)))</f>
        <v>Hydrogen Combustion</v>
      </c>
      <c r="K1114" s="176" t="str">
        <f>IF(ISBLANK(INDEX('Policy Characteristics'!E:E,MATCH($C1114,'Policy Characteristics'!$C:$C,0))),"",INDEX('Policy Characteristics'!E:E,MATCH($C1114,'Policy Characteristics'!$C:$C,0)))</f>
        <v>indst shift to hydrogen</v>
      </c>
      <c r="L1114" s="176">
        <f>IF(ISBLANK(INDEX('Policy Characteristics'!F:F,MATCH($C1114,'Policy Characteristics'!$C:$C,0))),"",INDEX('Policy Characteristics'!F:F,MATCH($C1114,'Policy Characteristics'!$C:$C,0)))</f>
        <v>0</v>
      </c>
      <c r="M1114" s="176">
        <f>IF(ISBLANK(INDEX('Policy Characteristics'!G:G,MATCH($C1114,'Policy Characteristics'!$C:$C,0))),"",INDEX('Policy Characteristics'!G:G,MATCH($C1114,'Policy Characteristics'!$C:$C,0)))</f>
        <v>1</v>
      </c>
      <c r="N1114" s="176">
        <f>IF(ISBLANK(INDEX('Policy Characteristics'!H:H,MATCH($C1114,'Policy Characteristics'!$C:$C,0))),"",INDEX('Policy Characteristics'!H:H,MATCH($C1114,'Policy Characteristics'!$C:$C,0)))</f>
        <v>0.01</v>
      </c>
      <c r="O1114" s="176" t="str">
        <f>IF(ISBLANK(INDEX('Policy Characteristics'!I:I,MATCH($C1114,'Policy Characteristics'!$C:$C,0))),"",INDEX('Policy Characteristics'!I:I,MATCH($C1114,'Policy Characteristics'!$C:$C,0)))</f>
        <v>% of fuel shifted</v>
      </c>
      <c r="P1114" s="176" t="str">
        <f>IF(ISBLANK(INDEX('Policy Characteristics'!J:J,MATCH($C1114,'Policy Characteristics'!$C:$C,0))),"",INDEX('Policy Characteristics'!J:J,MATCH($C1114,'Policy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14" s="176" t="str">
        <f>IF(ISBLANK(INDEX('Policy Characteristics'!K:K,MATCH($C1114,'Policy Characteristics'!$C:$C,0))),"",INDEX('Policy Characteristics'!K:K,MATCH($C1114,'Policy Characteristics'!$C:$C,0)))</f>
        <v>industry-ag-main.html#fuel-switching</v>
      </c>
      <c r="R1114" s="176" t="str">
        <f>IF(ISBLANK(INDEX('Policy Characteristics'!L:L,MATCH($C1114,'Policy Characteristics'!$C:$C,0))),"",INDEX('Policy Characteristics'!L:L,MATCH($C1114,'Policy Characteristics'!$C:$C,0)))</f>
        <v>industry-elec-and-hydrogen.html</v>
      </c>
    </row>
    <row r="1115" spans="1:18" s="2" customFormat="1" x14ac:dyDescent="0.25">
      <c r="A1115" s="176" t="str">
        <f>IF(ISBLANK(INDEX('Policy Characteristics'!A:A,MATCH($C1115,'Policy Characteristics'!$C:$C,0))),"",INDEX('Policy Characteristics'!A:A,MATCH($C1115,'Policy Characteristics'!$C:$C,0)))</f>
        <v>Industry</v>
      </c>
      <c r="B1115" s="184" t="str">
        <f>IF(ISBLANK(INDEX('Policy Characteristics'!B:B,MATCH($C1115,'Policy Characteristics'!$C:$C,0))),"",INDEX('Policy Characteristics'!B:B,MATCH($C1115,'Policy Characteristics'!$C:$C,0)))</f>
        <v>Hydrogen Combustion</v>
      </c>
      <c r="C1115" s="176" t="str">
        <f t="shared" si="44"/>
        <v>Fraction of Eligible Industrial Energy Use Shifted to Hydrogen</v>
      </c>
      <c r="D1115" s="6" t="s">
        <v>1935</v>
      </c>
      <c r="E1115" s="1" t="s">
        <v>2301</v>
      </c>
      <c r="F1115" t="s">
        <v>1899</v>
      </c>
      <c r="G1115" s="47" t="s">
        <v>2308</v>
      </c>
      <c r="H1115" s="44">
        <v>2061</v>
      </c>
      <c r="I1115" s="197" t="s">
        <v>44</v>
      </c>
      <c r="J1115" s="177" t="str">
        <f>IF(ISBLANK(INDEX('Policy Characteristics'!D:D,MATCH($C1115,'Policy Characteristics'!$C:$C,0))),"",INDEX('Policy Characteristics'!D:D,MATCH($C1115,'Policy Characteristics'!$C:$C,0)))</f>
        <v>Hydrogen Combustion</v>
      </c>
      <c r="K1115" s="176" t="str">
        <f>IF(ISBLANK(INDEX('Policy Characteristics'!E:E,MATCH($C1115,'Policy Characteristics'!$C:$C,0))),"",INDEX('Policy Characteristics'!E:E,MATCH($C1115,'Policy Characteristics'!$C:$C,0)))</f>
        <v>indst shift to hydrogen</v>
      </c>
      <c r="L1115" s="176">
        <f>IF(ISBLANK(INDEX('Policy Characteristics'!F:F,MATCH($C1115,'Policy Characteristics'!$C:$C,0))),"",INDEX('Policy Characteristics'!F:F,MATCH($C1115,'Policy Characteristics'!$C:$C,0)))</f>
        <v>0</v>
      </c>
      <c r="M1115" s="176">
        <f>IF(ISBLANK(INDEX('Policy Characteristics'!G:G,MATCH($C1115,'Policy Characteristics'!$C:$C,0))),"",INDEX('Policy Characteristics'!G:G,MATCH($C1115,'Policy Characteristics'!$C:$C,0)))</f>
        <v>1</v>
      </c>
      <c r="N1115" s="176">
        <f>IF(ISBLANK(INDEX('Policy Characteristics'!H:H,MATCH($C1115,'Policy Characteristics'!$C:$C,0))),"",INDEX('Policy Characteristics'!H:H,MATCH($C1115,'Policy Characteristics'!$C:$C,0)))</f>
        <v>0.01</v>
      </c>
      <c r="O1115" s="176" t="str">
        <f>IF(ISBLANK(INDEX('Policy Characteristics'!I:I,MATCH($C1115,'Policy Characteristics'!$C:$C,0))),"",INDEX('Policy Characteristics'!I:I,MATCH($C1115,'Policy Characteristics'!$C:$C,0)))</f>
        <v>% of fuel shifted</v>
      </c>
      <c r="P1115" s="176" t="str">
        <f>IF(ISBLANK(INDEX('Policy Characteristics'!J:J,MATCH($C1115,'Policy Characteristics'!$C:$C,0))),"",INDEX('Policy Characteristics'!J:J,MATCH($C1115,'Policy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15" s="176" t="str">
        <f>IF(ISBLANK(INDEX('Policy Characteristics'!K:K,MATCH($C1115,'Policy Characteristics'!$C:$C,0))),"",INDEX('Policy Characteristics'!K:K,MATCH($C1115,'Policy Characteristics'!$C:$C,0)))</f>
        <v>industry-ag-main.html#fuel-switching</v>
      </c>
      <c r="R1115" s="176" t="str">
        <f>IF(ISBLANK(INDEX('Policy Characteristics'!L:L,MATCH($C1115,'Policy Characteristics'!$C:$C,0))),"",INDEX('Policy Characteristics'!L:L,MATCH($C1115,'Policy Characteristics'!$C:$C,0)))</f>
        <v>industry-elec-and-hydrogen.html</v>
      </c>
    </row>
    <row r="1116" spans="1:18" s="2" customFormat="1" x14ac:dyDescent="0.25">
      <c r="A1116" s="176" t="str">
        <f>IF(ISBLANK(INDEX('Policy Characteristics'!A:A,MATCH($C1116,'Policy Characteristics'!$C:$C,0))),"",INDEX('Policy Characteristics'!A:A,MATCH($C1116,'Policy Characteristics'!$C:$C,0)))</f>
        <v>Industry</v>
      </c>
      <c r="B1116" s="184" t="str">
        <f>IF(ISBLANK(INDEX('Policy Characteristics'!B:B,MATCH($C1116,'Policy Characteristics'!$C:$C,0))),"",INDEX('Policy Characteristics'!B:B,MATCH($C1116,'Policy Characteristics'!$C:$C,0)))</f>
        <v>Hydrogen Combustion</v>
      </c>
      <c r="C1116" s="176" t="str">
        <f t="shared" si="44"/>
        <v>Fraction of Eligible Industrial Energy Use Shifted to Hydrogen</v>
      </c>
      <c r="D1116" s="6" t="s">
        <v>1935</v>
      </c>
      <c r="E1116" s="1" t="s">
        <v>2302</v>
      </c>
      <c r="F1116" t="s">
        <v>1899</v>
      </c>
      <c r="G1116" s="47" t="s">
        <v>2309</v>
      </c>
      <c r="H1116" s="44">
        <v>2062</v>
      </c>
      <c r="I1116" s="197" t="s">
        <v>44</v>
      </c>
      <c r="J1116" s="177" t="str">
        <f>IF(ISBLANK(INDEX('Policy Characteristics'!D:D,MATCH($C1116,'Policy Characteristics'!$C:$C,0))),"",INDEX('Policy Characteristics'!D:D,MATCH($C1116,'Policy Characteristics'!$C:$C,0)))</f>
        <v>Hydrogen Combustion</v>
      </c>
      <c r="K1116" s="176" t="str">
        <f>IF(ISBLANK(INDEX('Policy Characteristics'!E:E,MATCH($C1116,'Policy Characteristics'!$C:$C,0))),"",INDEX('Policy Characteristics'!E:E,MATCH($C1116,'Policy Characteristics'!$C:$C,0)))</f>
        <v>indst shift to hydrogen</v>
      </c>
      <c r="L1116" s="176">
        <f>IF(ISBLANK(INDEX('Policy Characteristics'!F:F,MATCH($C1116,'Policy Characteristics'!$C:$C,0))),"",INDEX('Policy Characteristics'!F:F,MATCH($C1116,'Policy Characteristics'!$C:$C,0)))</f>
        <v>0</v>
      </c>
      <c r="M1116" s="176">
        <f>IF(ISBLANK(INDEX('Policy Characteristics'!G:G,MATCH($C1116,'Policy Characteristics'!$C:$C,0))),"",INDEX('Policy Characteristics'!G:G,MATCH($C1116,'Policy Characteristics'!$C:$C,0)))</f>
        <v>1</v>
      </c>
      <c r="N1116" s="176">
        <f>IF(ISBLANK(INDEX('Policy Characteristics'!H:H,MATCH($C1116,'Policy Characteristics'!$C:$C,0))),"",INDEX('Policy Characteristics'!H:H,MATCH($C1116,'Policy Characteristics'!$C:$C,0)))</f>
        <v>0.01</v>
      </c>
      <c r="O1116" s="176" t="str">
        <f>IF(ISBLANK(INDEX('Policy Characteristics'!I:I,MATCH($C1116,'Policy Characteristics'!$C:$C,0))),"",INDEX('Policy Characteristics'!I:I,MATCH($C1116,'Policy Characteristics'!$C:$C,0)))</f>
        <v>% of fuel shifted</v>
      </c>
      <c r="P1116" s="176" t="str">
        <f>IF(ISBLANK(INDEX('Policy Characteristics'!J:J,MATCH($C1116,'Policy Characteristics'!$C:$C,0))),"",INDEX('Policy Characteristics'!J:J,MATCH($C1116,'Policy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16" s="176" t="str">
        <f>IF(ISBLANK(INDEX('Policy Characteristics'!K:K,MATCH($C1116,'Policy Characteristics'!$C:$C,0))),"",INDEX('Policy Characteristics'!K:K,MATCH($C1116,'Policy Characteristics'!$C:$C,0)))</f>
        <v>industry-ag-main.html#fuel-switching</v>
      </c>
      <c r="R1116" s="176" t="str">
        <f>IF(ISBLANK(INDEX('Policy Characteristics'!L:L,MATCH($C1116,'Policy Characteristics'!$C:$C,0))),"",INDEX('Policy Characteristics'!L:L,MATCH($C1116,'Policy Characteristics'!$C:$C,0)))</f>
        <v>industry-elec-and-hydrogen.html</v>
      </c>
    </row>
    <row r="1117" spans="1:18" s="2" customFormat="1" x14ac:dyDescent="0.25">
      <c r="A1117" s="176" t="str">
        <f>IF(ISBLANK(INDEX('Policy Characteristics'!A:A,MATCH($C1117,'Policy Characteristics'!$C:$C,0))),"",INDEX('Policy Characteristics'!A:A,MATCH($C1117,'Policy Characteristics'!$C:$C,0)))</f>
        <v>Industry</v>
      </c>
      <c r="B1117" s="184" t="str">
        <f>IF(ISBLANK(INDEX('Policy Characteristics'!B:B,MATCH($C1117,'Policy Characteristics'!$C:$C,0))),"",INDEX('Policy Characteristics'!B:B,MATCH($C1117,'Policy Characteristics'!$C:$C,0)))</f>
        <v>Hydrogen Combustion</v>
      </c>
      <c r="C1117" s="176" t="str">
        <f t="shared" si="44"/>
        <v>Fraction of Eligible Industrial Energy Use Shifted to Hydrogen</v>
      </c>
      <c r="D1117" s="6" t="s">
        <v>1935</v>
      </c>
      <c r="E1117" s="1" t="s">
        <v>2303</v>
      </c>
      <c r="F1117" t="s">
        <v>1899</v>
      </c>
      <c r="G1117" s="47" t="s">
        <v>2310</v>
      </c>
      <c r="H1117" s="44">
        <v>2063</v>
      </c>
      <c r="I1117" s="197" t="s">
        <v>44</v>
      </c>
      <c r="J1117" s="177" t="str">
        <f>IF(ISBLANK(INDEX('Policy Characteristics'!D:D,MATCH($C1117,'Policy Characteristics'!$C:$C,0))),"",INDEX('Policy Characteristics'!D:D,MATCH($C1117,'Policy Characteristics'!$C:$C,0)))</f>
        <v>Hydrogen Combustion</v>
      </c>
      <c r="K1117" s="176" t="str">
        <f>IF(ISBLANK(INDEX('Policy Characteristics'!E:E,MATCH($C1117,'Policy Characteristics'!$C:$C,0))),"",INDEX('Policy Characteristics'!E:E,MATCH($C1117,'Policy Characteristics'!$C:$C,0)))</f>
        <v>indst shift to hydrogen</v>
      </c>
      <c r="L1117" s="176">
        <f>IF(ISBLANK(INDEX('Policy Characteristics'!F:F,MATCH($C1117,'Policy Characteristics'!$C:$C,0))),"",INDEX('Policy Characteristics'!F:F,MATCH($C1117,'Policy Characteristics'!$C:$C,0)))</f>
        <v>0</v>
      </c>
      <c r="M1117" s="176">
        <f>IF(ISBLANK(INDEX('Policy Characteristics'!G:G,MATCH($C1117,'Policy Characteristics'!$C:$C,0))),"",INDEX('Policy Characteristics'!G:G,MATCH($C1117,'Policy Characteristics'!$C:$C,0)))</f>
        <v>1</v>
      </c>
      <c r="N1117" s="176">
        <f>IF(ISBLANK(INDEX('Policy Characteristics'!H:H,MATCH($C1117,'Policy Characteristics'!$C:$C,0))),"",INDEX('Policy Characteristics'!H:H,MATCH($C1117,'Policy Characteristics'!$C:$C,0)))</f>
        <v>0.01</v>
      </c>
      <c r="O1117" s="176" t="str">
        <f>IF(ISBLANK(INDEX('Policy Characteristics'!I:I,MATCH($C1117,'Policy Characteristics'!$C:$C,0))),"",INDEX('Policy Characteristics'!I:I,MATCH($C1117,'Policy Characteristics'!$C:$C,0)))</f>
        <v>% of fuel shifted</v>
      </c>
      <c r="P1117" s="176" t="str">
        <f>IF(ISBLANK(INDEX('Policy Characteristics'!J:J,MATCH($C1117,'Policy Characteristics'!$C:$C,0))),"",INDEX('Policy Characteristics'!J:J,MATCH($C1117,'Policy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17" s="176" t="str">
        <f>IF(ISBLANK(INDEX('Policy Characteristics'!K:K,MATCH($C1117,'Policy Characteristics'!$C:$C,0))),"",INDEX('Policy Characteristics'!K:K,MATCH($C1117,'Policy Characteristics'!$C:$C,0)))</f>
        <v>industry-ag-main.html#fuel-switching</v>
      </c>
      <c r="R1117" s="176" t="str">
        <f>IF(ISBLANK(INDEX('Policy Characteristics'!L:L,MATCH($C1117,'Policy Characteristics'!$C:$C,0))),"",INDEX('Policy Characteristics'!L:L,MATCH($C1117,'Policy Characteristics'!$C:$C,0)))</f>
        <v>industry-elec-and-hydrogen.html</v>
      </c>
    </row>
    <row r="1118" spans="1:18" s="2" customFormat="1" x14ac:dyDescent="0.25">
      <c r="A1118" s="176" t="str">
        <f>IF(ISBLANK(INDEX('Policy Characteristics'!A:A,MATCH($C1118,'Policy Characteristics'!$C:$C,0))),"",INDEX('Policy Characteristics'!A:A,MATCH($C1118,'Policy Characteristics'!$C:$C,0)))</f>
        <v>Industry</v>
      </c>
      <c r="B1118" s="184" t="str">
        <f>IF(ISBLANK(INDEX('Policy Characteristics'!B:B,MATCH($C1118,'Policy Characteristics'!$C:$C,0))),"",INDEX('Policy Characteristics'!B:B,MATCH($C1118,'Policy Characteristics'!$C:$C,0)))</f>
        <v>Hydrogen Combustion</v>
      </c>
      <c r="C1118" s="176" t="str">
        <f t="shared" si="44"/>
        <v>Fraction of Eligible Industrial Energy Use Shifted to Hydrogen</v>
      </c>
      <c r="D1118" s="6" t="s">
        <v>1935</v>
      </c>
      <c r="E1118" s="1" t="s">
        <v>2304</v>
      </c>
      <c r="F1118" t="s">
        <v>1899</v>
      </c>
      <c r="G1118" s="47" t="s">
        <v>2311</v>
      </c>
      <c r="H1118" s="44">
        <v>2064</v>
      </c>
      <c r="I1118" s="197" t="s">
        <v>44</v>
      </c>
      <c r="J1118" s="177" t="str">
        <f>IF(ISBLANK(INDEX('Policy Characteristics'!D:D,MATCH($C1118,'Policy Characteristics'!$C:$C,0))),"",INDEX('Policy Characteristics'!D:D,MATCH($C1118,'Policy Characteristics'!$C:$C,0)))</f>
        <v>Hydrogen Combustion</v>
      </c>
      <c r="K1118" s="176" t="str">
        <f>IF(ISBLANK(INDEX('Policy Characteristics'!E:E,MATCH($C1118,'Policy Characteristics'!$C:$C,0))),"",INDEX('Policy Characteristics'!E:E,MATCH($C1118,'Policy Characteristics'!$C:$C,0)))</f>
        <v>indst shift to hydrogen</v>
      </c>
      <c r="L1118" s="176">
        <f>IF(ISBLANK(INDEX('Policy Characteristics'!F:F,MATCH($C1118,'Policy Characteristics'!$C:$C,0))),"",INDEX('Policy Characteristics'!F:F,MATCH($C1118,'Policy Characteristics'!$C:$C,0)))</f>
        <v>0</v>
      </c>
      <c r="M1118" s="176">
        <f>IF(ISBLANK(INDEX('Policy Characteristics'!G:G,MATCH($C1118,'Policy Characteristics'!$C:$C,0))),"",INDEX('Policy Characteristics'!G:G,MATCH($C1118,'Policy Characteristics'!$C:$C,0)))</f>
        <v>1</v>
      </c>
      <c r="N1118" s="176">
        <f>IF(ISBLANK(INDEX('Policy Characteristics'!H:H,MATCH($C1118,'Policy Characteristics'!$C:$C,0))),"",INDEX('Policy Characteristics'!H:H,MATCH($C1118,'Policy Characteristics'!$C:$C,0)))</f>
        <v>0.01</v>
      </c>
      <c r="O1118" s="176" t="str">
        <f>IF(ISBLANK(INDEX('Policy Characteristics'!I:I,MATCH($C1118,'Policy Characteristics'!$C:$C,0))),"",INDEX('Policy Characteristics'!I:I,MATCH($C1118,'Policy Characteristics'!$C:$C,0)))</f>
        <v>% of fuel shifted</v>
      </c>
      <c r="P1118" s="176" t="str">
        <f>IF(ISBLANK(INDEX('Policy Characteristics'!J:J,MATCH($C1118,'Policy Characteristics'!$C:$C,0))),"",INDEX('Policy Characteristics'!J:J,MATCH($C1118,'Policy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18" s="176" t="str">
        <f>IF(ISBLANK(INDEX('Policy Characteristics'!K:K,MATCH($C1118,'Policy Characteristics'!$C:$C,0))),"",INDEX('Policy Characteristics'!K:K,MATCH($C1118,'Policy Characteristics'!$C:$C,0)))</f>
        <v>industry-ag-main.html#fuel-switching</v>
      </c>
      <c r="R1118" s="176" t="str">
        <f>IF(ISBLANK(INDEX('Policy Characteristics'!L:L,MATCH($C1118,'Policy Characteristics'!$C:$C,0))),"",INDEX('Policy Characteristics'!L:L,MATCH($C1118,'Policy Characteristics'!$C:$C,0)))</f>
        <v>industry-elec-and-hydrogen.html</v>
      </c>
    </row>
    <row r="1119" spans="1:18" s="2" customFormat="1" x14ac:dyDescent="0.25">
      <c r="A1119" s="176" t="str">
        <f>IF(ISBLANK(INDEX('Policy Characteristics'!A:A,MATCH($C1119,'Policy Characteristics'!$C:$C,0))),"",INDEX('Policy Characteristics'!A:A,MATCH($C1119,'Policy Characteristics'!$C:$C,0)))</f>
        <v>Industry</v>
      </c>
      <c r="B1119" s="184" t="str">
        <f>IF(ISBLANK(INDEX('Policy Characteristics'!B:B,MATCH($C1119,'Policy Characteristics'!$C:$C,0))),"",INDEX('Policy Characteristics'!B:B,MATCH($C1119,'Policy Characteristics'!$C:$C,0)))</f>
        <v>Hydrogen Combustion</v>
      </c>
      <c r="C1119" s="176" t="str">
        <f t="shared" si="44"/>
        <v>Fraction of Eligible Industrial Energy Use Shifted to Hydrogen</v>
      </c>
      <c r="D1119" s="6" t="s">
        <v>1935</v>
      </c>
      <c r="E1119" s="1" t="s">
        <v>2444</v>
      </c>
      <c r="F1119" t="s">
        <v>1899</v>
      </c>
      <c r="G1119" s="47" t="s">
        <v>2444</v>
      </c>
      <c r="H1119" s="44">
        <v>2065</v>
      </c>
      <c r="I1119" s="197" t="s">
        <v>44</v>
      </c>
      <c r="J1119" s="177" t="str">
        <f>IF(ISBLANK(INDEX('Policy Characteristics'!D:D,MATCH($C1119,'Policy Characteristics'!$C:$C,0))),"",INDEX('Policy Characteristics'!D:D,MATCH($C1119,'Policy Characteristics'!$C:$C,0)))</f>
        <v>Hydrogen Combustion</v>
      </c>
      <c r="K1119" s="176" t="str">
        <f>IF(ISBLANK(INDEX('Policy Characteristics'!E:E,MATCH($C1119,'Policy Characteristics'!$C:$C,0))),"",INDEX('Policy Characteristics'!E:E,MATCH($C1119,'Policy Characteristics'!$C:$C,0)))</f>
        <v>indst shift to hydrogen</v>
      </c>
      <c r="L1119" s="176">
        <f>IF(ISBLANK(INDEX('Policy Characteristics'!F:F,MATCH($C1119,'Policy Characteristics'!$C:$C,0))),"",INDEX('Policy Characteristics'!F:F,MATCH($C1119,'Policy Characteristics'!$C:$C,0)))</f>
        <v>0</v>
      </c>
      <c r="M1119" s="176">
        <f>IF(ISBLANK(INDEX('Policy Characteristics'!G:G,MATCH($C1119,'Policy Characteristics'!$C:$C,0))),"",INDEX('Policy Characteristics'!G:G,MATCH($C1119,'Policy Characteristics'!$C:$C,0)))</f>
        <v>1</v>
      </c>
      <c r="N1119" s="176">
        <f>IF(ISBLANK(INDEX('Policy Characteristics'!H:H,MATCH($C1119,'Policy Characteristics'!$C:$C,0))),"",INDEX('Policy Characteristics'!H:H,MATCH($C1119,'Policy Characteristics'!$C:$C,0)))</f>
        <v>0.01</v>
      </c>
      <c r="O1119" s="176" t="str">
        <f>IF(ISBLANK(INDEX('Policy Characteristics'!I:I,MATCH($C1119,'Policy Characteristics'!$C:$C,0))),"",INDEX('Policy Characteristics'!I:I,MATCH($C1119,'Policy Characteristics'!$C:$C,0)))</f>
        <v>% of fuel shifted</v>
      </c>
      <c r="P1119" s="176" t="str">
        <f>IF(ISBLANK(INDEX('Policy Characteristics'!J:J,MATCH($C1119,'Policy Characteristics'!$C:$C,0))),"",INDEX('Policy Characteristics'!J:J,MATCH($C1119,'Policy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19" s="176" t="str">
        <f>IF(ISBLANK(INDEX('Policy Characteristics'!K:K,MATCH($C1119,'Policy Characteristics'!$C:$C,0))),"",INDEX('Policy Characteristics'!K:K,MATCH($C1119,'Policy Characteristics'!$C:$C,0)))</f>
        <v>industry-ag-main.html#fuel-switching</v>
      </c>
      <c r="R1119" s="176" t="str">
        <f>IF(ISBLANK(INDEX('Policy Characteristics'!L:L,MATCH($C1119,'Policy Characteristics'!$C:$C,0))),"",INDEX('Policy Characteristics'!L:L,MATCH($C1119,'Policy Characteristics'!$C:$C,0)))</f>
        <v>industry-elec-and-hydrogen.html</v>
      </c>
    </row>
    <row r="1120" spans="1:18" s="2" customFormat="1" x14ac:dyDescent="0.25">
      <c r="A1120" s="176" t="str">
        <f>IF(ISBLANK(INDEX('Policy Characteristics'!A:A,MATCH($C1120,'Policy Characteristics'!$C:$C,0))),"",INDEX('Policy Characteristics'!A:A,MATCH($C1120,'Policy Characteristics'!$C:$C,0)))</f>
        <v>Industry</v>
      </c>
      <c r="B1120" s="184" t="str">
        <f>IF(ISBLANK(INDEX('Policy Characteristics'!B:B,MATCH($C1120,'Policy Characteristics'!$C:$C,0))),"",INDEX('Policy Characteristics'!B:B,MATCH($C1120,'Policy Characteristics'!$C:$C,0)))</f>
        <v>Hydrogen Combustion</v>
      </c>
      <c r="C1120" s="176" t="str">
        <f t="shared" si="44"/>
        <v>Fraction of Eligible Industrial Energy Use Shifted to Hydrogen</v>
      </c>
      <c r="D1120" s="6" t="s">
        <v>1936</v>
      </c>
      <c r="E1120" s="1" t="s">
        <v>2298</v>
      </c>
      <c r="F1120" t="s">
        <v>1900</v>
      </c>
      <c r="G1120" s="47" t="s">
        <v>2305</v>
      </c>
      <c r="H1120" s="44">
        <v>2066</v>
      </c>
      <c r="I1120" s="197" t="s">
        <v>43</v>
      </c>
      <c r="J1120" s="177" t="str">
        <f>IF(ISBLANK(INDEX('Policy Characteristics'!D:D,MATCH($C1120,'Policy Characteristics'!$C:$C,0))),"",INDEX('Policy Characteristics'!D:D,MATCH($C1120,'Policy Characteristics'!$C:$C,0)))</f>
        <v>Hydrogen Combustion</v>
      </c>
      <c r="K1120" s="176" t="str">
        <f>IF(ISBLANK(INDEX('Policy Characteristics'!E:E,MATCH($C1120,'Policy Characteristics'!$C:$C,0))),"",INDEX('Policy Characteristics'!E:E,MATCH($C1120,'Policy Characteristics'!$C:$C,0)))</f>
        <v>indst shift to hydrogen</v>
      </c>
      <c r="L1120" s="176">
        <f>IF(ISBLANK(INDEX('Policy Characteristics'!F:F,MATCH($C1120,'Policy Characteristics'!$C:$C,0))),"",INDEX('Policy Characteristics'!F:F,MATCH($C1120,'Policy Characteristics'!$C:$C,0)))</f>
        <v>0</v>
      </c>
      <c r="M1120" s="176">
        <f>IF(ISBLANK(INDEX('Policy Characteristics'!G:G,MATCH($C1120,'Policy Characteristics'!$C:$C,0))),"",INDEX('Policy Characteristics'!G:G,MATCH($C1120,'Policy Characteristics'!$C:$C,0)))</f>
        <v>1</v>
      </c>
      <c r="N1120" s="176">
        <f>IF(ISBLANK(INDEX('Policy Characteristics'!H:H,MATCH($C1120,'Policy Characteristics'!$C:$C,0))),"",INDEX('Policy Characteristics'!H:H,MATCH($C1120,'Policy Characteristics'!$C:$C,0)))</f>
        <v>0.01</v>
      </c>
      <c r="O1120" s="176" t="str">
        <f>IF(ISBLANK(INDEX('Policy Characteristics'!I:I,MATCH($C1120,'Policy Characteristics'!$C:$C,0))),"",INDEX('Policy Characteristics'!I:I,MATCH($C1120,'Policy Characteristics'!$C:$C,0)))</f>
        <v>% of fuel shifted</v>
      </c>
      <c r="P1120" s="176" t="str">
        <f>IF(ISBLANK(INDEX('Policy Characteristics'!J:J,MATCH($C1120,'Policy Characteristics'!$C:$C,0))),"",INDEX('Policy Characteristics'!J:J,MATCH($C1120,'Policy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20" s="176" t="str">
        <f>IF(ISBLANK(INDEX('Policy Characteristics'!K:K,MATCH($C1120,'Policy Characteristics'!$C:$C,0))),"",INDEX('Policy Characteristics'!K:K,MATCH($C1120,'Policy Characteristics'!$C:$C,0)))</f>
        <v>industry-ag-main.html#fuel-switching</v>
      </c>
      <c r="R1120" s="176" t="str">
        <f>IF(ISBLANK(INDEX('Policy Characteristics'!L:L,MATCH($C1120,'Policy Characteristics'!$C:$C,0))),"",INDEX('Policy Characteristics'!L:L,MATCH($C1120,'Policy Characteristics'!$C:$C,0)))</f>
        <v>industry-elec-and-hydrogen.html</v>
      </c>
    </row>
    <row r="1121" spans="1:18" s="2" customFormat="1" x14ac:dyDescent="0.25">
      <c r="A1121" s="176" t="str">
        <f>IF(ISBLANK(INDEX('Policy Characteristics'!A:A,MATCH($C1121,'Policy Characteristics'!$C:$C,0))),"",INDEX('Policy Characteristics'!A:A,MATCH($C1121,'Policy Characteristics'!$C:$C,0)))</f>
        <v>Industry</v>
      </c>
      <c r="B1121" s="184" t="str">
        <f>IF(ISBLANK(INDEX('Policy Characteristics'!B:B,MATCH($C1121,'Policy Characteristics'!$C:$C,0))),"",INDEX('Policy Characteristics'!B:B,MATCH($C1121,'Policy Characteristics'!$C:$C,0)))</f>
        <v>Hydrogen Combustion</v>
      </c>
      <c r="C1121" s="176" t="str">
        <f t="shared" si="44"/>
        <v>Fraction of Eligible Industrial Energy Use Shifted to Hydrogen</v>
      </c>
      <c r="D1121" s="6" t="s">
        <v>1936</v>
      </c>
      <c r="E1121" s="1" t="s">
        <v>2299</v>
      </c>
      <c r="F1121" t="s">
        <v>1900</v>
      </c>
      <c r="G1121" s="47" t="s">
        <v>2306</v>
      </c>
      <c r="H1121" s="44">
        <v>2067</v>
      </c>
      <c r="I1121" s="197" t="s">
        <v>43</v>
      </c>
      <c r="J1121" s="177" t="str">
        <f>IF(ISBLANK(INDEX('Policy Characteristics'!D:D,MATCH($C1121,'Policy Characteristics'!$C:$C,0))),"",INDEX('Policy Characteristics'!D:D,MATCH($C1121,'Policy Characteristics'!$C:$C,0)))</f>
        <v>Hydrogen Combustion</v>
      </c>
      <c r="K1121" s="176" t="str">
        <f>IF(ISBLANK(INDEX('Policy Characteristics'!E:E,MATCH($C1121,'Policy Characteristics'!$C:$C,0))),"",INDEX('Policy Characteristics'!E:E,MATCH($C1121,'Policy Characteristics'!$C:$C,0)))</f>
        <v>indst shift to hydrogen</v>
      </c>
      <c r="L1121" s="176">
        <f>IF(ISBLANK(INDEX('Policy Characteristics'!F:F,MATCH($C1121,'Policy Characteristics'!$C:$C,0))),"",INDEX('Policy Characteristics'!F:F,MATCH($C1121,'Policy Characteristics'!$C:$C,0)))</f>
        <v>0</v>
      </c>
      <c r="M1121" s="176">
        <f>IF(ISBLANK(INDEX('Policy Characteristics'!G:G,MATCH($C1121,'Policy Characteristics'!$C:$C,0))),"",INDEX('Policy Characteristics'!G:G,MATCH($C1121,'Policy Characteristics'!$C:$C,0)))</f>
        <v>1</v>
      </c>
      <c r="N1121" s="176">
        <f>IF(ISBLANK(INDEX('Policy Characteristics'!H:H,MATCH($C1121,'Policy Characteristics'!$C:$C,0))),"",INDEX('Policy Characteristics'!H:H,MATCH($C1121,'Policy Characteristics'!$C:$C,0)))</f>
        <v>0.01</v>
      </c>
      <c r="O1121" s="176" t="str">
        <f>IF(ISBLANK(INDEX('Policy Characteristics'!I:I,MATCH($C1121,'Policy Characteristics'!$C:$C,0))),"",INDEX('Policy Characteristics'!I:I,MATCH($C1121,'Policy Characteristics'!$C:$C,0)))</f>
        <v>% of fuel shifted</v>
      </c>
      <c r="P1121" s="176" t="str">
        <f>IF(ISBLANK(INDEX('Policy Characteristics'!J:J,MATCH($C1121,'Policy Characteristics'!$C:$C,0))),"",INDEX('Policy Characteristics'!J:J,MATCH($C1121,'Policy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21" s="176" t="str">
        <f>IF(ISBLANK(INDEX('Policy Characteristics'!K:K,MATCH($C1121,'Policy Characteristics'!$C:$C,0))),"",INDEX('Policy Characteristics'!K:K,MATCH($C1121,'Policy Characteristics'!$C:$C,0)))</f>
        <v>industry-ag-main.html#fuel-switching</v>
      </c>
      <c r="R1121" s="176" t="str">
        <f>IF(ISBLANK(INDEX('Policy Characteristics'!L:L,MATCH($C1121,'Policy Characteristics'!$C:$C,0))),"",INDEX('Policy Characteristics'!L:L,MATCH($C1121,'Policy Characteristics'!$C:$C,0)))</f>
        <v>industry-elec-and-hydrogen.html</v>
      </c>
    </row>
    <row r="1122" spans="1:18" s="2" customFormat="1" x14ac:dyDescent="0.25">
      <c r="A1122" s="176" t="str">
        <f>IF(ISBLANK(INDEX('Policy Characteristics'!A:A,MATCH($C1122,'Policy Characteristics'!$C:$C,0))),"",INDEX('Policy Characteristics'!A:A,MATCH($C1122,'Policy Characteristics'!$C:$C,0)))</f>
        <v>Industry</v>
      </c>
      <c r="B1122" s="184" t="str">
        <f>IF(ISBLANK(INDEX('Policy Characteristics'!B:B,MATCH($C1122,'Policy Characteristics'!$C:$C,0))),"",INDEX('Policy Characteristics'!B:B,MATCH($C1122,'Policy Characteristics'!$C:$C,0)))</f>
        <v>Hydrogen Combustion</v>
      </c>
      <c r="C1122" s="176" t="str">
        <f t="shared" si="44"/>
        <v>Fraction of Eligible Industrial Energy Use Shifted to Hydrogen</v>
      </c>
      <c r="D1122" s="6" t="s">
        <v>1936</v>
      </c>
      <c r="E1122" s="1" t="s">
        <v>2300</v>
      </c>
      <c r="F1122" t="s">
        <v>1900</v>
      </c>
      <c r="G1122" s="47" t="s">
        <v>2307</v>
      </c>
      <c r="H1122" s="44">
        <v>2068</v>
      </c>
      <c r="I1122" s="197" t="s">
        <v>43</v>
      </c>
      <c r="J1122" s="177" t="str">
        <f>IF(ISBLANK(INDEX('Policy Characteristics'!D:D,MATCH($C1122,'Policy Characteristics'!$C:$C,0))),"",INDEX('Policy Characteristics'!D:D,MATCH($C1122,'Policy Characteristics'!$C:$C,0)))</f>
        <v>Hydrogen Combustion</v>
      </c>
      <c r="K1122" s="176" t="str">
        <f>IF(ISBLANK(INDEX('Policy Characteristics'!E:E,MATCH($C1122,'Policy Characteristics'!$C:$C,0))),"",INDEX('Policy Characteristics'!E:E,MATCH($C1122,'Policy Characteristics'!$C:$C,0)))</f>
        <v>indst shift to hydrogen</v>
      </c>
      <c r="L1122" s="176">
        <f>IF(ISBLANK(INDEX('Policy Characteristics'!F:F,MATCH($C1122,'Policy Characteristics'!$C:$C,0))),"",INDEX('Policy Characteristics'!F:F,MATCH($C1122,'Policy Characteristics'!$C:$C,0)))</f>
        <v>0</v>
      </c>
      <c r="M1122" s="176">
        <f>IF(ISBLANK(INDEX('Policy Characteristics'!G:G,MATCH($C1122,'Policy Characteristics'!$C:$C,0))),"",INDEX('Policy Characteristics'!G:G,MATCH($C1122,'Policy Characteristics'!$C:$C,0)))</f>
        <v>1</v>
      </c>
      <c r="N1122" s="176">
        <f>IF(ISBLANK(INDEX('Policy Characteristics'!H:H,MATCH($C1122,'Policy Characteristics'!$C:$C,0))),"",INDEX('Policy Characteristics'!H:H,MATCH($C1122,'Policy Characteristics'!$C:$C,0)))</f>
        <v>0.01</v>
      </c>
      <c r="O1122" s="176" t="str">
        <f>IF(ISBLANK(INDEX('Policy Characteristics'!I:I,MATCH($C1122,'Policy Characteristics'!$C:$C,0))),"",INDEX('Policy Characteristics'!I:I,MATCH($C1122,'Policy Characteristics'!$C:$C,0)))</f>
        <v>% of fuel shifted</v>
      </c>
      <c r="P1122" s="176" t="str">
        <f>IF(ISBLANK(INDEX('Policy Characteristics'!J:J,MATCH($C1122,'Policy Characteristics'!$C:$C,0))),"",INDEX('Policy Characteristics'!J:J,MATCH($C1122,'Policy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22" s="176" t="str">
        <f>IF(ISBLANK(INDEX('Policy Characteristics'!K:K,MATCH($C1122,'Policy Characteristics'!$C:$C,0))),"",INDEX('Policy Characteristics'!K:K,MATCH($C1122,'Policy Characteristics'!$C:$C,0)))</f>
        <v>industry-ag-main.html#fuel-switching</v>
      </c>
      <c r="R1122" s="176" t="str">
        <f>IF(ISBLANK(INDEX('Policy Characteristics'!L:L,MATCH($C1122,'Policy Characteristics'!$C:$C,0))),"",INDEX('Policy Characteristics'!L:L,MATCH($C1122,'Policy Characteristics'!$C:$C,0)))</f>
        <v>industry-elec-and-hydrogen.html</v>
      </c>
    </row>
    <row r="1123" spans="1:18" s="2" customFormat="1" x14ac:dyDescent="0.25">
      <c r="A1123" s="176" t="str">
        <f>IF(ISBLANK(INDEX('Policy Characteristics'!A:A,MATCH($C1123,'Policy Characteristics'!$C:$C,0))),"",INDEX('Policy Characteristics'!A:A,MATCH($C1123,'Policy Characteristics'!$C:$C,0)))</f>
        <v>Industry</v>
      </c>
      <c r="B1123" s="184" t="str">
        <f>IF(ISBLANK(INDEX('Policy Characteristics'!B:B,MATCH($C1123,'Policy Characteristics'!$C:$C,0))),"",INDEX('Policy Characteristics'!B:B,MATCH($C1123,'Policy Characteristics'!$C:$C,0)))</f>
        <v>Hydrogen Combustion</v>
      </c>
      <c r="C1123" s="176" t="str">
        <f t="shared" si="44"/>
        <v>Fraction of Eligible Industrial Energy Use Shifted to Hydrogen</v>
      </c>
      <c r="D1123" s="6" t="s">
        <v>1936</v>
      </c>
      <c r="E1123" s="1" t="s">
        <v>2301</v>
      </c>
      <c r="F1123" t="s">
        <v>1900</v>
      </c>
      <c r="G1123" s="47" t="s">
        <v>2308</v>
      </c>
      <c r="H1123" s="44">
        <v>2069</v>
      </c>
      <c r="I1123" s="197" t="s">
        <v>44</v>
      </c>
      <c r="J1123" s="177" t="str">
        <f>IF(ISBLANK(INDEX('Policy Characteristics'!D:D,MATCH($C1123,'Policy Characteristics'!$C:$C,0))),"",INDEX('Policy Characteristics'!D:D,MATCH($C1123,'Policy Characteristics'!$C:$C,0)))</f>
        <v>Hydrogen Combustion</v>
      </c>
      <c r="K1123" s="176" t="str">
        <f>IF(ISBLANK(INDEX('Policy Characteristics'!E:E,MATCH($C1123,'Policy Characteristics'!$C:$C,0))),"",INDEX('Policy Characteristics'!E:E,MATCH($C1123,'Policy Characteristics'!$C:$C,0)))</f>
        <v>indst shift to hydrogen</v>
      </c>
      <c r="L1123" s="176">
        <f>IF(ISBLANK(INDEX('Policy Characteristics'!F:F,MATCH($C1123,'Policy Characteristics'!$C:$C,0))),"",INDEX('Policy Characteristics'!F:F,MATCH($C1123,'Policy Characteristics'!$C:$C,0)))</f>
        <v>0</v>
      </c>
      <c r="M1123" s="176">
        <f>IF(ISBLANK(INDEX('Policy Characteristics'!G:G,MATCH($C1123,'Policy Characteristics'!$C:$C,0))),"",INDEX('Policy Characteristics'!G:G,MATCH($C1123,'Policy Characteristics'!$C:$C,0)))</f>
        <v>1</v>
      </c>
      <c r="N1123" s="176">
        <f>IF(ISBLANK(INDEX('Policy Characteristics'!H:H,MATCH($C1123,'Policy Characteristics'!$C:$C,0))),"",INDEX('Policy Characteristics'!H:H,MATCH($C1123,'Policy Characteristics'!$C:$C,0)))</f>
        <v>0.01</v>
      </c>
      <c r="O1123" s="176" t="str">
        <f>IF(ISBLANK(INDEX('Policy Characteristics'!I:I,MATCH($C1123,'Policy Characteristics'!$C:$C,0))),"",INDEX('Policy Characteristics'!I:I,MATCH($C1123,'Policy Characteristics'!$C:$C,0)))</f>
        <v>% of fuel shifted</v>
      </c>
      <c r="P1123" s="176" t="str">
        <f>IF(ISBLANK(INDEX('Policy Characteristics'!J:J,MATCH($C1123,'Policy Characteristics'!$C:$C,0))),"",INDEX('Policy Characteristics'!J:J,MATCH($C1123,'Policy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23" s="176" t="str">
        <f>IF(ISBLANK(INDEX('Policy Characteristics'!K:K,MATCH($C1123,'Policy Characteristics'!$C:$C,0))),"",INDEX('Policy Characteristics'!K:K,MATCH($C1123,'Policy Characteristics'!$C:$C,0)))</f>
        <v>industry-ag-main.html#fuel-switching</v>
      </c>
      <c r="R1123" s="176" t="str">
        <f>IF(ISBLANK(INDEX('Policy Characteristics'!L:L,MATCH($C1123,'Policy Characteristics'!$C:$C,0))),"",INDEX('Policy Characteristics'!L:L,MATCH($C1123,'Policy Characteristics'!$C:$C,0)))</f>
        <v>industry-elec-and-hydrogen.html</v>
      </c>
    </row>
    <row r="1124" spans="1:18" s="2" customFormat="1" x14ac:dyDescent="0.25">
      <c r="A1124" s="176" t="str">
        <f>IF(ISBLANK(INDEX('Policy Characteristics'!A:A,MATCH($C1124,'Policy Characteristics'!$C:$C,0))),"",INDEX('Policy Characteristics'!A:A,MATCH($C1124,'Policy Characteristics'!$C:$C,0)))</f>
        <v>Industry</v>
      </c>
      <c r="B1124" s="184" t="str">
        <f>IF(ISBLANK(INDEX('Policy Characteristics'!B:B,MATCH($C1124,'Policy Characteristics'!$C:$C,0))),"",INDEX('Policy Characteristics'!B:B,MATCH($C1124,'Policy Characteristics'!$C:$C,0)))</f>
        <v>Hydrogen Combustion</v>
      </c>
      <c r="C1124" s="176" t="str">
        <f t="shared" si="44"/>
        <v>Fraction of Eligible Industrial Energy Use Shifted to Hydrogen</v>
      </c>
      <c r="D1124" s="6" t="s">
        <v>1936</v>
      </c>
      <c r="E1124" s="1" t="s">
        <v>2302</v>
      </c>
      <c r="F1124" t="s">
        <v>1900</v>
      </c>
      <c r="G1124" s="47" t="s">
        <v>2309</v>
      </c>
      <c r="H1124" s="44">
        <v>2070</v>
      </c>
      <c r="I1124" s="197" t="s">
        <v>43</v>
      </c>
      <c r="J1124" s="177" t="str">
        <f>IF(ISBLANK(INDEX('Policy Characteristics'!D:D,MATCH($C1124,'Policy Characteristics'!$C:$C,0))),"",INDEX('Policy Characteristics'!D:D,MATCH($C1124,'Policy Characteristics'!$C:$C,0)))</f>
        <v>Hydrogen Combustion</v>
      </c>
      <c r="K1124" s="176" t="str">
        <f>IF(ISBLANK(INDEX('Policy Characteristics'!E:E,MATCH($C1124,'Policy Characteristics'!$C:$C,0))),"",INDEX('Policy Characteristics'!E:E,MATCH($C1124,'Policy Characteristics'!$C:$C,0)))</f>
        <v>indst shift to hydrogen</v>
      </c>
      <c r="L1124" s="176">
        <f>IF(ISBLANK(INDEX('Policy Characteristics'!F:F,MATCH($C1124,'Policy Characteristics'!$C:$C,0))),"",INDEX('Policy Characteristics'!F:F,MATCH($C1124,'Policy Characteristics'!$C:$C,0)))</f>
        <v>0</v>
      </c>
      <c r="M1124" s="176">
        <f>IF(ISBLANK(INDEX('Policy Characteristics'!G:G,MATCH($C1124,'Policy Characteristics'!$C:$C,0))),"",INDEX('Policy Characteristics'!G:G,MATCH($C1124,'Policy Characteristics'!$C:$C,0)))</f>
        <v>1</v>
      </c>
      <c r="N1124" s="176">
        <f>IF(ISBLANK(INDEX('Policy Characteristics'!H:H,MATCH($C1124,'Policy Characteristics'!$C:$C,0))),"",INDEX('Policy Characteristics'!H:H,MATCH($C1124,'Policy Characteristics'!$C:$C,0)))</f>
        <v>0.01</v>
      </c>
      <c r="O1124" s="176" t="str">
        <f>IF(ISBLANK(INDEX('Policy Characteristics'!I:I,MATCH($C1124,'Policy Characteristics'!$C:$C,0))),"",INDEX('Policy Characteristics'!I:I,MATCH($C1124,'Policy Characteristics'!$C:$C,0)))</f>
        <v>% of fuel shifted</v>
      </c>
      <c r="P1124" s="176" t="str">
        <f>IF(ISBLANK(INDEX('Policy Characteristics'!J:J,MATCH($C1124,'Policy Characteristics'!$C:$C,0))),"",INDEX('Policy Characteristics'!J:J,MATCH($C1124,'Policy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24" s="176" t="str">
        <f>IF(ISBLANK(INDEX('Policy Characteristics'!K:K,MATCH($C1124,'Policy Characteristics'!$C:$C,0))),"",INDEX('Policy Characteristics'!K:K,MATCH($C1124,'Policy Characteristics'!$C:$C,0)))</f>
        <v>industry-ag-main.html#fuel-switching</v>
      </c>
      <c r="R1124" s="176" t="str">
        <f>IF(ISBLANK(INDEX('Policy Characteristics'!L:L,MATCH($C1124,'Policy Characteristics'!$C:$C,0))),"",INDEX('Policy Characteristics'!L:L,MATCH($C1124,'Policy Characteristics'!$C:$C,0)))</f>
        <v>industry-elec-and-hydrogen.html</v>
      </c>
    </row>
    <row r="1125" spans="1:18" s="2" customFormat="1" x14ac:dyDescent="0.25">
      <c r="A1125" s="176" t="str">
        <f>IF(ISBLANK(INDEX('Policy Characteristics'!A:A,MATCH($C1125,'Policy Characteristics'!$C:$C,0))),"",INDEX('Policy Characteristics'!A:A,MATCH($C1125,'Policy Characteristics'!$C:$C,0)))</f>
        <v>Industry</v>
      </c>
      <c r="B1125" s="184" t="str">
        <f>IF(ISBLANK(INDEX('Policy Characteristics'!B:B,MATCH($C1125,'Policy Characteristics'!$C:$C,0))),"",INDEX('Policy Characteristics'!B:B,MATCH($C1125,'Policy Characteristics'!$C:$C,0)))</f>
        <v>Hydrogen Combustion</v>
      </c>
      <c r="C1125" s="176" t="str">
        <f t="shared" si="44"/>
        <v>Fraction of Eligible Industrial Energy Use Shifted to Hydrogen</v>
      </c>
      <c r="D1125" s="6" t="s">
        <v>1936</v>
      </c>
      <c r="E1125" s="1" t="s">
        <v>2303</v>
      </c>
      <c r="F1125" t="s">
        <v>1900</v>
      </c>
      <c r="G1125" s="47" t="s">
        <v>2310</v>
      </c>
      <c r="H1125" s="44">
        <v>2071</v>
      </c>
      <c r="I1125" s="197" t="s">
        <v>43</v>
      </c>
      <c r="J1125" s="177" t="str">
        <f>IF(ISBLANK(INDEX('Policy Characteristics'!D:D,MATCH($C1125,'Policy Characteristics'!$C:$C,0))),"",INDEX('Policy Characteristics'!D:D,MATCH($C1125,'Policy Characteristics'!$C:$C,0)))</f>
        <v>Hydrogen Combustion</v>
      </c>
      <c r="K1125" s="176" t="str">
        <f>IF(ISBLANK(INDEX('Policy Characteristics'!E:E,MATCH($C1125,'Policy Characteristics'!$C:$C,0))),"",INDEX('Policy Characteristics'!E:E,MATCH($C1125,'Policy Characteristics'!$C:$C,0)))</f>
        <v>indst shift to hydrogen</v>
      </c>
      <c r="L1125" s="176">
        <f>IF(ISBLANK(INDEX('Policy Characteristics'!F:F,MATCH($C1125,'Policy Characteristics'!$C:$C,0))),"",INDEX('Policy Characteristics'!F:F,MATCH($C1125,'Policy Characteristics'!$C:$C,0)))</f>
        <v>0</v>
      </c>
      <c r="M1125" s="176">
        <f>IF(ISBLANK(INDEX('Policy Characteristics'!G:G,MATCH($C1125,'Policy Characteristics'!$C:$C,0))),"",INDEX('Policy Characteristics'!G:G,MATCH($C1125,'Policy Characteristics'!$C:$C,0)))</f>
        <v>1</v>
      </c>
      <c r="N1125" s="176">
        <f>IF(ISBLANK(INDEX('Policy Characteristics'!H:H,MATCH($C1125,'Policy Characteristics'!$C:$C,0))),"",INDEX('Policy Characteristics'!H:H,MATCH($C1125,'Policy Characteristics'!$C:$C,0)))</f>
        <v>0.01</v>
      </c>
      <c r="O1125" s="176" t="str">
        <f>IF(ISBLANK(INDEX('Policy Characteristics'!I:I,MATCH($C1125,'Policy Characteristics'!$C:$C,0))),"",INDEX('Policy Characteristics'!I:I,MATCH($C1125,'Policy Characteristics'!$C:$C,0)))</f>
        <v>% of fuel shifted</v>
      </c>
      <c r="P1125" s="176" t="str">
        <f>IF(ISBLANK(INDEX('Policy Characteristics'!J:J,MATCH($C1125,'Policy Characteristics'!$C:$C,0))),"",INDEX('Policy Characteristics'!J:J,MATCH($C1125,'Policy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25" s="176" t="str">
        <f>IF(ISBLANK(INDEX('Policy Characteristics'!K:K,MATCH($C1125,'Policy Characteristics'!$C:$C,0))),"",INDEX('Policy Characteristics'!K:K,MATCH($C1125,'Policy Characteristics'!$C:$C,0)))</f>
        <v>industry-ag-main.html#fuel-switching</v>
      </c>
      <c r="R1125" s="176" t="str">
        <f>IF(ISBLANK(INDEX('Policy Characteristics'!L:L,MATCH($C1125,'Policy Characteristics'!$C:$C,0))),"",INDEX('Policy Characteristics'!L:L,MATCH($C1125,'Policy Characteristics'!$C:$C,0)))</f>
        <v>industry-elec-and-hydrogen.html</v>
      </c>
    </row>
    <row r="1126" spans="1:18" s="2" customFormat="1" x14ac:dyDescent="0.25">
      <c r="A1126" s="176" t="str">
        <f>IF(ISBLANK(INDEX('Policy Characteristics'!A:A,MATCH($C1126,'Policy Characteristics'!$C:$C,0))),"",INDEX('Policy Characteristics'!A:A,MATCH($C1126,'Policy Characteristics'!$C:$C,0)))</f>
        <v>Industry</v>
      </c>
      <c r="B1126" s="184" t="str">
        <f>IF(ISBLANK(INDEX('Policy Characteristics'!B:B,MATCH($C1126,'Policy Characteristics'!$C:$C,0))),"",INDEX('Policy Characteristics'!B:B,MATCH($C1126,'Policy Characteristics'!$C:$C,0)))</f>
        <v>Hydrogen Combustion</v>
      </c>
      <c r="C1126" s="176" t="str">
        <f t="shared" si="44"/>
        <v>Fraction of Eligible Industrial Energy Use Shifted to Hydrogen</v>
      </c>
      <c r="D1126" s="6" t="s">
        <v>1936</v>
      </c>
      <c r="E1126" s="1" t="s">
        <v>2304</v>
      </c>
      <c r="F1126" t="s">
        <v>1900</v>
      </c>
      <c r="G1126" s="47" t="s">
        <v>2311</v>
      </c>
      <c r="H1126" s="44">
        <v>2072</v>
      </c>
      <c r="I1126" s="197" t="s">
        <v>44</v>
      </c>
      <c r="J1126" s="177" t="str">
        <f>IF(ISBLANK(INDEX('Policy Characteristics'!D:D,MATCH($C1126,'Policy Characteristics'!$C:$C,0))),"",INDEX('Policy Characteristics'!D:D,MATCH($C1126,'Policy Characteristics'!$C:$C,0)))</f>
        <v>Hydrogen Combustion</v>
      </c>
      <c r="K1126" s="176" t="str">
        <f>IF(ISBLANK(INDEX('Policy Characteristics'!E:E,MATCH($C1126,'Policy Characteristics'!$C:$C,0))),"",INDEX('Policy Characteristics'!E:E,MATCH($C1126,'Policy Characteristics'!$C:$C,0)))</f>
        <v>indst shift to hydrogen</v>
      </c>
      <c r="L1126" s="176">
        <f>IF(ISBLANK(INDEX('Policy Characteristics'!F:F,MATCH($C1126,'Policy Characteristics'!$C:$C,0))),"",INDEX('Policy Characteristics'!F:F,MATCH($C1126,'Policy Characteristics'!$C:$C,0)))</f>
        <v>0</v>
      </c>
      <c r="M1126" s="176">
        <f>IF(ISBLANK(INDEX('Policy Characteristics'!G:G,MATCH($C1126,'Policy Characteristics'!$C:$C,0))),"",INDEX('Policy Characteristics'!G:G,MATCH($C1126,'Policy Characteristics'!$C:$C,0)))</f>
        <v>1</v>
      </c>
      <c r="N1126" s="176">
        <f>IF(ISBLANK(INDEX('Policy Characteristics'!H:H,MATCH($C1126,'Policy Characteristics'!$C:$C,0))),"",INDEX('Policy Characteristics'!H:H,MATCH($C1126,'Policy Characteristics'!$C:$C,0)))</f>
        <v>0.01</v>
      </c>
      <c r="O1126" s="176" t="str">
        <f>IF(ISBLANK(INDEX('Policy Characteristics'!I:I,MATCH($C1126,'Policy Characteristics'!$C:$C,0))),"",INDEX('Policy Characteristics'!I:I,MATCH($C1126,'Policy Characteristics'!$C:$C,0)))</f>
        <v>% of fuel shifted</v>
      </c>
      <c r="P1126" s="176" t="str">
        <f>IF(ISBLANK(INDEX('Policy Characteristics'!J:J,MATCH($C1126,'Policy Characteristics'!$C:$C,0))),"",INDEX('Policy Characteristics'!J:J,MATCH($C1126,'Policy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26" s="176" t="str">
        <f>IF(ISBLANK(INDEX('Policy Characteristics'!K:K,MATCH($C1126,'Policy Characteristics'!$C:$C,0))),"",INDEX('Policy Characteristics'!K:K,MATCH($C1126,'Policy Characteristics'!$C:$C,0)))</f>
        <v>industry-ag-main.html#fuel-switching</v>
      </c>
      <c r="R1126" s="176" t="str">
        <f>IF(ISBLANK(INDEX('Policy Characteristics'!L:L,MATCH($C1126,'Policy Characteristics'!$C:$C,0))),"",INDEX('Policy Characteristics'!L:L,MATCH($C1126,'Policy Characteristics'!$C:$C,0)))</f>
        <v>industry-elec-and-hydrogen.html</v>
      </c>
    </row>
    <row r="1127" spans="1:18" s="2" customFormat="1" x14ac:dyDescent="0.25">
      <c r="A1127" s="176" t="str">
        <f>IF(ISBLANK(INDEX('Policy Characteristics'!A:A,MATCH($C1127,'Policy Characteristics'!$C:$C,0))),"",INDEX('Policy Characteristics'!A:A,MATCH($C1127,'Policy Characteristics'!$C:$C,0)))</f>
        <v>Industry</v>
      </c>
      <c r="B1127" s="184" t="str">
        <f>IF(ISBLANK(INDEX('Policy Characteristics'!B:B,MATCH($C1127,'Policy Characteristics'!$C:$C,0))),"",INDEX('Policy Characteristics'!B:B,MATCH($C1127,'Policy Characteristics'!$C:$C,0)))</f>
        <v>Hydrogen Combustion</v>
      </c>
      <c r="C1127" s="176" t="str">
        <f t="shared" si="44"/>
        <v>Fraction of Eligible Industrial Energy Use Shifted to Hydrogen</v>
      </c>
      <c r="D1127" s="6" t="s">
        <v>1936</v>
      </c>
      <c r="E1127" s="1" t="s">
        <v>2444</v>
      </c>
      <c r="F1127" t="s">
        <v>1900</v>
      </c>
      <c r="G1127" s="47" t="s">
        <v>2444</v>
      </c>
      <c r="H1127" s="44">
        <v>2073</v>
      </c>
      <c r="I1127" s="197" t="s">
        <v>43</v>
      </c>
      <c r="J1127" s="177" t="str">
        <f>IF(ISBLANK(INDEX('Policy Characteristics'!D:D,MATCH($C1127,'Policy Characteristics'!$C:$C,0))),"",INDEX('Policy Characteristics'!D:D,MATCH($C1127,'Policy Characteristics'!$C:$C,0)))</f>
        <v>Hydrogen Combustion</v>
      </c>
      <c r="K1127" s="176" t="str">
        <f>IF(ISBLANK(INDEX('Policy Characteristics'!E:E,MATCH($C1127,'Policy Characteristics'!$C:$C,0))),"",INDEX('Policy Characteristics'!E:E,MATCH($C1127,'Policy Characteristics'!$C:$C,0)))</f>
        <v>indst shift to hydrogen</v>
      </c>
      <c r="L1127" s="176">
        <f>IF(ISBLANK(INDEX('Policy Characteristics'!F:F,MATCH($C1127,'Policy Characteristics'!$C:$C,0))),"",INDEX('Policy Characteristics'!F:F,MATCH($C1127,'Policy Characteristics'!$C:$C,0)))</f>
        <v>0</v>
      </c>
      <c r="M1127" s="176">
        <f>IF(ISBLANK(INDEX('Policy Characteristics'!G:G,MATCH($C1127,'Policy Characteristics'!$C:$C,0))),"",INDEX('Policy Characteristics'!G:G,MATCH($C1127,'Policy Characteristics'!$C:$C,0)))</f>
        <v>1</v>
      </c>
      <c r="N1127" s="176">
        <f>IF(ISBLANK(INDEX('Policy Characteristics'!H:H,MATCH($C1127,'Policy Characteristics'!$C:$C,0))),"",INDEX('Policy Characteristics'!H:H,MATCH($C1127,'Policy Characteristics'!$C:$C,0)))</f>
        <v>0.01</v>
      </c>
      <c r="O1127" s="176" t="str">
        <f>IF(ISBLANK(INDEX('Policy Characteristics'!I:I,MATCH($C1127,'Policy Characteristics'!$C:$C,0))),"",INDEX('Policy Characteristics'!I:I,MATCH($C1127,'Policy Characteristics'!$C:$C,0)))</f>
        <v>% of fuel shifted</v>
      </c>
      <c r="P1127" s="176" t="str">
        <f>IF(ISBLANK(INDEX('Policy Characteristics'!J:J,MATCH($C1127,'Policy Characteristics'!$C:$C,0))),"",INDEX('Policy Characteristics'!J:J,MATCH($C1127,'Policy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27" s="176" t="str">
        <f>IF(ISBLANK(INDEX('Policy Characteristics'!K:K,MATCH($C1127,'Policy Characteristics'!$C:$C,0))),"",INDEX('Policy Characteristics'!K:K,MATCH($C1127,'Policy Characteristics'!$C:$C,0)))</f>
        <v>industry-ag-main.html#fuel-switching</v>
      </c>
      <c r="R1127" s="176" t="str">
        <f>IF(ISBLANK(INDEX('Policy Characteristics'!L:L,MATCH($C1127,'Policy Characteristics'!$C:$C,0))),"",INDEX('Policy Characteristics'!L:L,MATCH($C1127,'Policy Characteristics'!$C:$C,0)))</f>
        <v>industry-elec-and-hydrogen.html</v>
      </c>
    </row>
    <row r="1128" spans="1:18" s="2" customFormat="1" x14ac:dyDescent="0.25">
      <c r="A1128" s="176" t="str">
        <f>IF(ISBLANK(INDEX('Policy Characteristics'!A:A,MATCH($C1128,'Policy Characteristics'!$C:$C,0))),"",INDEX('Policy Characteristics'!A:A,MATCH($C1128,'Policy Characteristics'!$C:$C,0)))</f>
        <v>Industry</v>
      </c>
      <c r="B1128" s="184" t="str">
        <f>IF(ISBLANK(INDEX('Policy Characteristics'!B:B,MATCH($C1128,'Policy Characteristics'!$C:$C,0))),"",INDEX('Policy Characteristics'!B:B,MATCH($C1128,'Policy Characteristics'!$C:$C,0)))</f>
        <v>Hydrogen Combustion</v>
      </c>
      <c r="C1128" s="176" t="str">
        <f t="shared" si="44"/>
        <v>Fraction of Eligible Industrial Energy Use Shifted to Hydrogen</v>
      </c>
      <c r="D1128" s="6" t="s">
        <v>1937</v>
      </c>
      <c r="E1128" s="1" t="s">
        <v>2298</v>
      </c>
      <c r="F1128" t="s">
        <v>1901</v>
      </c>
      <c r="G1128" s="47" t="s">
        <v>2305</v>
      </c>
      <c r="H1128" s="44">
        <v>2074</v>
      </c>
      <c r="I1128" s="197" t="s">
        <v>43</v>
      </c>
      <c r="J1128" s="177" t="str">
        <f>IF(ISBLANK(INDEX('Policy Characteristics'!D:D,MATCH($C1128,'Policy Characteristics'!$C:$C,0))),"",INDEX('Policy Characteristics'!D:D,MATCH($C1128,'Policy Characteristics'!$C:$C,0)))</f>
        <v>Hydrogen Combustion</v>
      </c>
      <c r="K1128" s="176" t="str">
        <f>IF(ISBLANK(INDEX('Policy Characteristics'!E:E,MATCH($C1128,'Policy Characteristics'!$C:$C,0))),"",INDEX('Policy Characteristics'!E:E,MATCH($C1128,'Policy Characteristics'!$C:$C,0)))</f>
        <v>indst shift to hydrogen</v>
      </c>
      <c r="L1128" s="176">
        <f>IF(ISBLANK(INDEX('Policy Characteristics'!F:F,MATCH($C1128,'Policy Characteristics'!$C:$C,0))),"",INDEX('Policy Characteristics'!F:F,MATCH($C1128,'Policy Characteristics'!$C:$C,0)))</f>
        <v>0</v>
      </c>
      <c r="M1128" s="176">
        <f>IF(ISBLANK(INDEX('Policy Characteristics'!G:G,MATCH($C1128,'Policy Characteristics'!$C:$C,0))),"",INDEX('Policy Characteristics'!G:G,MATCH($C1128,'Policy Characteristics'!$C:$C,0)))</f>
        <v>1</v>
      </c>
      <c r="N1128" s="176">
        <f>IF(ISBLANK(INDEX('Policy Characteristics'!H:H,MATCH($C1128,'Policy Characteristics'!$C:$C,0))),"",INDEX('Policy Characteristics'!H:H,MATCH($C1128,'Policy Characteristics'!$C:$C,0)))</f>
        <v>0.01</v>
      </c>
      <c r="O1128" s="176" t="str">
        <f>IF(ISBLANK(INDEX('Policy Characteristics'!I:I,MATCH($C1128,'Policy Characteristics'!$C:$C,0))),"",INDEX('Policy Characteristics'!I:I,MATCH($C1128,'Policy Characteristics'!$C:$C,0)))</f>
        <v>% of fuel shifted</v>
      </c>
      <c r="P1128" s="176" t="str">
        <f>IF(ISBLANK(INDEX('Policy Characteristics'!J:J,MATCH($C1128,'Policy Characteristics'!$C:$C,0))),"",INDEX('Policy Characteristics'!J:J,MATCH($C1128,'Policy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28" s="176" t="str">
        <f>IF(ISBLANK(INDEX('Policy Characteristics'!K:K,MATCH($C1128,'Policy Characteristics'!$C:$C,0))),"",INDEX('Policy Characteristics'!K:K,MATCH($C1128,'Policy Characteristics'!$C:$C,0)))</f>
        <v>industry-ag-main.html#fuel-switching</v>
      </c>
      <c r="R1128" s="176" t="str">
        <f>IF(ISBLANK(INDEX('Policy Characteristics'!L:L,MATCH($C1128,'Policy Characteristics'!$C:$C,0))),"",INDEX('Policy Characteristics'!L:L,MATCH($C1128,'Policy Characteristics'!$C:$C,0)))</f>
        <v>industry-elec-and-hydrogen.html</v>
      </c>
    </row>
    <row r="1129" spans="1:18" s="2" customFormat="1" x14ac:dyDescent="0.25">
      <c r="A1129" s="176" t="str">
        <f>IF(ISBLANK(INDEX('Policy Characteristics'!A:A,MATCH($C1129,'Policy Characteristics'!$C:$C,0))),"",INDEX('Policy Characteristics'!A:A,MATCH($C1129,'Policy Characteristics'!$C:$C,0)))</f>
        <v>Industry</v>
      </c>
      <c r="B1129" s="184" t="str">
        <f>IF(ISBLANK(INDEX('Policy Characteristics'!B:B,MATCH($C1129,'Policy Characteristics'!$C:$C,0))),"",INDEX('Policy Characteristics'!B:B,MATCH($C1129,'Policy Characteristics'!$C:$C,0)))</f>
        <v>Hydrogen Combustion</v>
      </c>
      <c r="C1129" s="176" t="str">
        <f t="shared" si="44"/>
        <v>Fraction of Eligible Industrial Energy Use Shifted to Hydrogen</v>
      </c>
      <c r="D1129" s="6" t="s">
        <v>1937</v>
      </c>
      <c r="E1129" s="1" t="s">
        <v>2299</v>
      </c>
      <c r="F1129" t="s">
        <v>1901</v>
      </c>
      <c r="G1129" s="47" t="s">
        <v>2306</v>
      </c>
      <c r="H1129" s="44">
        <v>2075</v>
      </c>
      <c r="I1129" s="197" t="s">
        <v>43</v>
      </c>
      <c r="J1129" s="177" t="str">
        <f>IF(ISBLANK(INDEX('Policy Characteristics'!D:D,MATCH($C1129,'Policy Characteristics'!$C:$C,0))),"",INDEX('Policy Characteristics'!D:D,MATCH($C1129,'Policy Characteristics'!$C:$C,0)))</f>
        <v>Hydrogen Combustion</v>
      </c>
      <c r="K1129" s="176" t="str">
        <f>IF(ISBLANK(INDEX('Policy Characteristics'!E:E,MATCH($C1129,'Policy Characteristics'!$C:$C,0))),"",INDEX('Policy Characteristics'!E:E,MATCH($C1129,'Policy Characteristics'!$C:$C,0)))</f>
        <v>indst shift to hydrogen</v>
      </c>
      <c r="L1129" s="176">
        <f>IF(ISBLANK(INDEX('Policy Characteristics'!F:F,MATCH($C1129,'Policy Characteristics'!$C:$C,0))),"",INDEX('Policy Characteristics'!F:F,MATCH($C1129,'Policy Characteristics'!$C:$C,0)))</f>
        <v>0</v>
      </c>
      <c r="M1129" s="176">
        <f>IF(ISBLANK(INDEX('Policy Characteristics'!G:G,MATCH($C1129,'Policy Characteristics'!$C:$C,0))),"",INDEX('Policy Characteristics'!G:G,MATCH($C1129,'Policy Characteristics'!$C:$C,0)))</f>
        <v>1</v>
      </c>
      <c r="N1129" s="176">
        <f>IF(ISBLANK(INDEX('Policy Characteristics'!H:H,MATCH($C1129,'Policy Characteristics'!$C:$C,0))),"",INDEX('Policy Characteristics'!H:H,MATCH($C1129,'Policy Characteristics'!$C:$C,0)))</f>
        <v>0.01</v>
      </c>
      <c r="O1129" s="176" t="str">
        <f>IF(ISBLANK(INDEX('Policy Characteristics'!I:I,MATCH($C1129,'Policy Characteristics'!$C:$C,0))),"",INDEX('Policy Characteristics'!I:I,MATCH($C1129,'Policy Characteristics'!$C:$C,0)))</f>
        <v>% of fuel shifted</v>
      </c>
      <c r="P1129" s="176" t="str">
        <f>IF(ISBLANK(INDEX('Policy Characteristics'!J:J,MATCH($C1129,'Policy Characteristics'!$C:$C,0))),"",INDEX('Policy Characteristics'!J:J,MATCH($C1129,'Policy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29" s="176" t="str">
        <f>IF(ISBLANK(INDEX('Policy Characteristics'!K:K,MATCH($C1129,'Policy Characteristics'!$C:$C,0))),"",INDEX('Policy Characteristics'!K:K,MATCH($C1129,'Policy Characteristics'!$C:$C,0)))</f>
        <v>industry-ag-main.html#fuel-switching</v>
      </c>
      <c r="R1129" s="176" t="str">
        <f>IF(ISBLANK(INDEX('Policy Characteristics'!L:L,MATCH($C1129,'Policy Characteristics'!$C:$C,0))),"",INDEX('Policy Characteristics'!L:L,MATCH($C1129,'Policy Characteristics'!$C:$C,0)))</f>
        <v>industry-elec-and-hydrogen.html</v>
      </c>
    </row>
    <row r="1130" spans="1:18" s="2" customFormat="1" x14ac:dyDescent="0.25">
      <c r="A1130" s="176" t="str">
        <f>IF(ISBLANK(INDEX('Policy Characteristics'!A:A,MATCH($C1130,'Policy Characteristics'!$C:$C,0))),"",INDEX('Policy Characteristics'!A:A,MATCH($C1130,'Policy Characteristics'!$C:$C,0)))</f>
        <v>Industry</v>
      </c>
      <c r="B1130" s="184" t="str">
        <f>IF(ISBLANK(INDEX('Policy Characteristics'!B:B,MATCH($C1130,'Policy Characteristics'!$C:$C,0))),"",INDEX('Policy Characteristics'!B:B,MATCH($C1130,'Policy Characteristics'!$C:$C,0)))</f>
        <v>Hydrogen Combustion</v>
      </c>
      <c r="C1130" s="176" t="str">
        <f t="shared" si="44"/>
        <v>Fraction of Eligible Industrial Energy Use Shifted to Hydrogen</v>
      </c>
      <c r="D1130" s="6" t="s">
        <v>1937</v>
      </c>
      <c r="E1130" s="1" t="s">
        <v>2300</v>
      </c>
      <c r="F1130" t="s">
        <v>1901</v>
      </c>
      <c r="G1130" s="47" t="s">
        <v>2307</v>
      </c>
      <c r="H1130" s="44">
        <v>2076</v>
      </c>
      <c r="I1130" s="197" t="s">
        <v>43</v>
      </c>
      <c r="J1130" s="177" t="str">
        <f>IF(ISBLANK(INDEX('Policy Characteristics'!D:D,MATCH($C1130,'Policy Characteristics'!$C:$C,0))),"",INDEX('Policy Characteristics'!D:D,MATCH($C1130,'Policy Characteristics'!$C:$C,0)))</f>
        <v>Hydrogen Combustion</v>
      </c>
      <c r="K1130" s="176" t="str">
        <f>IF(ISBLANK(INDEX('Policy Characteristics'!E:E,MATCH($C1130,'Policy Characteristics'!$C:$C,0))),"",INDEX('Policy Characteristics'!E:E,MATCH($C1130,'Policy Characteristics'!$C:$C,0)))</f>
        <v>indst shift to hydrogen</v>
      </c>
      <c r="L1130" s="176">
        <f>IF(ISBLANK(INDEX('Policy Characteristics'!F:F,MATCH($C1130,'Policy Characteristics'!$C:$C,0))),"",INDEX('Policy Characteristics'!F:F,MATCH($C1130,'Policy Characteristics'!$C:$C,0)))</f>
        <v>0</v>
      </c>
      <c r="M1130" s="176">
        <f>IF(ISBLANK(INDEX('Policy Characteristics'!G:G,MATCH($C1130,'Policy Characteristics'!$C:$C,0))),"",INDEX('Policy Characteristics'!G:G,MATCH($C1130,'Policy Characteristics'!$C:$C,0)))</f>
        <v>1</v>
      </c>
      <c r="N1130" s="176">
        <f>IF(ISBLANK(INDEX('Policy Characteristics'!H:H,MATCH($C1130,'Policy Characteristics'!$C:$C,0))),"",INDEX('Policy Characteristics'!H:H,MATCH($C1130,'Policy Characteristics'!$C:$C,0)))</f>
        <v>0.01</v>
      </c>
      <c r="O1130" s="176" t="str">
        <f>IF(ISBLANK(INDEX('Policy Characteristics'!I:I,MATCH($C1130,'Policy Characteristics'!$C:$C,0))),"",INDEX('Policy Characteristics'!I:I,MATCH($C1130,'Policy Characteristics'!$C:$C,0)))</f>
        <v>% of fuel shifted</v>
      </c>
      <c r="P1130" s="176" t="str">
        <f>IF(ISBLANK(INDEX('Policy Characteristics'!J:J,MATCH($C1130,'Policy Characteristics'!$C:$C,0))),"",INDEX('Policy Characteristics'!J:J,MATCH($C1130,'Policy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30" s="176" t="str">
        <f>IF(ISBLANK(INDEX('Policy Characteristics'!K:K,MATCH($C1130,'Policy Characteristics'!$C:$C,0))),"",INDEX('Policy Characteristics'!K:K,MATCH($C1130,'Policy Characteristics'!$C:$C,0)))</f>
        <v>industry-ag-main.html#fuel-switching</v>
      </c>
      <c r="R1130" s="176" t="str">
        <f>IF(ISBLANK(INDEX('Policy Characteristics'!L:L,MATCH($C1130,'Policy Characteristics'!$C:$C,0))),"",INDEX('Policy Characteristics'!L:L,MATCH($C1130,'Policy Characteristics'!$C:$C,0)))</f>
        <v>industry-elec-and-hydrogen.html</v>
      </c>
    </row>
    <row r="1131" spans="1:18" s="2" customFormat="1" x14ac:dyDescent="0.25">
      <c r="A1131" s="176" t="str">
        <f>IF(ISBLANK(INDEX('Policy Characteristics'!A:A,MATCH($C1131,'Policy Characteristics'!$C:$C,0))),"",INDEX('Policy Characteristics'!A:A,MATCH($C1131,'Policy Characteristics'!$C:$C,0)))</f>
        <v>Industry</v>
      </c>
      <c r="B1131" s="184" t="str">
        <f>IF(ISBLANK(INDEX('Policy Characteristics'!B:B,MATCH($C1131,'Policy Characteristics'!$C:$C,0))),"",INDEX('Policy Characteristics'!B:B,MATCH($C1131,'Policy Characteristics'!$C:$C,0)))</f>
        <v>Hydrogen Combustion</v>
      </c>
      <c r="C1131" s="176" t="str">
        <f t="shared" si="44"/>
        <v>Fraction of Eligible Industrial Energy Use Shifted to Hydrogen</v>
      </c>
      <c r="D1131" s="6" t="s">
        <v>1937</v>
      </c>
      <c r="E1131" s="1" t="s">
        <v>2301</v>
      </c>
      <c r="F1131" t="s">
        <v>1901</v>
      </c>
      <c r="G1131" s="47" t="s">
        <v>2308</v>
      </c>
      <c r="H1131" s="44">
        <v>2077</v>
      </c>
      <c r="I1131" s="197" t="s">
        <v>44</v>
      </c>
      <c r="J1131" s="177" t="str">
        <f>IF(ISBLANK(INDEX('Policy Characteristics'!D:D,MATCH($C1131,'Policy Characteristics'!$C:$C,0))),"",INDEX('Policy Characteristics'!D:D,MATCH($C1131,'Policy Characteristics'!$C:$C,0)))</f>
        <v>Hydrogen Combustion</v>
      </c>
      <c r="K1131" s="176" t="str">
        <f>IF(ISBLANK(INDEX('Policy Characteristics'!E:E,MATCH($C1131,'Policy Characteristics'!$C:$C,0))),"",INDEX('Policy Characteristics'!E:E,MATCH($C1131,'Policy Characteristics'!$C:$C,0)))</f>
        <v>indst shift to hydrogen</v>
      </c>
      <c r="L1131" s="176">
        <f>IF(ISBLANK(INDEX('Policy Characteristics'!F:F,MATCH($C1131,'Policy Characteristics'!$C:$C,0))),"",INDEX('Policy Characteristics'!F:F,MATCH($C1131,'Policy Characteristics'!$C:$C,0)))</f>
        <v>0</v>
      </c>
      <c r="M1131" s="176">
        <f>IF(ISBLANK(INDEX('Policy Characteristics'!G:G,MATCH($C1131,'Policy Characteristics'!$C:$C,0))),"",INDEX('Policy Characteristics'!G:G,MATCH($C1131,'Policy Characteristics'!$C:$C,0)))</f>
        <v>1</v>
      </c>
      <c r="N1131" s="176">
        <f>IF(ISBLANK(INDEX('Policy Characteristics'!H:H,MATCH($C1131,'Policy Characteristics'!$C:$C,0))),"",INDEX('Policy Characteristics'!H:H,MATCH($C1131,'Policy Characteristics'!$C:$C,0)))</f>
        <v>0.01</v>
      </c>
      <c r="O1131" s="176" t="str">
        <f>IF(ISBLANK(INDEX('Policy Characteristics'!I:I,MATCH($C1131,'Policy Characteristics'!$C:$C,0))),"",INDEX('Policy Characteristics'!I:I,MATCH($C1131,'Policy Characteristics'!$C:$C,0)))</f>
        <v>% of fuel shifted</v>
      </c>
      <c r="P1131" s="176" t="str">
        <f>IF(ISBLANK(INDEX('Policy Characteristics'!J:J,MATCH($C1131,'Policy Characteristics'!$C:$C,0))),"",INDEX('Policy Characteristics'!J:J,MATCH($C1131,'Policy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31" s="176" t="str">
        <f>IF(ISBLANK(INDEX('Policy Characteristics'!K:K,MATCH($C1131,'Policy Characteristics'!$C:$C,0))),"",INDEX('Policy Characteristics'!K:K,MATCH($C1131,'Policy Characteristics'!$C:$C,0)))</f>
        <v>industry-ag-main.html#fuel-switching</v>
      </c>
      <c r="R1131" s="176" t="str">
        <f>IF(ISBLANK(INDEX('Policy Characteristics'!L:L,MATCH($C1131,'Policy Characteristics'!$C:$C,0))),"",INDEX('Policy Characteristics'!L:L,MATCH($C1131,'Policy Characteristics'!$C:$C,0)))</f>
        <v>industry-elec-and-hydrogen.html</v>
      </c>
    </row>
    <row r="1132" spans="1:18" s="2" customFormat="1" x14ac:dyDescent="0.25">
      <c r="A1132" s="176" t="str">
        <f>IF(ISBLANK(INDEX('Policy Characteristics'!A:A,MATCH($C1132,'Policy Characteristics'!$C:$C,0))),"",INDEX('Policy Characteristics'!A:A,MATCH($C1132,'Policy Characteristics'!$C:$C,0)))</f>
        <v>Industry</v>
      </c>
      <c r="B1132" s="184" t="str">
        <f>IF(ISBLANK(INDEX('Policy Characteristics'!B:B,MATCH($C1132,'Policy Characteristics'!$C:$C,0))),"",INDEX('Policy Characteristics'!B:B,MATCH($C1132,'Policy Characteristics'!$C:$C,0)))</f>
        <v>Hydrogen Combustion</v>
      </c>
      <c r="C1132" s="176" t="str">
        <f t="shared" si="44"/>
        <v>Fraction of Eligible Industrial Energy Use Shifted to Hydrogen</v>
      </c>
      <c r="D1132" s="6" t="s">
        <v>1937</v>
      </c>
      <c r="E1132" s="1" t="s">
        <v>2302</v>
      </c>
      <c r="F1132" t="s">
        <v>1901</v>
      </c>
      <c r="G1132" s="47" t="s">
        <v>2309</v>
      </c>
      <c r="H1132" s="44">
        <v>2078</v>
      </c>
      <c r="I1132" s="197" t="s">
        <v>44</v>
      </c>
      <c r="J1132" s="177" t="str">
        <f>IF(ISBLANK(INDEX('Policy Characteristics'!D:D,MATCH($C1132,'Policy Characteristics'!$C:$C,0))),"",INDEX('Policy Characteristics'!D:D,MATCH($C1132,'Policy Characteristics'!$C:$C,0)))</f>
        <v>Hydrogen Combustion</v>
      </c>
      <c r="K1132" s="176" t="str">
        <f>IF(ISBLANK(INDEX('Policy Characteristics'!E:E,MATCH($C1132,'Policy Characteristics'!$C:$C,0))),"",INDEX('Policy Characteristics'!E:E,MATCH($C1132,'Policy Characteristics'!$C:$C,0)))</f>
        <v>indst shift to hydrogen</v>
      </c>
      <c r="L1132" s="176">
        <f>IF(ISBLANK(INDEX('Policy Characteristics'!F:F,MATCH($C1132,'Policy Characteristics'!$C:$C,0))),"",INDEX('Policy Characteristics'!F:F,MATCH($C1132,'Policy Characteristics'!$C:$C,0)))</f>
        <v>0</v>
      </c>
      <c r="M1132" s="176">
        <f>IF(ISBLANK(INDEX('Policy Characteristics'!G:G,MATCH($C1132,'Policy Characteristics'!$C:$C,0))),"",INDEX('Policy Characteristics'!G:G,MATCH($C1132,'Policy Characteristics'!$C:$C,0)))</f>
        <v>1</v>
      </c>
      <c r="N1132" s="176">
        <f>IF(ISBLANK(INDEX('Policy Characteristics'!H:H,MATCH($C1132,'Policy Characteristics'!$C:$C,0))),"",INDEX('Policy Characteristics'!H:H,MATCH($C1132,'Policy Characteristics'!$C:$C,0)))</f>
        <v>0.01</v>
      </c>
      <c r="O1132" s="176" t="str">
        <f>IF(ISBLANK(INDEX('Policy Characteristics'!I:I,MATCH($C1132,'Policy Characteristics'!$C:$C,0))),"",INDEX('Policy Characteristics'!I:I,MATCH($C1132,'Policy Characteristics'!$C:$C,0)))</f>
        <v>% of fuel shifted</v>
      </c>
      <c r="P1132" s="176" t="str">
        <f>IF(ISBLANK(INDEX('Policy Characteristics'!J:J,MATCH($C1132,'Policy Characteristics'!$C:$C,0))),"",INDEX('Policy Characteristics'!J:J,MATCH($C1132,'Policy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32" s="176" t="str">
        <f>IF(ISBLANK(INDEX('Policy Characteristics'!K:K,MATCH($C1132,'Policy Characteristics'!$C:$C,0))),"",INDEX('Policy Characteristics'!K:K,MATCH($C1132,'Policy Characteristics'!$C:$C,0)))</f>
        <v>industry-ag-main.html#fuel-switching</v>
      </c>
      <c r="R1132" s="176" t="str">
        <f>IF(ISBLANK(INDEX('Policy Characteristics'!L:L,MATCH($C1132,'Policy Characteristics'!$C:$C,0))),"",INDEX('Policy Characteristics'!L:L,MATCH($C1132,'Policy Characteristics'!$C:$C,0)))</f>
        <v>industry-elec-and-hydrogen.html</v>
      </c>
    </row>
    <row r="1133" spans="1:18" s="2" customFormat="1" x14ac:dyDescent="0.25">
      <c r="A1133" s="176" t="str">
        <f>IF(ISBLANK(INDEX('Policy Characteristics'!A:A,MATCH($C1133,'Policy Characteristics'!$C:$C,0))),"",INDEX('Policy Characteristics'!A:A,MATCH($C1133,'Policy Characteristics'!$C:$C,0)))</f>
        <v>Industry</v>
      </c>
      <c r="B1133" s="184" t="str">
        <f>IF(ISBLANK(INDEX('Policy Characteristics'!B:B,MATCH($C1133,'Policy Characteristics'!$C:$C,0))),"",INDEX('Policy Characteristics'!B:B,MATCH($C1133,'Policy Characteristics'!$C:$C,0)))</f>
        <v>Hydrogen Combustion</v>
      </c>
      <c r="C1133" s="176" t="str">
        <f t="shared" si="44"/>
        <v>Fraction of Eligible Industrial Energy Use Shifted to Hydrogen</v>
      </c>
      <c r="D1133" s="6" t="s">
        <v>1937</v>
      </c>
      <c r="E1133" s="1" t="s">
        <v>2303</v>
      </c>
      <c r="F1133" t="s">
        <v>1901</v>
      </c>
      <c r="G1133" s="47" t="s">
        <v>2310</v>
      </c>
      <c r="H1133" s="44">
        <v>2079</v>
      </c>
      <c r="I1133" s="197" t="s">
        <v>43</v>
      </c>
      <c r="J1133" s="177" t="str">
        <f>IF(ISBLANK(INDEX('Policy Characteristics'!D:D,MATCH($C1133,'Policy Characteristics'!$C:$C,0))),"",INDEX('Policy Characteristics'!D:D,MATCH($C1133,'Policy Characteristics'!$C:$C,0)))</f>
        <v>Hydrogen Combustion</v>
      </c>
      <c r="K1133" s="176" t="str">
        <f>IF(ISBLANK(INDEX('Policy Characteristics'!E:E,MATCH($C1133,'Policy Characteristics'!$C:$C,0))),"",INDEX('Policy Characteristics'!E:E,MATCH($C1133,'Policy Characteristics'!$C:$C,0)))</f>
        <v>indst shift to hydrogen</v>
      </c>
      <c r="L1133" s="176">
        <f>IF(ISBLANK(INDEX('Policy Characteristics'!F:F,MATCH($C1133,'Policy Characteristics'!$C:$C,0))),"",INDEX('Policy Characteristics'!F:F,MATCH($C1133,'Policy Characteristics'!$C:$C,0)))</f>
        <v>0</v>
      </c>
      <c r="M1133" s="176">
        <f>IF(ISBLANK(INDEX('Policy Characteristics'!G:G,MATCH($C1133,'Policy Characteristics'!$C:$C,0))),"",INDEX('Policy Characteristics'!G:G,MATCH($C1133,'Policy Characteristics'!$C:$C,0)))</f>
        <v>1</v>
      </c>
      <c r="N1133" s="176">
        <f>IF(ISBLANK(INDEX('Policy Characteristics'!H:H,MATCH($C1133,'Policy Characteristics'!$C:$C,0))),"",INDEX('Policy Characteristics'!H:H,MATCH($C1133,'Policy Characteristics'!$C:$C,0)))</f>
        <v>0.01</v>
      </c>
      <c r="O1133" s="176" t="str">
        <f>IF(ISBLANK(INDEX('Policy Characteristics'!I:I,MATCH($C1133,'Policy Characteristics'!$C:$C,0))),"",INDEX('Policy Characteristics'!I:I,MATCH($C1133,'Policy Characteristics'!$C:$C,0)))</f>
        <v>% of fuel shifted</v>
      </c>
      <c r="P1133" s="176" t="str">
        <f>IF(ISBLANK(INDEX('Policy Characteristics'!J:J,MATCH($C1133,'Policy Characteristics'!$C:$C,0))),"",INDEX('Policy Characteristics'!J:J,MATCH($C1133,'Policy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33" s="176" t="str">
        <f>IF(ISBLANK(INDEX('Policy Characteristics'!K:K,MATCH($C1133,'Policy Characteristics'!$C:$C,0))),"",INDEX('Policy Characteristics'!K:K,MATCH($C1133,'Policy Characteristics'!$C:$C,0)))</f>
        <v>industry-ag-main.html#fuel-switching</v>
      </c>
      <c r="R1133" s="176" t="str">
        <f>IF(ISBLANK(INDEX('Policy Characteristics'!L:L,MATCH($C1133,'Policy Characteristics'!$C:$C,0))),"",INDEX('Policy Characteristics'!L:L,MATCH($C1133,'Policy Characteristics'!$C:$C,0)))</f>
        <v>industry-elec-and-hydrogen.html</v>
      </c>
    </row>
    <row r="1134" spans="1:18" s="2" customFormat="1" x14ac:dyDescent="0.25">
      <c r="A1134" s="176" t="str">
        <f>IF(ISBLANK(INDEX('Policy Characteristics'!A:A,MATCH($C1134,'Policy Characteristics'!$C:$C,0))),"",INDEX('Policy Characteristics'!A:A,MATCH($C1134,'Policy Characteristics'!$C:$C,0)))</f>
        <v>Industry</v>
      </c>
      <c r="B1134" s="184" t="str">
        <f>IF(ISBLANK(INDEX('Policy Characteristics'!B:B,MATCH($C1134,'Policy Characteristics'!$C:$C,0))),"",INDEX('Policy Characteristics'!B:B,MATCH($C1134,'Policy Characteristics'!$C:$C,0)))</f>
        <v>Hydrogen Combustion</v>
      </c>
      <c r="C1134" s="176" t="str">
        <f t="shared" si="44"/>
        <v>Fraction of Eligible Industrial Energy Use Shifted to Hydrogen</v>
      </c>
      <c r="D1134" s="6" t="s">
        <v>1937</v>
      </c>
      <c r="E1134" s="1" t="s">
        <v>2304</v>
      </c>
      <c r="F1134" t="s">
        <v>1901</v>
      </c>
      <c r="G1134" s="47" t="s">
        <v>2311</v>
      </c>
      <c r="H1134" s="44">
        <v>2080</v>
      </c>
      <c r="I1134" s="197" t="s">
        <v>44</v>
      </c>
      <c r="J1134" s="177" t="str">
        <f>IF(ISBLANK(INDEX('Policy Characteristics'!D:D,MATCH($C1134,'Policy Characteristics'!$C:$C,0))),"",INDEX('Policy Characteristics'!D:D,MATCH($C1134,'Policy Characteristics'!$C:$C,0)))</f>
        <v>Hydrogen Combustion</v>
      </c>
      <c r="K1134" s="176" t="str">
        <f>IF(ISBLANK(INDEX('Policy Characteristics'!E:E,MATCH($C1134,'Policy Characteristics'!$C:$C,0))),"",INDEX('Policy Characteristics'!E:E,MATCH($C1134,'Policy Characteristics'!$C:$C,0)))</f>
        <v>indst shift to hydrogen</v>
      </c>
      <c r="L1134" s="176">
        <f>IF(ISBLANK(INDEX('Policy Characteristics'!F:F,MATCH($C1134,'Policy Characteristics'!$C:$C,0))),"",INDEX('Policy Characteristics'!F:F,MATCH($C1134,'Policy Characteristics'!$C:$C,0)))</f>
        <v>0</v>
      </c>
      <c r="M1134" s="176">
        <f>IF(ISBLANK(INDEX('Policy Characteristics'!G:G,MATCH($C1134,'Policy Characteristics'!$C:$C,0))),"",INDEX('Policy Characteristics'!G:G,MATCH($C1134,'Policy Characteristics'!$C:$C,0)))</f>
        <v>1</v>
      </c>
      <c r="N1134" s="176">
        <f>IF(ISBLANK(INDEX('Policy Characteristics'!H:H,MATCH($C1134,'Policy Characteristics'!$C:$C,0))),"",INDEX('Policy Characteristics'!H:H,MATCH($C1134,'Policy Characteristics'!$C:$C,0)))</f>
        <v>0.01</v>
      </c>
      <c r="O1134" s="176" t="str">
        <f>IF(ISBLANK(INDEX('Policy Characteristics'!I:I,MATCH($C1134,'Policy Characteristics'!$C:$C,0))),"",INDEX('Policy Characteristics'!I:I,MATCH($C1134,'Policy Characteristics'!$C:$C,0)))</f>
        <v>% of fuel shifted</v>
      </c>
      <c r="P1134" s="176" t="str">
        <f>IF(ISBLANK(INDEX('Policy Characteristics'!J:J,MATCH($C1134,'Policy Characteristics'!$C:$C,0))),"",INDEX('Policy Characteristics'!J:J,MATCH($C1134,'Policy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34" s="176" t="str">
        <f>IF(ISBLANK(INDEX('Policy Characteristics'!K:K,MATCH($C1134,'Policy Characteristics'!$C:$C,0))),"",INDEX('Policy Characteristics'!K:K,MATCH($C1134,'Policy Characteristics'!$C:$C,0)))</f>
        <v>industry-ag-main.html#fuel-switching</v>
      </c>
      <c r="R1134" s="176" t="str">
        <f>IF(ISBLANK(INDEX('Policy Characteristics'!L:L,MATCH($C1134,'Policy Characteristics'!$C:$C,0))),"",INDEX('Policy Characteristics'!L:L,MATCH($C1134,'Policy Characteristics'!$C:$C,0)))</f>
        <v>industry-elec-and-hydrogen.html</v>
      </c>
    </row>
    <row r="1135" spans="1:18" s="2" customFormat="1" x14ac:dyDescent="0.25">
      <c r="A1135" s="176" t="str">
        <f>IF(ISBLANK(INDEX('Policy Characteristics'!A:A,MATCH($C1135,'Policy Characteristics'!$C:$C,0))),"",INDEX('Policy Characteristics'!A:A,MATCH($C1135,'Policy Characteristics'!$C:$C,0)))</f>
        <v>Industry</v>
      </c>
      <c r="B1135" s="184" t="str">
        <f>IF(ISBLANK(INDEX('Policy Characteristics'!B:B,MATCH($C1135,'Policy Characteristics'!$C:$C,0))),"",INDEX('Policy Characteristics'!B:B,MATCH($C1135,'Policy Characteristics'!$C:$C,0)))</f>
        <v>Hydrogen Combustion</v>
      </c>
      <c r="C1135" s="176" t="str">
        <f t="shared" si="44"/>
        <v>Fraction of Eligible Industrial Energy Use Shifted to Hydrogen</v>
      </c>
      <c r="D1135" s="6" t="s">
        <v>1937</v>
      </c>
      <c r="E1135" s="1" t="s">
        <v>2444</v>
      </c>
      <c r="F1135" t="s">
        <v>1901</v>
      </c>
      <c r="G1135" s="47" t="s">
        <v>2444</v>
      </c>
      <c r="H1135" s="44">
        <v>2081</v>
      </c>
      <c r="I1135" s="197" t="s">
        <v>44</v>
      </c>
      <c r="J1135" s="177" t="str">
        <f>IF(ISBLANK(INDEX('Policy Characteristics'!D:D,MATCH($C1135,'Policy Characteristics'!$C:$C,0))),"",INDEX('Policy Characteristics'!D:D,MATCH($C1135,'Policy Characteristics'!$C:$C,0)))</f>
        <v>Hydrogen Combustion</v>
      </c>
      <c r="K1135" s="176" t="str">
        <f>IF(ISBLANK(INDEX('Policy Characteristics'!E:E,MATCH($C1135,'Policy Characteristics'!$C:$C,0))),"",INDEX('Policy Characteristics'!E:E,MATCH($C1135,'Policy Characteristics'!$C:$C,0)))</f>
        <v>indst shift to hydrogen</v>
      </c>
      <c r="L1135" s="176">
        <f>IF(ISBLANK(INDEX('Policy Characteristics'!F:F,MATCH($C1135,'Policy Characteristics'!$C:$C,0))),"",INDEX('Policy Characteristics'!F:F,MATCH($C1135,'Policy Characteristics'!$C:$C,0)))</f>
        <v>0</v>
      </c>
      <c r="M1135" s="176">
        <f>IF(ISBLANK(INDEX('Policy Characteristics'!G:G,MATCH($C1135,'Policy Characteristics'!$C:$C,0))),"",INDEX('Policy Characteristics'!G:G,MATCH($C1135,'Policy Characteristics'!$C:$C,0)))</f>
        <v>1</v>
      </c>
      <c r="N1135" s="176">
        <f>IF(ISBLANK(INDEX('Policy Characteristics'!H:H,MATCH($C1135,'Policy Characteristics'!$C:$C,0))),"",INDEX('Policy Characteristics'!H:H,MATCH($C1135,'Policy Characteristics'!$C:$C,0)))</f>
        <v>0.01</v>
      </c>
      <c r="O1135" s="176" t="str">
        <f>IF(ISBLANK(INDEX('Policy Characteristics'!I:I,MATCH($C1135,'Policy Characteristics'!$C:$C,0))),"",INDEX('Policy Characteristics'!I:I,MATCH($C1135,'Policy Characteristics'!$C:$C,0)))</f>
        <v>% of fuel shifted</v>
      </c>
      <c r="P1135" s="176" t="str">
        <f>IF(ISBLANK(INDEX('Policy Characteristics'!J:J,MATCH($C1135,'Policy Characteristics'!$C:$C,0))),"",INDEX('Policy Characteristics'!J:J,MATCH($C1135,'Policy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35" s="176" t="str">
        <f>IF(ISBLANK(INDEX('Policy Characteristics'!K:K,MATCH($C1135,'Policy Characteristics'!$C:$C,0))),"",INDEX('Policy Characteristics'!K:K,MATCH($C1135,'Policy Characteristics'!$C:$C,0)))</f>
        <v>industry-ag-main.html#fuel-switching</v>
      </c>
      <c r="R1135" s="176" t="str">
        <f>IF(ISBLANK(INDEX('Policy Characteristics'!L:L,MATCH($C1135,'Policy Characteristics'!$C:$C,0))),"",INDEX('Policy Characteristics'!L:L,MATCH($C1135,'Policy Characteristics'!$C:$C,0)))</f>
        <v>industry-elec-and-hydrogen.html</v>
      </c>
    </row>
    <row r="1136" spans="1:18" s="2" customFormat="1" x14ac:dyDescent="0.25">
      <c r="A1136" s="176" t="str">
        <f>IF(ISBLANK(INDEX('Policy Characteristics'!A:A,MATCH($C1136,'Policy Characteristics'!$C:$C,0))),"",INDEX('Policy Characteristics'!A:A,MATCH($C1136,'Policy Characteristics'!$C:$C,0)))</f>
        <v>Industry</v>
      </c>
      <c r="B1136" s="184" t="str">
        <f>IF(ISBLANK(INDEX('Policy Characteristics'!B:B,MATCH($C1136,'Policy Characteristics'!$C:$C,0))),"",INDEX('Policy Characteristics'!B:B,MATCH($C1136,'Policy Characteristics'!$C:$C,0)))</f>
        <v>Hydrogen Combustion</v>
      </c>
      <c r="C1136" s="176" t="str">
        <f t="shared" si="44"/>
        <v>Fraction of Eligible Industrial Energy Use Shifted to Hydrogen</v>
      </c>
      <c r="D1136" s="6" t="s">
        <v>1938</v>
      </c>
      <c r="E1136" s="1" t="s">
        <v>2298</v>
      </c>
      <c r="F1136" t="s">
        <v>1902</v>
      </c>
      <c r="G1136" s="47" t="s">
        <v>2305</v>
      </c>
      <c r="H1136" s="44">
        <v>2082</v>
      </c>
      <c r="I1136" s="197" t="s">
        <v>43</v>
      </c>
      <c r="J1136" s="177" t="str">
        <f>IF(ISBLANK(INDEX('Policy Characteristics'!D:D,MATCH($C1136,'Policy Characteristics'!$C:$C,0))),"",INDEX('Policy Characteristics'!D:D,MATCH($C1136,'Policy Characteristics'!$C:$C,0)))</f>
        <v>Hydrogen Combustion</v>
      </c>
      <c r="K1136" s="176" t="str">
        <f>IF(ISBLANK(INDEX('Policy Characteristics'!E:E,MATCH($C1136,'Policy Characteristics'!$C:$C,0))),"",INDEX('Policy Characteristics'!E:E,MATCH($C1136,'Policy Characteristics'!$C:$C,0)))</f>
        <v>indst shift to hydrogen</v>
      </c>
      <c r="L1136" s="176">
        <f>IF(ISBLANK(INDEX('Policy Characteristics'!F:F,MATCH($C1136,'Policy Characteristics'!$C:$C,0))),"",INDEX('Policy Characteristics'!F:F,MATCH($C1136,'Policy Characteristics'!$C:$C,0)))</f>
        <v>0</v>
      </c>
      <c r="M1136" s="176">
        <f>IF(ISBLANK(INDEX('Policy Characteristics'!G:G,MATCH($C1136,'Policy Characteristics'!$C:$C,0))),"",INDEX('Policy Characteristics'!G:G,MATCH($C1136,'Policy Characteristics'!$C:$C,0)))</f>
        <v>1</v>
      </c>
      <c r="N1136" s="176">
        <f>IF(ISBLANK(INDEX('Policy Characteristics'!H:H,MATCH($C1136,'Policy Characteristics'!$C:$C,0))),"",INDEX('Policy Characteristics'!H:H,MATCH($C1136,'Policy Characteristics'!$C:$C,0)))</f>
        <v>0.01</v>
      </c>
      <c r="O1136" s="176" t="str">
        <f>IF(ISBLANK(INDEX('Policy Characteristics'!I:I,MATCH($C1136,'Policy Characteristics'!$C:$C,0))),"",INDEX('Policy Characteristics'!I:I,MATCH($C1136,'Policy Characteristics'!$C:$C,0)))</f>
        <v>% of fuel shifted</v>
      </c>
      <c r="P1136" s="176" t="str">
        <f>IF(ISBLANK(INDEX('Policy Characteristics'!J:J,MATCH($C1136,'Policy Characteristics'!$C:$C,0))),"",INDEX('Policy Characteristics'!J:J,MATCH($C1136,'Policy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36" s="176" t="str">
        <f>IF(ISBLANK(INDEX('Policy Characteristics'!K:K,MATCH($C1136,'Policy Characteristics'!$C:$C,0))),"",INDEX('Policy Characteristics'!K:K,MATCH($C1136,'Policy Characteristics'!$C:$C,0)))</f>
        <v>industry-ag-main.html#fuel-switching</v>
      </c>
      <c r="R1136" s="176" t="str">
        <f>IF(ISBLANK(INDEX('Policy Characteristics'!L:L,MATCH($C1136,'Policy Characteristics'!$C:$C,0))),"",INDEX('Policy Characteristics'!L:L,MATCH($C1136,'Policy Characteristics'!$C:$C,0)))</f>
        <v>industry-elec-and-hydrogen.html</v>
      </c>
    </row>
    <row r="1137" spans="1:18" s="2" customFormat="1" x14ac:dyDescent="0.25">
      <c r="A1137" s="176" t="str">
        <f>IF(ISBLANK(INDEX('Policy Characteristics'!A:A,MATCH($C1137,'Policy Characteristics'!$C:$C,0))),"",INDEX('Policy Characteristics'!A:A,MATCH($C1137,'Policy Characteristics'!$C:$C,0)))</f>
        <v>Industry</v>
      </c>
      <c r="B1137" s="184" t="str">
        <f>IF(ISBLANK(INDEX('Policy Characteristics'!B:B,MATCH($C1137,'Policy Characteristics'!$C:$C,0))),"",INDEX('Policy Characteristics'!B:B,MATCH($C1137,'Policy Characteristics'!$C:$C,0)))</f>
        <v>Hydrogen Combustion</v>
      </c>
      <c r="C1137" s="176" t="str">
        <f t="shared" si="44"/>
        <v>Fraction of Eligible Industrial Energy Use Shifted to Hydrogen</v>
      </c>
      <c r="D1137" s="6" t="s">
        <v>1938</v>
      </c>
      <c r="E1137" s="1" t="s">
        <v>2299</v>
      </c>
      <c r="F1137" t="s">
        <v>1902</v>
      </c>
      <c r="G1137" s="47" t="s">
        <v>2306</v>
      </c>
      <c r="H1137" s="44">
        <v>2083</v>
      </c>
      <c r="I1137" s="197" t="s">
        <v>43</v>
      </c>
      <c r="J1137" s="177" t="str">
        <f>IF(ISBLANK(INDEX('Policy Characteristics'!D:D,MATCH($C1137,'Policy Characteristics'!$C:$C,0))),"",INDEX('Policy Characteristics'!D:D,MATCH($C1137,'Policy Characteristics'!$C:$C,0)))</f>
        <v>Hydrogen Combustion</v>
      </c>
      <c r="K1137" s="176" t="str">
        <f>IF(ISBLANK(INDEX('Policy Characteristics'!E:E,MATCH($C1137,'Policy Characteristics'!$C:$C,0))),"",INDEX('Policy Characteristics'!E:E,MATCH($C1137,'Policy Characteristics'!$C:$C,0)))</f>
        <v>indst shift to hydrogen</v>
      </c>
      <c r="L1137" s="176">
        <f>IF(ISBLANK(INDEX('Policy Characteristics'!F:F,MATCH($C1137,'Policy Characteristics'!$C:$C,0))),"",INDEX('Policy Characteristics'!F:F,MATCH($C1137,'Policy Characteristics'!$C:$C,0)))</f>
        <v>0</v>
      </c>
      <c r="M1137" s="176">
        <f>IF(ISBLANK(INDEX('Policy Characteristics'!G:G,MATCH($C1137,'Policy Characteristics'!$C:$C,0))),"",INDEX('Policy Characteristics'!G:G,MATCH($C1137,'Policy Characteristics'!$C:$C,0)))</f>
        <v>1</v>
      </c>
      <c r="N1137" s="176">
        <f>IF(ISBLANK(INDEX('Policy Characteristics'!H:H,MATCH($C1137,'Policy Characteristics'!$C:$C,0))),"",INDEX('Policy Characteristics'!H:H,MATCH($C1137,'Policy Characteristics'!$C:$C,0)))</f>
        <v>0.01</v>
      </c>
      <c r="O1137" s="176" t="str">
        <f>IF(ISBLANK(INDEX('Policy Characteristics'!I:I,MATCH($C1137,'Policy Characteristics'!$C:$C,0))),"",INDEX('Policy Characteristics'!I:I,MATCH($C1137,'Policy Characteristics'!$C:$C,0)))</f>
        <v>% of fuel shifted</v>
      </c>
      <c r="P1137" s="176" t="str">
        <f>IF(ISBLANK(INDEX('Policy Characteristics'!J:J,MATCH($C1137,'Policy Characteristics'!$C:$C,0))),"",INDEX('Policy Characteristics'!J:J,MATCH($C1137,'Policy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37" s="176" t="str">
        <f>IF(ISBLANK(INDEX('Policy Characteristics'!K:K,MATCH($C1137,'Policy Characteristics'!$C:$C,0))),"",INDEX('Policy Characteristics'!K:K,MATCH($C1137,'Policy Characteristics'!$C:$C,0)))</f>
        <v>industry-ag-main.html#fuel-switching</v>
      </c>
      <c r="R1137" s="176" t="str">
        <f>IF(ISBLANK(INDEX('Policy Characteristics'!L:L,MATCH($C1137,'Policy Characteristics'!$C:$C,0))),"",INDEX('Policy Characteristics'!L:L,MATCH($C1137,'Policy Characteristics'!$C:$C,0)))</f>
        <v>industry-elec-and-hydrogen.html</v>
      </c>
    </row>
    <row r="1138" spans="1:18" s="2" customFormat="1" x14ac:dyDescent="0.25">
      <c r="A1138" s="176" t="str">
        <f>IF(ISBLANK(INDEX('Policy Characteristics'!A:A,MATCH($C1138,'Policy Characteristics'!$C:$C,0))),"",INDEX('Policy Characteristics'!A:A,MATCH($C1138,'Policy Characteristics'!$C:$C,0)))</f>
        <v>Industry</v>
      </c>
      <c r="B1138" s="184" t="str">
        <f>IF(ISBLANK(INDEX('Policy Characteristics'!B:B,MATCH($C1138,'Policy Characteristics'!$C:$C,0))),"",INDEX('Policy Characteristics'!B:B,MATCH($C1138,'Policy Characteristics'!$C:$C,0)))</f>
        <v>Hydrogen Combustion</v>
      </c>
      <c r="C1138" s="176" t="str">
        <f t="shared" si="44"/>
        <v>Fraction of Eligible Industrial Energy Use Shifted to Hydrogen</v>
      </c>
      <c r="D1138" s="6" t="s">
        <v>1938</v>
      </c>
      <c r="E1138" s="1" t="s">
        <v>2300</v>
      </c>
      <c r="F1138" t="s">
        <v>1902</v>
      </c>
      <c r="G1138" s="47" t="s">
        <v>2307</v>
      </c>
      <c r="H1138" s="44">
        <v>2084</v>
      </c>
      <c r="I1138" s="197" t="s">
        <v>43</v>
      </c>
      <c r="J1138" s="177" t="str">
        <f>IF(ISBLANK(INDEX('Policy Characteristics'!D:D,MATCH($C1138,'Policy Characteristics'!$C:$C,0))),"",INDEX('Policy Characteristics'!D:D,MATCH($C1138,'Policy Characteristics'!$C:$C,0)))</f>
        <v>Hydrogen Combustion</v>
      </c>
      <c r="K1138" s="176" t="str">
        <f>IF(ISBLANK(INDEX('Policy Characteristics'!E:E,MATCH($C1138,'Policy Characteristics'!$C:$C,0))),"",INDEX('Policy Characteristics'!E:E,MATCH($C1138,'Policy Characteristics'!$C:$C,0)))</f>
        <v>indst shift to hydrogen</v>
      </c>
      <c r="L1138" s="176">
        <f>IF(ISBLANK(INDEX('Policy Characteristics'!F:F,MATCH($C1138,'Policy Characteristics'!$C:$C,0))),"",INDEX('Policy Characteristics'!F:F,MATCH($C1138,'Policy Characteristics'!$C:$C,0)))</f>
        <v>0</v>
      </c>
      <c r="M1138" s="176">
        <f>IF(ISBLANK(INDEX('Policy Characteristics'!G:G,MATCH($C1138,'Policy Characteristics'!$C:$C,0))),"",INDEX('Policy Characteristics'!G:G,MATCH($C1138,'Policy Characteristics'!$C:$C,0)))</f>
        <v>1</v>
      </c>
      <c r="N1138" s="176">
        <f>IF(ISBLANK(INDEX('Policy Characteristics'!H:H,MATCH($C1138,'Policy Characteristics'!$C:$C,0))),"",INDEX('Policy Characteristics'!H:H,MATCH($C1138,'Policy Characteristics'!$C:$C,0)))</f>
        <v>0.01</v>
      </c>
      <c r="O1138" s="176" t="str">
        <f>IF(ISBLANK(INDEX('Policy Characteristics'!I:I,MATCH($C1138,'Policy Characteristics'!$C:$C,0))),"",INDEX('Policy Characteristics'!I:I,MATCH($C1138,'Policy Characteristics'!$C:$C,0)))</f>
        <v>% of fuel shifted</v>
      </c>
      <c r="P1138" s="176" t="str">
        <f>IF(ISBLANK(INDEX('Policy Characteristics'!J:J,MATCH($C1138,'Policy Characteristics'!$C:$C,0))),"",INDEX('Policy Characteristics'!J:J,MATCH($C1138,'Policy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38" s="176" t="str">
        <f>IF(ISBLANK(INDEX('Policy Characteristics'!K:K,MATCH($C1138,'Policy Characteristics'!$C:$C,0))),"",INDEX('Policy Characteristics'!K:K,MATCH($C1138,'Policy Characteristics'!$C:$C,0)))</f>
        <v>industry-ag-main.html#fuel-switching</v>
      </c>
      <c r="R1138" s="176" t="str">
        <f>IF(ISBLANK(INDEX('Policy Characteristics'!L:L,MATCH($C1138,'Policy Characteristics'!$C:$C,0))),"",INDEX('Policy Characteristics'!L:L,MATCH($C1138,'Policy Characteristics'!$C:$C,0)))</f>
        <v>industry-elec-and-hydrogen.html</v>
      </c>
    </row>
    <row r="1139" spans="1:18" s="2" customFormat="1" x14ac:dyDescent="0.25">
      <c r="A1139" s="176" t="str">
        <f>IF(ISBLANK(INDEX('Policy Characteristics'!A:A,MATCH($C1139,'Policy Characteristics'!$C:$C,0))),"",INDEX('Policy Characteristics'!A:A,MATCH($C1139,'Policy Characteristics'!$C:$C,0)))</f>
        <v>Industry</v>
      </c>
      <c r="B1139" s="184" t="str">
        <f>IF(ISBLANK(INDEX('Policy Characteristics'!B:B,MATCH($C1139,'Policy Characteristics'!$C:$C,0))),"",INDEX('Policy Characteristics'!B:B,MATCH($C1139,'Policy Characteristics'!$C:$C,0)))</f>
        <v>Hydrogen Combustion</v>
      </c>
      <c r="C1139" s="176" t="str">
        <f t="shared" si="44"/>
        <v>Fraction of Eligible Industrial Energy Use Shifted to Hydrogen</v>
      </c>
      <c r="D1139" s="6" t="s">
        <v>1938</v>
      </c>
      <c r="E1139" s="1" t="s">
        <v>2301</v>
      </c>
      <c r="F1139" t="s">
        <v>1902</v>
      </c>
      <c r="G1139" s="47" t="s">
        <v>2308</v>
      </c>
      <c r="H1139" s="44">
        <v>2085</v>
      </c>
      <c r="I1139" s="197" t="s">
        <v>44</v>
      </c>
      <c r="J1139" s="177" t="str">
        <f>IF(ISBLANK(INDEX('Policy Characteristics'!D:D,MATCH($C1139,'Policy Characteristics'!$C:$C,0))),"",INDEX('Policy Characteristics'!D:D,MATCH($C1139,'Policy Characteristics'!$C:$C,0)))</f>
        <v>Hydrogen Combustion</v>
      </c>
      <c r="K1139" s="176" t="str">
        <f>IF(ISBLANK(INDEX('Policy Characteristics'!E:E,MATCH($C1139,'Policy Characteristics'!$C:$C,0))),"",INDEX('Policy Characteristics'!E:E,MATCH($C1139,'Policy Characteristics'!$C:$C,0)))</f>
        <v>indst shift to hydrogen</v>
      </c>
      <c r="L1139" s="176">
        <f>IF(ISBLANK(INDEX('Policy Characteristics'!F:F,MATCH($C1139,'Policy Characteristics'!$C:$C,0))),"",INDEX('Policy Characteristics'!F:F,MATCH($C1139,'Policy Characteristics'!$C:$C,0)))</f>
        <v>0</v>
      </c>
      <c r="M1139" s="176">
        <f>IF(ISBLANK(INDEX('Policy Characteristics'!G:G,MATCH($C1139,'Policy Characteristics'!$C:$C,0))),"",INDEX('Policy Characteristics'!G:G,MATCH($C1139,'Policy Characteristics'!$C:$C,0)))</f>
        <v>1</v>
      </c>
      <c r="N1139" s="176">
        <f>IF(ISBLANK(INDEX('Policy Characteristics'!H:H,MATCH($C1139,'Policy Characteristics'!$C:$C,0))),"",INDEX('Policy Characteristics'!H:H,MATCH($C1139,'Policy Characteristics'!$C:$C,0)))</f>
        <v>0.01</v>
      </c>
      <c r="O1139" s="176" t="str">
        <f>IF(ISBLANK(INDEX('Policy Characteristics'!I:I,MATCH($C1139,'Policy Characteristics'!$C:$C,0))),"",INDEX('Policy Characteristics'!I:I,MATCH($C1139,'Policy Characteristics'!$C:$C,0)))</f>
        <v>% of fuel shifted</v>
      </c>
      <c r="P1139" s="176" t="str">
        <f>IF(ISBLANK(INDEX('Policy Characteristics'!J:J,MATCH($C1139,'Policy Characteristics'!$C:$C,0))),"",INDEX('Policy Characteristics'!J:J,MATCH($C1139,'Policy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39" s="176" t="str">
        <f>IF(ISBLANK(INDEX('Policy Characteristics'!K:K,MATCH($C1139,'Policy Characteristics'!$C:$C,0))),"",INDEX('Policy Characteristics'!K:K,MATCH($C1139,'Policy Characteristics'!$C:$C,0)))</f>
        <v>industry-ag-main.html#fuel-switching</v>
      </c>
      <c r="R1139" s="176" t="str">
        <f>IF(ISBLANK(INDEX('Policy Characteristics'!L:L,MATCH($C1139,'Policy Characteristics'!$C:$C,0))),"",INDEX('Policy Characteristics'!L:L,MATCH($C1139,'Policy Characteristics'!$C:$C,0)))</f>
        <v>industry-elec-and-hydrogen.html</v>
      </c>
    </row>
    <row r="1140" spans="1:18" s="2" customFormat="1" x14ac:dyDescent="0.25">
      <c r="A1140" s="176" t="str">
        <f>IF(ISBLANK(INDEX('Policy Characteristics'!A:A,MATCH($C1140,'Policy Characteristics'!$C:$C,0))),"",INDEX('Policy Characteristics'!A:A,MATCH($C1140,'Policy Characteristics'!$C:$C,0)))</f>
        <v>Industry</v>
      </c>
      <c r="B1140" s="184" t="str">
        <f>IF(ISBLANK(INDEX('Policy Characteristics'!B:B,MATCH($C1140,'Policy Characteristics'!$C:$C,0))),"",INDEX('Policy Characteristics'!B:B,MATCH($C1140,'Policy Characteristics'!$C:$C,0)))</f>
        <v>Hydrogen Combustion</v>
      </c>
      <c r="C1140" s="176" t="str">
        <f t="shared" si="44"/>
        <v>Fraction of Eligible Industrial Energy Use Shifted to Hydrogen</v>
      </c>
      <c r="D1140" s="6" t="s">
        <v>1938</v>
      </c>
      <c r="E1140" s="1" t="s">
        <v>2302</v>
      </c>
      <c r="F1140" t="s">
        <v>1902</v>
      </c>
      <c r="G1140" s="47" t="s">
        <v>2309</v>
      </c>
      <c r="H1140" s="44">
        <v>2086</v>
      </c>
      <c r="I1140" s="197" t="s">
        <v>44</v>
      </c>
      <c r="J1140" s="177" t="str">
        <f>IF(ISBLANK(INDEX('Policy Characteristics'!D:D,MATCH($C1140,'Policy Characteristics'!$C:$C,0))),"",INDEX('Policy Characteristics'!D:D,MATCH($C1140,'Policy Characteristics'!$C:$C,0)))</f>
        <v>Hydrogen Combustion</v>
      </c>
      <c r="K1140" s="176" t="str">
        <f>IF(ISBLANK(INDEX('Policy Characteristics'!E:E,MATCH($C1140,'Policy Characteristics'!$C:$C,0))),"",INDEX('Policy Characteristics'!E:E,MATCH($C1140,'Policy Characteristics'!$C:$C,0)))</f>
        <v>indst shift to hydrogen</v>
      </c>
      <c r="L1140" s="176">
        <f>IF(ISBLANK(INDEX('Policy Characteristics'!F:F,MATCH($C1140,'Policy Characteristics'!$C:$C,0))),"",INDEX('Policy Characteristics'!F:F,MATCH($C1140,'Policy Characteristics'!$C:$C,0)))</f>
        <v>0</v>
      </c>
      <c r="M1140" s="176">
        <f>IF(ISBLANK(INDEX('Policy Characteristics'!G:G,MATCH($C1140,'Policy Characteristics'!$C:$C,0))),"",INDEX('Policy Characteristics'!G:G,MATCH($C1140,'Policy Characteristics'!$C:$C,0)))</f>
        <v>1</v>
      </c>
      <c r="N1140" s="176">
        <f>IF(ISBLANK(INDEX('Policy Characteristics'!H:H,MATCH($C1140,'Policy Characteristics'!$C:$C,0))),"",INDEX('Policy Characteristics'!H:H,MATCH($C1140,'Policy Characteristics'!$C:$C,0)))</f>
        <v>0.01</v>
      </c>
      <c r="O1140" s="176" t="str">
        <f>IF(ISBLANK(INDEX('Policy Characteristics'!I:I,MATCH($C1140,'Policy Characteristics'!$C:$C,0))),"",INDEX('Policy Characteristics'!I:I,MATCH($C1140,'Policy Characteristics'!$C:$C,0)))</f>
        <v>% of fuel shifted</v>
      </c>
      <c r="P1140" s="176" t="str">
        <f>IF(ISBLANK(INDEX('Policy Characteristics'!J:J,MATCH($C1140,'Policy Characteristics'!$C:$C,0))),"",INDEX('Policy Characteristics'!J:J,MATCH($C1140,'Policy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40" s="176" t="str">
        <f>IF(ISBLANK(INDEX('Policy Characteristics'!K:K,MATCH($C1140,'Policy Characteristics'!$C:$C,0))),"",INDEX('Policy Characteristics'!K:K,MATCH($C1140,'Policy Characteristics'!$C:$C,0)))</f>
        <v>industry-ag-main.html#fuel-switching</v>
      </c>
      <c r="R1140" s="176" t="str">
        <f>IF(ISBLANK(INDEX('Policy Characteristics'!L:L,MATCH($C1140,'Policy Characteristics'!$C:$C,0))),"",INDEX('Policy Characteristics'!L:L,MATCH($C1140,'Policy Characteristics'!$C:$C,0)))</f>
        <v>industry-elec-and-hydrogen.html</v>
      </c>
    </row>
    <row r="1141" spans="1:18" s="2" customFormat="1" x14ac:dyDescent="0.25">
      <c r="A1141" s="176" t="str">
        <f>IF(ISBLANK(INDEX('Policy Characteristics'!A:A,MATCH($C1141,'Policy Characteristics'!$C:$C,0))),"",INDEX('Policy Characteristics'!A:A,MATCH($C1141,'Policy Characteristics'!$C:$C,0)))</f>
        <v>Industry</v>
      </c>
      <c r="B1141" s="184" t="str">
        <f>IF(ISBLANK(INDEX('Policy Characteristics'!B:B,MATCH($C1141,'Policy Characteristics'!$C:$C,0))),"",INDEX('Policy Characteristics'!B:B,MATCH($C1141,'Policy Characteristics'!$C:$C,0)))</f>
        <v>Hydrogen Combustion</v>
      </c>
      <c r="C1141" s="176" t="str">
        <f t="shared" si="44"/>
        <v>Fraction of Eligible Industrial Energy Use Shifted to Hydrogen</v>
      </c>
      <c r="D1141" s="6" t="s">
        <v>1938</v>
      </c>
      <c r="E1141" s="1" t="s">
        <v>2303</v>
      </c>
      <c r="F1141" t="s">
        <v>1902</v>
      </c>
      <c r="G1141" s="47" t="s">
        <v>2310</v>
      </c>
      <c r="H1141" s="44">
        <v>2087</v>
      </c>
      <c r="I1141" s="197" t="s">
        <v>43</v>
      </c>
      <c r="J1141" s="177" t="str">
        <f>IF(ISBLANK(INDEX('Policy Characteristics'!D:D,MATCH($C1141,'Policy Characteristics'!$C:$C,0))),"",INDEX('Policy Characteristics'!D:D,MATCH($C1141,'Policy Characteristics'!$C:$C,0)))</f>
        <v>Hydrogen Combustion</v>
      </c>
      <c r="K1141" s="176" t="str">
        <f>IF(ISBLANK(INDEX('Policy Characteristics'!E:E,MATCH($C1141,'Policy Characteristics'!$C:$C,0))),"",INDEX('Policy Characteristics'!E:E,MATCH($C1141,'Policy Characteristics'!$C:$C,0)))</f>
        <v>indst shift to hydrogen</v>
      </c>
      <c r="L1141" s="176">
        <f>IF(ISBLANK(INDEX('Policy Characteristics'!F:F,MATCH($C1141,'Policy Characteristics'!$C:$C,0))),"",INDEX('Policy Characteristics'!F:F,MATCH($C1141,'Policy Characteristics'!$C:$C,0)))</f>
        <v>0</v>
      </c>
      <c r="M1141" s="176">
        <f>IF(ISBLANK(INDEX('Policy Characteristics'!G:G,MATCH($C1141,'Policy Characteristics'!$C:$C,0))),"",INDEX('Policy Characteristics'!G:G,MATCH($C1141,'Policy Characteristics'!$C:$C,0)))</f>
        <v>1</v>
      </c>
      <c r="N1141" s="176">
        <f>IF(ISBLANK(INDEX('Policy Characteristics'!H:H,MATCH($C1141,'Policy Characteristics'!$C:$C,0))),"",INDEX('Policy Characteristics'!H:H,MATCH($C1141,'Policy Characteristics'!$C:$C,0)))</f>
        <v>0.01</v>
      </c>
      <c r="O1141" s="176" t="str">
        <f>IF(ISBLANK(INDEX('Policy Characteristics'!I:I,MATCH($C1141,'Policy Characteristics'!$C:$C,0))),"",INDEX('Policy Characteristics'!I:I,MATCH($C1141,'Policy Characteristics'!$C:$C,0)))</f>
        <v>% of fuel shifted</v>
      </c>
      <c r="P1141" s="176" t="str">
        <f>IF(ISBLANK(INDEX('Policy Characteristics'!J:J,MATCH($C1141,'Policy Characteristics'!$C:$C,0))),"",INDEX('Policy Characteristics'!J:J,MATCH($C1141,'Policy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41" s="176" t="str">
        <f>IF(ISBLANK(INDEX('Policy Characteristics'!K:K,MATCH($C1141,'Policy Characteristics'!$C:$C,0))),"",INDEX('Policy Characteristics'!K:K,MATCH($C1141,'Policy Characteristics'!$C:$C,0)))</f>
        <v>industry-ag-main.html#fuel-switching</v>
      </c>
      <c r="R1141" s="176" t="str">
        <f>IF(ISBLANK(INDEX('Policy Characteristics'!L:L,MATCH($C1141,'Policy Characteristics'!$C:$C,0))),"",INDEX('Policy Characteristics'!L:L,MATCH($C1141,'Policy Characteristics'!$C:$C,0)))</f>
        <v>industry-elec-and-hydrogen.html</v>
      </c>
    </row>
    <row r="1142" spans="1:18" s="2" customFormat="1" x14ac:dyDescent="0.25">
      <c r="A1142" s="176" t="str">
        <f>IF(ISBLANK(INDEX('Policy Characteristics'!A:A,MATCH($C1142,'Policy Characteristics'!$C:$C,0))),"",INDEX('Policy Characteristics'!A:A,MATCH($C1142,'Policy Characteristics'!$C:$C,0)))</f>
        <v>Industry</v>
      </c>
      <c r="B1142" s="184" t="str">
        <f>IF(ISBLANK(INDEX('Policy Characteristics'!B:B,MATCH($C1142,'Policy Characteristics'!$C:$C,0))),"",INDEX('Policy Characteristics'!B:B,MATCH($C1142,'Policy Characteristics'!$C:$C,0)))</f>
        <v>Hydrogen Combustion</v>
      </c>
      <c r="C1142" s="176" t="str">
        <f t="shared" si="44"/>
        <v>Fraction of Eligible Industrial Energy Use Shifted to Hydrogen</v>
      </c>
      <c r="D1142" s="6" t="s">
        <v>1938</v>
      </c>
      <c r="E1142" s="1" t="s">
        <v>2304</v>
      </c>
      <c r="F1142" t="s">
        <v>1902</v>
      </c>
      <c r="G1142" s="47" t="s">
        <v>2311</v>
      </c>
      <c r="H1142" s="44">
        <v>2088</v>
      </c>
      <c r="I1142" s="197" t="s">
        <v>44</v>
      </c>
      <c r="J1142" s="177" t="str">
        <f>IF(ISBLANK(INDEX('Policy Characteristics'!D:D,MATCH($C1142,'Policy Characteristics'!$C:$C,0))),"",INDEX('Policy Characteristics'!D:D,MATCH($C1142,'Policy Characteristics'!$C:$C,0)))</f>
        <v>Hydrogen Combustion</v>
      </c>
      <c r="K1142" s="176" t="str">
        <f>IF(ISBLANK(INDEX('Policy Characteristics'!E:E,MATCH($C1142,'Policy Characteristics'!$C:$C,0))),"",INDEX('Policy Characteristics'!E:E,MATCH($C1142,'Policy Characteristics'!$C:$C,0)))</f>
        <v>indst shift to hydrogen</v>
      </c>
      <c r="L1142" s="176">
        <f>IF(ISBLANK(INDEX('Policy Characteristics'!F:F,MATCH($C1142,'Policy Characteristics'!$C:$C,0))),"",INDEX('Policy Characteristics'!F:F,MATCH($C1142,'Policy Characteristics'!$C:$C,0)))</f>
        <v>0</v>
      </c>
      <c r="M1142" s="176">
        <f>IF(ISBLANK(INDEX('Policy Characteristics'!G:G,MATCH($C1142,'Policy Characteristics'!$C:$C,0))),"",INDEX('Policy Characteristics'!G:G,MATCH($C1142,'Policy Characteristics'!$C:$C,0)))</f>
        <v>1</v>
      </c>
      <c r="N1142" s="176">
        <f>IF(ISBLANK(INDEX('Policy Characteristics'!H:H,MATCH($C1142,'Policy Characteristics'!$C:$C,0))),"",INDEX('Policy Characteristics'!H:H,MATCH($C1142,'Policy Characteristics'!$C:$C,0)))</f>
        <v>0.01</v>
      </c>
      <c r="O1142" s="176" t="str">
        <f>IF(ISBLANK(INDEX('Policy Characteristics'!I:I,MATCH($C1142,'Policy Characteristics'!$C:$C,0))),"",INDEX('Policy Characteristics'!I:I,MATCH($C1142,'Policy Characteristics'!$C:$C,0)))</f>
        <v>% of fuel shifted</v>
      </c>
      <c r="P1142" s="176" t="str">
        <f>IF(ISBLANK(INDEX('Policy Characteristics'!J:J,MATCH($C1142,'Policy Characteristics'!$C:$C,0))),"",INDEX('Policy Characteristics'!J:J,MATCH($C1142,'Policy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42" s="176" t="str">
        <f>IF(ISBLANK(INDEX('Policy Characteristics'!K:K,MATCH($C1142,'Policy Characteristics'!$C:$C,0))),"",INDEX('Policy Characteristics'!K:K,MATCH($C1142,'Policy Characteristics'!$C:$C,0)))</f>
        <v>industry-ag-main.html#fuel-switching</v>
      </c>
      <c r="R1142" s="176" t="str">
        <f>IF(ISBLANK(INDEX('Policy Characteristics'!L:L,MATCH($C1142,'Policy Characteristics'!$C:$C,0))),"",INDEX('Policy Characteristics'!L:L,MATCH($C1142,'Policy Characteristics'!$C:$C,0)))</f>
        <v>industry-elec-and-hydrogen.html</v>
      </c>
    </row>
    <row r="1143" spans="1:18" s="2" customFormat="1" x14ac:dyDescent="0.25">
      <c r="A1143" s="176" t="str">
        <f>IF(ISBLANK(INDEX('Policy Characteristics'!A:A,MATCH($C1143,'Policy Characteristics'!$C:$C,0))),"",INDEX('Policy Characteristics'!A:A,MATCH($C1143,'Policy Characteristics'!$C:$C,0)))</f>
        <v>Industry</v>
      </c>
      <c r="B1143" s="184" t="str">
        <f>IF(ISBLANK(INDEX('Policy Characteristics'!B:B,MATCH($C1143,'Policy Characteristics'!$C:$C,0))),"",INDEX('Policy Characteristics'!B:B,MATCH($C1143,'Policy Characteristics'!$C:$C,0)))</f>
        <v>Hydrogen Combustion</v>
      </c>
      <c r="C1143" s="176" t="str">
        <f t="shared" si="44"/>
        <v>Fraction of Eligible Industrial Energy Use Shifted to Hydrogen</v>
      </c>
      <c r="D1143" s="6" t="s">
        <v>1938</v>
      </c>
      <c r="E1143" s="1" t="s">
        <v>2444</v>
      </c>
      <c r="F1143" t="s">
        <v>1902</v>
      </c>
      <c r="G1143" s="47" t="s">
        <v>2444</v>
      </c>
      <c r="H1143" s="44">
        <v>2089</v>
      </c>
      <c r="I1143" s="197" t="s">
        <v>43</v>
      </c>
      <c r="J1143" s="177" t="str">
        <f>IF(ISBLANK(INDEX('Policy Characteristics'!D:D,MATCH($C1143,'Policy Characteristics'!$C:$C,0))),"",INDEX('Policy Characteristics'!D:D,MATCH($C1143,'Policy Characteristics'!$C:$C,0)))</f>
        <v>Hydrogen Combustion</v>
      </c>
      <c r="K1143" s="176" t="str">
        <f>IF(ISBLANK(INDEX('Policy Characteristics'!E:E,MATCH($C1143,'Policy Characteristics'!$C:$C,0))),"",INDEX('Policy Characteristics'!E:E,MATCH($C1143,'Policy Characteristics'!$C:$C,0)))</f>
        <v>indst shift to hydrogen</v>
      </c>
      <c r="L1143" s="176">
        <f>IF(ISBLANK(INDEX('Policy Characteristics'!F:F,MATCH($C1143,'Policy Characteristics'!$C:$C,0))),"",INDEX('Policy Characteristics'!F:F,MATCH($C1143,'Policy Characteristics'!$C:$C,0)))</f>
        <v>0</v>
      </c>
      <c r="M1143" s="176">
        <f>IF(ISBLANK(INDEX('Policy Characteristics'!G:G,MATCH($C1143,'Policy Characteristics'!$C:$C,0))),"",INDEX('Policy Characteristics'!G:G,MATCH($C1143,'Policy Characteristics'!$C:$C,0)))</f>
        <v>1</v>
      </c>
      <c r="N1143" s="176">
        <f>IF(ISBLANK(INDEX('Policy Characteristics'!H:H,MATCH($C1143,'Policy Characteristics'!$C:$C,0))),"",INDEX('Policy Characteristics'!H:H,MATCH($C1143,'Policy Characteristics'!$C:$C,0)))</f>
        <v>0.01</v>
      </c>
      <c r="O1143" s="176" t="str">
        <f>IF(ISBLANK(INDEX('Policy Characteristics'!I:I,MATCH($C1143,'Policy Characteristics'!$C:$C,0))),"",INDEX('Policy Characteristics'!I:I,MATCH($C1143,'Policy Characteristics'!$C:$C,0)))</f>
        <v>% of fuel shifted</v>
      </c>
      <c r="P1143" s="176" t="str">
        <f>IF(ISBLANK(INDEX('Policy Characteristics'!J:J,MATCH($C1143,'Policy Characteristics'!$C:$C,0))),"",INDEX('Policy Characteristics'!J:J,MATCH($C1143,'Policy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43" s="176" t="str">
        <f>IF(ISBLANK(INDEX('Policy Characteristics'!K:K,MATCH($C1143,'Policy Characteristics'!$C:$C,0))),"",INDEX('Policy Characteristics'!K:K,MATCH($C1143,'Policy Characteristics'!$C:$C,0)))</f>
        <v>industry-ag-main.html#fuel-switching</v>
      </c>
      <c r="R1143" s="176" t="str">
        <f>IF(ISBLANK(INDEX('Policy Characteristics'!L:L,MATCH($C1143,'Policy Characteristics'!$C:$C,0))),"",INDEX('Policy Characteristics'!L:L,MATCH($C1143,'Policy Characteristics'!$C:$C,0)))</f>
        <v>industry-elec-and-hydrogen.html</v>
      </c>
    </row>
    <row r="1144" spans="1:18" s="2" customFormat="1" x14ac:dyDescent="0.25">
      <c r="A1144" s="176" t="str">
        <f>IF(ISBLANK(INDEX('Policy Characteristics'!A:A,MATCH($C1144,'Policy Characteristics'!$C:$C,0))),"",INDEX('Policy Characteristics'!A:A,MATCH($C1144,'Policy Characteristics'!$C:$C,0)))</f>
        <v>Industry</v>
      </c>
      <c r="B1144" s="184" t="str">
        <f>IF(ISBLANK(INDEX('Policy Characteristics'!B:B,MATCH($C1144,'Policy Characteristics'!$C:$C,0))),"",INDEX('Policy Characteristics'!B:B,MATCH($C1144,'Policy Characteristics'!$C:$C,0)))</f>
        <v>Hydrogen Combustion</v>
      </c>
      <c r="C1144" s="176" t="str">
        <f t="shared" si="44"/>
        <v>Fraction of Eligible Industrial Energy Use Shifted to Hydrogen</v>
      </c>
      <c r="D1144" s="6" t="s">
        <v>1939</v>
      </c>
      <c r="E1144" s="1" t="s">
        <v>2298</v>
      </c>
      <c r="F1144" t="s">
        <v>1903</v>
      </c>
      <c r="G1144" s="47" t="s">
        <v>2305</v>
      </c>
      <c r="H1144" s="44">
        <v>2090</v>
      </c>
      <c r="I1144" s="197" t="s">
        <v>43</v>
      </c>
      <c r="J1144" s="177" t="str">
        <f>IF(ISBLANK(INDEX('Policy Characteristics'!D:D,MATCH($C1144,'Policy Characteristics'!$C:$C,0))),"",INDEX('Policy Characteristics'!D:D,MATCH($C1144,'Policy Characteristics'!$C:$C,0)))</f>
        <v>Hydrogen Combustion</v>
      </c>
      <c r="K1144" s="176" t="str">
        <f>IF(ISBLANK(INDEX('Policy Characteristics'!E:E,MATCH($C1144,'Policy Characteristics'!$C:$C,0))),"",INDEX('Policy Characteristics'!E:E,MATCH($C1144,'Policy Characteristics'!$C:$C,0)))</f>
        <v>indst shift to hydrogen</v>
      </c>
      <c r="L1144" s="176">
        <f>IF(ISBLANK(INDEX('Policy Characteristics'!F:F,MATCH($C1144,'Policy Characteristics'!$C:$C,0))),"",INDEX('Policy Characteristics'!F:F,MATCH($C1144,'Policy Characteristics'!$C:$C,0)))</f>
        <v>0</v>
      </c>
      <c r="M1144" s="176">
        <f>IF(ISBLANK(INDEX('Policy Characteristics'!G:G,MATCH($C1144,'Policy Characteristics'!$C:$C,0))),"",INDEX('Policy Characteristics'!G:G,MATCH($C1144,'Policy Characteristics'!$C:$C,0)))</f>
        <v>1</v>
      </c>
      <c r="N1144" s="176">
        <f>IF(ISBLANK(INDEX('Policy Characteristics'!H:H,MATCH($C1144,'Policy Characteristics'!$C:$C,0))),"",INDEX('Policy Characteristics'!H:H,MATCH($C1144,'Policy Characteristics'!$C:$C,0)))</f>
        <v>0.01</v>
      </c>
      <c r="O1144" s="176" t="str">
        <f>IF(ISBLANK(INDEX('Policy Characteristics'!I:I,MATCH($C1144,'Policy Characteristics'!$C:$C,0))),"",INDEX('Policy Characteristics'!I:I,MATCH($C1144,'Policy Characteristics'!$C:$C,0)))</f>
        <v>% of fuel shifted</v>
      </c>
      <c r="P1144" s="176" t="str">
        <f>IF(ISBLANK(INDEX('Policy Characteristics'!J:J,MATCH($C1144,'Policy Characteristics'!$C:$C,0))),"",INDEX('Policy Characteristics'!J:J,MATCH($C1144,'Policy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44" s="176" t="str">
        <f>IF(ISBLANK(INDEX('Policy Characteristics'!K:K,MATCH($C1144,'Policy Characteristics'!$C:$C,0))),"",INDEX('Policy Characteristics'!K:K,MATCH($C1144,'Policy Characteristics'!$C:$C,0)))</f>
        <v>industry-ag-main.html#fuel-switching</v>
      </c>
      <c r="R1144" s="176" t="str">
        <f>IF(ISBLANK(INDEX('Policy Characteristics'!L:L,MATCH($C1144,'Policy Characteristics'!$C:$C,0))),"",INDEX('Policy Characteristics'!L:L,MATCH($C1144,'Policy Characteristics'!$C:$C,0)))</f>
        <v>industry-elec-and-hydrogen.html</v>
      </c>
    </row>
    <row r="1145" spans="1:18" s="2" customFormat="1" x14ac:dyDescent="0.25">
      <c r="A1145" s="176" t="str">
        <f>IF(ISBLANK(INDEX('Policy Characteristics'!A:A,MATCH($C1145,'Policy Characteristics'!$C:$C,0))),"",INDEX('Policy Characteristics'!A:A,MATCH($C1145,'Policy Characteristics'!$C:$C,0)))</f>
        <v>Industry</v>
      </c>
      <c r="B1145" s="184" t="str">
        <f>IF(ISBLANK(INDEX('Policy Characteristics'!B:B,MATCH($C1145,'Policy Characteristics'!$C:$C,0))),"",INDEX('Policy Characteristics'!B:B,MATCH($C1145,'Policy Characteristics'!$C:$C,0)))</f>
        <v>Hydrogen Combustion</v>
      </c>
      <c r="C1145" s="176" t="str">
        <f t="shared" si="44"/>
        <v>Fraction of Eligible Industrial Energy Use Shifted to Hydrogen</v>
      </c>
      <c r="D1145" s="6" t="s">
        <v>1939</v>
      </c>
      <c r="E1145" s="1" t="s">
        <v>2299</v>
      </c>
      <c r="F1145" t="s">
        <v>1903</v>
      </c>
      <c r="G1145" s="47" t="s">
        <v>2306</v>
      </c>
      <c r="H1145" s="44">
        <v>2091</v>
      </c>
      <c r="I1145" s="197" t="s">
        <v>43</v>
      </c>
      <c r="J1145" s="177" t="str">
        <f>IF(ISBLANK(INDEX('Policy Characteristics'!D:D,MATCH($C1145,'Policy Characteristics'!$C:$C,0))),"",INDEX('Policy Characteristics'!D:D,MATCH($C1145,'Policy Characteristics'!$C:$C,0)))</f>
        <v>Hydrogen Combustion</v>
      </c>
      <c r="K1145" s="176" t="str">
        <f>IF(ISBLANK(INDEX('Policy Characteristics'!E:E,MATCH($C1145,'Policy Characteristics'!$C:$C,0))),"",INDEX('Policy Characteristics'!E:E,MATCH($C1145,'Policy Characteristics'!$C:$C,0)))</f>
        <v>indst shift to hydrogen</v>
      </c>
      <c r="L1145" s="176">
        <f>IF(ISBLANK(INDEX('Policy Characteristics'!F:F,MATCH($C1145,'Policy Characteristics'!$C:$C,0))),"",INDEX('Policy Characteristics'!F:F,MATCH($C1145,'Policy Characteristics'!$C:$C,0)))</f>
        <v>0</v>
      </c>
      <c r="M1145" s="176">
        <f>IF(ISBLANK(INDEX('Policy Characteristics'!G:G,MATCH($C1145,'Policy Characteristics'!$C:$C,0))),"",INDEX('Policy Characteristics'!G:G,MATCH($C1145,'Policy Characteristics'!$C:$C,0)))</f>
        <v>1</v>
      </c>
      <c r="N1145" s="176">
        <f>IF(ISBLANK(INDEX('Policy Characteristics'!H:H,MATCH($C1145,'Policy Characteristics'!$C:$C,0))),"",INDEX('Policy Characteristics'!H:H,MATCH($C1145,'Policy Characteristics'!$C:$C,0)))</f>
        <v>0.01</v>
      </c>
      <c r="O1145" s="176" t="str">
        <f>IF(ISBLANK(INDEX('Policy Characteristics'!I:I,MATCH($C1145,'Policy Characteristics'!$C:$C,0))),"",INDEX('Policy Characteristics'!I:I,MATCH($C1145,'Policy Characteristics'!$C:$C,0)))</f>
        <v>% of fuel shifted</v>
      </c>
      <c r="P1145" s="176" t="str">
        <f>IF(ISBLANK(INDEX('Policy Characteristics'!J:J,MATCH($C1145,'Policy Characteristics'!$C:$C,0))),"",INDEX('Policy Characteristics'!J:J,MATCH($C1145,'Policy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45" s="176" t="str">
        <f>IF(ISBLANK(INDEX('Policy Characteristics'!K:K,MATCH($C1145,'Policy Characteristics'!$C:$C,0))),"",INDEX('Policy Characteristics'!K:K,MATCH($C1145,'Policy Characteristics'!$C:$C,0)))</f>
        <v>industry-ag-main.html#fuel-switching</v>
      </c>
      <c r="R1145" s="176" t="str">
        <f>IF(ISBLANK(INDEX('Policy Characteristics'!L:L,MATCH($C1145,'Policy Characteristics'!$C:$C,0))),"",INDEX('Policy Characteristics'!L:L,MATCH($C1145,'Policy Characteristics'!$C:$C,0)))</f>
        <v>industry-elec-and-hydrogen.html</v>
      </c>
    </row>
    <row r="1146" spans="1:18" s="2" customFormat="1" x14ac:dyDescent="0.25">
      <c r="A1146" s="176" t="str">
        <f>IF(ISBLANK(INDEX('Policy Characteristics'!A:A,MATCH($C1146,'Policy Characteristics'!$C:$C,0))),"",INDEX('Policy Characteristics'!A:A,MATCH($C1146,'Policy Characteristics'!$C:$C,0)))</f>
        <v>Industry</v>
      </c>
      <c r="B1146" s="184" t="str">
        <f>IF(ISBLANK(INDEX('Policy Characteristics'!B:B,MATCH($C1146,'Policy Characteristics'!$C:$C,0))),"",INDEX('Policy Characteristics'!B:B,MATCH($C1146,'Policy Characteristics'!$C:$C,0)))</f>
        <v>Hydrogen Combustion</v>
      </c>
      <c r="C1146" s="176" t="str">
        <f t="shared" si="44"/>
        <v>Fraction of Eligible Industrial Energy Use Shifted to Hydrogen</v>
      </c>
      <c r="D1146" s="6" t="s">
        <v>1939</v>
      </c>
      <c r="E1146" s="1" t="s">
        <v>2300</v>
      </c>
      <c r="F1146" t="s">
        <v>1903</v>
      </c>
      <c r="G1146" s="47" t="s">
        <v>2307</v>
      </c>
      <c r="H1146" s="44">
        <v>2092</v>
      </c>
      <c r="I1146" s="197" t="s">
        <v>43</v>
      </c>
      <c r="J1146" s="177" t="str">
        <f>IF(ISBLANK(INDEX('Policy Characteristics'!D:D,MATCH($C1146,'Policy Characteristics'!$C:$C,0))),"",INDEX('Policy Characteristics'!D:D,MATCH($C1146,'Policy Characteristics'!$C:$C,0)))</f>
        <v>Hydrogen Combustion</v>
      </c>
      <c r="K1146" s="176" t="str">
        <f>IF(ISBLANK(INDEX('Policy Characteristics'!E:E,MATCH($C1146,'Policy Characteristics'!$C:$C,0))),"",INDEX('Policy Characteristics'!E:E,MATCH($C1146,'Policy Characteristics'!$C:$C,0)))</f>
        <v>indst shift to hydrogen</v>
      </c>
      <c r="L1146" s="176">
        <f>IF(ISBLANK(INDEX('Policy Characteristics'!F:F,MATCH($C1146,'Policy Characteristics'!$C:$C,0))),"",INDEX('Policy Characteristics'!F:F,MATCH($C1146,'Policy Characteristics'!$C:$C,0)))</f>
        <v>0</v>
      </c>
      <c r="M1146" s="176">
        <f>IF(ISBLANK(INDEX('Policy Characteristics'!G:G,MATCH($C1146,'Policy Characteristics'!$C:$C,0))),"",INDEX('Policy Characteristics'!G:G,MATCH($C1146,'Policy Characteristics'!$C:$C,0)))</f>
        <v>1</v>
      </c>
      <c r="N1146" s="176">
        <f>IF(ISBLANK(INDEX('Policy Characteristics'!H:H,MATCH($C1146,'Policy Characteristics'!$C:$C,0))),"",INDEX('Policy Characteristics'!H:H,MATCH($C1146,'Policy Characteristics'!$C:$C,0)))</f>
        <v>0.01</v>
      </c>
      <c r="O1146" s="176" t="str">
        <f>IF(ISBLANK(INDEX('Policy Characteristics'!I:I,MATCH($C1146,'Policy Characteristics'!$C:$C,0))),"",INDEX('Policy Characteristics'!I:I,MATCH($C1146,'Policy Characteristics'!$C:$C,0)))</f>
        <v>% of fuel shifted</v>
      </c>
      <c r="P1146" s="176" t="str">
        <f>IF(ISBLANK(INDEX('Policy Characteristics'!J:J,MATCH($C1146,'Policy Characteristics'!$C:$C,0))),"",INDEX('Policy Characteristics'!J:J,MATCH($C1146,'Policy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46" s="176" t="str">
        <f>IF(ISBLANK(INDEX('Policy Characteristics'!K:K,MATCH($C1146,'Policy Characteristics'!$C:$C,0))),"",INDEX('Policy Characteristics'!K:K,MATCH($C1146,'Policy Characteristics'!$C:$C,0)))</f>
        <v>industry-ag-main.html#fuel-switching</v>
      </c>
      <c r="R1146" s="176" t="str">
        <f>IF(ISBLANK(INDEX('Policy Characteristics'!L:L,MATCH($C1146,'Policy Characteristics'!$C:$C,0))),"",INDEX('Policy Characteristics'!L:L,MATCH($C1146,'Policy Characteristics'!$C:$C,0)))</f>
        <v>industry-elec-and-hydrogen.html</v>
      </c>
    </row>
    <row r="1147" spans="1:18" s="2" customFormat="1" x14ac:dyDescent="0.25">
      <c r="A1147" s="176" t="str">
        <f>IF(ISBLANK(INDEX('Policy Characteristics'!A:A,MATCH($C1147,'Policy Characteristics'!$C:$C,0))),"",INDEX('Policy Characteristics'!A:A,MATCH($C1147,'Policy Characteristics'!$C:$C,0)))</f>
        <v>Industry</v>
      </c>
      <c r="B1147" s="184" t="str">
        <f>IF(ISBLANK(INDEX('Policy Characteristics'!B:B,MATCH($C1147,'Policy Characteristics'!$C:$C,0))),"",INDEX('Policy Characteristics'!B:B,MATCH($C1147,'Policy Characteristics'!$C:$C,0)))</f>
        <v>Hydrogen Combustion</v>
      </c>
      <c r="C1147" s="176" t="str">
        <f t="shared" si="44"/>
        <v>Fraction of Eligible Industrial Energy Use Shifted to Hydrogen</v>
      </c>
      <c r="D1147" s="6" t="s">
        <v>1939</v>
      </c>
      <c r="E1147" s="1" t="s">
        <v>2301</v>
      </c>
      <c r="F1147" t="s">
        <v>1903</v>
      </c>
      <c r="G1147" s="47" t="s">
        <v>2308</v>
      </c>
      <c r="H1147" s="44">
        <v>2093</v>
      </c>
      <c r="I1147" s="197" t="s">
        <v>43</v>
      </c>
      <c r="J1147" s="177" t="str">
        <f>IF(ISBLANK(INDEX('Policy Characteristics'!D:D,MATCH($C1147,'Policy Characteristics'!$C:$C,0))),"",INDEX('Policy Characteristics'!D:D,MATCH($C1147,'Policy Characteristics'!$C:$C,0)))</f>
        <v>Hydrogen Combustion</v>
      </c>
      <c r="K1147" s="176" t="str">
        <f>IF(ISBLANK(INDEX('Policy Characteristics'!E:E,MATCH($C1147,'Policy Characteristics'!$C:$C,0))),"",INDEX('Policy Characteristics'!E:E,MATCH($C1147,'Policy Characteristics'!$C:$C,0)))</f>
        <v>indst shift to hydrogen</v>
      </c>
      <c r="L1147" s="176">
        <f>IF(ISBLANK(INDEX('Policy Characteristics'!F:F,MATCH($C1147,'Policy Characteristics'!$C:$C,0))),"",INDEX('Policy Characteristics'!F:F,MATCH($C1147,'Policy Characteristics'!$C:$C,0)))</f>
        <v>0</v>
      </c>
      <c r="M1147" s="176">
        <f>IF(ISBLANK(INDEX('Policy Characteristics'!G:G,MATCH($C1147,'Policy Characteristics'!$C:$C,0))),"",INDEX('Policy Characteristics'!G:G,MATCH($C1147,'Policy Characteristics'!$C:$C,0)))</f>
        <v>1</v>
      </c>
      <c r="N1147" s="176">
        <f>IF(ISBLANK(INDEX('Policy Characteristics'!H:H,MATCH($C1147,'Policy Characteristics'!$C:$C,0))),"",INDEX('Policy Characteristics'!H:H,MATCH($C1147,'Policy Characteristics'!$C:$C,0)))</f>
        <v>0.01</v>
      </c>
      <c r="O1147" s="176" t="str">
        <f>IF(ISBLANK(INDEX('Policy Characteristics'!I:I,MATCH($C1147,'Policy Characteristics'!$C:$C,0))),"",INDEX('Policy Characteristics'!I:I,MATCH($C1147,'Policy Characteristics'!$C:$C,0)))</f>
        <v>% of fuel shifted</v>
      </c>
      <c r="P1147" s="176" t="str">
        <f>IF(ISBLANK(INDEX('Policy Characteristics'!J:J,MATCH($C1147,'Policy Characteristics'!$C:$C,0))),"",INDEX('Policy Characteristics'!J:J,MATCH($C1147,'Policy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47" s="176" t="str">
        <f>IF(ISBLANK(INDEX('Policy Characteristics'!K:K,MATCH($C1147,'Policy Characteristics'!$C:$C,0))),"",INDEX('Policy Characteristics'!K:K,MATCH($C1147,'Policy Characteristics'!$C:$C,0)))</f>
        <v>industry-ag-main.html#fuel-switching</v>
      </c>
      <c r="R1147" s="176" t="str">
        <f>IF(ISBLANK(INDEX('Policy Characteristics'!L:L,MATCH($C1147,'Policy Characteristics'!$C:$C,0))),"",INDEX('Policy Characteristics'!L:L,MATCH($C1147,'Policy Characteristics'!$C:$C,0)))</f>
        <v>industry-elec-and-hydrogen.html</v>
      </c>
    </row>
    <row r="1148" spans="1:18" s="2" customFormat="1" x14ac:dyDescent="0.25">
      <c r="A1148" s="176" t="str">
        <f>IF(ISBLANK(INDEX('Policy Characteristics'!A:A,MATCH($C1148,'Policy Characteristics'!$C:$C,0))),"",INDEX('Policy Characteristics'!A:A,MATCH($C1148,'Policy Characteristics'!$C:$C,0)))</f>
        <v>Industry</v>
      </c>
      <c r="B1148" s="184" t="str">
        <f>IF(ISBLANK(INDEX('Policy Characteristics'!B:B,MATCH($C1148,'Policy Characteristics'!$C:$C,0))),"",INDEX('Policy Characteristics'!B:B,MATCH($C1148,'Policy Characteristics'!$C:$C,0)))</f>
        <v>Hydrogen Combustion</v>
      </c>
      <c r="C1148" s="176" t="str">
        <f t="shared" si="44"/>
        <v>Fraction of Eligible Industrial Energy Use Shifted to Hydrogen</v>
      </c>
      <c r="D1148" s="6" t="s">
        <v>1939</v>
      </c>
      <c r="E1148" s="1" t="s">
        <v>2302</v>
      </c>
      <c r="F1148" t="s">
        <v>1903</v>
      </c>
      <c r="G1148" s="47" t="s">
        <v>2309</v>
      </c>
      <c r="H1148" s="44">
        <v>2094</v>
      </c>
      <c r="I1148" s="197" t="s">
        <v>44</v>
      </c>
      <c r="J1148" s="177" t="str">
        <f>IF(ISBLANK(INDEX('Policy Characteristics'!D:D,MATCH($C1148,'Policy Characteristics'!$C:$C,0))),"",INDEX('Policy Characteristics'!D:D,MATCH($C1148,'Policy Characteristics'!$C:$C,0)))</f>
        <v>Hydrogen Combustion</v>
      </c>
      <c r="K1148" s="176" t="str">
        <f>IF(ISBLANK(INDEX('Policy Characteristics'!E:E,MATCH($C1148,'Policy Characteristics'!$C:$C,0))),"",INDEX('Policy Characteristics'!E:E,MATCH($C1148,'Policy Characteristics'!$C:$C,0)))</f>
        <v>indst shift to hydrogen</v>
      </c>
      <c r="L1148" s="176">
        <f>IF(ISBLANK(INDEX('Policy Characteristics'!F:F,MATCH($C1148,'Policy Characteristics'!$C:$C,0))),"",INDEX('Policy Characteristics'!F:F,MATCH($C1148,'Policy Characteristics'!$C:$C,0)))</f>
        <v>0</v>
      </c>
      <c r="M1148" s="176">
        <f>IF(ISBLANK(INDEX('Policy Characteristics'!G:G,MATCH($C1148,'Policy Characteristics'!$C:$C,0))),"",INDEX('Policy Characteristics'!G:G,MATCH($C1148,'Policy Characteristics'!$C:$C,0)))</f>
        <v>1</v>
      </c>
      <c r="N1148" s="176">
        <f>IF(ISBLANK(INDEX('Policy Characteristics'!H:H,MATCH($C1148,'Policy Characteristics'!$C:$C,0))),"",INDEX('Policy Characteristics'!H:H,MATCH($C1148,'Policy Characteristics'!$C:$C,0)))</f>
        <v>0.01</v>
      </c>
      <c r="O1148" s="176" t="str">
        <f>IF(ISBLANK(INDEX('Policy Characteristics'!I:I,MATCH($C1148,'Policy Characteristics'!$C:$C,0))),"",INDEX('Policy Characteristics'!I:I,MATCH($C1148,'Policy Characteristics'!$C:$C,0)))</f>
        <v>% of fuel shifted</v>
      </c>
      <c r="P1148" s="176" t="str">
        <f>IF(ISBLANK(INDEX('Policy Characteristics'!J:J,MATCH($C1148,'Policy Characteristics'!$C:$C,0))),"",INDEX('Policy Characteristics'!J:J,MATCH($C1148,'Policy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48" s="176" t="str">
        <f>IF(ISBLANK(INDEX('Policy Characteristics'!K:K,MATCH($C1148,'Policy Characteristics'!$C:$C,0))),"",INDEX('Policy Characteristics'!K:K,MATCH($C1148,'Policy Characteristics'!$C:$C,0)))</f>
        <v>industry-ag-main.html#fuel-switching</v>
      </c>
      <c r="R1148" s="176" t="str">
        <f>IF(ISBLANK(INDEX('Policy Characteristics'!L:L,MATCH($C1148,'Policy Characteristics'!$C:$C,0))),"",INDEX('Policy Characteristics'!L:L,MATCH($C1148,'Policy Characteristics'!$C:$C,0)))</f>
        <v>industry-elec-and-hydrogen.html</v>
      </c>
    </row>
    <row r="1149" spans="1:18" s="2" customFormat="1" x14ac:dyDescent="0.25">
      <c r="A1149" s="176" t="str">
        <f>IF(ISBLANK(INDEX('Policy Characteristics'!A:A,MATCH($C1149,'Policy Characteristics'!$C:$C,0))),"",INDEX('Policy Characteristics'!A:A,MATCH($C1149,'Policy Characteristics'!$C:$C,0)))</f>
        <v>Industry</v>
      </c>
      <c r="B1149" s="184" t="str">
        <f>IF(ISBLANK(INDEX('Policy Characteristics'!B:B,MATCH($C1149,'Policy Characteristics'!$C:$C,0))),"",INDEX('Policy Characteristics'!B:B,MATCH($C1149,'Policy Characteristics'!$C:$C,0)))</f>
        <v>Hydrogen Combustion</v>
      </c>
      <c r="C1149" s="176" t="str">
        <f t="shared" si="44"/>
        <v>Fraction of Eligible Industrial Energy Use Shifted to Hydrogen</v>
      </c>
      <c r="D1149" s="6" t="s">
        <v>1939</v>
      </c>
      <c r="E1149" s="1" t="s">
        <v>2303</v>
      </c>
      <c r="F1149" t="s">
        <v>1903</v>
      </c>
      <c r="G1149" s="47" t="s">
        <v>2310</v>
      </c>
      <c r="H1149" s="44">
        <v>2095</v>
      </c>
      <c r="I1149" s="197" t="s">
        <v>43</v>
      </c>
      <c r="J1149" s="177" t="str">
        <f>IF(ISBLANK(INDEX('Policy Characteristics'!D:D,MATCH($C1149,'Policy Characteristics'!$C:$C,0))),"",INDEX('Policy Characteristics'!D:D,MATCH($C1149,'Policy Characteristics'!$C:$C,0)))</f>
        <v>Hydrogen Combustion</v>
      </c>
      <c r="K1149" s="176" t="str">
        <f>IF(ISBLANK(INDEX('Policy Characteristics'!E:E,MATCH($C1149,'Policy Characteristics'!$C:$C,0))),"",INDEX('Policy Characteristics'!E:E,MATCH($C1149,'Policy Characteristics'!$C:$C,0)))</f>
        <v>indst shift to hydrogen</v>
      </c>
      <c r="L1149" s="176">
        <f>IF(ISBLANK(INDEX('Policy Characteristics'!F:F,MATCH($C1149,'Policy Characteristics'!$C:$C,0))),"",INDEX('Policy Characteristics'!F:F,MATCH($C1149,'Policy Characteristics'!$C:$C,0)))</f>
        <v>0</v>
      </c>
      <c r="M1149" s="176">
        <f>IF(ISBLANK(INDEX('Policy Characteristics'!G:G,MATCH($C1149,'Policy Characteristics'!$C:$C,0))),"",INDEX('Policy Characteristics'!G:G,MATCH($C1149,'Policy Characteristics'!$C:$C,0)))</f>
        <v>1</v>
      </c>
      <c r="N1149" s="176">
        <f>IF(ISBLANK(INDEX('Policy Characteristics'!H:H,MATCH($C1149,'Policy Characteristics'!$C:$C,0))),"",INDEX('Policy Characteristics'!H:H,MATCH($C1149,'Policy Characteristics'!$C:$C,0)))</f>
        <v>0.01</v>
      </c>
      <c r="O1149" s="176" t="str">
        <f>IF(ISBLANK(INDEX('Policy Characteristics'!I:I,MATCH($C1149,'Policy Characteristics'!$C:$C,0))),"",INDEX('Policy Characteristics'!I:I,MATCH($C1149,'Policy Characteristics'!$C:$C,0)))</f>
        <v>% of fuel shifted</v>
      </c>
      <c r="P1149" s="176" t="str">
        <f>IF(ISBLANK(INDEX('Policy Characteristics'!J:J,MATCH($C1149,'Policy Characteristics'!$C:$C,0))),"",INDEX('Policy Characteristics'!J:J,MATCH($C1149,'Policy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49" s="176" t="str">
        <f>IF(ISBLANK(INDEX('Policy Characteristics'!K:K,MATCH($C1149,'Policy Characteristics'!$C:$C,0))),"",INDEX('Policy Characteristics'!K:K,MATCH($C1149,'Policy Characteristics'!$C:$C,0)))</f>
        <v>industry-ag-main.html#fuel-switching</v>
      </c>
      <c r="R1149" s="176" t="str">
        <f>IF(ISBLANK(INDEX('Policy Characteristics'!L:L,MATCH($C1149,'Policy Characteristics'!$C:$C,0))),"",INDEX('Policy Characteristics'!L:L,MATCH($C1149,'Policy Characteristics'!$C:$C,0)))</f>
        <v>industry-elec-and-hydrogen.html</v>
      </c>
    </row>
    <row r="1150" spans="1:18" s="2" customFormat="1" x14ac:dyDescent="0.25">
      <c r="A1150" s="176" t="str">
        <f>IF(ISBLANK(INDEX('Policy Characteristics'!A:A,MATCH($C1150,'Policy Characteristics'!$C:$C,0))),"",INDEX('Policy Characteristics'!A:A,MATCH($C1150,'Policy Characteristics'!$C:$C,0)))</f>
        <v>Industry</v>
      </c>
      <c r="B1150" s="184" t="str">
        <f>IF(ISBLANK(INDEX('Policy Characteristics'!B:B,MATCH($C1150,'Policy Characteristics'!$C:$C,0))),"",INDEX('Policy Characteristics'!B:B,MATCH($C1150,'Policy Characteristics'!$C:$C,0)))</f>
        <v>Hydrogen Combustion</v>
      </c>
      <c r="C1150" s="176" t="str">
        <f t="shared" si="44"/>
        <v>Fraction of Eligible Industrial Energy Use Shifted to Hydrogen</v>
      </c>
      <c r="D1150" s="6" t="s">
        <v>1939</v>
      </c>
      <c r="E1150" s="1" t="s">
        <v>2304</v>
      </c>
      <c r="F1150" t="s">
        <v>1903</v>
      </c>
      <c r="G1150" s="47" t="s">
        <v>2311</v>
      </c>
      <c r="H1150" s="44">
        <v>2096</v>
      </c>
      <c r="I1150" s="197" t="s">
        <v>44</v>
      </c>
      <c r="J1150" s="177" t="str">
        <f>IF(ISBLANK(INDEX('Policy Characteristics'!D:D,MATCH($C1150,'Policy Characteristics'!$C:$C,0))),"",INDEX('Policy Characteristics'!D:D,MATCH($C1150,'Policy Characteristics'!$C:$C,0)))</f>
        <v>Hydrogen Combustion</v>
      </c>
      <c r="K1150" s="176" t="str">
        <f>IF(ISBLANK(INDEX('Policy Characteristics'!E:E,MATCH($C1150,'Policy Characteristics'!$C:$C,0))),"",INDEX('Policy Characteristics'!E:E,MATCH($C1150,'Policy Characteristics'!$C:$C,0)))</f>
        <v>indst shift to hydrogen</v>
      </c>
      <c r="L1150" s="176">
        <f>IF(ISBLANK(INDEX('Policy Characteristics'!F:F,MATCH($C1150,'Policy Characteristics'!$C:$C,0))),"",INDEX('Policy Characteristics'!F:F,MATCH($C1150,'Policy Characteristics'!$C:$C,0)))</f>
        <v>0</v>
      </c>
      <c r="M1150" s="176">
        <f>IF(ISBLANK(INDEX('Policy Characteristics'!G:G,MATCH($C1150,'Policy Characteristics'!$C:$C,0))),"",INDEX('Policy Characteristics'!G:G,MATCH($C1150,'Policy Characteristics'!$C:$C,0)))</f>
        <v>1</v>
      </c>
      <c r="N1150" s="176">
        <f>IF(ISBLANK(INDEX('Policy Characteristics'!H:H,MATCH($C1150,'Policy Characteristics'!$C:$C,0))),"",INDEX('Policy Characteristics'!H:H,MATCH($C1150,'Policy Characteristics'!$C:$C,0)))</f>
        <v>0.01</v>
      </c>
      <c r="O1150" s="176" t="str">
        <f>IF(ISBLANK(INDEX('Policy Characteristics'!I:I,MATCH($C1150,'Policy Characteristics'!$C:$C,0))),"",INDEX('Policy Characteristics'!I:I,MATCH($C1150,'Policy Characteristics'!$C:$C,0)))</f>
        <v>% of fuel shifted</v>
      </c>
      <c r="P1150" s="176" t="str">
        <f>IF(ISBLANK(INDEX('Policy Characteristics'!J:J,MATCH($C1150,'Policy Characteristics'!$C:$C,0))),"",INDEX('Policy Characteristics'!J:J,MATCH($C1150,'Policy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50" s="176" t="str">
        <f>IF(ISBLANK(INDEX('Policy Characteristics'!K:K,MATCH($C1150,'Policy Characteristics'!$C:$C,0))),"",INDEX('Policy Characteristics'!K:K,MATCH($C1150,'Policy Characteristics'!$C:$C,0)))</f>
        <v>industry-ag-main.html#fuel-switching</v>
      </c>
      <c r="R1150" s="176" t="str">
        <f>IF(ISBLANK(INDEX('Policy Characteristics'!L:L,MATCH($C1150,'Policy Characteristics'!$C:$C,0))),"",INDEX('Policy Characteristics'!L:L,MATCH($C1150,'Policy Characteristics'!$C:$C,0)))</f>
        <v>industry-elec-and-hydrogen.html</v>
      </c>
    </row>
    <row r="1151" spans="1:18" s="2" customFormat="1" x14ac:dyDescent="0.25">
      <c r="A1151" s="176" t="str">
        <f>IF(ISBLANK(INDEX('Policy Characteristics'!A:A,MATCH($C1151,'Policy Characteristics'!$C:$C,0))),"",INDEX('Policy Characteristics'!A:A,MATCH($C1151,'Policy Characteristics'!$C:$C,0)))</f>
        <v>Industry</v>
      </c>
      <c r="B1151" s="184" t="str">
        <f>IF(ISBLANK(INDEX('Policy Characteristics'!B:B,MATCH($C1151,'Policy Characteristics'!$C:$C,0))),"",INDEX('Policy Characteristics'!B:B,MATCH($C1151,'Policy Characteristics'!$C:$C,0)))</f>
        <v>Hydrogen Combustion</v>
      </c>
      <c r="C1151" s="176" t="str">
        <f t="shared" si="44"/>
        <v>Fraction of Eligible Industrial Energy Use Shifted to Hydrogen</v>
      </c>
      <c r="D1151" s="6" t="s">
        <v>1939</v>
      </c>
      <c r="E1151" s="1" t="s">
        <v>2444</v>
      </c>
      <c r="F1151" t="s">
        <v>1903</v>
      </c>
      <c r="G1151" s="47" t="s">
        <v>2444</v>
      </c>
      <c r="H1151" s="44">
        <v>2097</v>
      </c>
      <c r="I1151" s="197" t="s">
        <v>43</v>
      </c>
      <c r="J1151" s="177" t="str">
        <f>IF(ISBLANK(INDEX('Policy Characteristics'!D:D,MATCH($C1151,'Policy Characteristics'!$C:$C,0))),"",INDEX('Policy Characteristics'!D:D,MATCH($C1151,'Policy Characteristics'!$C:$C,0)))</f>
        <v>Hydrogen Combustion</v>
      </c>
      <c r="K1151" s="176" t="str">
        <f>IF(ISBLANK(INDEX('Policy Characteristics'!E:E,MATCH($C1151,'Policy Characteristics'!$C:$C,0))),"",INDEX('Policy Characteristics'!E:E,MATCH($C1151,'Policy Characteristics'!$C:$C,0)))</f>
        <v>indst shift to hydrogen</v>
      </c>
      <c r="L1151" s="176">
        <f>IF(ISBLANK(INDEX('Policy Characteristics'!F:F,MATCH($C1151,'Policy Characteristics'!$C:$C,0))),"",INDEX('Policy Characteristics'!F:F,MATCH($C1151,'Policy Characteristics'!$C:$C,0)))</f>
        <v>0</v>
      </c>
      <c r="M1151" s="176">
        <f>IF(ISBLANK(INDEX('Policy Characteristics'!G:G,MATCH($C1151,'Policy Characteristics'!$C:$C,0))),"",INDEX('Policy Characteristics'!G:G,MATCH($C1151,'Policy Characteristics'!$C:$C,0)))</f>
        <v>1</v>
      </c>
      <c r="N1151" s="176">
        <f>IF(ISBLANK(INDEX('Policy Characteristics'!H:H,MATCH($C1151,'Policy Characteristics'!$C:$C,0))),"",INDEX('Policy Characteristics'!H:H,MATCH($C1151,'Policy Characteristics'!$C:$C,0)))</f>
        <v>0.01</v>
      </c>
      <c r="O1151" s="176" t="str">
        <f>IF(ISBLANK(INDEX('Policy Characteristics'!I:I,MATCH($C1151,'Policy Characteristics'!$C:$C,0))),"",INDEX('Policy Characteristics'!I:I,MATCH($C1151,'Policy Characteristics'!$C:$C,0)))</f>
        <v>% of fuel shifted</v>
      </c>
      <c r="P1151" s="176" t="str">
        <f>IF(ISBLANK(INDEX('Policy Characteristics'!J:J,MATCH($C1151,'Policy Characteristics'!$C:$C,0))),"",INDEX('Policy Characteristics'!J:J,MATCH($C1151,'Policy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51" s="176" t="str">
        <f>IF(ISBLANK(INDEX('Policy Characteristics'!K:K,MATCH($C1151,'Policy Characteristics'!$C:$C,0))),"",INDEX('Policy Characteristics'!K:K,MATCH($C1151,'Policy Characteristics'!$C:$C,0)))</f>
        <v>industry-ag-main.html#fuel-switching</v>
      </c>
      <c r="R1151" s="176" t="str">
        <f>IF(ISBLANK(INDEX('Policy Characteristics'!L:L,MATCH($C1151,'Policy Characteristics'!$C:$C,0))),"",INDEX('Policy Characteristics'!L:L,MATCH($C1151,'Policy Characteristics'!$C:$C,0)))</f>
        <v>industry-elec-and-hydrogen.html</v>
      </c>
    </row>
    <row r="1152" spans="1:18" s="2" customFormat="1" x14ac:dyDescent="0.25">
      <c r="A1152" s="176" t="str">
        <f>IF(ISBLANK(INDEX('Policy Characteristics'!A:A,MATCH($C1152,'Policy Characteristics'!$C:$C,0))),"",INDEX('Policy Characteristics'!A:A,MATCH($C1152,'Policy Characteristics'!$C:$C,0)))</f>
        <v>Industry</v>
      </c>
      <c r="B1152" s="184" t="str">
        <f>IF(ISBLANK(INDEX('Policy Characteristics'!B:B,MATCH($C1152,'Policy Characteristics'!$C:$C,0))),"",INDEX('Policy Characteristics'!B:B,MATCH($C1152,'Policy Characteristics'!$C:$C,0)))</f>
        <v>Hydrogen Combustion</v>
      </c>
      <c r="C1152" s="176" t="str">
        <f t="shared" si="44"/>
        <v>Fraction of Eligible Industrial Energy Use Shifted to Hydrogen</v>
      </c>
      <c r="D1152" s="6" t="s">
        <v>1940</v>
      </c>
      <c r="E1152" s="1" t="s">
        <v>2298</v>
      </c>
      <c r="F1152" t="s">
        <v>1904</v>
      </c>
      <c r="G1152" s="47" t="s">
        <v>2305</v>
      </c>
      <c r="H1152" s="44">
        <v>2098</v>
      </c>
      <c r="I1152" s="197" t="s">
        <v>43</v>
      </c>
      <c r="J1152" s="177" t="str">
        <f>IF(ISBLANK(INDEX('Policy Characteristics'!D:D,MATCH($C1152,'Policy Characteristics'!$C:$C,0))),"",INDEX('Policy Characteristics'!D:D,MATCH($C1152,'Policy Characteristics'!$C:$C,0)))</f>
        <v>Hydrogen Combustion</v>
      </c>
      <c r="K1152" s="176" t="str">
        <f>IF(ISBLANK(INDEX('Policy Characteristics'!E:E,MATCH($C1152,'Policy Characteristics'!$C:$C,0))),"",INDEX('Policy Characteristics'!E:E,MATCH($C1152,'Policy Characteristics'!$C:$C,0)))</f>
        <v>indst shift to hydrogen</v>
      </c>
      <c r="L1152" s="176">
        <f>IF(ISBLANK(INDEX('Policy Characteristics'!F:F,MATCH($C1152,'Policy Characteristics'!$C:$C,0))),"",INDEX('Policy Characteristics'!F:F,MATCH($C1152,'Policy Characteristics'!$C:$C,0)))</f>
        <v>0</v>
      </c>
      <c r="M1152" s="176">
        <f>IF(ISBLANK(INDEX('Policy Characteristics'!G:G,MATCH($C1152,'Policy Characteristics'!$C:$C,0))),"",INDEX('Policy Characteristics'!G:G,MATCH($C1152,'Policy Characteristics'!$C:$C,0)))</f>
        <v>1</v>
      </c>
      <c r="N1152" s="176">
        <f>IF(ISBLANK(INDEX('Policy Characteristics'!H:H,MATCH($C1152,'Policy Characteristics'!$C:$C,0))),"",INDEX('Policy Characteristics'!H:H,MATCH($C1152,'Policy Characteristics'!$C:$C,0)))</f>
        <v>0.01</v>
      </c>
      <c r="O1152" s="176" t="str">
        <f>IF(ISBLANK(INDEX('Policy Characteristics'!I:I,MATCH($C1152,'Policy Characteristics'!$C:$C,0))),"",INDEX('Policy Characteristics'!I:I,MATCH($C1152,'Policy Characteristics'!$C:$C,0)))</f>
        <v>% of fuel shifted</v>
      </c>
      <c r="P1152" s="176" t="str">
        <f>IF(ISBLANK(INDEX('Policy Characteristics'!J:J,MATCH($C1152,'Policy Characteristics'!$C:$C,0))),"",INDEX('Policy Characteristics'!J:J,MATCH($C1152,'Policy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52" s="176" t="str">
        <f>IF(ISBLANK(INDEX('Policy Characteristics'!K:K,MATCH($C1152,'Policy Characteristics'!$C:$C,0))),"",INDEX('Policy Characteristics'!K:K,MATCH($C1152,'Policy Characteristics'!$C:$C,0)))</f>
        <v>industry-ag-main.html#fuel-switching</v>
      </c>
      <c r="R1152" s="176" t="str">
        <f>IF(ISBLANK(INDEX('Policy Characteristics'!L:L,MATCH($C1152,'Policy Characteristics'!$C:$C,0))),"",INDEX('Policy Characteristics'!L:L,MATCH($C1152,'Policy Characteristics'!$C:$C,0)))</f>
        <v>industry-elec-and-hydrogen.html</v>
      </c>
    </row>
    <row r="1153" spans="1:18" s="2" customFormat="1" x14ac:dyDescent="0.25">
      <c r="A1153" s="176" t="str">
        <f>IF(ISBLANK(INDEX('Policy Characteristics'!A:A,MATCH($C1153,'Policy Characteristics'!$C:$C,0))),"",INDEX('Policy Characteristics'!A:A,MATCH($C1153,'Policy Characteristics'!$C:$C,0)))</f>
        <v>Industry</v>
      </c>
      <c r="B1153" s="184" t="str">
        <f>IF(ISBLANK(INDEX('Policy Characteristics'!B:B,MATCH($C1153,'Policy Characteristics'!$C:$C,0))),"",INDEX('Policy Characteristics'!B:B,MATCH($C1153,'Policy Characteristics'!$C:$C,0)))</f>
        <v>Hydrogen Combustion</v>
      </c>
      <c r="C1153" s="176" t="str">
        <f t="shared" si="44"/>
        <v>Fraction of Eligible Industrial Energy Use Shifted to Hydrogen</v>
      </c>
      <c r="D1153" s="6" t="s">
        <v>1940</v>
      </c>
      <c r="E1153" s="1" t="s">
        <v>2299</v>
      </c>
      <c r="F1153" t="s">
        <v>1904</v>
      </c>
      <c r="G1153" s="47" t="s">
        <v>2306</v>
      </c>
      <c r="H1153" s="44">
        <v>2099</v>
      </c>
      <c r="I1153" s="197" t="s">
        <v>43</v>
      </c>
      <c r="J1153" s="177" t="str">
        <f>IF(ISBLANK(INDEX('Policy Characteristics'!D:D,MATCH($C1153,'Policy Characteristics'!$C:$C,0))),"",INDEX('Policy Characteristics'!D:D,MATCH($C1153,'Policy Characteristics'!$C:$C,0)))</f>
        <v>Hydrogen Combustion</v>
      </c>
      <c r="K1153" s="176" t="str">
        <f>IF(ISBLANK(INDEX('Policy Characteristics'!E:E,MATCH($C1153,'Policy Characteristics'!$C:$C,0))),"",INDEX('Policy Characteristics'!E:E,MATCH($C1153,'Policy Characteristics'!$C:$C,0)))</f>
        <v>indst shift to hydrogen</v>
      </c>
      <c r="L1153" s="176">
        <f>IF(ISBLANK(INDEX('Policy Characteristics'!F:F,MATCH($C1153,'Policy Characteristics'!$C:$C,0))),"",INDEX('Policy Characteristics'!F:F,MATCH($C1153,'Policy Characteristics'!$C:$C,0)))</f>
        <v>0</v>
      </c>
      <c r="M1153" s="176">
        <f>IF(ISBLANK(INDEX('Policy Characteristics'!G:G,MATCH($C1153,'Policy Characteristics'!$C:$C,0))),"",INDEX('Policy Characteristics'!G:G,MATCH($C1153,'Policy Characteristics'!$C:$C,0)))</f>
        <v>1</v>
      </c>
      <c r="N1153" s="176">
        <f>IF(ISBLANK(INDEX('Policy Characteristics'!H:H,MATCH($C1153,'Policy Characteristics'!$C:$C,0))),"",INDEX('Policy Characteristics'!H:H,MATCH($C1153,'Policy Characteristics'!$C:$C,0)))</f>
        <v>0.01</v>
      </c>
      <c r="O1153" s="176" t="str">
        <f>IF(ISBLANK(INDEX('Policy Characteristics'!I:I,MATCH($C1153,'Policy Characteristics'!$C:$C,0))),"",INDEX('Policy Characteristics'!I:I,MATCH($C1153,'Policy Characteristics'!$C:$C,0)))</f>
        <v>% of fuel shifted</v>
      </c>
      <c r="P1153" s="176" t="str">
        <f>IF(ISBLANK(INDEX('Policy Characteristics'!J:J,MATCH($C1153,'Policy Characteristics'!$C:$C,0))),"",INDEX('Policy Characteristics'!J:J,MATCH($C1153,'Policy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53" s="176" t="str">
        <f>IF(ISBLANK(INDEX('Policy Characteristics'!K:K,MATCH($C1153,'Policy Characteristics'!$C:$C,0))),"",INDEX('Policy Characteristics'!K:K,MATCH($C1153,'Policy Characteristics'!$C:$C,0)))</f>
        <v>industry-ag-main.html#fuel-switching</v>
      </c>
      <c r="R1153" s="176" t="str">
        <f>IF(ISBLANK(INDEX('Policy Characteristics'!L:L,MATCH($C1153,'Policy Characteristics'!$C:$C,0))),"",INDEX('Policy Characteristics'!L:L,MATCH($C1153,'Policy Characteristics'!$C:$C,0)))</f>
        <v>industry-elec-and-hydrogen.html</v>
      </c>
    </row>
    <row r="1154" spans="1:18" s="2" customFormat="1" x14ac:dyDescent="0.25">
      <c r="A1154" s="176" t="str">
        <f>IF(ISBLANK(INDEX('Policy Characteristics'!A:A,MATCH($C1154,'Policy Characteristics'!$C:$C,0))),"",INDEX('Policy Characteristics'!A:A,MATCH($C1154,'Policy Characteristics'!$C:$C,0)))</f>
        <v>Industry</v>
      </c>
      <c r="B1154" s="184" t="str">
        <f>IF(ISBLANK(INDEX('Policy Characteristics'!B:B,MATCH($C1154,'Policy Characteristics'!$C:$C,0))),"",INDEX('Policy Characteristics'!B:B,MATCH($C1154,'Policy Characteristics'!$C:$C,0)))</f>
        <v>Hydrogen Combustion</v>
      </c>
      <c r="C1154" s="176" t="str">
        <f t="shared" ref="C1154:C1217" si="45">C$1088</f>
        <v>Fraction of Eligible Industrial Energy Use Shifted to Hydrogen</v>
      </c>
      <c r="D1154" s="6" t="s">
        <v>1940</v>
      </c>
      <c r="E1154" s="1" t="s">
        <v>2300</v>
      </c>
      <c r="F1154" t="s">
        <v>1904</v>
      </c>
      <c r="G1154" s="47" t="s">
        <v>2307</v>
      </c>
      <c r="H1154" s="44">
        <v>2100</v>
      </c>
      <c r="I1154" s="197" t="s">
        <v>43</v>
      </c>
      <c r="J1154" s="177" t="str">
        <f>IF(ISBLANK(INDEX('Policy Characteristics'!D:D,MATCH($C1154,'Policy Characteristics'!$C:$C,0))),"",INDEX('Policy Characteristics'!D:D,MATCH($C1154,'Policy Characteristics'!$C:$C,0)))</f>
        <v>Hydrogen Combustion</v>
      </c>
      <c r="K1154" s="176" t="str">
        <f>IF(ISBLANK(INDEX('Policy Characteristics'!E:E,MATCH($C1154,'Policy Characteristics'!$C:$C,0))),"",INDEX('Policy Characteristics'!E:E,MATCH($C1154,'Policy Characteristics'!$C:$C,0)))</f>
        <v>indst shift to hydrogen</v>
      </c>
      <c r="L1154" s="176">
        <f>IF(ISBLANK(INDEX('Policy Characteristics'!F:F,MATCH($C1154,'Policy Characteristics'!$C:$C,0))),"",INDEX('Policy Characteristics'!F:F,MATCH($C1154,'Policy Characteristics'!$C:$C,0)))</f>
        <v>0</v>
      </c>
      <c r="M1154" s="176">
        <f>IF(ISBLANK(INDEX('Policy Characteristics'!G:G,MATCH($C1154,'Policy Characteristics'!$C:$C,0))),"",INDEX('Policy Characteristics'!G:G,MATCH($C1154,'Policy Characteristics'!$C:$C,0)))</f>
        <v>1</v>
      </c>
      <c r="N1154" s="176">
        <f>IF(ISBLANK(INDEX('Policy Characteristics'!H:H,MATCH($C1154,'Policy Characteristics'!$C:$C,0))),"",INDEX('Policy Characteristics'!H:H,MATCH($C1154,'Policy Characteristics'!$C:$C,0)))</f>
        <v>0.01</v>
      </c>
      <c r="O1154" s="176" t="str">
        <f>IF(ISBLANK(INDEX('Policy Characteristics'!I:I,MATCH($C1154,'Policy Characteristics'!$C:$C,0))),"",INDEX('Policy Characteristics'!I:I,MATCH($C1154,'Policy Characteristics'!$C:$C,0)))</f>
        <v>% of fuel shifted</v>
      </c>
      <c r="P1154" s="176" t="str">
        <f>IF(ISBLANK(INDEX('Policy Characteristics'!J:J,MATCH($C1154,'Policy Characteristics'!$C:$C,0))),"",INDEX('Policy Characteristics'!J:J,MATCH($C1154,'Policy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54" s="176" t="str">
        <f>IF(ISBLANK(INDEX('Policy Characteristics'!K:K,MATCH($C1154,'Policy Characteristics'!$C:$C,0))),"",INDEX('Policy Characteristics'!K:K,MATCH($C1154,'Policy Characteristics'!$C:$C,0)))</f>
        <v>industry-ag-main.html#fuel-switching</v>
      </c>
      <c r="R1154" s="176" t="str">
        <f>IF(ISBLANK(INDEX('Policy Characteristics'!L:L,MATCH($C1154,'Policy Characteristics'!$C:$C,0))),"",INDEX('Policy Characteristics'!L:L,MATCH($C1154,'Policy Characteristics'!$C:$C,0)))</f>
        <v>industry-elec-and-hydrogen.html</v>
      </c>
    </row>
    <row r="1155" spans="1:18" s="2" customFormat="1" x14ac:dyDescent="0.25">
      <c r="A1155" s="176" t="str">
        <f>IF(ISBLANK(INDEX('Policy Characteristics'!A:A,MATCH($C1155,'Policy Characteristics'!$C:$C,0))),"",INDEX('Policy Characteristics'!A:A,MATCH($C1155,'Policy Characteristics'!$C:$C,0)))</f>
        <v>Industry</v>
      </c>
      <c r="B1155" s="184" t="str">
        <f>IF(ISBLANK(INDEX('Policy Characteristics'!B:B,MATCH($C1155,'Policy Characteristics'!$C:$C,0))),"",INDEX('Policy Characteristics'!B:B,MATCH($C1155,'Policy Characteristics'!$C:$C,0)))</f>
        <v>Hydrogen Combustion</v>
      </c>
      <c r="C1155" s="176" t="str">
        <f t="shared" si="45"/>
        <v>Fraction of Eligible Industrial Energy Use Shifted to Hydrogen</v>
      </c>
      <c r="D1155" s="6" t="s">
        <v>1940</v>
      </c>
      <c r="E1155" s="1" t="s">
        <v>2301</v>
      </c>
      <c r="F1155" t="s">
        <v>1904</v>
      </c>
      <c r="G1155" s="47" t="s">
        <v>2308</v>
      </c>
      <c r="H1155" s="44">
        <v>2101</v>
      </c>
      <c r="I1155" s="197" t="s">
        <v>43</v>
      </c>
      <c r="J1155" s="177" t="str">
        <f>IF(ISBLANK(INDEX('Policy Characteristics'!D:D,MATCH($C1155,'Policy Characteristics'!$C:$C,0))),"",INDEX('Policy Characteristics'!D:D,MATCH($C1155,'Policy Characteristics'!$C:$C,0)))</f>
        <v>Hydrogen Combustion</v>
      </c>
      <c r="K1155" s="176" t="str">
        <f>IF(ISBLANK(INDEX('Policy Characteristics'!E:E,MATCH($C1155,'Policy Characteristics'!$C:$C,0))),"",INDEX('Policy Characteristics'!E:E,MATCH($C1155,'Policy Characteristics'!$C:$C,0)))</f>
        <v>indst shift to hydrogen</v>
      </c>
      <c r="L1155" s="176">
        <f>IF(ISBLANK(INDEX('Policy Characteristics'!F:F,MATCH($C1155,'Policy Characteristics'!$C:$C,0))),"",INDEX('Policy Characteristics'!F:F,MATCH($C1155,'Policy Characteristics'!$C:$C,0)))</f>
        <v>0</v>
      </c>
      <c r="M1155" s="176">
        <f>IF(ISBLANK(INDEX('Policy Characteristics'!G:G,MATCH($C1155,'Policy Characteristics'!$C:$C,0))),"",INDEX('Policy Characteristics'!G:G,MATCH($C1155,'Policy Characteristics'!$C:$C,0)))</f>
        <v>1</v>
      </c>
      <c r="N1155" s="176">
        <f>IF(ISBLANK(INDEX('Policy Characteristics'!H:H,MATCH($C1155,'Policy Characteristics'!$C:$C,0))),"",INDEX('Policy Characteristics'!H:H,MATCH($C1155,'Policy Characteristics'!$C:$C,0)))</f>
        <v>0.01</v>
      </c>
      <c r="O1155" s="176" t="str">
        <f>IF(ISBLANK(INDEX('Policy Characteristics'!I:I,MATCH($C1155,'Policy Characteristics'!$C:$C,0))),"",INDEX('Policy Characteristics'!I:I,MATCH($C1155,'Policy Characteristics'!$C:$C,0)))</f>
        <v>% of fuel shifted</v>
      </c>
      <c r="P1155" s="176" t="str">
        <f>IF(ISBLANK(INDEX('Policy Characteristics'!J:J,MATCH($C1155,'Policy Characteristics'!$C:$C,0))),"",INDEX('Policy Characteristics'!J:J,MATCH($C1155,'Policy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55" s="176" t="str">
        <f>IF(ISBLANK(INDEX('Policy Characteristics'!K:K,MATCH($C1155,'Policy Characteristics'!$C:$C,0))),"",INDEX('Policy Characteristics'!K:K,MATCH($C1155,'Policy Characteristics'!$C:$C,0)))</f>
        <v>industry-ag-main.html#fuel-switching</v>
      </c>
      <c r="R1155" s="176" t="str">
        <f>IF(ISBLANK(INDEX('Policy Characteristics'!L:L,MATCH($C1155,'Policy Characteristics'!$C:$C,0))),"",INDEX('Policy Characteristics'!L:L,MATCH($C1155,'Policy Characteristics'!$C:$C,0)))</f>
        <v>industry-elec-and-hydrogen.html</v>
      </c>
    </row>
    <row r="1156" spans="1:18" s="2" customFormat="1" x14ac:dyDescent="0.25">
      <c r="A1156" s="176" t="str">
        <f>IF(ISBLANK(INDEX('Policy Characteristics'!A:A,MATCH($C1156,'Policy Characteristics'!$C:$C,0))),"",INDEX('Policy Characteristics'!A:A,MATCH($C1156,'Policy Characteristics'!$C:$C,0)))</f>
        <v>Industry</v>
      </c>
      <c r="B1156" s="184" t="str">
        <f>IF(ISBLANK(INDEX('Policy Characteristics'!B:B,MATCH($C1156,'Policy Characteristics'!$C:$C,0))),"",INDEX('Policy Characteristics'!B:B,MATCH($C1156,'Policy Characteristics'!$C:$C,0)))</f>
        <v>Hydrogen Combustion</v>
      </c>
      <c r="C1156" s="176" t="str">
        <f t="shared" si="45"/>
        <v>Fraction of Eligible Industrial Energy Use Shifted to Hydrogen</v>
      </c>
      <c r="D1156" s="6" t="s">
        <v>1940</v>
      </c>
      <c r="E1156" s="1" t="s">
        <v>2302</v>
      </c>
      <c r="F1156" t="s">
        <v>1904</v>
      </c>
      <c r="G1156" s="47" t="s">
        <v>2309</v>
      </c>
      <c r="H1156" s="44">
        <v>2102</v>
      </c>
      <c r="I1156" s="197" t="s">
        <v>43</v>
      </c>
      <c r="J1156" s="177" t="str">
        <f>IF(ISBLANK(INDEX('Policy Characteristics'!D:D,MATCH($C1156,'Policy Characteristics'!$C:$C,0))),"",INDEX('Policy Characteristics'!D:D,MATCH($C1156,'Policy Characteristics'!$C:$C,0)))</f>
        <v>Hydrogen Combustion</v>
      </c>
      <c r="K1156" s="176" t="str">
        <f>IF(ISBLANK(INDEX('Policy Characteristics'!E:E,MATCH($C1156,'Policy Characteristics'!$C:$C,0))),"",INDEX('Policy Characteristics'!E:E,MATCH($C1156,'Policy Characteristics'!$C:$C,0)))</f>
        <v>indst shift to hydrogen</v>
      </c>
      <c r="L1156" s="176">
        <f>IF(ISBLANK(INDEX('Policy Characteristics'!F:F,MATCH($C1156,'Policy Characteristics'!$C:$C,0))),"",INDEX('Policy Characteristics'!F:F,MATCH($C1156,'Policy Characteristics'!$C:$C,0)))</f>
        <v>0</v>
      </c>
      <c r="M1156" s="176">
        <f>IF(ISBLANK(INDEX('Policy Characteristics'!G:G,MATCH($C1156,'Policy Characteristics'!$C:$C,0))),"",INDEX('Policy Characteristics'!G:G,MATCH($C1156,'Policy Characteristics'!$C:$C,0)))</f>
        <v>1</v>
      </c>
      <c r="N1156" s="176">
        <f>IF(ISBLANK(INDEX('Policy Characteristics'!H:H,MATCH($C1156,'Policy Characteristics'!$C:$C,0))),"",INDEX('Policy Characteristics'!H:H,MATCH($C1156,'Policy Characteristics'!$C:$C,0)))</f>
        <v>0.01</v>
      </c>
      <c r="O1156" s="176" t="str">
        <f>IF(ISBLANK(INDEX('Policy Characteristics'!I:I,MATCH($C1156,'Policy Characteristics'!$C:$C,0))),"",INDEX('Policy Characteristics'!I:I,MATCH($C1156,'Policy Characteristics'!$C:$C,0)))</f>
        <v>% of fuel shifted</v>
      </c>
      <c r="P1156" s="176" t="str">
        <f>IF(ISBLANK(INDEX('Policy Characteristics'!J:J,MATCH($C1156,'Policy Characteristics'!$C:$C,0))),"",INDEX('Policy Characteristics'!J:J,MATCH($C1156,'Policy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56" s="176" t="str">
        <f>IF(ISBLANK(INDEX('Policy Characteristics'!K:K,MATCH($C1156,'Policy Characteristics'!$C:$C,0))),"",INDEX('Policy Characteristics'!K:K,MATCH($C1156,'Policy Characteristics'!$C:$C,0)))</f>
        <v>industry-ag-main.html#fuel-switching</v>
      </c>
      <c r="R1156" s="176" t="str">
        <f>IF(ISBLANK(INDEX('Policy Characteristics'!L:L,MATCH($C1156,'Policy Characteristics'!$C:$C,0))),"",INDEX('Policy Characteristics'!L:L,MATCH($C1156,'Policy Characteristics'!$C:$C,0)))</f>
        <v>industry-elec-and-hydrogen.html</v>
      </c>
    </row>
    <row r="1157" spans="1:18" s="2" customFormat="1" x14ac:dyDescent="0.25">
      <c r="A1157" s="176" t="str">
        <f>IF(ISBLANK(INDEX('Policy Characteristics'!A:A,MATCH($C1157,'Policy Characteristics'!$C:$C,0))),"",INDEX('Policy Characteristics'!A:A,MATCH($C1157,'Policy Characteristics'!$C:$C,0)))</f>
        <v>Industry</v>
      </c>
      <c r="B1157" s="184" t="str">
        <f>IF(ISBLANK(INDEX('Policy Characteristics'!B:B,MATCH($C1157,'Policy Characteristics'!$C:$C,0))),"",INDEX('Policy Characteristics'!B:B,MATCH($C1157,'Policy Characteristics'!$C:$C,0)))</f>
        <v>Hydrogen Combustion</v>
      </c>
      <c r="C1157" s="176" t="str">
        <f t="shared" si="45"/>
        <v>Fraction of Eligible Industrial Energy Use Shifted to Hydrogen</v>
      </c>
      <c r="D1157" s="6" t="s">
        <v>1940</v>
      </c>
      <c r="E1157" s="1" t="s">
        <v>2303</v>
      </c>
      <c r="F1157" t="s">
        <v>1904</v>
      </c>
      <c r="G1157" s="47" t="s">
        <v>2310</v>
      </c>
      <c r="H1157" s="44">
        <v>2103</v>
      </c>
      <c r="I1157" s="197" t="s">
        <v>43</v>
      </c>
      <c r="J1157" s="177" t="str">
        <f>IF(ISBLANK(INDEX('Policy Characteristics'!D:D,MATCH($C1157,'Policy Characteristics'!$C:$C,0))),"",INDEX('Policy Characteristics'!D:D,MATCH($C1157,'Policy Characteristics'!$C:$C,0)))</f>
        <v>Hydrogen Combustion</v>
      </c>
      <c r="K1157" s="176" t="str">
        <f>IF(ISBLANK(INDEX('Policy Characteristics'!E:E,MATCH($C1157,'Policy Characteristics'!$C:$C,0))),"",INDEX('Policy Characteristics'!E:E,MATCH($C1157,'Policy Characteristics'!$C:$C,0)))</f>
        <v>indst shift to hydrogen</v>
      </c>
      <c r="L1157" s="176">
        <f>IF(ISBLANK(INDEX('Policy Characteristics'!F:F,MATCH($C1157,'Policy Characteristics'!$C:$C,0))),"",INDEX('Policy Characteristics'!F:F,MATCH($C1157,'Policy Characteristics'!$C:$C,0)))</f>
        <v>0</v>
      </c>
      <c r="M1157" s="176">
        <f>IF(ISBLANK(INDEX('Policy Characteristics'!G:G,MATCH($C1157,'Policy Characteristics'!$C:$C,0))),"",INDEX('Policy Characteristics'!G:G,MATCH($C1157,'Policy Characteristics'!$C:$C,0)))</f>
        <v>1</v>
      </c>
      <c r="N1157" s="176">
        <f>IF(ISBLANK(INDEX('Policy Characteristics'!H:H,MATCH($C1157,'Policy Characteristics'!$C:$C,0))),"",INDEX('Policy Characteristics'!H:H,MATCH($C1157,'Policy Characteristics'!$C:$C,0)))</f>
        <v>0.01</v>
      </c>
      <c r="O1157" s="176" t="str">
        <f>IF(ISBLANK(INDEX('Policy Characteristics'!I:I,MATCH($C1157,'Policy Characteristics'!$C:$C,0))),"",INDEX('Policy Characteristics'!I:I,MATCH($C1157,'Policy Characteristics'!$C:$C,0)))</f>
        <v>% of fuel shifted</v>
      </c>
      <c r="P1157" s="176" t="str">
        <f>IF(ISBLANK(INDEX('Policy Characteristics'!J:J,MATCH($C1157,'Policy Characteristics'!$C:$C,0))),"",INDEX('Policy Characteristics'!J:J,MATCH($C1157,'Policy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57" s="176" t="str">
        <f>IF(ISBLANK(INDEX('Policy Characteristics'!K:K,MATCH($C1157,'Policy Characteristics'!$C:$C,0))),"",INDEX('Policy Characteristics'!K:K,MATCH($C1157,'Policy Characteristics'!$C:$C,0)))</f>
        <v>industry-ag-main.html#fuel-switching</v>
      </c>
      <c r="R1157" s="176" t="str">
        <f>IF(ISBLANK(INDEX('Policy Characteristics'!L:L,MATCH($C1157,'Policy Characteristics'!$C:$C,0))),"",INDEX('Policy Characteristics'!L:L,MATCH($C1157,'Policy Characteristics'!$C:$C,0)))</f>
        <v>industry-elec-and-hydrogen.html</v>
      </c>
    </row>
    <row r="1158" spans="1:18" s="2" customFormat="1" x14ac:dyDescent="0.25">
      <c r="A1158" s="176" t="str">
        <f>IF(ISBLANK(INDEX('Policy Characteristics'!A:A,MATCH($C1158,'Policy Characteristics'!$C:$C,0))),"",INDEX('Policy Characteristics'!A:A,MATCH($C1158,'Policy Characteristics'!$C:$C,0)))</f>
        <v>Industry</v>
      </c>
      <c r="B1158" s="184" t="str">
        <f>IF(ISBLANK(INDEX('Policy Characteristics'!B:B,MATCH($C1158,'Policy Characteristics'!$C:$C,0))),"",INDEX('Policy Characteristics'!B:B,MATCH($C1158,'Policy Characteristics'!$C:$C,0)))</f>
        <v>Hydrogen Combustion</v>
      </c>
      <c r="C1158" s="176" t="str">
        <f t="shared" si="45"/>
        <v>Fraction of Eligible Industrial Energy Use Shifted to Hydrogen</v>
      </c>
      <c r="D1158" s="6" t="s">
        <v>1940</v>
      </c>
      <c r="E1158" s="1" t="s">
        <v>2304</v>
      </c>
      <c r="F1158" t="s">
        <v>1904</v>
      </c>
      <c r="G1158" s="47" t="s">
        <v>2311</v>
      </c>
      <c r="H1158" s="44">
        <v>2104</v>
      </c>
      <c r="I1158" s="197" t="s">
        <v>44</v>
      </c>
      <c r="J1158" s="177" t="str">
        <f>IF(ISBLANK(INDEX('Policy Characteristics'!D:D,MATCH($C1158,'Policy Characteristics'!$C:$C,0))),"",INDEX('Policy Characteristics'!D:D,MATCH($C1158,'Policy Characteristics'!$C:$C,0)))</f>
        <v>Hydrogen Combustion</v>
      </c>
      <c r="K1158" s="176" t="str">
        <f>IF(ISBLANK(INDEX('Policy Characteristics'!E:E,MATCH($C1158,'Policy Characteristics'!$C:$C,0))),"",INDEX('Policy Characteristics'!E:E,MATCH($C1158,'Policy Characteristics'!$C:$C,0)))</f>
        <v>indst shift to hydrogen</v>
      </c>
      <c r="L1158" s="176">
        <f>IF(ISBLANK(INDEX('Policy Characteristics'!F:F,MATCH($C1158,'Policy Characteristics'!$C:$C,0))),"",INDEX('Policy Characteristics'!F:F,MATCH($C1158,'Policy Characteristics'!$C:$C,0)))</f>
        <v>0</v>
      </c>
      <c r="M1158" s="176">
        <f>IF(ISBLANK(INDEX('Policy Characteristics'!G:G,MATCH($C1158,'Policy Characteristics'!$C:$C,0))),"",INDEX('Policy Characteristics'!G:G,MATCH($C1158,'Policy Characteristics'!$C:$C,0)))</f>
        <v>1</v>
      </c>
      <c r="N1158" s="176">
        <f>IF(ISBLANK(INDEX('Policy Characteristics'!H:H,MATCH($C1158,'Policy Characteristics'!$C:$C,0))),"",INDEX('Policy Characteristics'!H:H,MATCH($C1158,'Policy Characteristics'!$C:$C,0)))</f>
        <v>0.01</v>
      </c>
      <c r="O1158" s="176" t="str">
        <f>IF(ISBLANK(INDEX('Policy Characteristics'!I:I,MATCH($C1158,'Policy Characteristics'!$C:$C,0))),"",INDEX('Policy Characteristics'!I:I,MATCH($C1158,'Policy Characteristics'!$C:$C,0)))</f>
        <v>% of fuel shifted</v>
      </c>
      <c r="P1158" s="176" t="str">
        <f>IF(ISBLANK(INDEX('Policy Characteristics'!J:J,MATCH($C1158,'Policy Characteristics'!$C:$C,0))),"",INDEX('Policy Characteristics'!J:J,MATCH($C1158,'Policy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58" s="176" t="str">
        <f>IF(ISBLANK(INDEX('Policy Characteristics'!K:K,MATCH($C1158,'Policy Characteristics'!$C:$C,0))),"",INDEX('Policy Characteristics'!K:K,MATCH($C1158,'Policy Characteristics'!$C:$C,0)))</f>
        <v>industry-ag-main.html#fuel-switching</v>
      </c>
      <c r="R1158" s="176" t="str">
        <f>IF(ISBLANK(INDEX('Policy Characteristics'!L:L,MATCH($C1158,'Policy Characteristics'!$C:$C,0))),"",INDEX('Policy Characteristics'!L:L,MATCH($C1158,'Policy Characteristics'!$C:$C,0)))</f>
        <v>industry-elec-and-hydrogen.html</v>
      </c>
    </row>
    <row r="1159" spans="1:18" s="2" customFormat="1" x14ac:dyDescent="0.25">
      <c r="A1159" s="176" t="str">
        <f>IF(ISBLANK(INDEX('Policy Characteristics'!A:A,MATCH($C1159,'Policy Characteristics'!$C:$C,0))),"",INDEX('Policy Characteristics'!A:A,MATCH($C1159,'Policy Characteristics'!$C:$C,0)))</f>
        <v>Industry</v>
      </c>
      <c r="B1159" s="184" t="str">
        <f>IF(ISBLANK(INDEX('Policy Characteristics'!B:B,MATCH($C1159,'Policy Characteristics'!$C:$C,0))),"",INDEX('Policy Characteristics'!B:B,MATCH($C1159,'Policy Characteristics'!$C:$C,0)))</f>
        <v>Hydrogen Combustion</v>
      </c>
      <c r="C1159" s="176" t="str">
        <f t="shared" si="45"/>
        <v>Fraction of Eligible Industrial Energy Use Shifted to Hydrogen</v>
      </c>
      <c r="D1159" s="6" t="s">
        <v>1940</v>
      </c>
      <c r="E1159" s="1" t="s">
        <v>2444</v>
      </c>
      <c r="F1159" t="s">
        <v>1904</v>
      </c>
      <c r="G1159" s="47" t="s">
        <v>2444</v>
      </c>
      <c r="H1159" s="44">
        <v>2105</v>
      </c>
      <c r="I1159" s="197" t="s">
        <v>43</v>
      </c>
      <c r="J1159" s="177" t="str">
        <f>IF(ISBLANK(INDEX('Policy Characteristics'!D:D,MATCH($C1159,'Policy Characteristics'!$C:$C,0))),"",INDEX('Policy Characteristics'!D:D,MATCH($C1159,'Policy Characteristics'!$C:$C,0)))</f>
        <v>Hydrogen Combustion</v>
      </c>
      <c r="K1159" s="176" t="str">
        <f>IF(ISBLANK(INDEX('Policy Characteristics'!E:E,MATCH($C1159,'Policy Characteristics'!$C:$C,0))),"",INDEX('Policy Characteristics'!E:E,MATCH($C1159,'Policy Characteristics'!$C:$C,0)))</f>
        <v>indst shift to hydrogen</v>
      </c>
      <c r="L1159" s="176">
        <f>IF(ISBLANK(INDEX('Policy Characteristics'!F:F,MATCH($C1159,'Policy Characteristics'!$C:$C,0))),"",INDEX('Policy Characteristics'!F:F,MATCH($C1159,'Policy Characteristics'!$C:$C,0)))</f>
        <v>0</v>
      </c>
      <c r="M1159" s="176">
        <f>IF(ISBLANK(INDEX('Policy Characteristics'!G:G,MATCH($C1159,'Policy Characteristics'!$C:$C,0))),"",INDEX('Policy Characteristics'!G:G,MATCH($C1159,'Policy Characteristics'!$C:$C,0)))</f>
        <v>1</v>
      </c>
      <c r="N1159" s="176">
        <f>IF(ISBLANK(INDEX('Policy Characteristics'!H:H,MATCH($C1159,'Policy Characteristics'!$C:$C,0))),"",INDEX('Policy Characteristics'!H:H,MATCH($C1159,'Policy Characteristics'!$C:$C,0)))</f>
        <v>0.01</v>
      </c>
      <c r="O1159" s="176" t="str">
        <f>IF(ISBLANK(INDEX('Policy Characteristics'!I:I,MATCH($C1159,'Policy Characteristics'!$C:$C,0))),"",INDEX('Policy Characteristics'!I:I,MATCH($C1159,'Policy Characteristics'!$C:$C,0)))</f>
        <v>% of fuel shifted</v>
      </c>
      <c r="P1159" s="176" t="str">
        <f>IF(ISBLANK(INDEX('Policy Characteristics'!J:J,MATCH($C1159,'Policy Characteristics'!$C:$C,0))),"",INDEX('Policy Characteristics'!J:J,MATCH($C1159,'Policy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59" s="176" t="str">
        <f>IF(ISBLANK(INDEX('Policy Characteristics'!K:K,MATCH($C1159,'Policy Characteristics'!$C:$C,0))),"",INDEX('Policy Characteristics'!K:K,MATCH($C1159,'Policy Characteristics'!$C:$C,0)))</f>
        <v>industry-ag-main.html#fuel-switching</v>
      </c>
      <c r="R1159" s="176" t="str">
        <f>IF(ISBLANK(INDEX('Policy Characteristics'!L:L,MATCH($C1159,'Policy Characteristics'!$C:$C,0))),"",INDEX('Policy Characteristics'!L:L,MATCH($C1159,'Policy Characteristics'!$C:$C,0)))</f>
        <v>industry-elec-and-hydrogen.html</v>
      </c>
    </row>
    <row r="1160" spans="1:18" s="2" customFormat="1" x14ac:dyDescent="0.25">
      <c r="A1160" s="176" t="str">
        <f>IF(ISBLANK(INDEX('Policy Characteristics'!A:A,MATCH($C1160,'Policy Characteristics'!$C:$C,0))),"",INDEX('Policy Characteristics'!A:A,MATCH($C1160,'Policy Characteristics'!$C:$C,0)))</f>
        <v>Industry</v>
      </c>
      <c r="B1160" s="184" t="str">
        <f>IF(ISBLANK(INDEX('Policy Characteristics'!B:B,MATCH($C1160,'Policy Characteristics'!$C:$C,0))),"",INDEX('Policy Characteristics'!B:B,MATCH($C1160,'Policy Characteristics'!$C:$C,0)))</f>
        <v>Hydrogen Combustion</v>
      </c>
      <c r="C1160" s="176" t="str">
        <f t="shared" si="45"/>
        <v>Fraction of Eligible Industrial Energy Use Shifted to Hydrogen</v>
      </c>
      <c r="D1160" s="6" t="s">
        <v>1941</v>
      </c>
      <c r="E1160" s="1" t="s">
        <v>2298</v>
      </c>
      <c r="F1160" t="s">
        <v>1455</v>
      </c>
      <c r="G1160" s="47" t="s">
        <v>2305</v>
      </c>
      <c r="H1160" s="44">
        <v>2106</v>
      </c>
      <c r="I1160" s="197" t="s">
        <v>43</v>
      </c>
      <c r="J1160" s="177" t="str">
        <f>IF(ISBLANK(INDEX('Policy Characteristics'!D:D,MATCH($C1160,'Policy Characteristics'!$C:$C,0))),"",INDEX('Policy Characteristics'!D:D,MATCH($C1160,'Policy Characteristics'!$C:$C,0)))</f>
        <v>Hydrogen Combustion</v>
      </c>
      <c r="K1160" s="176" t="str">
        <f>IF(ISBLANK(INDEX('Policy Characteristics'!E:E,MATCH($C1160,'Policy Characteristics'!$C:$C,0))),"",INDEX('Policy Characteristics'!E:E,MATCH($C1160,'Policy Characteristics'!$C:$C,0)))</f>
        <v>indst shift to hydrogen</v>
      </c>
      <c r="L1160" s="176">
        <f>IF(ISBLANK(INDEX('Policy Characteristics'!F:F,MATCH($C1160,'Policy Characteristics'!$C:$C,0))),"",INDEX('Policy Characteristics'!F:F,MATCH($C1160,'Policy Characteristics'!$C:$C,0)))</f>
        <v>0</v>
      </c>
      <c r="M1160" s="176">
        <f>IF(ISBLANK(INDEX('Policy Characteristics'!G:G,MATCH($C1160,'Policy Characteristics'!$C:$C,0))),"",INDEX('Policy Characteristics'!G:G,MATCH($C1160,'Policy Characteristics'!$C:$C,0)))</f>
        <v>1</v>
      </c>
      <c r="N1160" s="176">
        <f>IF(ISBLANK(INDEX('Policy Characteristics'!H:H,MATCH($C1160,'Policy Characteristics'!$C:$C,0))),"",INDEX('Policy Characteristics'!H:H,MATCH($C1160,'Policy Characteristics'!$C:$C,0)))</f>
        <v>0.01</v>
      </c>
      <c r="O1160" s="176" t="str">
        <f>IF(ISBLANK(INDEX('Policy Characteristics'!I:I,MATCH($C1160,'Policy Characteristics'!$C:$C,0))),"",INDEX('Policy Characteristics'!I:I,MATCH($C1160,'Policy Characteristics'!$C:$C,0)))</f>
        <v>% of fuel shifted</v>
      </c>
      <c r="P1160" s="176" t="str">
        <f>IF(ISBLANK(INDEX('Policy Characteristics'!J:J,MATCH($C1160,'Policy Characteristics'!$C:$C,0))),"",INDEX('Policy Characteristics'!J:J,MATCH($C1160,'Policy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60" s="176" t="str">
        <f>IF(ISBLANK(INDEX('Policy Characteristics'!K:K,MATCH($C1160,'Policy Characteristics'!$C:$C,0))),"",INDEX('Policy Characteristics'!K:K,MATCH($C1160,'Policy Characteristics'!$C:$C,0)))</f>
        <v>industry-ag-main.html#fuel-switching</v>
      </c>
      <c r="R1160" s="176" t="str">
        <f>IF(ISBLANK(INDEX('Policy Characteristics'!L:L,MATCH($C1160,'Policy Characteristics'!$C:$C,0))),"",INDEX('Policy Characteristics'!L:L,MATCH($C1160,'Policy Characteristics'!$C:$C,0)))</f>
        <v>industry-elec-and-hydrogen.html</v>
      </c>
    </row>
    <row r="1161" spans="1:18" s="2" customFormat="1" x14ac:dyDescent="0.25">
      <c r="A1161" s="176" t="str">
        <f>IF(ISBLANK(INDEX('Policy Characteristics'!A:A,MATCH($C1161,'Policy Characteristics'!$C:$C,0))),"",INDEX('Policy Characteristics'!A:A,MATCH($C1161,'Policy Characteristics'!$C:$C,0)))</f>
        <v>Industry</v>
      </c>
      <c r="B1161" s="184" t="str">
        <f>IF(ISBLANK(INDEX('Policy Characteristics'!B:B,MATCH($C1161,'Policy Characteristics'!$C:$C,0))),"",INDEX('Policy Characteristics'!B:B,MATCH($C1161,'Policy Characteristics'!$C:$C,0)))</f>
        <v>Hydrogen Combustion</v>
      </c>
      <c r="C1161" s="176" t="str">
        <f t="shared" si="45"/>
        <v>Fraction of Eligible Industrial Energy Use Shifted to Hydrogen</v>
      </c>
      <c r="D1161" s="6" t="s">
        <v>1941</v>
      </c>
      <c r="E1161" s="1" t="s">
        <v>2299</v>
      </c>
      <c r="F1161" t="s">
        <v>1455</v>
      </c>
      <c r="G1161" s="47" t="s">
        <v>2306</v>
      </c>
      <c r="H1161" s="44">
        <v>2107</v>
      </c>
      <c r="I1161" s="197" t="s">
        <v>43</v>
      </c>
      <c r="J1161" s="177" t="str">
        <f>IF(ISBLANK(INDEX('Policy Characteristics'!D:D,MATCH($C1161,'Policy Characteristics'!$C:$C,0))),"",INDEX('Policy Characteristics'!D:D,MATCH($C1161,'Policy Characteristics'!$C:$C,0)))</f>
        <v>Hydrogen Combustion</v>
      </c>
      <c r="K1161" s="176" t="str">
        <f>IF(ISBLANK(INDEX('Policy Characteristics'!E:E,MATCH($C1161,'Policy Characteristics'!$C:$C,0))),"",INDEX('Policy Characteristics'!E:E,MATCH($C1161,'Policy Characteristics'!$C:$C,0)))</f>
        <v>indst shift to hydrogen</v>
      </c>
      <c r="L1161" s="176">
        <f>IF(ISBLANK(INDEX('Policy Characteristics'!F:F,MATCH($C1161,'Policy Characteristics'!$C:$C,0))),"",INDEX('Policy Characteristics'!F:F,MATCH($C1161,'Policy Characteristics'!$C:$C,0)))</f>
        <v>0</v>
      </c>
      <c r="M1161" s="176">
        <f>IF(ISBLANK(INDEX('Policy Characteristics'!G:G,MATCH($C1161,'Policy Characteristics'!$C:$C,0))),"",INDEX('Policy Characteristics'!G:G,MATCH($C1161,'Policy Characteristics'!$C:$C,0)))</f>
        <v>1</v>
      </c>
      <c r="N1161" s="176">
        <f>IF(ISBLANK(INDEX('Policy Characteristics'!H:H,MATCH($C1161,'Policy Characteristics'!$C:$C,0))),"",INDEX('Policy Characteristics'!H:H,MATCH($C1161,'Policy Characteristics'!$C:$C,0)))</f>
        <v>0.01</v>
      </c>
      <c r="O1161" s="176" t="str">
        <f>IF(ISBLANK(INDEX('Policy Characteristics'!I:I,MATCH($C1161,'Policy Characteristics'!$C:$C,0))),"",INDEX('Policy Characteristics'!I:I,MATCH($C1161,'Policy Characteristics'!$C:$C,0)))</f>
        <v>% of fuel shifted</v>
      </c>
      <c r="P1161" s="176" t="str">
        <f>IF(ISBLANK(INDEX('Policy Characteristics'!J:J,MATCH($C1161,'Policy Characteristics'!$C:$C,0))),"",INDEX('Policy Characteristics'!J:J,MATCH($C1161,'Policy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61" s="176" t="str">
        <f>IF(ISBLANK(INDEX('Policy Characteristics'!K:K,MATCH($C1161,'Policy Characteristics'!$C:$C,0))),"",INDEX('Policy Characteristics'!K:K,MATCH($C1161,'Policy Characteristics'!$C:$C,0)))</f>
        <v>industry-ag-main.html#fuel-switching</v>
      </c>
      <c r="R1161" s="176" t="str">
        <f>IF(ISBLANK(INDEX('Policy Characteristics'!L:L,MATCH($C1161,'Policy Characteristics'!$C:$C,0))),"",INDEX('Policy Characteristics'!L:L,MATCH($C1161,'Policy Characteristics'!$C:$C,0)))</f>
        <v>industry-elec-and-hydrogen.html</v>
      </c>
    </row>
    <row r="1162" spans="1:18" s="2" customFormat="1" x14ac:dyDescent="0.25">
      <c r="A1162" s="176" t="str">
        <f>IF(ISBLANK(INDEX('Policy Characteristics'!A:A,MATCH($C1162,'Policy Characteristics'!$C:$C,0))),"",INDEX('Policy Characteristics'!A:A,MATCH($C1162,'Policy Characteristics'!$C:$C,0)))</f>
        <v>Industry</v>
      </c>
      <c r="B1162" s="184" t="str">
        <f>IF(ISBLANK(INDEX('Policy Characteristics'!B:B,MATCH($C1162,'Policy Characteristics'!$C:$C,0))),"",INDEX('Policy Characteristics'!B:B,MATCH($C1162,'Policy Characteristics'!$C:$C,0)))</f>
        <v>Hydrogen Combustion</v>
      </c>
      <c r="C1162" s="176" t="str">
        <f t="shared" si="45"/>
        <v>Fraction of Eligible Industrial Energy Use Shifted to Hydrogen</v>
      </c>
      <c r="D1162" s="6" t="s">
        <v>1941</v>
      </c>
      <c r="E1162" s="1" t="s">
        <v>2300</v>
      </c>
      <c r="F1162" t="s">
        <v>1455</v>
      </c>
      <c r="G1162" s="47" t="s">
        <v>2307</v>
      </c>
      <c r="H1162" s="44">
        <v>2108</v>
      </c>
      <c r="I1162" s="197" t="s">
        <v>43</v>
      </c>
      <c r="J1162" s="177" t="str">
        <f>IF(ISBLANK(INDEX('Policy Characteristics'!D:D,MATCH($C1162,'Policy Characteristics'!$C:$C,0))),"",INDEX('Policy Characteristics'!D:D,MATCH($C1162,'Policy Characteristics'!$C:$C,0)))</f>
        <v>Hydrogen Combustion</v>
      </c>
      <c r="K1162" s="176" t="str">
        <f>IF(ISBLANK(INDEX('Policy Characteristics'!E:E,MATCH($C1162,'Policy Characteristics'!$C:$C,0))),"",INDEX('Policy Characteristics'!E:E,MATCH($C1162,'Policy Characteristics'!$C:$C,0)))</f>
        <v>indst shift to hydrogen</v>
      </c>
      <c r="L1162" s="176">
        <f>IF(ISBLANK(INDEX('Policy Characteristics'!F:F,MATCH($C1162,'Policy Characteristics'!$C:$C,0))),"",INDEX('Policy Characteristics'!F:F,MATCH($C1162,'Policy Characteristics'!$C:$C,0)))</f>
        <v>0</v>
      </c>
      <c r="M1162" s="176">
        <f>IF(ISBLANK(INDEX('Policy Characteristics'!G:G,MATCH($C1162,'Policy Characteristics'!$C:$C,0))),"",INDEX('Policy Characteristics'!G:G,MATCH($C1162,'Policy Characteristics'!$C:$C,0)))</f>
        <v>1</v>
      </c>
      <c r="N1162" s="176">
        <f>IF(ISBLANK(INDEX('Policy Characteristics'!H:H,MATCH($C1162,'Policy Characteristics'!$C:$C,0))),"",INDEX('Policy Characteristics'!H:H,MATCH($C1162,'Policy Characteristics'!$C:$C,0)))</f>
        <v>0.01</v>
      </c>
      <c r="O1162" s="176" t="str">
        <f>IF(ISBLANK(INDEX('Policy Characteristics'!I:I,MATCH($C1162,'Policy Characteristics'!$C:$C,0))),"",INDEX('Policy Characteristics'!I:I,MATCH($C1162,'Policy Characteristics'!$C:$C,0)))</f>
        <v>% of fuel shifted</v>
      </c>
      <c r="P1162" s="176" t="str">
        <f>IF(ISBLANK(INDEX('Policy Characteristics'!J:J,MATCH($C1162,'Policy Characteristics'!$C:$C,0))),"",INDEX('Policy Characteristics'!J:J,MATCH($C1162,'Policy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62" s="176" t="str">
        <f>IF(ISBLANK(INDEX('Policy Characteristics'!K:K,MATCH($C1162,'Policy Characteristics'!$C:$C,0))),"",INDEX('Policy Characteristics'!K:K,MATCH($C1162,'Policy Characteristics'!$C:$C,0)))</f>
        <v>industry-ag-main.html#fuel-switching</v>
      </c>
      <c r="R1162" s="176" t="str">
        <f>IF(ISBLANK(INDEX('Policy Characteristics'!L:L,MATCH($C1162,'Policy Characteristics'!$C:$C,0))),"",INDEX('Policy Characteristics'!L:L,MATCH($C1162,'Policy Characteristics'!$C:$C,0)))</f>
        <v>industry-elec-and-hydrogen.html</v>
      </c>
    </row>
    <row r="1163" spans="1:18" s="2" customFormat="1" x14ac:dyDescent="0.25">
      <c r="A1163" s="176" t="str">
        <f>IF(ISBLANK(INDEX('Policy Characteristics'!A:A,MATCH($C1163,'Policy Characteristics'!$C:$C,0))),"",INDEX('Policy Characteristics'!A:A,MATCH($C1163,'Policy Characteristics'!$C:$C,0)))</f>
        <v>Industry</v>
      </c>
      <c r="B1163" s="184" t="str">
        <f>IF(ISBLANK(INDEX('Policy Characteristics'!B:B,MATCH($C1163,'Policy Characteristics'!$C:$C,0))),"",INDEX('Policy Characteristics'!B:B,MATCH($C1163,'Policy Characteristics'!$C:$C,0)))</f>
        <v>Hydrogen Combustion</v>
      </c>
      <c r="C1163" s="176" t="str">
        <f t="shared" si="45"/>
        <v>Fraction of Eligible Industrial Energy Use Shifted to Hydrogen</v>
      </c>
      <c r="D1163" s="6" t="s">
        <v>1941</v>
      </c>
      <c r="E1163" s="1" t="s">
        <v>2301</v>
      </c>
      <c r="F1163" t="s">
        <v>1455</v>
      </c>
      <c r="G1163" s="47" t="s">
        <v>2308</v>
      </c>
      <c r="H1163" s="44">
        <v>2109</v>
      </c>
      <c r="I1163" s="197" t="s">
        <v>43</v>
      </c>
      <c r="J1163" s="177" t="str">
        <f>IF(ISBLANK(INDEX('Policy Characteristics'!D:D,MATCH($C1163,'Policy Characteristics'!$C:$C,0))),"",INDEX('Policy Characteristics'!D:D,MATCH($C1163,'Policy Characteristics'!$C:$C,0)))</f>
        <v>Hydrogen Combustion</v>
      </c>
      <c r="K1163" s="176" t="str">
        <f>IF(ISBLANK(INDEX('Policy Characteristics'!E:E,MATCH($C1163,'Policy Characteristics'!$C:$C,0))),"",INDEX('Policy Characteristics'!E:E,MATCH($C1163,'Policy Characteristics'!$C:$C,0)))</f>
        <v>indst shift to hydrogen</v>
      </c>
      <c r="L1163" s="176">
        <f>IF(ISBLANK(INDEX('Policy Characteristics'!F:F,MATCH($C1163,'Policy Characteristics'!$C:$C,0))),"",INDEX('Policy Characteristics'!F:F,MATCH($C1163,'Policy Characteristics'!$C:$C,0)))</f>
        <v>0</v>
      </c>
      <c r="M1163" s="176">
        <f>IF(ISBLANK(INDEX('Policy Characteristics'!G:G,MATCH($C1163,'Policy Characteristics'!$C:$C,0))),"",INDEX('Policy Characteristics'!G:G,MATCH($C1163,'Policy Characteristics'!$C:$C,0)))</f>
        <v>1</v>
      </c>
      <c r="N1163" s="176">
        <f>IF(ISBLANK(INDEX('Policy Characteristics'!H:H,MATCH($C1163,'Policy Characteristics'!$C:$C,0))),"",INDEX('Policy Characteristics'!H:H,MATCH($C1163,'Policy Characteristics'!$C:$C,0)))</f>
        <v>0.01</v>
      </c>
      <c r="O1163" s="176" t="str">
        <f>IF(ISBLANK(INDEX('Policy Characteristics'!I:I,MATCH($C1163,'Policy Characteristics'!$C:$C,0))),"",INDEX('Policy Characteristics'!I:I,MATCH($C1163,'Policy Characteristics'!$C:$C,0)))</f>
        <v>% of fuel shifted</v>
      </c>
      <c r="P1163" s="176" t="str">
        <f>IF(ISBLANK(INDEX('Policy Characteristics'!J:J,MATCH($C1163,'Policy Characteristics'!$C:$C,0))),"",INDEX('Policy Characteristics'!J:J,MATCH($C1163,'Policy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63" s="176" t="str">
        <f>IF(ISBLANK(INDEX('Policy Characteristics'!K:K,MATCH($C1163,'Policy Characteristics'!$C:$C,0))),"",INDEX('Policy Characteristics'!K:K,MATCH($C1163,'Policy Characteristics'!$C:$C,0)))</f>
        <v>industry-ag-main.html#fuel-switching</v>
      </c>
      <c r="R1163" s="176" t="str">
        <f>IF(ISBLANK(INDEX('Policy Characteristics'!L:L,MATCH($C1163,'Policy Characteristics'!$C:$C,0))),"",INDEX('Policy Characteristics'!L:L,MATCH($C1163,'Policy Characteristics'!$C:$C,0)))</f>
        <v>industry-elec-and-hydrogen.html</v>
      </c>
    </row>
    <row r="1164" spans="1:18" s="2" customFormat="1" x14ac:dyDescent="0.25">
      <c r="A1164" s="176" t="str">
        <f>IF(ISBLANK(INDEX('Policy Characteristics'!A:A,MATCH($C1164,'Policy Characteristics'!$C:$C,0))),"",INDEX('Policy Characteristics'!A:A,MATCH($C1164,'Policy Characteristics'!$C:$C,0)))</f>
        <v>Industry</v>
      </c>
      <c r="B1164" s="184" t="str">
        <f>IF(ISBLANK(INDEX('Policy Characteristics'!B:B,MATCH($C1164,'Policy Characteristics'!$C:$C,0))),"",INDEX('Policy Characteristics'!B:B,MATCH($C1164,'Policy Characteristics'!$C:$C,0)))</f>
        <v>Hydrogen Combustion</v>
      </c>
      <c r="C1164" s="176" t="str">
        <f t="shared" si="45"/>
        <v>Fraction of Eligible Industrial Energy Use Shifted to Hydrogen</v>
      </c>
      <c r="D1164" s="6" t="s">
        <v>1941</v>
      </c>
      <c r="E1164" s="1" t="s">
        <v>2302</v>
      </c>
      <c r="F1164" t="s">
        <v>1455</v>
      </c>
      <c r="G1164" s="47" t="s">
        <v>2309</v>
      </c>
      <c r="H1164" s="44">
        <v>2110</v>
      </c>
      <c r="I1164" s="197" t="s">
        <v>43</v>
      </c>
      <c r="J1164" s="177" t="str">
        <f>IF(ISBLANK(INDEX('Policy Characteristics'!D:D,MATCH($C1164,'Policy Characteristics'!$C:$C,0))),"",INDEX('Policy Characteristics'!D:D,MATCH($C1164,'Policy Characteristics'!$C:$C,0)))</f>
        <v>Hydrogen Combustion</v>
      </c>
      <c r="K1164" s="176" t="str">
        <f>IF(ISBLANK(INDEX('Policy Characteristics'!E:E,MATCH($C1164,'Policy Characteristics'!$C:$C,0))),"",INDEX('Policy Characteristics'!E:E,MATCH($C1164,'Policy Characteristics'!$C:$C,0)))</f>
        <v>indst shift to hydrogen</v>
      </c>
      <c r="L1164" s="176">
        <f>IF(ISBLANK(INDEX('Policy Characteristics'!F:F,MATCH($C1164,'Policy Characteristics'!$C:$C,0))),"",INDEX('Policy Characteristics'!F:F,MATCH($C1164,'Policy Characteristics'!$C:$C,0)))</f>
        <v>0</v>
      </c>
      <c r="M1164" s="176">
        <f>IF(ISBLANK(INDEX('Policy Characteristics'!G:G,MATCH($C1164,'Policy Characteristics'!$C:$C,0))),"",INDEX('Policy Characteristics'!G:G,MATCH($C1164,'Policy Characteristics'!$C:$C,0)))</f>
        <v>1</v>
      </c>
      <c r="N1164" s="176">
        <f>IF(ISBLANK(INDEX('Policy Characteristics'!H:H,MATCH($C1164,'Policy Characteristics'!$C:$C,0))),"",INDEX('Policy Characteristics'!H:H,MATCH($C1164,'Policy Characteristics'!$C:$C,0)))</f>
        <v>0.01</v>
      </c>
      <c r="O1164" s="176" t="str">
        <f>IF(ISBLANK(INDEX('Policy Characteristics'!I:I,MATCH($C1164,'Policy Characteristics'!$C:$C,0))),"",INDEX('Policy Characteristics'!I:I,MATCH($C1164,'Policy Characteristics'!$C:$C,0)))</f>
        <v>% of fuel shifted</v>
      </c>
      <c r="P1164" s="176" t="str">
        <f>IF(ISBLANK(INDEX('Policy Characteristics'!J:J,MATCH($C1164,'Policy Characteristics'!$C:$C,0))),"",INDEX('Policy Characteristics'!J:J,MATCH($C1164,'Policy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64" s="176" t="str">
        <f>IF(ISBLANK(INDEX('Policy Characteristics'!K:K,MATCH($C1164,'Policy Characteristics'!$C:$C,0))),"",INDEX('Policy Characteristics'!K:K,MATCH($C1164,'Policy Characteristics'!$C:$C,0)))</f>
        <v>industry-ag-main.html#fuel-switching</v>
      </c>
      <c r="R1164" s="176" t="str">
        <f>IF(ISBLANK(INDEX('Policy Characteristics'!L:L,MATCH($C1164,'Policy Characteristics'!$C:$C,0))),"",INDEX('Policy Characteristics'!L:L,MATCH($C1164,'Policy Characteristics'!$C:$C,0)))</f>
        <v>industry-elec-and-hydrogen.html</v>
      </c>
    </row>
    <row r="1165" spans="1:18" s="2" customFormat="1" x14ac:dyDescent="0.25">
      <c r="A1165" s="176" t="str">
        <f>IF(ISBLANK(INDEX('Policy Characteristics'!A:A,MATCH($C1165,'Policy Characteristics'!$C:$C,0))),"",INDEX('Policy Characteristics'!A:A,MATCH($C1165,'Policy Characteristics'!$C:$C,0)))</f>
        <v>Industry</v>
      </c>
      <c r="B1165" s="184" t="str">
        <f>IF(ISBLANK(INDEX('Policy Characteristics'!B:B,MATCH($C1165,'Policy Characteristics'!$C:$C,0))),"",INDEX('Policy Characteristics'!B:B,MATCH($C1165,'Policy Characteristics'!$C:$C,0)))</f>
        <v>Hydrogen Combustion</v>
      </c>
      <c r="C1165" s="176" t="str">
        <f t="shared" si="45"/>
        <v>Fraction of Eligible Industrial Energy Use Shifted to Hydrogen</v>
      </c>
      <c r="D1165" s="6" t="s">
        <v>1941</v>
      </c>
      <c r="E1165" s="1" t="s">
        <v>2303</v>
      </c>
      <c r="F1165" t="s">
        <v>1455</v>
      </c>
      <c r="G1165" s="47" t="s">
        <v>2310</v>
      </c>
      <c r="H1165" s="44">
        <v>2111</v>
      </c>
      <c r="I1165" s="197" t="s">
        <v>43</v>
      </c>
      <c r="J1165" s="177" t="str">
        <f>IF(ISBLANK(INDEX('Policy Characteristics'!D:D,MATCH($C1165,'Policy Characteristics'!$C:$C,0))),"",INDEX('Policy Characteristics'!D:D,MATCH($C1165,'Policy Characteristics'!$C:$C,0)))</f>
        <v>Hydrogen Combustion</v>
      </c>
      <c r="K1165" s="176" t="str">
        <f>IF(ISBLANK(INDEX('Policy Characteristics'!E:E,MATCH($C1165,'Policy Characteristics'!$C:$C,0))),"",INDEX('Policy Characteristics'!E:E,MATCH($C1165,'Policy Characteristics'!$C:$C,0)))</f>
        <v>indst shift to hydrogen</v>
      </c>
      <c r="L1165" s="176">
        <f>IF(ISBLANK(INDEX('Policy Characteristics'!F:F,MATCH($C1165,'Policy Characteristics'!$C:$C,0))),"",INDEX('Policy Characteristics'!F:F,MATCH($C1165,'Policy Characteristics'!$C:$C,0)))</f>
        <v>0</v>
      </c>
      <c r="M1165" s="176">
        <f>IF(ISBLANK(INDEX('Policy Characteristics'!G:G,MATCH($C1165,'Policy Characteristics'!$C:$C,0))),"",INDEX('Policy Characteristics'!G:G,MATCH($C1165,'Policy Characteristics'!$C:$C,0)))</f>
        <v>1</v>
      </c>
      <c r="N1165" s="176">
        <f>IF(ISBLANK(INDEX('Policy Characteristics'!H:H,MATCH($C1165,'Policy Characteristics'!$C:$C,0))),"",INDEX('Policy Characteristics'!H:H,MATCH($C1165,'Policy Characteristics'!$C:$C,0)))</f>
        <v>0.01</v>
      </c>
      <c r="O1165" s="176" t="str">
        <f>IF(ISBLANK(INDEX('Policy Characteristics'!I:I,MATCH($C1165,'Policy Characteristics'!$C:$C,0))),"",INDEX('Policy Characteristics'!I:I,MATCH($C1165,'Policy Characteristics'!$C:$C,0)))</f>
        <v>% of fuel shifted</v>
      </c>
      <c r="P1165" s="176" t="str">
        <f>IF(ISBLANK(INDEX('Policy Characteristics'!J:J,MATCH($C1165,'Policy Characteristics'!$C:$C,0))),"",INDEX('Policy Characteristics'!J:J,MATCH($C1165,'Policy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65" s="176" t="str">
        <f>IF(ISBLANK(INDEX('Policy Characteristics'!K:K,MATCH($C1165,'Policy Characteristics'!$C:$C,0))),"",INDEX('Policy Characteristics'!K:K,MATCH($C1165,'Policy Characteristics'!$C:$C,0)))</f>
        <v>industry-ag-main.html#fuel-switching</v>
      </c>
      <c r="R1165" s="176" t="str">
        <f>IF(ISBLANK(INDEX('Policy Characteristics'!L:L,MATCH($C1165,'Policy Characteristics'!$C:$C,0))),"",INDEX('Policy Characteristics'!L:L,MATCH($C1165,'Policy Characteristics'!$C:$C,0)))</f>
        <v>industry-elec-and-hydrogen.html</v>
      </c>
    </row>
    <row r="1166" spans="1:18" s="2" customFormat="1" x14ac:dyDescent="0.25">
      <c r="A1166" s="176" t="str">
        <f>IF(ISBLANK(INDEX('Policy Characteristics'!A:A,MATCH($C1166,'Policy Characteristics'!$C:$C,0))),"",INDEX('Policy Characteristics'!A:A,MATCH($C1166,'Policy Characteristics'!$C:$C,0)))</f>
        <v>Industry</v>
      </c>
      <c r="B1166" s="184" t="str">
        <f>IF(ISBLANK(INDEX('Policy Characteristics'!B:B,MATCH($C1166,'Policy Characteristics'!$C:$C,0))),"",INDEX('Policy Characteristics'!B:B,MATCH($C1166,'Policy Characteristics'!$C:$C,0)))</f>
        <v>Hydrogen Combustion</v>
      </c>
      <c r="C1166" s="176" t="str">
        <f t="shared" si="45"/>
        <v>Fraction of Eligible Industrial Energy Use Shifted to Hydrogen</v>
      </c>
      <c r="D1166" s="6" t="s">
        <v>1941</v>
      </c>
      <c r="E1166" s="1" t="s">
        <v>2304</v>
      </c>
      <c r="F1166" t="s">
        <v>1455</v>
      </c>
      <c r="G1166" s="47" t="s">
        <v>2311</v>
      </c>
      <c r="H1166" s="44">
        <v>2112</v>
      </c>
      <c r="I1166" s="197" t="s">
        <v>44</v>
      </c>
      <c r="J1166" s="177" t="str">
        <f>IF(ISBLANK(INDEX('Policy Characteristics'!D:D,MATCH($C1166,'Policy Characteristics'!$C:$C,0))),"",INDEX('Policy Characteristics'!D:D,MATCH($C1166,'Policy Characteristics'!$C:$C,0)))</f>
        <v>Hydrogen Combustion</v>
      </c>
      <c r="K1166" s="176" t="str">
        <f>IF(ISBLANK(INDEX('Policy Characteristics'!E:E,MATCH($C1166,'Policy Characteristics'!$C:$C,0))),"",INDEX('Policy Characteristics'!E:E,MATCH($C1166,'Policy Characteristics'!$C:$C,0)))</f>
        <v>indst shift to hydrogen</v>
      </c>
      <c r="L1166" s="176">
        <f>IF(ISBLANK(INDEX('Policy Characteristics'!F:F,MATCH($C1166,'Policy Characteristics'!$C:$C,0))),"",INDEX('Policy Characteristics'!F:F,MATCH($C1166,'Policy Characteristics'!$C:$C,0)))</f>
        <v>0</v>
      </c>
      <c r="M1166" s="176">
        <f>IF(ISBLANK(INDEX('Policy Characteristics'!G:G,MATCH($C1166,'Policy Characteristics'!$C:$C,0))),"",INDEX('Policy Characteristics'!G:G,MATCH($C1166,'Policy Characteristics'!$C:$C,0)))</f>
        <v>1</v>
      </c>
      <c r="N1166" s="176">
        <f>IF(ISBLANK(INDEX('Policy Characteristics'!H:H,MATCH($C1166,'Policy Characteristics'!$C:$C,0))),"",INDEX('Policy Characteristics'!H:H,MATCH($C1166,'Policy Characteristics'!$C:$C,0)))</f>
        <v>0.01</v>
      </c>
      <c r="O1166" s="176" t="str">
        <f>IF(ISBLANK(INDEX('Policy Characteristics'!I:I,MATCH($C1166,'Policy Characteristics'!$C:$C,0))),"",INDEX('Policy Characteristics'!I:I,MATCH($C1166,'Policy Characteristics'!$C:$C,0)))</f>
        <v>% of fuel shifted</v>
      </c>
      <c r="P1166" s="176" t="str">
        <f>IF(ISBLANK(INDEX('Policy Characteristics'!J:J,MATCH($C1166,'Policy Characteristics'!$C:$C,0))),"",INDEX('Policy Characteristics'!J:J,MATCH($C1166,'Policy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66" s="176" t="str">
        <f>IF(ISBLANK(INDEX('Policy Characteristics'!K:K,MATCH($C1166,'Policy Characteristics'!$C:$C,0))),"",INDEX('Policy Characteristics'!K:K,MATCH($C1166,'Policy Characteristics'!$C:$C,0)))</f>
        <v>industry-ag-main.html#fuel-switching</v>
      </c>
      <c r="R1166" s="176" t="str">
        <f>IF(ISBLANK(INDEX('Policy Characteristics'!L:L,MATCH($C1166,'Policy Characteristics'!$C:$C,0))),"",INDEX('Policy Characteristics'!L:L,MATCH($C1166,'Policy Characteristics'!$C:$C,0)))</f>
        <v>industry-elec-and-hydrogen.html</v>
      </c>
    </row>
    <row r="1167" spans="1:18" s="2" customFormat="1" x14ac:dyDescent="0.25">
      <c r="A1167" s="176" t="str">
        <f>IF(ISBLANK(INDEX('Policy Characteristics'!A:A,MATCH($C1167,'Policy Characteristics'!$C:$C,0))),"",INDEX('Policy Characteristics'!A:A,MATCH($C1167,'Policy Characteristics'!$C:$C,0)))</f>
        <v>Industry</v>
      </c>
      <c r="B1167" s="184" t="str">
        <f>IF(ISBLANK(INDEX('Policy Characteristics'!B:B,MATCH($C1167,'Policy Characteristics'!$C:$C,0))),"",INDEX('Policy Characteristics'!B:B,MATCH($C1167,'Policy Characteristics'!$C:$C,0)))</f>
        <v>Hydrogen Combustion</v>
      </c>
      <c r="C1167" s="176" t="str">
        <f t="shared" si="45"/>
        <v>Fraction of Eligible Industrial Energy Use Shifted to Hydrogen</v>
      </c>
      <c r="D1167" s="6" t="s">
        <v>1941</v>
      </c>
      <c r="E1167" s="1" t="s">
        <v>2444</v>
      </c>
      <c r="F1167" t="s">
        <v>1455</v>
      </c>
      <c r="G1167" s="47" t="s">
        <v>2444</v>
      </c>
      <c r="H1167" s="44">
        <v>2113</v>
      </c>
      <c r="I1167" s="197" t="s">
        <v>43</v>
      </c>
      <c r="J1167" s="177" t="str">
        <f>IF(ISBLANK(INDEX('Policy Characteristics'!D:D,MATCH($C1167,'Policy Characteristics'!$C:$C,0))),"",INDEX('Policy Characteristics'!D:D,MATCH($C1167,'Policy Characteristics'!$C:$C,0)))</f>
        <v>Hydrogen Combustion</v>
      </c>
      <c r="K1167" s="176" t="str">
        <f>IF(ISBLANK(INDEX('Policy Characteristics'!E:E,MATCH($C1167,'Policy Characteristics'!$C:$C,0))),"",INDEX('Policy Characteristics'!E:E,MATCH($C1167,'Policy Characteristics'!$C:$C,0)))</f>
        <v>indst shift to hydrogen</v>
      </c>
      <c r="L1167" s="176">
        <f>IF(ISBLANK(INDEX('Policy Characteristics'!F:F,MATCH($C1167,'Policy Characteristics'!$C:$C,0))),"",INDEX('Policy Characteristics'!F:F,MATCH($C1167,'Policy Characteristics'!$C:$C,0)))</f>
        <v>0</v>
      </c>
      <c r="M1167" s="176">
        <f>IF(ISBLANK(INDEX('Policy Characteristics'!G:G,MATCH($C1167,'Policy Characteristics'!$C:$C,0))),"",INDEX('Policy Characteristics'!G:G,MATCH($C1167,'Policy Characteristics'!$C:$C,0)))</f>
        <v>1</v>
      </c>
      <c r="N1167" s="176">
        <f>IF(ISBLANK(INDEX('Policy Characteristics'!H:H,MATCH($C1167,'Policy Characteristics'!$C:$C,0))),"",INDEX('Policy Characteristics'!H:H,MATCH($C1167,'Policy Characteristics'!$C:$C,0)))</f>
        <v>0.01</v>
      </c>
      <c r="O1167" s="176" t="str">
        <f>IF(ISBLANK(INDEX('Policy Characteristics'!I:I,MATCH($C1167,'Policy Characteristics'!$C:$C,0))),"",INDEX('Policy Characteristics'!I:I,MATCH($C1167,'Policy Characteristics'!$C:$C,0)))</f>
        <v>% of fuel shifted</v>
      </c>
      <c r="P1167" s="176" t="str">
        <f>IF(ISBLANK(INDEX('Policy Characteristics'!J:J,MATCH($C1167,'Policy Characteristics'!$C:$C,0))),"",INDEX('Policy Characteristics'!J:J,MATCH($C1167,'Policy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67" s="176" t="str">
        <f>IF(ISBLANK(INDEX('Policy Characteristics'!K:K,MATCH($C1167,'Policy Characteristics'!$C:$C,0))),"",INDEX('Policy Characteristics'!K:K,MATCH($C1167,'Policy Characteristics'!$C:$C,0)))</f>
        <v>industry-ag-main.html#fuel-switching</v>
      </c>
      <c r="R1167" s="176" t="str">
        <f>IF(ISBLANK(INDEX('Policy Characteristics'!L:L,MATCH($C1167,'Policy Characteristics'!$C:$C,0))),"",INDEX('Policy Characteristics'!L:L,MATCH($C1167,'Policy Characteristics'!$C:$C,0)))</f>
        <v>industry-elec-and-hydrogen.html</v>
      </c>
    </row>
    <row r="1168" spans="1:18" s="2" customFormat="1" x14ac:dyDescent="0.25">
      <c r="A1168" s="176" t="str">
        <f>IF(ISBLANK(INDEX('Policy Characteristics'!A:A,MATCH($C1168,'Policy Characteristics'!$C:$C,0))),"",INDEX('Policy Characteristics'!A:A,MATCH($C1168,'Policy Characteristics'!$C:$C,0)))</f>
        <v>Industry</v>
      </c>
      <c r="B1168" s="184" t="str">
        <f>IF(ISBLANK(INDEX('Policy Characteristics'!B:B,MATCH($C1168,'Policy Characteristics'!$C:$C,0))),"",INDEX('Policy Characteristics'!B:B,MATCH($C1168,'Policy Characteristics'!$C:$C,0)))</f>
        <v>Hydrogen Combustion</v>
      </c>
      <c r="C1168" s="176" t="str">
        <f t="shared" si="45"/>
        <v>Fraction of Eligible Industrial Energy Use Shifted to Hydrogen</v>
      </c>
      <c r="D1168" s="6" t="s">
        <v>1942</v>
      </c>
      <c r="E1168" s="1" t="s">
        <v>2298</v>
      </c>
      <c r="F1168" t="s">
        <v>1905</v>
      </c>
      <c r="G1168" s="47" t="s">
        <v>2305</v>
      </c>
      <c r="H1168" s="44">
        <v>2114</v>
      </c>
      <c r="I1168" s="197" t="s">
        <v>44</v>
      </c>
      <c r="J1168" s="177" t="str">
        <f>IF(ISBLANK(INDEX('Policy Characteristics'!D:D,MATCH($C1168,'Policy Characteristics'!$C:$C,0))),"",INDEX('Policy Characteristics'!D:D,MATCH($C1168,'Policy Characteristics'!$C:$C,0)))</f>
        <v>Hydrogen Combustion</v>
      </c>
      <c r="K1168" s="176" t="str">
        <f>IF(ISBLANK(INDEX('Policy Characteristics'!E:E,MATCH($C1168,'Policy Characteristics'!$C:$C,0))),"",INDEX('Policy Characteristics'!E:E,MATCH($C1168,'Policy Characteristics'!$C:$C,0)))</f>
        <v>indst shift to hydrogen</v>
      </c>
      <c r="L1168" s="176">
        <f>IF(ISBLANK(INDEX('Policy Characteristics'!F:F,MATCH($C1168,'Policy Characteristics'!$C:$C,0))),"",INDEX('Policy Characteristics'!F:F,MATCH($C1168,'Policy Characteristics'!$C:$C,0)))</f>
        <v>0</v>
      </c>
      <c r="M1168" s="176">
        <f>IF(ISBLANK(INDEX('Policy Characteristics'!G:G,MATCH($C1168,'Policy Characteristics'!$C:$C,0))),"",INDEX('Policy Characteristics'!G:G,MATCH($C1168,'Policy Characteristics'!$C:$C,0)))</f>
        <v>1</v>
      </c>
      <c r="N1168" s="176">
        <f>IF(ISBLANK(INDEX('Policy Characteristics'!H:H,MATCH($C1168,'Policy Characteristics'!$C:$C,0))),"",INDEX('Policy Characteristics'!H:H,MATCH($C1168,'Policy Characteristics'!$C:$C,0)))</f>
        <v>0.01</v>
      </c>
      <c r="O1168" s="176" t="str">
        <f>IF(ISBLANK(INDEX('Policy Characteristics'!I:I,MATCH($C1168,'Policy Characteristics'!$C:$C,0))),"",INDEX('Policy Characteristics'!I:I,MATCH($C1168,'Policy Characteristics'!$C:$C,0)))</f>
        <v>% of fuel shifted</v>
      </c>
      <c r="P1168" s="176" t="str">
        <f>IF(ISBLANK(INDEX('Policy Characteristics'!J:J,MATCH($C1168,'Policy Characteristics'!$C:$C,0))),"",INDEX('Policy Characteristics'!J:J,MATCH($C1168,'Policy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68" s="176" t="str">
        <f>IF(ISBLANK(INDEX('Policy Characteristics'!K:K,MATCH($C1168,'Policy Characteristics'!$C:$C,0))),"",INDEX('Policy Characteristics'!K:K,MATCH($C1168,'Policy Characteristics'!$C:$C,0)))</f>
        <v>industry-ag-main.html#fuel-switching</v>
      </c>
      <c r="R1168" s="176" t="str">
        <f>IF(ISBLANK(INDEX('Policy Characteristics'!L:L,MATCH($C1168,'Policy Characteristics'!$C:$C,0))),"",INDEX('Policy Characteristics'!L:L,MATCH($C1168,'Policy Characteristics'!$C:$C,0)))</f>
        <v>industry-elec-and-hydrogen.html</v>
      </c>
    </row>
    <row r="1169" spans="1:18" s="2" customFormat="1" x14ac:dyDescent="0.25">
      <c r="A1169" s="176" t="str">
        <f>IF(ISBLANK(INDEX('Policy Characteristics'!A:A,MATCH($C1169,'Policy Characteristics'!$C:$C,0))),"",INDEX('Policy Characteristics'!A:A,MATCH($C1169,'Policy Characteristics'!$C:$C,0)))</f>
        <v>Industry</v>
      </c>
      <c r="B1169" s="184" t="str">
        <f>IF(ISBLANK(INDEX('Policy Characteristics'!B:B,MATCH($C1169,'Policy Characteristics'!$C:$C,0))),"",INDEX('Policy Characteristics'!B:B,MATCH($C1169,'Policy Characteristics'!$C:$C,0)))</f>
        <v>Hydrogen Combustion</v>
      </c>
      <c r="C1169" s="176" t="str">
        <f t="shared" si="45"/>
        <v>Fraction of Eligible Industrial Energy Use Shifted to Hydrogen</v>
      </c>
      <c r="D1169" s="6" t="s">
        <v>1942</v>
      </c>
      <c r="E1169" s="1" t="s">
        <v>2299</v>
      </c>
      <c r="F1169" t="s">
        <v>1905</v>
      </c>
      <c r="G1169" s="47" t="s">
        <v>2306</v>
      </c>
      <c r="H1169" s="44">
        <v>2115</v>
      </c>
      <c r="I1169" s="197" t="s">
        <v>44</v>
      </c>
      <c r="J1169" s="177" t="str">
        <f>IF(ISBLANK(INDEX('Policy Characteristics'!D:D,MATCH($C1169,'Policy Characteristics'!$C:$C,0))),"",INDEX('Policy Characteristics'!D:D,MATCH($C1169,'Policy Characteristics'!$C:$C,0)))</f>
        <v>Hydrogen Combustion</v>
      </c>
      <c r="K1169" s="176" t="str">
        <f>IF(ISBLANK(INDEX('Policy Characteristics'!E:E,MATCH($C1169,'Policy Characteristics'!$C:$C,0))),"",INDEX('Policy Characteristics'!E:E,MATCH($C1169,'Policy Characteristics'!$C:$C,0)))</f>
        <v>indst shift to hydrogen</v>
      </c>
      <c r="L1169" s="176">
        <f>IF(ISBLANK(INDEX('Policy Characteristics'!F:F,MATCH($C1169,'Policy Characteristics'!$C:$C,0))),"",INDEX('Policy Characteristics'!F:F,MATCH($C1169,'Policy Characteristics'!$C:$C,0)))</f>
        <v>0</v>
      </c>
      <c r="M1169" s="176">
        <f>IF(ISBLANK(INDEX('Policy Characteristics'!G:G,MATCH($C1169,'Policy Characteristics'!$C:$C,0))),"",INDEX('Policy Characteristics'!G:G,MATCH($C1169,'Policy Characteristics'!$C:$C,0)))</f>
        <v>1</v>
      </c>
      <c r="N1169" s="176">
        <f>IF(ISBLANK(INDEX('Policy Characteristics'!H:H,MATCH($C1169,'Policy Characteristics'!$C:$C,0))),"",INDEX('Policy Characteristics'!H:H,MATCH($C1169,'Policy Characteristics'!$C:$C,0)))</f>
        <v>0.01</v>
      </c>
      <c r="O1169" s="176" t="str">
        <f>IF(ISBLANK(INDEX('Policy Characteristics'!I:I,MATCH($C1169,'Policy Characteristics'!$C:$C,0))),"",INDEX('Policy Characteristics'!I:I,MATCH($C1169,'Policy Characteristics'!$C:$C,0)))</f>
        <v>% of fuel shifted</v>
      </c>
      <c r="P1169" s="176" t="str">
        <f>IF(ISBLANK(INDEX('Policy Characteristics'!J:J,MATCH($C1169,'Policy Characteristics'!$C:$C,0))),"",INDEX('Policy Characteristics'!J:J,MATCH($C1169,'Policy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69" s="176" t="str">
        <f>IF(ISBLANK(INDEX('Policy Characteristics'!K:K,MATCH($C1169,'Policy Characteristics'!$C:$C,0))),"",INDEX('Policy Characteristics'!K:K,MATCH($C1169,'Policy Characteristics'!$C:$C,0)))</f>
        <v>industry-ag-main.html#fuel-switching</v>
      </c>
      <c r="R1169" s="176" t="str">
        <f>IF(ISBLANK(INDEX('Policy Characteristics'!L:L,MATCH($C1169,'Policy Characteristics'!$C:$C,0))),"",INDEX('Policy Characteristics'!L:L,MATCH($C1169,'Policy Characteristics'!$C:$C,0)))</f>
        <v>industry-elec-and-hydrogen.html</v>
      </c>
    </row>
    <row r="1170" spans="1:18" s="2" customFormat="1" x14ac:dyDescent="0.25">
      <c r="A1170" s="176" t="str">
        <f>IF(ISBLANK(INDEX('Policy Characteristics'!A:A,MATCH($C1170,'Policy Characteristics'!$C:$C,0))),"",INDEX('Policy Characteristics'!A:A,MATCH($C1170,'Policy Characteristics'!$C:$C,0)))</f>
        <v>Industry</v>
      </c>
      <c r="B1170" s="184" t="str">
        <f>IF(ISBLANK(INDEX('Policy Characteristics'!B:B,MATCH($C1170,'Policy Characteristics'!$C:$C,0))),"",INDEX('Policy Characteristics'!B:B,MATCH($C1170,'Policy Characteristics'!$C:$C,0)))</f>
        <v>Hydrogen Combustion</v>
      </c>
      <c r="C1170" s="176" t="str">
        <f t="shared" si="45"/>
        <v>Fraction of Eligible Industrial Energy Use Shifted to Hydrogen</v>
      </c>
      <c r="D1170" s="6" t="s">
        <v>1942</v>
      </c>
      <c r="E1170" s="1" t="s">
        <v>2300</v>
      </c>
      <c r="F1170" t="s">
        <v>1905</v>
      </c>
      <c r="G1170" s="47" t="s">
        <v>2307</v>
      </c>
      <c r="H1170" s="44">
        <v>2116</v>
      </c>
      <c r="I1170" s="197" t="s">
        <v>44</v>
      </c>
      <c r="J1170" s="177" t="str">
        <f>IF(ISBLANK(INDEX('Policy Characteristics'!D:D,MATCH($C1170,'Policy Characteristics'!$C:$C,0))),"",INDEX('Policy Characteristics'!D:D,MATCH($C1170,'Policy Characteristics'!$C:$C,0)))</f>
        <v>Hydrogen Combustion</v>
      </c>
      <c r="K1170" s="176" t="str">
        <f>IF(ISBLANK(INDEX('Policy Characteristics'!E:E,MATCH($C1170,'Policy Characteristics'!$C:$C,0))),"",INDEX('Policy Characteristics'!E:E,MATCH($C1170,'Policy Characteristics'!$C:$C,0)))</f>
        <v>indst shift to hydrogen</v>
      </c>
      <c r="L1170" s="176">
        <f>IF(ISBLANK(INDEX('Policy Characteristics'!F:F,MATCH($C1170,'Policy Characteristics'!$C:$C,0))),"",INDEX('Policy Characteristics'!F:F,MATCH($C1170,'Policy Characteristics'!$C:$C,0)))</f>
        <v>0</v>
      </c>
      <c r="M1170" s="176">
        <f>IF(ISBLANK(INDEX('Policy Characteristics'!G:G,MATCH($C1170,'Policy Characteristics'!$C:$C,0))),"",INDEX('Policy Characteristics'!G:G,MATCH($C1170,'Policy Characteristics'!$C:$C,0)))</f>
        <v>1</v>
      </c>
      <c r="N1170" s="176">
        <f>IF(ISBLANK(INDEX('Policy Characteristics'!H:H,MATCH($C1170,'Policy Characteristics'!$C:$C,0))),"",INDEX('Policy Characteristics'!H:H,MATCH($C1170,'Policy Characteristics'!$C:$C,0)))</f>
        <v>0.01</v>
      </c>
      <c r="O1170" s="176" t="str">
        <f>IF(ISBLANK(INDEX('Policy Characteristics'!I:I,MATCH($C1170,'Policy Characteristics'!$C:$C,0))),"",INDEX('Policy Characteristics'!I:I,MATCH($C1170,'Policy Characteristics'!$C:$C,0)))</f>
        <v>% of fuel shifted</v>
      </c>
      <c r="P1170" s="176" t="str">
        <f>IF(ISBLANK(INDEX('Policy Characteristics'!J:J,MATCH($C1170,'Policy Characteristics'!$C:$C,0))),"",INDEX('Policy Characteristics'!J:J,MATCH($C1170,'Policy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70" s="176" t="str">
        <f>IF(ISBLANK(INDEX('Policy Characteristics'!K:K,MATCH($C1170,'Policy Characteristics'!$C:$C,0))),"",INDEX('Policy Characteristics'!K:K,MATCH($C1170,'Policy Characteristics'!$C:$C,0)))</f>
        <v>industry-ag-main.html#fuel-switching</v>
      </c>
      <c r="R1170" s="176" t="str">
        <f>IF(ISBLANK(INDEX('Policy Characteristics'!L:L,MATCH($C1170,'Policy Characteristics'!$C:$C,0))),"",INDEX('Policy Characteristics'!L:L,MATCH($C1170,'Policy Characteristics'!$C:$C,0)))</f>
        <v>industry-elec-and-hydrogen.html</v>
      </c>
    </row>
    <row r="1171" spans="1:18" s="2" customFormat="1" x14ac:dyDescent="0.25">
      <c r="A1171" s="176" t="str">
        <f>IF(ISBLANK(INDEX('Policy Characteristics'!A:A,MATCH($C1171,'Policy Characteristics'!$C:$C,0))),"",INDEX('Policy Characteristics'!A:A,MATCH($C1171,'Policy Characteristics'!$C:$C,0)))</f>
        <v>Industry</v>
      </c>
      <c r="B1171" s="184" t="str">
        <f>IF(ISBLANK(INDEX('Policy Characteristics'!B:B,MATCH($C1171,'Policy Characteristics'!$C:$C,0))),"",INDEX('Policy Characteristics'!B:B,MATCH($C1171,'Policy Characteristics'!$C:$C,0)))</f>
        <v>Hydrogen Combustion</v>
      </c>
      <c r="C1171" s="176" t="str">
        <f t="shared" si="45"/>
        <v>Fraction of Eligible Industrial Energy Use Shifted to Hydrogen</v>
      </c>
      <c r="D1171" s="6" t="s">
        <v>1942</v>
      </c>
      <c r="E1171" s="1" t="s">
        <v>2301</v>
      </c>
      <c r="F1171" t="s">
        <v>1905</v>
      </c>
      <c r="G1171" s="47" t="s">
        <v>2308</v>
      </c>
      <c r="H1171" s="44">
        <v>2117</v>
      </c>
      <c r="I1171" s="197" t="s">
        <v>44</v>
      </c>
      <c r="J1171" s="177" t="str">
        <f>IF(ISBLANK(INDEX('Policy Characteristics'!D:D,MATCH($C1171,'Policy Characteristics'!$C:$C,0))),"",INDEX('Policy Characteristics'!D:D,MATCH($C1171,'Policy Characteristics'!$C:$C,0)))</f>
        <v>Hydrogen Combustion</v>
      </c>
      <c r="K1171" s="176" t="str">
        <f>IF(ISBLANK(INDEX('Policy Characteristics'!E:E,MATCH($C1171,'Policy Characteristics'!$C:$C,0))),"",INDEX('Policy Characteristics'!E:E,MATCH($C1171,'Policy Characteristics'!$C:$C,0)))</f>
        <v>indst shift to hydrogen</v>
      </c>
      <c r="L1171" s="176">
        <f>IF(ISBLANK(INDEX('Policy Characteristics'!F:F,MATCH($C1171,'Policy Characteristics'!$C:$C,0))),"",INDEX('Policy Characteristics'!F:F,MATCH($C1171,'Policy Characteristics'!$C:$C,0)))</f>
        <v>0</v>
      </c>
      <c r="M1171" s="176">
        <f>IF(ISBLANK(INDEX('Policy Characteristics'!G:G,MATCH($C1171,'Policy Characteristics'!$C:$C,0))),"",INDEX('Policy Characteristics'!G:G,MATCH($C1171,'Policy Characteristics'!$C:$C,0)))</f>
        <v>1</v>
      </c>
      <c r="N1171" s="176">
        <f>IF(ISBLANK(INDEX('Policy Characteristics'!H:H,MATCH($C1171,'Policy Characteristics'!$C:$C,0))),"",INDEX('Policy Characteristics'!H:H,MATCH($C1171,'Policy Characteristics'!$C:$C,0)))</f>
        <v>0.01</v>
      </c>
      <c r="O1171" s="176" t="str">
        <f>IF(ISBLANK(INDEX('Policy Characteristics'!I:I,MATCH($C1171,'Policy Characteristics'!$C:$C,0))),"",INDEX('Policy Characteristics'!I:I,MATCH($C1171,'Policy Characteristics'!$C:$C,0)))</f>
        <v>% of fuel shifted</v>
      </c>
      <c r="P1171" s="176" t="str">
        <f>IF(ISBLANK(INDEX('Policy Characteristics'!J:J,MATCH($C1171,'Policy Characteristics'!$C:$C,0))),"",INDEX('Policy Characteristics'!J:J,MATCH($C1171,'Policy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71" s="176" t="str">
        <f>IF(ISBLANK(INDEX('Policy Characteristics'!K:K,MATCH($C1171,'Policy Characteristics'!$C:$C,0))),"",INDEX('Policy Characteristics'!K:K,MATCH($C1171,'Policy Characteristics'!$C:$C,0)))</f>
        <v>industry-ag-main.html#fuel-switching</v>
      </c>
      <c r="R1171" s="176" t="str">
        <f>IF(ISBLANK(INDEX('Policy Characteristics'!L:L,MATCH($C1171,'Policy Characteristics'!$C:$C,0))),"",INDEX('Policy Characteristics'!L:L,MATCH($C1171,'Policy Characteristics'!$C:$C,0)))</f>
        <v>industry-elec-and-hydrogen.html</v>
      </c>
    </row>
    <row r="1172" spans="1:18" s="2" customFormat="1" x14ac:dyDescent="0.25">
      <c r="A1172" s="176" t="str">
        <f>IF(ISBLANK(INDEX('Policy Characteristics'!A:A,MATCH($C1172,'Policy Characteristics'!$C:$C,0))),"",INDEX('Policy Characteristics'!A:A,MATCH($C1172,'Policy Characteristics'!$C:$C,0)))</f>
        <v>Industry</v>
      </c>
      <c r="B1172" s="184" t="str">
        <f>IF(ISBLANK(INDEX('Policy Characteristics'!B:B,MATCH($C1172,'Policy Characteristics'!$C:$C,0))),"",INDEX('Policy Characteristics'!B:B,MATCH($C1172,'Policy Characteristics'!$C:$C,0)))</f>
        <v>Hydrogen Combustion</v>
      </c>
      <c r="C1172" s="176" t="str">
        <f t="shared" si="45"/>
        <v>Fraction of Eligible Industrial Energy Use Shifted to Hydrogen</v>
      </c>
      <c r="D1172" s="6" t="s">
        <v>1942</v>
      </c>
      <c r="E1172" s="1" t="s">
        <v>2302</v>
      </c>
      <c r="F1172" t="s">
        <v>1905</v>
      </c>
      <c r="G1172" s="47" t="s">
        <v>2309</v>
      </c>
      <c r="H1172" s="44">
        <v>2118</v>
      </c>
      <c r="I1172" s="197" t="s">
        <v>44</v>
      </c>
      <c r="J1172" s="177" t="str">
        <f>IF(ISBLANK(INDEX('Policy Characteristics'!D:D,MATCH($C1172,'Policy Characteristics'!$C:$C,0))),"",INDEX('Policy Characteristics'!D:D,MATCH($C1172,'Policy Characteristics'!$C:$C,0)))</f>
        <v>Hydrogen Combustion</v>
      </c>
      <c r="K1172" s="176" t="str">
        <f>IF(ISBLANK(INDEX('Policy Characteristics'!E:E,MATCH($C1172,'Policy Characteristics'!$C:$C,0))),"",INDEX('Policy Characteristics'!E:E,MATCH($C1172,'Policy Characteristics'!$C:$C,0)))</f>
        <v>indst shift to hydrogen</v>
      </c>
      <c r="L1172" s="176">
        <f>IF(ISBLANK(INDEX('Policy Characteristics'!F:F,MATCH($C1172,'Policy Characteristics'!$C:$C,0))),"",INDEX('Policy Characteristics'!F:F,MATCH($C1172,'Policy Characteristics'!$C:$C,0)))</f>
        <v>0</v>
      </c>
      <c r="M1172" s="176">
        <f>IF(ISBLANK(INDEX('Policy Characteristics'!G:G,MATCH($C1172,'Policy Characteristics'!$C:$C,0))),"",INDEX('Policy Characteristics'!G:G,MATCH($C1172,'Policy Characteristics'!$C:$C,0)))</f>
        <v>1</v>
      </c>
      <c r="N1172" s="176">
        <f>IF(ISBLANK(INDEX('Policy Characteristics'!H:H,MATCH($C1172,'Policy Characteristics'!$C:$C,0))),"",INDEX('Policy Characteristics'!H:H,MATCH($C1172,'Policy Characteristics'!$C:$C,0)))</f>
        <v>0.01</v>
      </c>
      <c r="O1172" s="176" t="str">
        <f>IF(ISBLANK(INDEX('Policy Characteristics'!I:I,MATCH($C1172,'Policy Characteristics'!$C:$C,0))),"",INDEX('Policy Characteristics'!I:I,MATCH($C1172,'Policy Characteristics'!$C:$C,0)))</f>
        <v>% of fuel shifted</v>
      </c>
      <c r="P1172" s="176" t="str">
        <f>IF(ISBLANK(INDEX('Policy Characteristics'!J:J,MATCH($C1172,'Policy Characteristics'!$C:$C,0))),"",INDEX('Policy Characteristics'!J:J,MATCH($C1172,'Policy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72" s="176" t="str">
        <f>IF(ISBLANK(INDEX('Policy Characteristics'!K:K,MATCH($C1172,'Policy Characteristics'!$C:$C,0))),"",INDEX('Policy Characteristics'!K:K,MATCH($C1172,'Policy Characteristics'!$C:$C,0)))</f>
        <v>industry-ag-main.html#fuel-switching</v>
      </c>
      <c r="R1172" s="176" t="str">
        <f>IF(ISBLANK(INDEX('Policy Characteristics'!L:L,MATCH($C1172,'Policy Characteristics'!$C:$C,0))),"",INDEX('Policy Characteristics'!L:L,MATCH($C1172,'Policy Characteristics'!$C:$C,0)))</f>
        <v>industry-elec-and-hydrogen.html</v>
      </c>
    </row>
    <row r="1173" spans="1:18" s="2" customFormat="1" x14ac:dyDescent="0.25">
      <c r="A1173" s="176" t="str">
        <f>IF(ISBLANK(INDEX('Policy Characteristics'!A:A,MATCH($C1173,'Policy Characteristics'!$C:$C,0))),"",INDEX('Policy Characteristics'!A:A,MATCH($C1173,'Policy Characteristics'!$C:$C,0)))</f>
        <v>Industry</v>
      </c>
      <c r="B1173" s="184" t="str">
        <f>IF(ISBLANK(INDEX('Policy Characteristics'!B:B,MATCH($C1173,'Policy Characteristics'!$C:$C,0))),"",INDEX('Policy Characteristics'!B:B,MATCH($C1173,'Policy Characteristics'!$C:$C,0)))</f>
        <v>Hydrogen Combustion</v>
      </c>
      <c r="C1173" s="176" t="str">
        <f t="shared" si="45"/>
        <v>Fraction of Eligible Industrial Energy Use Shifted to Hydrogen</v>
      </c>
      <c r="D1173" s="6" t="s">
        <v>1942</v>
      </c>
      <c r="E1173" s="1" t="s">
        <v>2303</v>
      </c>
      <c r="F1173" t="s">
        <v>1905</v>
      </c>
      <c r="G1173" s="47" t="s">
        <v>2310</v>
      </c>
      <c r="H1173" s="44">
        <v>2119</v>
      </c>
      <c r="I1173" s="197" t="s">
        <v>44</v>
      </c>
      <c r="J1173" s="177" t="str">
        <f>IF(ISBLANK(INDEX('Policy Characteristics'!D:D,MATCH($C1173,'Policy Characteristics'!$C:$C,0))),"",INDEX('Policy Characteristics'!D:D,MATCH($C1173,'Policy Characteristics'!$C:$C,0)))</f>
        <v>Hydrogen Combustion</v>
      </c>
      <c r="K1173" s="176" t="str">
        <f>IF(ISBLANK(INDEX('Policy Characteristics'!E:E,MATCH($C1173,'Policy Characteristics'!$C:$C,0))),"",INDEX('Policy Characteristics'!E:E,MATCH($C1173,'Policy Characteristics'!$C:$C,0)))</f>
        <v>indst shift to hydrogen</v>
      </c>
      <c r="L1173" s="176">
        <f>IF(ISBLANK(INDEX('Policy Characteristics'!F:F,MATCH($C1173,'Policy Characteristics'!$C:$C,0))),"",INDEX('Policy Characteristics'!F:F,MATCH($C1173,'Policy Characteristics'!$C:$C,0)))</f>
        <v>0</v>
      </c>
      <c r="M1173" s="176">
        <f>IF(ISBLANK(INDEX('Policy Characteristics'!G:G,MATCH($C1173,'Policy Characteristics'!$C:$C,0))),"",INDEX('Policy Characteristics'!G:G,MATCH($C1173,'Policy Characteristics'!$C:$C,0)))</f>
        <v>1</v>
      </c>
      <c r="N1173" s="176">
        <f>IF(ISBLANK(INDEX('Policy Characteristics'!H:H,MATCH($C1173,'Policy Characteristics'!$C:$C,0))),"",INDEX('Policy Characteristics'!H:H,MATCH($C1173,'Policy Characteristics'!$C:$C,0)))</f>
        <v>0.01</v>
      </c>
      <c r="O1173" s="176" t="str">
        <f>IF(ISBLANK(INDEX('Policy Characteristics'!I:I,MATCH($C1173,'Policy Characteristics'!$C:$C,0))),"",INDEX('Policy Characteristics'!I:I,MATCH($C1173,'Policy Characteristics'!$C:$C,0)))</f>
        <v>% of fuel shifted</v>
      </c>
      <c r="P1173" s="176" t="str">
        <f>IF(ISBLANK(INDEX('Policy Characteristics'!J:J,MATCH($C1173,'Policy Characteristics'!$C:$C,0))),"",INDEX('Policy Characteristics'!J:J,MATCH($C1173,'Policy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73" s="176" t="str">
        <f>IF(ISBLANK(INDEX('Policy Characteristics'!K:K,MATCH($C1173,'Policy Characteristics'!$C:$C,0))),"",INDEX('Policy Characteristics'!K:K,MATCH($C1173,'Policy Characteristics'!$C:$C,0)))</f>
        <v>industry-ag-main.html#fuel-switching</v>
      </c>
      <c r="R1173" s="176" t="str">
        <f>IF(ISBLANK(INDEX('Policy Characteristics'!L:L,MATCH($C1173,'Policy Characteristics'!$C:$C,0))),"",INDEX('Policy Characteristics'!L:L,MATCH($C1173,'Policy Characteristics'!$C:$C,0)))</f>
        <v>industry-elec-and-hydrogen.html</v>
      </c>
    </row>
    <row r="1174" spans="1:18" s="2" customFormat="1" x14ac:dyDescent="0.25">
      <c r="A1174" s="176" t="str">
        <f>IF(ISBLANK(INDEX('Policy Characteristics'!A:A,MATCH($C1174,'Policy Characteristics'!$C:$C,0))),"",INDEX('Policy Characteristics'!A:A,MATCH($C1174,'Policy Characteristics'!$C:$C,0)))</f>
        <v>Industry</v>
      </c>
      <c r="B1174" s="184" t="str">
        <f>IF(ISBLANK(INDEX('Policy Characteristics'!B:B,MATCH($C1174,'Policy Characteristics'!$C:$C,0))),"",INDEX('Policy Characteristics'!B:B,MATCH($C1174,'Policy Characteristics'!$C:$C,0)))</f>
        <v>Hydrogen Combustion</v>
      </c>
      <c r="C1174" s="176" t="str">
        <f t="shared" si="45"/>
        <v>Fraction of Eligible Industrial Energy Use Shifted to Hydrogen</v>
      </c>
      <c r="D1174" s="6" t="s">
        <v>1942</v>
      </c>
      <c r="E1174" s="1" t="s">
        <v>2304</v>
      </c>
      <c r="F1174" t="s">
        <v>1905</v>
      </c>
      <c r="G1174" s="47" t="s">
        <v>2311</v>
      </c>
      <c r="H1174" s="44">
        <v>2120</v>
      </c>
      <c r="I1174" s="197" t="s">
        <v>44</v>
      </c>
      <c r="J1174" s="177" t="str">
        <f>IF(ISBLANK(INDEX('Policy Characteristics'!D:D,MATCH($C1174,'Policy Characteristics'!$C:$C,0))),"",INDEX('Policy Characteristics'!D:D,MATCH($C1174,'Policy Characteristics'!$C:$C,0)))</f>
        <v>Hydrogen Combustion</v>
      </c>
      <c r="K1174" s="176" t="str">
        <f>IF(ISBLANK(INDEX('Policy Characteristics'!E:E,MATCH($C1174,'Policy Characteristics'!$C:$C,0))),"",INDEX('Policy Characteristics'!E:E,MATCH($C1174,'Policy Characteristics'!$C:$C,0)))</f>
        <v>indst shift to hydrogen</v>
      </c>
      <c r="L1174" s="176">
        <f>IF(ISBLANK(INDEX('Policy Characteristics'!F:F,MATCH($C1174,'Policy Characteristics'!$C:$C,0))),"",INDEX('Policy Characteristics'!F:F,MATCH($C1174,'Policy Characteristics'!$C:$C,0)))</f>
        <v>0</v>
      </c>
      <c r="M1174" s="176">
        <f>IF(ISBLANK(INDEX('Policy Characteristics'!G:G,MATCH($C1174,'Policy Characteristics'!$C:$C,0))),"",INDEX('Policy Characteristics'!G:G,MATCH($C1174,'Policy Characteristics'!$C:$C,0)))</f>
        <v>1</v>
      </c>
      <c r="N1174" s="176">
        <f>IF(ISBLANK(INDEX('Policy Characteristics'!H:H,MATCH($C1174,'Policy Characteristics'!$C:$C,0))),"",INDEX('Policy Characteristics'!H:H,MATCH($C1174,'Policy Characteristics'!$C:$C,0)))</f>
        <v>0.01</v>
      </c>
      <c r="O1174" s="176" t="str">
        <f>IF(ISBLANK(INDEX('Policy Characteristics'!I:I,MATCH($C1174,'Policy Characteristics'!$C:$C,0))),"",INDEX('Policy Characteristics'!I:I,MATCH($C1174,'Policy Characteristics'!$C:$C,0)))</f>
        <v>% of fuel shifted</v>
      </c>
      <c r="P1174" s="176" t="str">
        <f>IF(ISBLANK(INDEX('Policy Characteristics'!J:J,MATCH($C1174,'Policy Characteristics'!$C:$C,0))),"",INDEX('Policy Characteristics'!J:J,MATCH($C1174,'Policy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74" s="176" t="str">
        <f>IF(ISBLANK(INDEX('Policy Characteristics'!K:K,MATCH($C1174,'Policy Characteristics'!$C:$C,0))),"",INDEX('Policy Characteristics'!K:K,MATCH($C1174,'Policy Characteristics'!$C:$C,0)))</f>
        <v>industry-ag-main.html#fuel-switching</v>
      </c>
      <c r="R1174" s="176" t="str">
        <f>IF(ISBLANK(INDEX('Policy Characteristics'!L:L,MATCH($C1174,'Policy Characteristics'!$C:$C,0))),"",INDEX('Policy Characteristics'!L:L,MATCH($C1174,'Policy Characteristics'!$C:$C,0)))</f>
        <v>industry-elec-and-hydrogen.html</v>
      </c>
    </row>
    <row r="1175" spans="1:18" s="2" customFormat="1" x14ac:dyDescent="0.25">
      <c r="A1175" s="176" t="str">
        <f>IF(ISBLANK(INDEX('Policy Characteristics'!A:A,MATCH($C1175,'Policy Characteristics'!$C:$C,0))),"",INDEX('Policy Characteristics'!A:A,MATCH($C1175,'Policy Characteristics'!$C:$C,0)))</f>
        <v>Industry</v>
      </c>
      <c r="B1175" s="184" t="str">
        <f>IF(ISBLANK(INDEX('Policy Characteristics'!B:B,MATCH($C1175,'Policy Characteristics'!$C:$C,0))),"",INDEX('Policy Characteristics'!B:B,MATCH($C1175,'Policy Characteristics'!$C:$C,0)))</f>
        <v>Hydrogen Combustion</v>
      </c>
      <c r="C1175" s="176" t="str">
        <f t="shared" si="45"/>
        <v>Fraction of Eligible Industrial Energy Use Shifted to Hydrogen</v>
      </c>
      <c r="D1175" s="6" t="s">
        <v>1942</v>
      </c>
      <c r="E1175" s="1" t="s">
        <v>2444</v>
      </c>
      <c r="F1175" t="s">
        <v>1905</v>
      </c>
      <c r="G1175" s="47" t="s">
        <v>2444</v>
      </c>
      <c r="H1175" s="44">
        <v>2121</v>
      </c>
      <c r="I1175" s="197" t="s">
        <v>44</v>
      </c>
      <c r="J1175" s="177" t="str">
        <f>IF(ISBLANK(INDEX('Policy Characteristics'!D:D,MATCH($C1175,'Policy Characteristics'!$C:$C,0))),"",INDEX('Policy Characteristics'!D:D,MATCH($C1175,'Policy Characteristics'!$C:$C,0)))</f>
        <v>Hydrogen Combustion</v>
      </c>
      <c r="K1175" s="176" t="str">
        <f>IF(ISBLANK(INDEX('Policy Characteristics'!E:E,MATCH($C1175,'Policy Characteristics'!$C:$C,0))),"",INDEX('Policy Characteristics'!E:E,MATCH($C1175,'Policy Characteristics'!$C:$C,0)))</f>
        <v>indst shift to hydrogen</v>
      </c>
      <c r="L1175" s="176">
        <f>IF(ISBLANK(INDEX('Policy Characteristics'!F:F,MATCH($C1175,'Policy Characteristics'!$C:$C,0))),"",INDEX('Policy Characteristics'!F:F,MATCH($C1175,'Policy Characteristics'!$C:$C,0)))</f>
        <v>0</v>
      </c>
      <c r="M1175" s="176">
        <f>IF(ISBLANK(INDEX('Policy Characteristics'!G:G,MATCH($C1175,'Policy Characteristics'!$C:$C,0))),"",INDEX('Policy Characteristics'!G:G,MATCH($C1175,'Policy Characteristics'!$C:$C,0)))</f>
        <v>1</v>
      </c>
      <c r="N1175" s="176">
        <f>IF(ISBLANK(INDEX('Policy Characteristics'!H:H,MATCH($C1175,'Policy Characteristics'!$C:$C,0))),"",INDEX('Policy Characteristics'!H:H,MATCH($C1175,'Policy Characteristics'!$C:$C,0)))</f>
        <v>0.01</v>
      </c>
      <c r="O1175" s="176" t="str">
        <f>IF(ISBLANK(INDEX('Policy Characteristics'!I:I,MATCH($C1175,'Policy Characteristics'!$C:$C,0))),"",INDEX('Policy Characteristics'!I:I,MATCH($C1175,'Policy Characteristics'!$C:$C,0)))</f>
        <v>% of fuel shifted</v>
      </c>
      <c r="P1175" s="176" t="str">
        <f>IF(ISBLANK(INDEX('Policy Characteristics'!J:J,MATCH($C1175,'Policy Characteristics'!$C:$C,0))),"",INDEX('Policy Characteristics'!J:J,MATCH($C1175,'Policy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75" s="176" t="str">
        <f>IF(ISBLANK(INDEX('Policy Characteristics'!K:K,MATCH($C1175,'Policy Characteristics'!$C:$C,0))),"",INDEX('Policy Characteristics'!K:K,MATCH($C1175,'Policy Characteristics'!$C:$C,0)))</f>
        <v>industry-ag-main.html#fuel-switching</v>
      </c>
      <c r="R1175" s="176" t="str">
        <f>IF(ISBLANK(INDEX('Policy Characteristics'!L:L,MATCH($C1175,'Policy Characteristics'!$C:$C,0))),"",INDEX('Policy Characteristics'!L:L,MATCH($C1175,'Policy Characteristics'!$C:$C,0)))</f>
        <v>industry-elec-and-hydrogen.html</v>
      </c>
    </row>
    <row r="1176" spans="1:18" s="2" customFormat="1" x14ac:dyDescent="0.25">
      <c r="A1176" s="176" t="str">
        <f>IF(ISBLANK(INDEX('Policy Characteristics'!A:A,MATCH($C1176,'Policy Characteristics'!$C:$C,0))),"",INDEX('Policy Characteristics'!A:A,MATCH($C1176,'Policy Characteristics'!$C:$C,0)))</f>
        <v>Industry</v>
      </c>
      <c r="B1176" s="184" t="str">
        <f>IF(ISBLANK(INDEX('Policy Characteristics'!B:B,MATCH($C1176,'Policy Characteristics'!$C:$C,0))),"",INDEX('Policy Characteristics'!B:B,MATCH($C1176,'Policy Characteristics'!$C:$C,0)))</f>
        <v>Hydrogen Combustion</v>
      </c>
      <c r="C1176" s="176" t="str">
        <f t="shared" si="45"/>
        <v>Fraction of Eligible Industrial Energy Use Shifted to Hydrogen</v>
      </c>
      <c r="D1176" s="6" t="s">
        <v>1943</v>
      </c>
      <c r="E1176" s="1" t="s">
        <v>2298</v>
      </c>
      <c r="F1176" t="s">
        <v>1906</v>
      </c>
      <c r="G1176" s="47" t="s">
        <v>2305</v>
      </c>
      <c r="H1176" s="44">
        <v>2122</v>
      </c>
      <c r="I1176" s="197" t="s">
        <v>44</v>
      </c>
      <c r="J1176" s="177" t="str">
        <f>IF(ISBLANK(INDEX('Policy Characteristics'!D:D,MATCH($C1176,'Policy Characteristics'!$C:$C,0))),"",INDEX('Policy Characteristics'!D:D,MATCH($C1176,'Policy Characteristics'!$C:$C,0)))</f>
        <v>Hydrogen Combustion</v>
      </c>
      <c r="K1176" s="176" t="str">
        <f>IF(ISBLANK(INDEX('Policy Characteristics'!E:E,MATCH($C1176,'Policy Characteristics'!$C:$C,0))),"",INDEX('Policy Characteristics'!E:E,MATCH($C1176,'Policy Characteristics'!$C:$C,0)))</f>
        <v>indst shift to hydrogen</v>
      </c>
      <c r="L1176" s="176">
        <f>IF(ISBLANK(INDEX('Policy Characteristics'!F:F,MATCH($C1176,'Policy Characteristics'!$C:$C,0))),"",INDEX('Policy Characteristics'!F:F,MATCH($C1176,'Policy Characteristics'!$C:$C,0)))</f>
        <v>0</v>
      </c>
      <c r="M1176" s="176">
        <f>IF(ISBLANK(INDEX('Policy Characteristics'!G:G,MATCH($C1176,'Policy Characteristics'!$C:$C,0))),"",INDEX('Policy Characteristics'!G:G,MATCH($C1176,'Policy Characteristics'!$C:$C,0)))</f>
        <v>1</v>
      </c>
      <c r="N1176" s="176">
        <f>IF(ISBLANK(INDEX('Policy Characteristics'!H:H,MATCH($C1176,'Policy Characteristics'!$C:$C,0))),"",INDEX('Policy Characteristics'!H:H,MATCH($C1176,'Policy Characteristics'!$C:$C,0)))</f>
        <v>0.01</v>
      </c>
      <c r="O1176" s="176" t="str">
        <f>IF(ISBLANK(INDEX('Policy Characteristics'!I:I,MATCH($C1176,'Policy Characteristics'!$C:$C,0))),"",INDEX('Policy Characteristics'!I:I,MATCH($C1176,'Policy Characteristics'!$C:$C,0)))</f>
        <v>% of fuel shifted</v>
      </c>
      <c r="P1176" s="176" t="str">
        <f>IF(ISBLANK(INDEX('Policy Characteristics'!J:J,MATCH($C1176,'Policy Characteristics'!$C:$C,0))),"",INDEX('Policy Characteristics'!J:J,MATCH($C1176,'Policy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76" s="176" t="str">
        <f>IF(ISBLANK(INDEX('Policy Characteristics'!K:K,MATCH($C1176,'Policy Characteristics'!$C:$C,0))),"",INDEX('Policy Characteristics'!K:K,MATCH($C1176,'Policy Characteristics'!$C:$C,0)))</f>
        <v>industry-ag-main.html#fuel-switching</v>
      </c>
      <c r="R1176" s="176" t="str">
        <f>IF(ISBLANK(INDEX('Policy Characteristics'!L:L,MATCH($C1176,'Policy Characteristics'!$C:$C,0))),"",INDEX('Policy Characteristics'!L:L,MATCH($C1176,'Policy Characteristics'!$C:$C,0)))</f>
        <v>industry-elec-and-hydrogen.html</v>
      </c>
    </row>
    <row r="1177" spans="1:18" s="2" customFormat="1" x14ac:dyDescent="0.25">
      <c r="A1177" s="176" t="str">
        <f>IF(ISBLANK(INDEX('Policy Characteristics'!A:A,MATCH($C1177,'Policy Characteristics'!$C:$C,0))),"",INDEX('Policy Characteristics'!A:A,MATCH($C1177,'Policy Characteristics'!$C:$C,0)))</f>
        <v>Industry</v>
      </c>
      <c r="B1177" s="184" t="str">
        <f>IF(ISBLANK(INDEX('Policy Characteristics'!B:B,MATCH($C1177,'Policy Characteristics'!$C:$C,0))),"",INDEX('Policy Characteristics'!B:B,MATCH($C1177,'Policy Characteristics'!$C:$C,0)))</f>
        <v>Hydrogen Combustion</v>
      </c>
      <c r="C1177" s="176" t="str">
        <f t="shared" si="45"/>
        <v>Fraction of Eligible Industrial Energy Use Shifted to Hydrogen</v>
      </c>
      <c r="D1177" s="6" t="s">
        <v>1943</v>
      </c>
      <c r="E1177" s="1" t="s">
        <v>2299</v>
      </c>
      <c r="F1177" t="s">
        <v>1906</v>
      </c>
      <c r="G1177" s="47" t="s">
        <v>2306</v>
      </c>
      <c r="H1177" s="44">
        <v>2123</v>
      </c>
      <c r="I1177" s="197" t="s">
        <v>44</v>
      </c>
      <c r="J1177" s="177" t="str">
        <f>IF(ISBLANK(INDEX('Policy Characteristics'!D:D,MATCH($C1177,'Policy Characteristics'!$C:$C,0))),"",INDEX('Policy Characteristics'!D:D,MATCH($C1177,'Policy Characteristics'!$C:$C,0)))</f>
        <v>Hydrogen Combustion</v>
      </c>
      <c r="K1177" s="176" t="str">
        <f>IF(ISBLANK(INDEX('Policy Characteristics'!E:E,MATCH($C1177,'Policy Characteristics'!$C:$C,0))),"",INDEX('Policy Characteristics'!E:E,MATCH($C1177,'Policy Characteristics'!$C:$C,0)))</f>
        <v>indst shift to hydrogen</v>
      </c>
      <c r="L1177" s="176">
        <f>IF(ISBLANK(INDEX('Policy Characteristics'!F:F,MATCH($C1177,'Policy Characteristics'!$C:$C,0))),"",INDEX('Policy Characteristics'!F:F,MATCH($C1177,'Policy Characteristics'!$C:$C,0)))</f>
        <v>0</v>
      </c>
      <c r="M1177" s="176">
        <f>IF(ISBLANK(INDEX('Policy Characteristics'!G:G,MATCH($C1177,'Policy Characteristics'!$C:$C,0))),"",INDEX('Policy Characteristics'!G:G,MATCH($C1177,'Policy Characteristics'!$C:$C,0)))</f>
        <v>1</v>
      </c>
      <c r="N1177" s="176">
        <f>IF(ISBLANK(INDEX('Policy Characteristics'!H:H,MATCH($C1177,'Policy Characteristics'!$C:$C,0))),"",INDEX('Policy Characteristics'!H:H,MATCH($C1177,'Policy Characteristics'!$C:$C,0)))</f>
        <v>0.01</v>
      </c>
      <c r="O1177" s="176" t="str">
        <f>IF(ISBLANK(INDEX('Policy Characteristics'!I:I,MATCH($C1177,'Policy Characteristics'!$C:$C,0))),"",INDEX('Policy Characteristics'!I:I,MATCH($C1177,'Policy Characteristics'!$C:$C,0)))</f>
        <v>% of fuel shifted</v>
      </c>
      <c r="P1177" s="176" t="str">
        <f>IF(ISBLANK(INDEX('Policy Characteristics'!J:J,MATCH($C1177,'Policy Characteristics'!$C:$C,0))),"",INDEX('Policy Characteristics'!J:J,MATCH($C1177,'Policy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77" s="176" t="str">
        <f>IF(ISBLANK(INDEX('Policy Characteristics'!K:K,MATCH($C1177,'Policy Characteristics'!$C:$C,0))),"",INDEX('Policy Characteristics'!K:K,MATCH($C1177,'Policy Characteristics'!$C:$C,0)))</f>
        <v>industry-ag-main.html#fuel-switching</v>
      </c>
      <c r="R1177" s="176" t="str">
        <f>IF(ISBLANK(INDEX('Policy Characteristics'!L:L,MATCH($C1177,'Policy Characteristics'!$C:$C,0))),"",INDEX('Policy Characteristics'!L:L,MATCH($C1177,'Policy Characteristics'!$C:$C,0)))</f>
        <v>industry-elec-and-hydrogen.html</v>
      </c>
    </row>
    <row r="1178" spans="1:18" s="2" customFormat="1" x14ac:dyDescent="0.25">
      <c r="A1178" s="176" t="str">
        <f>IF(ISBLANK(INDEX('Policy Characteristics'!A:A,MATCH($C1178,'Policy Characteristics'!$C:$C,0))),"",INDEX('Policy Characteristics'!A:A,MATCH($C1178,'Policy Characteristics'!$C:$C,0)))</f>
        <v>Industry</v>
      </c>
      <c r="B1178" s="184" t="str">
        <f>IF(ISBLANK(INDEX('Policy Characteristics'!B:B,MATCH($C1178,'Policy Characteristics'!$C:$C,0))),"",INDEX('Policy Characteristics'!B:B,MATCH($C1178,'Policy Characteristics'!$C:$C,0)))</f>
        <v>Hydrogen Combustion</v>
      </c>
      <c r="C1178" s="176" t="str">
        <f t="shared" si="45"/>
        <v>Fraction of Eligible Industrial Energy Use Shifted to Hydrogen</v>
      </c>
      <c r="D1178" s="6" t="s">
        <v>1943</v>
      </c>
      <c r="E1178" s="1" t="s">
        <v>2300</v>
      </c>
      <c r="F1178" t="s">
        <v>1906</v>
      </c>
      <c r="G1178" s="47" t="s">
        <v>2307</v>
      </c>
      <c r="H1178" s="44">
        <v>2124</v>
      </c>
      <c r="I1178" s="197" t="s">
        <v>44</v>
      </c>
      <c r="J1178" s="177" t="str">
        <f>IF(ISBLANK(INDEX('Policy Characteristics'!D:D,MATCH($C1178,'Policy Characteristics'!$C:$C,0))),"",INDEX('Policy Characteristics'!D:D,MATCH($C1178,'Policy Characteristics'!$C:$C,0)))</f>
        <v>Hydrogen Combustion</v>
      </c>
      <c r="K1178" s="176" t="str">
        <f>IF(ISBLANK(INDEX('Policy Characteristics'!E:E,MATCH($C1178,'Policy Characteristics'!$C:$C,0))),"",INDEX('Policy Characteristics'!E:E,MATCH($C1178,'Policy Characteristics'!$C:$C,0)))</f>
        <v>indst shift to hydrogen</v>
      </c>
      <c r="L1178" s="176">
        <f>IF(ISBLANK(INDEX('Policy Characteristics'!F:F,MATCH($C1178,'Policy Characteristics'!$C:$C,0))),"",INDEX('Policy Characteristics'!F:F,MATCH($C1178,'Policy Characteristics'!$C:$C,0)))</f>
        <v>0</v>
      </c>
      <c r="M1178" s="176">
        <f>IF(ISBLANK(INDEX('Policy Characteristics'!G:G,MATCH($C1178,'Policy Characteristics'!$C:$C,0))),"",INDEX('Policy Characteristics'!G:G,MATCH($C1178,'Policy Characteristics'!$C:$C,0)))</f>
        <v>1</v>
      </c>
      <c r="N1178" s="176">
        <f>IF(ISBLANK(INDEX('Policy Characteristics'!H:H,MATCH($C1178,'Policy Characteristics'!$C:$C,0))),"",INDEX('Policy Characteristics'!H:H,MATCH($C1178,'Policy Characteristics'!$C:$C,0)))</f>
        <v>0.01</v>
      </c>
      <c r="O1178" s="176" t="str">
        <f>IF(ISBLANK(INDEX('Policy Characteristics'!I:I,MATCH($C1178,'Policy Characteristics'!$C:$C,0))),"",INDEX('Policy Characteristics'!I:I,MATCH($C1178,'Policy Characteristics'!$C:$C,0)))</f>
        <v>% of fuel shifted</v>
      </c>
      <c r="P1178" s="176" t="str">
        <f>IF(ISBLANK(INDEX('Policy Characteristics'!J:J,MATCH($C1178,'Policy Characteristics'!$C:$C,0))),"",INDEX('Policy Characteristics'!J:J,MATCH($C1178,'Policy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78" s="176" t="str">
        <f>IF(ISBLANK(INDEX('Policy Characteristics'!K:K,MATCH($C1178,'Policy Characteristics'!$C:$C,0))),"",INDEX('Policy Characteristics'!K:K,MATCH($C1178,'Policy Characteristics'!$C:$C,0)))</f>
        <v>industry-ag-main.html#fuel-switching</v>
      </c>
      <c r="R1178" s="176" t="str">
        <f>IF(ISBLANK(INDEX('Policy Characteristics'!L:L,MATCH($C1178,'Policy Characteristics'!$C:$C,0))),"",INDEX('Policy Characteristics'!L:L,MATCH($C1178,'Policy Characteristics'!$C:$C,0)))</f>
        <v>industry-elec-and-hydrogen.html</v>
      </c>
    </row>
    <row r="1179" spans="1:18" s="2" customFormat="1" x14ac:dyDescent="0.25">
      <c r="A1179" s="176" t="str">
        <f>IF(ISBLANK(INDEX('Policy Characteristics'!A:A,MATCH($C1179,'Policy Characteristics'!$C:$C,0))),"",INDEX('Policy Characteristics'!A:A,MATCH($C1179,'Policy Characteristics'!$C:$C,0)))</f>
        <v>Industry</v>
      </c>
      <c r="B1179" s="184" t="str">
        <f>IF(ISBLANK(INDEX('Policy Characteristics'!B:B,MATCH($C1179,'Policy Characteristics'!$C:$C,0))),"",INDEX('Policy Characteristics'!B:B,MATCH($C1179,'Policy Characteristics'!$C:$C,0)))</f>
        <v>Hydrogen Combustion</v>
      </c>
      <c r="C1179" s="176" t="str">
        <f t="shared" si="45"/>
        <v>Fraction of Eligible Industrial Energy Use Shifted to Hydrogen</v>
      </c>
      <c r="D1179" s="6" t="s">
        <v>1943</v>
      </c>
      <c r="E1179" s="1" t="s">
        <v>2301</v>
      </c>
      <c r="F1179" t="s">
        <v>1906</v>
      </c>
      <c r="G1179" s="47" t="s">
        <v>2308</v>
      </c>
      <c r="H1179" s="44">
        <v>2125</v>
      </c>
      <c r="I1179" s="197" t="s">
        <v>43</v>
      </c>
      <c r="J1179" s="177" t="str">
        <f>IF(ISBLANK(INDEX('Policy Characteristics'!D:D,MATCH($C1179,'Policy Characteristics'!$C:$C,0))),"",INDEX('Policy Characteristics'!D:D,MATCH($C1179,'Policy Characteristics'!$C:$C,0)))</f>
        <v>Hydrogen Combustion</v>
      </c>
      <c r="K1179" s="176" t="str">
        <f>IF(ISBLANK(INDEX('Policy Characteristics'!E:E,MATCH($C1179,'Policy Characteristics'!$C:$C,0))),"",INDEX('Policy Characteristics'!E:E,MATCH($C1179,'Policy Characteristics'!$C:$C,0)))</f>
        <v>indst shift to hydrogen</v>
      </c>
      <c r="L1179" s="176">
        <f>IF(ISBLANK(INDEX('Policy Characteristics'!F:F,MATCH($C1179,'Policy Characteristics'!$C:$C,0))),"",INDEX('Policy Characteristics'!F:F,MATCH($C1179,'Policy Characteristics'!$C:$C,0)))</f>
        <v>0</v>
      </c>
      <c r="M1179" s="176">
        <f>IF(ISBLANK(INDEX('Policy Characteristics'!G:G,MATCH($C1179,'Policy Characteristics'!$C:$C,0))),"",INDEX('Policy Characteristics'!G:G,MATCH($C1179,'Policy Characteristics'!$C:$C,0)))</f>
        <v>1</v>
      </c>
      <c r="N1179" s="176">
        <f>IF(ISBLANK(INDEX('Policy Characteristics'!H:H,MATCH($C1179,'Policy Characteristics'!$C:$C,0))),"",INDEX('Policy Characteristics'!H:H,MATCH($C1179,'Policy Characteristics'!$C:$C,0)))</f>
        <v>0.01</v>
      </c>
      <c r="O1179" s="176" t="str">
        <f>IF(ISBLANK(INDEX('Policy Characteristics'!I:I,MATCH($C1179,'Policy Characteristics'!$C:$C,0))),"",INDEX('Policy Characteristics'!I:I,MATCH($C1179,'Policy Characteristics'!$C:$C,0)))</f>
        <v>% of fuel shifted</v>
      </c>
      <c r="P1179" s="176" t="str">
        <f>IF(ISBLANK(INDEX('Policy Characteristics'!J:J,MATCH($C1179,'Policy Characteristics'!$C:$C,0))),"",INDEX('Policy Characteristics'!J:J,MATCH($C1179,'Policy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79" s="176" t="str">
        <f>IF(ISBLANK(INDEX('Policy Characteristics'!K:K,MATCH($C1179,'Policy Characteristics'!$C:$C,0))),"",INDEX('Policy Characteristics'!K:K,MATCH($C1179,'Policy Characteristics'!$C:$C,0)))</f>
        <v>industry-ag-main.html#fuel-switching</v>
      </c>
      <c r="R1179" s="176" t="str">
        <f>IF(ISBLANK(INDEX('Policy Characteristics'!L:L,MATCH($C1179,'Policy Characteristics'!$C:$C,0))),"",INDEX('Policy Characteristics'!L:L,MATCH($C1179,'Policy Characteristics'!$C:$C,0)))</f>
        <v>industry-elec-and-hydrogen.html</v>
      </c>
    </row>
    <row r="1180" spans="1:18" s="2" customFormat="1" x14ac:dyDescent="0.25">
      <c r="A1180" s="176" t="str">
        <f>IF(ISBLANK(INDEX('Policy Characteristics'!A:A,MATCH($C1180,'Policy Characteristics'!$C:$C,0))),"",INDEX('Policy Characteristics'!A:A,MATCH($C1180,'Policy Characteristics'!$C:$C,0)))</f>
        <v>Industry</v>
      </c>
      <c r="B1180" s="184" t="str">
        <f>IF(ISBLANK(INDEX('Policy Characteristics'!B:B,MATCH($C1180,'Policy Characteristics'!$C:$C,0))),"",INDEX('Policy Characteristics'!B:B,MATCH($C1180,'Policy Characteristics'!$C:$C,0)))</f>
        <v>Hydrogen Combustion</v>
      </c>
      <c r="C1180" s="176" t="str">
        <f t="shared" si="45"/>
        <v>Fraction of Eligible Industrial Energy Use Shifted to Hydrogen</v>
      </c>
      <c r="D1180" s="6" t="s">
        <v>1943</v>
      </c>
      <c r="E1180" s="1" t="s">
        <v>2302</v>
      </c>
      <c r="F1180" t="s">
        <v>1906</v>
      </c>
      <c r="G1180" s="47" t="s">
        <v>2309</v>
      </c>
      <c r="H1180" s="44">
        <v>2126</v>
      </c>
      <c r="I1180" s="197" t="s">
        <v>44</v>
      </c>
      <c r="J1180" s="177" t="str">
        <f>IF(ISBLANK(INDEX('Policy Characteristics'!D:D,MATCH($C1180,'Policy Characteristics'!$C:$C,0))),"",INDEX('Policy Characteristics'!D:D,MATCH($C1180,'Policy Characteristics'!$C:$C,0)))</f>
        <v>Hydrogen Combustion</v>
      </c>
      <c r="K1180" s="176" t="str">
        <f>IF(ISBLANK(INDEX('Policy Characteristics'!E:E,MATCH($C1180,'Policy Characteristics'!$C:$C,0))),"",INDEX('Policy Characteristics'!E:E,MATCH($C1180,'Policy Characteristics'!$C:$C,0)))</f>
        <v>indst shift to hydrogen</v>
      </c>
      <c r="L1180" s="176">
        <f>IF(ISBLANK(INDEX('Policy Characteristics'!F:F,MATCH($C1180,'Policy Characteristics'!$C:$C,0))),"",INDEX('Policy Characteristics'!F:F,MATCH($C1180,'Policy Characteristics'!$C:$C,0)))</f>
        <v>0</v>
      </c>
      <c r="M1180" s="176">
        <f>IF(ISBLANK(INDEX('Policy Characteristics'!G:G,MATCH($C1180,'Policy Characteristics'!$C:$C,0))),"",INDEX('Policy Characteristics'!G:G,MATCH($C1180,'Policy Characteristics'!$C:$C,0)))</f>
        <v>1</v>
      </c>
      <c r="N1180" s="176">
        <f>IF(ISBLANK(INDEX('Policy Characteristics'!H:H,MATCH($C1180,'Policy Characteristics'!$C:$C,0))),"",INDEX('Policy Characteristics'!H:H,MATCH($C1180,'Policy Characteristics'!$C:$C,0)))</f>
        <v>0.01</v>
      </c>
      <c r="O1180" s="176" t="str">
        <f>IF(ISBLANK(INDEX('Policy Characteristics'!I:I,MATCH($C1180,'Policy Characteristics'!$C:$C,0))),"",INDEX('Policy Characteristics'!I:I,MATCH($C1180,'Policy Characteristics'!$C:$C,0)))</f>
        <v>% of fuel shifted</v>
      </c>
      <c r="P1180" s="176" t="str">
        <f>IF(ISBLANK(INDEX('Policy Characteristics'!J:J,MATCH($C1180,'Policy Characteristics'!$C:$C,0))),"",INDEX('Policy Characteristics'!J:J,MATCH($C1180,'Policy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80" s="176" t="str">
        <f>IF(ISBLANK(INDEX('Policy Characteristics'!K:K,MATCH($C1180,'Policy Characteristics'!$C:$C,0))),"",INDEX('Policy Characteristics'!K:K,MATCH($C1180,'Policy Characteristics'!$C:$C,0)))</f>
        <v>industry-ag-main.html#fuel-switching</v>
      </c>
      <c r="R1180" s="176" t="str">
        <f>IF(ISBLANK(INDEX('Policy Characteristics'!L:L,MATCH($C1180,'Policy Characteristics'!$C:$C,0))),"",INDEX('Policy Characteristics'!L:L,MATCH($C1180,'Policy Characteristics'!$C:$C,0)))</f>
        <v>industry-elec-and-hydrogen.html</v>
      </c>
    </row>
    <row r="1181" spans="1:18" s="2" customFormat="1" x14ac:dyDescent="0.25">
      <c r="A1181" s="176" t="str">
        <f>IF(ISBLANK(INDEX('Policy Characteristics'!A:A,MATCH($C1181,'Policy Characteristics'!$C:$C,0))),"",INDEX('Policy Characteristics'!A:A,MATCH($C1181,'Policy Characteristics'!$C:$C,0)))</f>
        <v>Industry</v>
      </c>
      <c r="B1181" s="184" t="str">
        <f>IF(ISBLANK(INDEX('Policy Characteristics'!B:B,MATCH($C1181,'Policy Characteristics'!$C:$C,0))),"",INDEX('Policy Characteristics'!B:B,MATCH($C1181,'Policy Characteristics'!$C:$C,0)))</f>
        <v>Hydrogen Combustion</v>
      </c>
      <c r="C1181" s="176" t="str">
        <f t="shared" si="45"/>
        <v>Fraction of Eligible Industrial Energy Use Shifted to Hydrogen</v>
      </c>
      <c r="D1181" s="6" t="s">
        <v>1943</v>
      </c>
      <c r="E1181" s="1" t="s">
        <v>2303</v>
      </c>
      <c r="F1181" t="s">
        <v>1906</v>
      </c>
      <c r="G1181" s="47" t="s">
        <v>2310</v>
      </c>
      <c r="H1181" s="44">
        <v>2127</v>
      </c>
      <c r="I1181" s="197" t="s">
        <v>43</v>
      </c>
      <c r="J1181" s="177" t="str">
        <f>IF(ISBLANK(INDEX('Policy Characteristics'!D:D,MATCH($C1181,'Policy Characteristics'!$C:$C,0))),"",INDEX('Policy Characteristics'!D:D,MATCH($C1181,'Policy Characteristics'!$C:$C,0)))</f>
        <v>Hydrogen Combustion</v>
      </c>
      <c r="K1181" s="176" t="str">
        <f>IF(ISBLANK(INDEX('Policy Characteristics'!E:E,MATCH($C1181,'Policy Characteristics'!$C:$C,0))),"",INDEX('Policy Characteristics'!E:E,MATCH($C1181,'Policy Characteristics'!$C:$C,0)))</f>
        <v>indst shift to hydrogen</v>
      </c>
      <c r="L1181" s="176">
        <f>IF(ISBLANK(INDEX('Policy Characteristics'!F:F,MATCH($C1181,'Policy Characteristics'!$C:$C,0))),"",INDEX('Policy Characteristics'!F:F,MATCH($C1181,'Policy Characteristics'!$C:$C,0)))</f>
        <v>0</v>
      </c>
      <c r="M1181" s="176">
        <f>IF(ISBLANK(INDEX('Policy Characteristics'!G:G,MATCH($C1181,'Policy Characteristics'!$C:$C,0))),"",INDEX('Policy Characteristics'!G:G,MATCH($C1181,'Policy Characteristics'!$C:$C,0)))</f>
        <v>1</v>
      </c>
      <c r="N1181" s="176">
        <f>IF(ISBLANK(INDEX('Policy Characteristics'!H:H,MATCH($C1181,'Policy Characteristics'!$C:$C,0))),"",INDEX('Policy Characteristics'!H:H,MATCH($C1181,'Policy Characteristics'!$C:$C,0)))</f>
        <v>0.01</v>
      </c>
      <c r="O1181" s="176" t="str">
        <f>IF(ISBLANK(INDEX('Policy Characteristics'!I:I,MATCH($C1181,'Policy Characteristics'!$C:$C,0))),"",INDEX('Policy Characteristics'!I:I,MATCH($C1181,'Policy Characteristics'!$C:$C,0)))</f>
        <v>% of fuel shifted</v>
      </c>
      <c r="P1181" s="176" t="str">
        <f>IF(ISBLANK(INDEX('Policy Characteristics'!J:J,MATCH($C1181,'Policy Characteristics'!$C:$C,0))),"",INDEX('Policy Characteristics'!J:J,MATCH($C1181,'Policy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81" s="176" t="str">
        <f>IF(ISBLANK(INDEX('Policy Characteristics'!K:K,MATCH($C1181,'Policy Characteristics'!$C:$C,0))),"",INDEX('Policy Characteristics'!K:K,MATCH($C1181,'Policy Characteristics'!$C:$C,0)))</f>
        <v>industry-ag-main.html#fuel-switching</v>
      </c>
      <c r="R1181" s="176" t="str">
        <f>IF(ISBLANK(INDEX('Policy Characteristics'!L:L,MATCH($C1181,'Policy Characteristics'!$C:$C,0))),"",INDEX('Policy Characteristics'!L:L,MATCH($C1181,'Policy Characteristics'!$C:$C,0)))</f>
        <v>industry-elec-and-hydrogen.html</v>
      </c>
    </row>
    <row r="1182" spans="1:18" s="2" customFormat="1" x14ac:dyDescent="0.25">
      <c r="A1182" s="176" t="str">
        <f>IF(ISBLANK(INDEX('Policy Characteristics'!A:A,MATCH($C1182,'Policy Characteristics'!$C:$C,0))),"",INDEX('Policy Characteristics'!A:A,MATCH($C1182,'Policy Characteristics'!$C:$C,0)))</f>
        <v>Industry</v>
      </c>
      <c r="B1182" s="184" t="str">
        <f>IF(ISBLANK(INDEX('Policy Characteristics'!B:B,MATCH($C1182,'Policy Characteristics'!$C:$C,0))),"",INDEX('Policy Characteristics'!B:B,MATCH($C1182,'Policy Characteristics'!$C:$C,0)))</f>
        <v>Hydrogen Combustion</v>
      </c>
      <c r="C1182" s="176" t="str">
        <f t="shared" si="45"/>
        <v>Fraction of Eligible Industrial Energy Use Shifted to Hydrogen</v>
      </c>
      <c r="D1182" s="6" t="s">
        <v>1943</v>
      </c>
      <c r="E1182" s="1" t="s">
        <v>2304</v>
      </c>
      <c r="F1182" t="s">
        <v>1906</v>
      </c>
      <c r="G1182" s="47" t="s">
        <v>2311</v>
      </c>
      <c r="H1182" s="44">
        <v>2128</v>
      </c>
      <c r="I1182" s="197" t="s">
        <v>44</v>
      </c>
      <c r="J1182" s="177" t="str">
        <f>IF(ISBLANK(INDEX('Policy Characteristics'!D:D,MATCH($C1182,'Policy Characteristics'!$C:$C,0))),"",INDEX('Policy Characteristics'!D:D,MATCH($C1182,'Policy Characteristics'!$C:$C,0)))</f>
        <v>Hydrogen Combustion</v>
      </c>
      <c r="K1182" s="176" t="str">
        <f>IF(ISBLANK(INDEX('Policy Characteristics'!E:E,MATCH($C1182,'Policy Characteristics'!$C:$C,0))),"",INDEX('Policy Characteristics'!E:E,MATCH($C1182,'Policy Characteristics'!$C:$C,0)))</f>
        <v>indst shift to hydrogen</v>
      </c>
      <c r="L1182" s="176">
        <f>IF(ISBLANK(INDEX('Policy Characteristics'!F:F,MATCH($C1182,'Policy Characteristics'!$C:$C,0))),"",INDEX('Policy Characteristics'!F:F,MATCH($C1182,'Policy Characteristics'!$C:$C,0)))</f>
        <v>0</v>
      </c>
      <c r="M1182" s="176">
        <f>IF(ISBLANK(INDEX('Policy Characteristics'!G:G,MATCH($C1182,'Policy Characteristics'!$C:$C,0))),"",INDEX('Policy Characteristics'!G:G,MATCH($C1182,'Policy Characteristics'!$C:$C,0)))</f>
        <v>1</v>
      </c>
      <c r="N1182" s="176">
        <f>IF(ISBLANK(INDEX('Policy Characteristics'!H:H,MATCH($C1182,'Policy Characteristics'!$C:$C,0))),"",INDEX('Policy Characteristics'!H:H,MATCH($C1182,'Policy Characteristics'!$C:$C,0)))</f>
        <v>0.01</v>
      </c>
      <c r="O1182" s="176" t="str">
        <f>IF(ISBLANK(INDEX('Policy Characteristics'!I:I,MATCH($C1182,'Policy Characteristics'!$C:$C,0))),"",INDEX('Policy Characteristics'!I:I,MATCH($C1182,'Policy Characteristics'!$C:$C,0)))</f>
        <v>% of fuel shifted</v>
      </c>
      <c r="P1182" s="176" t="str">
        <f>IF(ISBLANK(INDEX('Policy Characteristics'!J:J,MATCH($C1182,'Policy Characteristics'!$C:$C,0))),"",INDEX('Policy Characteristics'!J:J,MATCH($C1182,'Policy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82" s="176" t="str">
        <f>IF(ISBLANK(INDEX('Policy Characteristics'!K:K,MATCH($C1182,'Policy Characteristics'!$C:$C,0))),"",INDEX('Policy Characteristics'!K:K,MATCH($C1182,'Policy Characteristics'!$C:$C,0)))</f>
        <v>industry-ag-main.html#fuel-switching</v>
      </c>
      <c r="R1182" s="176" t="str">
        <f>IF(ISBLANK(INDEX('Policy Characteristics'!L:L,MATCH($C1182,'Policy Characteristics'!$C:$C,0))),"",INDEX('Policy Characteristics'!L:L,MATCH($C1182,'Policy Characteristics'!$C:$C,0)))</f>
        <v>industry-elec-and-hydrogen.html</v>
      </c>
    </row>
    <row r="1183" spans="1:18" s="2" customFormat="1" x14ac:dyDescent="0.25">
      <c r="A1183" s="176" t="str">
        <f>IF(ISBLANK(INDEX('Policy Characteristics'!A:A,MATCH($C1183,'Policy Characteristics'!$C:$C,0))),"",INDEX('Policy Characteristics'!A:A,MATCH($C1183,'Policy Characteristics'!$C:$C,0)))</f>
        <v>Industry</v>
      </c>
      <c r="B1183" s="184" t="str">
        <f>IF(ISBLANK(INDEX('Policy Characteristics'!B:B,MATCH($C1183,'Policy Characteristics'!$C:$C,0))),"",INDEX('Policy Characteristics'!B:B,MATCH($C1183,'Policy Characteristics'!$C:$C,0)))</f>
        <v>Hydrogen Combustion</v>
      </c>
      <c r="C1183" s="176" t="str">
        <f t="shared" si="45"/>
        <v>Fraction of Eligible Industrial Energy Use Shifted to Hydrogen</v>
      </c>
      <c r="D1183" s="6" t="s">
        <v>1943</v>
      </c>
      <c r="E1183" s="1" t="s">
        <v>2444</v>
      </c>
      <c r="F1183" t="s">
        <v>1906</v>
      </c>
      <c r="G1183" s="47" t="s">
        <v>2444</v>
      </c>
      <c r="H1183" s="44">
        <v>2129</v>
      </c>
      <c r="I1183" s="197" t="s">
        <v>44</v>
      </c>
      <c r="J1183" s="177" t="str">
        <f>IF(ISBLANK(INDEX('Policy Characteristics'!D:D,MATCH($C1183,'Policy Characteristics'!$C:$C,0))),"",INDEX('Policy Characteristics'!D:D,MATCH($C1183,'Policy Characteristics'!$C:$C,0)))</f>
        <v>Hydrogen Combustion</v>
      </c>
      <c r="K1183" s="176" t="str">
        <f>IF(ISBLANK(INDEX('Policy Characteristics'!E:E,MATCH($C1183,'Policy Characteristics'!$C:$C,0))),"",INDEX('Policy Characteristics'!E:E,MATCH($C1183,'Policy Characteristics'!$C:$C,0)))</f>
        <v>indst shift to hydrogen</v>
      </c>
      <c r="L1183" s="176">
        <f>IF(ISBLANK(INDEX('Policy Characteristics'!F:F,MATCH($C1183,'Policy Characteristics'!$C:$C,0))),"",INDEX('Policy Characteristics'!F:F,MATCH($C1183,'Policy Characteristics'!$C:$C,0)))</f>
        <v>0</v>
      </c>
      <c r="M1183" s="176">
        <f>IF(ISBLANK(INDEX('Policy Characteristics'!G:G,MATCH($C1183,'Policy Characteristics'!$C:$C,0))),"",INDEX('Policy Characteristics'!G:G,MATCH($C1183,'Policy Characteristics'!$C:$C,0)))</f>
        <v>1</v>
      </c>
      <c r="N1183" s="176">
        <f>IF(ISBLANK(INDEX('Policy Characteristics'!H:H,MATCH($C1183,'Policy Characteristics'!$C:$C,0))),"",INDEX('Policy Characteristics'!H:H,MATCH($C1183,'Policy Characteristics'!$C:$C,0)))</f>
        <v>0.01</v>
      </c>
      <c r="O1183" s="176" t="str">
        <f>IF(ISBLANK(INDEX('Policy Characteristics'!I:I,MATCH($C1183,'Policy Characteristics'!$C:$C,0))),"",INDEX('Policy Characteristics'!I:I,MATCH($C1183,'Policy Characteristics'!$C:$C,0)))</f>
        <v>% of fuel shifted</v>
      </c>
      <c r="P1183" s="176" t="str">
        <f>IF(ISBLANK(INDEX('Policy Characteristics'!J:J,MATCH($C1183,'Policy Characteristics'!$C:$C,0))),"",INDEX('Policy Characteristics'!J:J,MATCH($C1183,'Policy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83" s="176" t="str">
        <f>IF(ISBLANK(INDEX('Policy Characteristics'!K:K,MATCH($C1183,'Policy Characteristics'!$C:$C,0))),"",INDEX('Policy Characteristics'!K:K,MATCH($C1183,'Policy Characteristics'!$C:$C,0)))</f>
        <v>industry-ag-main.html#fuel-switching</v>
      </c>
      <c r="R1183" s="176" t="str">
        <f>IF(ISBLANK(INDEX('Policy Characteristics'!L:L,MATCH($C1183,'Policy Characteristics'!$C:$C,0))),"",INDEX('Policy Characteristics'!L:L,MATCH($C1183,'Policy Characteristics'!$C:$C,0)))</f>
        <v>industry-elec-and-hydrogen.html</v>
      </c>
    </row>
    <row r="1184" spans="1:18" s="2" customFormat="1" x14ac:dyDescent="0.25">
      <c r="A1184" s="176" t="str">
        <f>IF(ISBLANK(INDEX('Policy Characteristics'!A:A,MATCH($C1184,'Policy Characteristics'!$C:$C,0))),"",INDEX('Policy Characteristics'!A:A,MATCH($C1184,'Policy Characteristics'!$C:$C,0)))</f>
        <v>Industry</v>
      </c>
      <c r="B1184" s="184" t="str">
        <f>IF(ISBLANK(INDEX('Policy Characteristics'!B:B,MATCH($C1184,'Policy Characteristics'!$C:$C,0))),"",INDEX('Policy Characteristics'!B:B,MATCH($C1184,'Policy Characteristics'!$C:$C,0)))</f>
        <v>Hydrogen Combustion</v>
      </c>
      <c r="C1184" s="176" t="str">
        <f t="shared" si="45"/>
        <v>Fraction of Eligible Industrial Energy Use Shifted to Hydrogen</v>
      </c>
      <c r="D1184" s="6" t="s">
        <v>1944</v>
      </c>
      <c r="E1184" s="1" t="s">
        <v>2298</v>
      </c>
      <c r="F1184" t="s">
        <v>1907</v>
      </c>
      <c r="G1184" s="47" t="s">
        <v>2305</v>
      </c>
      <c r="H1184" s="44">
        <v>2130</v>
      </c>
      <c r="I1184" s="197" t="s">
        <v>43</v>
      </c>
      <c r="J1184" s="177" t="str">
        <f>IF(ISBLANK(INDEX('Policy Characteristics'!D:D,MATCH($C1184,'Policy Characteristics'!$C:$C,0))),"",INDEX('Policy Characteristics'!D:D,MATCH($C1184,'Policy Characteristics'!$C:$C,0)))</f>
        <v>Hydrogen Combustion</v>
      </c>
      <c r="K1184" s="176" t="str">
        <f>IF(ISBLANK(INDEX('Policy Characteristics'!E:E,MATCH($C1184,'Policy Characteristics'!$C:$C,0))),"",INDEX('Policy Characteristics'!E:E,MATCH($C1184,'Policy Characteristics'!$C:$C,0)))</f>
        <v>indst shift to hydrogen</v>
      </c>
      <c r="L1184" s="176">
        <f>IF(ISBLANK(INDEX('Policy Characteristics'!F:F,MATCH($C1184,'Policy Characteristics'!$C:$C,0))),"",INDEX('Policy Characteristics'!F:F,MATCH($C1184,'Policy Characteristics'!$C:$C,0)))</f>
        <v>0</v>
      </c>
      <c r="M1184" s="176">
        <f>IF(ISBLANK(INDEX('Policy Characteristics'!G:G,MATCH($C1184,'Policy Characteristics'!$C:$C,0))),"",INDEX('Policy Characteristics'!G:G,MATCH($C1184,'Policy Characteristics'!$C:$C,0)))</f>
        <v>1</v>
      </c>
      <c r="N1184" s="176">
        <f>IF(ISBLANK(INDEX('Policy Characteristics'!H:H,MATCH($C1184,'Policy Characteristics'!$C:$C,0))),"",INDEX('Policy Characteristics'!H:H,MATCH($C1184,'Policy Characteristics'!$C:$C,0)))</f>
        <v>0.01</v>
      </c>
      <c r="O1184" s="176" t="str">
        <f>IF(ISBLANK(INDEX('Policy Characteristics'!I:I,MATCH($C1184,'Policy Characteristics'!$C:$C,0))),"",INDEX('Policy Characteristics'!I:I,MATCH($C1184,'Policy Characteristics'!$C:$C,0)))</f>
        <v>% of fuel shifted</v>
      </c>
      <c r="P1184" s="176" t="str">
        <f>IF(ISBLANK(INDEX('Policy Characteristics'!J:J,MATCH($C1184,'Policy Characteristics'!$C:$C,0))),"",INDEX('Policy Characteristics'!J:J,MATCH($C1184,'Policy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84" s="176" t="str">
        <f>IF(ISBLANK(INDEX('Policy Characteristics'!K:K,MATCH($C1184,'Policy Characteristics'!$C:$C,0))),"",INDEX('Policy Characteristics'!K:K,MATCH($C1184,'Policy Characteristics'!$C:$C,0)))</f>
        <v>industry-ag-main.html#fuel-switching</v>
      </c>
      <c r="R1184" s="176" t="str">
        <f>IF(ISBLANK(INDEX('Policy Characteristics'!L:L,MATCH($C1184,'Policy Characteristics'!$C:$C,0))),"",INDEX('Policy Characteristics'!L:L,MATCH($C1184,'Policy Characteristics'!$C:$C,0)))</f>
        <v>industry-elec-and-hydrogen.html</v>
      </c>
    </row>
    <row r="1185" spans="1:18" s="2" customFormat="1" x14ac:dyDescent="0.25">
      <c r="A1185" s="176" t="str">
        <f>IF(ISBLANK(INDEX('Policy Characteristics'!A:A,MATCH($C1185,'Policy Characteristics'!$C:$C,0))),"",INDEX('Policy Characteristics'!A:A,MATCH($C1185,'Policy Characteristics'!$C:$C,0)))</f>
        <v>Industry</v>
      </c>
      <c r="B1185" s="184" t="str">
        <f>IF(ISBLANK(INDEX('Policy Characteristics'!B:B,MATCH($C1185,'Policy Characteristics'!$C:$C,0))),"",INDEX('Policy Characteristics'!B:B,MATCH($C1185,'Policy Characteristics'!$C:$C,0)))</f>
        <v>Hydrogen Combustion</v>
      </c>
      <c r="C1185" s="176" t="str">
        <f t="shared" si="45"/>
        <v>Fraction of Eligible Industrial Energy Use Shifted to Hydrogen</v>
      </c>
      <c r="D1185" s="6" t="s">
        <v>1944</v>
      </c>
      <c r="E1185" s="1" t="s">
        <v>2299</v>
      </c>
      <c r="F1185" t="s">
        <v>1907</v>
      </c>
      <c r="G1185" s="47" t="s">
        <v>2306</v>
      </c>
      <c r="H1185" s="44">
        <v>2131</v>
      </c>
      <c r="I1185" s="197" t="s">
        <v>43</v>
      </c>
      <c r="J1185" s="177" t="str">
        <f>IF(ISBLANK(INDEX('Policy Characteristics'!D:D,MATCH($C1185,'Policy Characteristics'!$C:$C,0))),"",INDEX('Policy Characteristics'!D:D,MATCH($C1185,'Policy Characteristics'!$C:$C,0)))</f>
        <v>Hydrogen Combustion</v>
      </c>
      <c r="K1185" s="176" t="str">
        <f>IF(ISBLANK(INDEX('Policy Characteristics'!E:E,MATCH($C1185,'Policy Characteristics'!$C:$C,0))),"",INDEX('Policy Characteristics'!E:E,MATCH($C1185,'Policy Characteristics'!$C:$C,0)))</f>
        <v>indst shift to hydrogen</v>
      </c>
      <c r="L1185" s="176">
        <f>IF(ISBLANK(INDEX('Policy Characteristics'!F:F,MATCH($C1185,'Policy Characteristics'!$C:$C,0))),"",INDEX('Policy Characteristics'!F:F,MATCH($C1185,'Policy Characteristics'!$C:$C,0)))</f>
        <v>0</v>
      </c>
      <c r="M1185" s="176">
        <f>IF(ISBLANK(INDEX('Policy Characteristics'!G:G,MATCH($C1185,'Policy Characteristics'!$C:$C,0))),"",INDEX('Policy Characteristics'!G:G,MATCH($C1185,'Policy Characteristics'!$C:$C,0)))</f>
        <v>1</v>
      </c>
      <c r="N1185" s="176">
        <f>IF(ISBLANK(INDEX('Policy Characteristics'!H:H,MATCH($C1185,'Policy Characteristics'!$C:$C,0))),"",INDEX('Policy Characteristics'!H:H,MATCH($C1185,'Policy Characteristics'!$C:$C,0)))</f>
        <v>0.01</v>
      </c>
      <c r="O1185" s="176" t="str">
        <f>IF(ISBLANK(INDEX('Policy Characteristics'!I:I,MATCH($C1185,'Policy Characteristics'!$C:$C,0))),"",INDEX('Policy Characteristics'!I:I,MATCH($C1185,'Policy Characteristics'!$C:$C,0)))</f>
        <v>% of fuel shifted</v>
      </c>
      <c r="P1185" s="176" t="str">
        <f>IF(ISBLANK(INDEX('Policy Characteristics'!J:J,MATCH($C1185,'Policy Characteristics'!$C:$C,0))),"",INDEX('Policy Characteristics'!J:J,MATCH($C1185,'Policy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85" s="176" t="str">
        <f>IF(ISBLANK(INDEX('Policy Characteristics'!K:K,MATCH($C1185,'Policy Characteristics'!$C:$C,0))),"",INDEX('Policy Characteristics'!K:K,MATCH($C1185,'Policy Characteristics'!$C:$C,0)))</f>
        <v>industry-ag-main.html#fuel-switching</v>
      </c>
      <c r="R1185" s="176" t="str">
        <f>IF(ISBLANK(INDEX('Policy Characteristics'!L:L,MATCH($C1185,'Policy Characteristics'!$C:$C,0))),"",INDEX('Policy Characteristics'!L:L,MATCH($C1185,'Policy Characteristics'!$C:$C,0)))</f>
        <v>industry-elec-and-hydrogen.html</v>
      </c>
    </row>
    <row r="1186" spans="1:18" s="2" customFormat="1" x14ac:dyDescent="0.25">
      <c r="A1186" s="176" t="str">
        <f>IF(ISBLANK(INDEX('Policy Characteristics'!A:A,MATCH($C1186,'Policy Characteristics'!$C:$C,0))),"",INDEX('Policy Characteristics'!A:A,MATCH($C1186,'Policy Characteristics'!$C:$C,0)))</f>
        <v>Industry</v>
      </c>
      <c r="B1186" s="184" t="str">
        <f>IF(ISBLANK(INDEX('Policy Characteristics'!B:B,MATCH($C1186,'Policy Characteristics'!$C:$C,0))),"",INDEX('Policy Characteristics'!B:B,MATCH($C1186,'Policy Characteristics'!$C:$C,0)))</f>
        <v>Hydrogen Combustion</v>
      </c>
      <c r="C1186" s="176" t="str">
        <f t="shared" si="45"/>
        <v>Fraction of Eligible Industrial Energy Use Shifted to Hydrogen</v>
      </c>
      <c r="D1186" s="6" t="s">
        <v>1944</v>
      </c>
      <c r="E1186" s="1" t="s">
        <v>2300</v>
      </c>
      <c r="F1186" t="s">
        <v>1907</v>
      </c>
      <c r="G1186" s="47" t="s">
        <v>2307</v>
      </c>
      <c r="H1186" s="44">
        <v>2132</v>
      </c>
      <c r="I1186" s="47" t="s">
        <v>43</v>
      </c>
      <c r="J1186" s="177" t="str">
        <f>IF(ISBLANK(INDEX('Policy Characteristics'!D:D,MATCH($C1186,'Policy Characteristics'!$C:$C,0))),"",INDEX('Policy Characteristics'!D:D,MATCH($C1186,'Policy Characteristics'!$C:$C,0)))</f>
        <v>Hydrogen Combustion</v>
      </c>
      <c r="K1186" s="176" t="str">
        <f>IF(ISBLANK(INDEX('Policy Characteristics'!E:E,MATCH($C1186,'Policy Characteristics'!$C:$C,0))),"",INDEX('Policy Characteristics'!E:E,MATCH($C1186,'Policy Characteristics'!$C:$C,0)))</f>
        <v>indst shift to hydrogen</v>
      </c>
      <c r="L1186" s="176">
        <f>IF(ISBLANK(INDEX('Policy Characteristics'!F:F,MATCH($C1186,'Policy Characteristics'!$C:$C,0))),"",INDEX('Policy Characteristics'!F:F,MATCH($C1186,'Policy Characteristics'!$C:$C,0)))</f>
        <v>0</v>
      </c>
      <c r="M1186" s="176">
        <f>IF(ISBLANK(INDEX('Policy Characteristics'!G:G,MATCH($C1186,'Policy Characteristics'!$C:$C,0))),"",INDEX('Policy Characteristics'!G:G,MATCH($C1186,'Policy Characteristics'!$C:$C,0)))</f>
        <v>1</v>
      </c>
      <c r="N1186" s="176">
        <f>IF(ISBLANK(INDEX('Policy Characteristics'!H:H,MATCH($C1186,'Policy Characteristics'!$C:$C,0))),"",INDEX('Policy Characteristics'!H:H,MATCH($C1186,'Policy Characteristics'!$C:$C,0)))</f>
        <v>0.01</v>
      </c>
      <c r="O1186" s="176" t="str">
        <f>IF(ISBLANK(INDEX('Policy Characteristics'!I:I,MATCH($C1186,'Policy Characteristics'!$C:$C,0))),"",INDEX('Policy Characteristics'!I:I,MATCH($C1186,'Policy Characteristics'!$C:$C,0)))</f>
        <v>% of fuel shifted</v>
      </c>
      <c r="P1186" s="176" t="str">
        <f>IF(ISBLANK(INDEX('Policy Characteristics'!J:J,MATCH($C1186,'Policy Characteristics'!$C:$C,0))),"",INDEX('Policy Characteristics'!J:J,MATCH($C1186,'Policy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86" s="176" t="str">
        <f>IF(ISBLANK(INDEX('Policy Characteristics'!K:K,MATCH($C1186,'Policy Characteristics'!$C:$C,0))),"",INDEX('Policy Characteristics'!K:K,MATCH($C1186,'Policy Characteristics'!$C:$C,0)))</f>
        <v>industry-ag-main.html#fuel-switching</v>
      </c>
      <c r="R1186" s="176" t="str">
        <f>IF(ISBLANK(INDEX('Policy Characteristics'!L:L,MATCH($C1186,'Policy Characteristics'!$C:$C,0))),"",INDEX('Policy Characteristics'!L:L,MATCH($C1186,'Policy Characteristics'!$C:$C,0)))</f>
        <v>industry-elec-and-hydrogen.html</v>
      </c>
    </row>
    <row r="1187" spans="1:18" s="2" customFormat="1" x14ac:dyDescent="0.25">
      <c r="A1187" s="176" t="str">
        <f>IF(ISBLANK(INDEX('Policy Characteristics'!A:A,MATCH($C1187,'Policy Characteristics'!$C:$C,0))),"",INDEX('Policy Characteristics'!A:A,MATCH($C1187,'Policy Characteristics'!$C:$C,0)))</f>
        <v>Industry</v>
      </c>
      <c r="B1187" s="184" t="str">
        <f>IF(ISBLANK(INDEX('Policy Characteristics'!B:B,MATCH($C1187,'Policy Characteristics'!$C:$C,0))),"",INDEX('Policy Characteristics'!B:B,MATCH($C1187,'Policy Characteristics'!$C:$C,0)))</f>
        <v>Hydrogen Combustion</v>
      </c>
      <c r="C1187" s="176" t="str">
        <f t="shared" si="45"/>
        <v>Fraction of Eligible Industrial Energy Use Shifted to Hydrogen</v>
      </c>
      <c r="D1187" s="6" t="s">
        <v>1944</v>
      </c>
      <c r="E1187" s="1" t="s">
        <v>2301</v>
      </c>
      <c r="F1187" t="s">
        <v>1907</v>
      </c>
      <c r="G1187" s="47" t="s">
        <v>2308</v>
      </c>
      <c r="H1187" s="44">
        <v>2133</v>
      </c>
      <c r="I1187" s="197" t="s">
        <v>43</v>
      </c>
      <c r="J1187" s="177" t="str">
        <f>IF(ISBLANK(INDEX('Policy Characteristics'!D:D,MATCH($C1187,'Policy Characteristics'!$C:$C,0))),"",INDEX('Policy Characteristics'!D:D,MATCH($C1187,'Policy Characteristics'!$C:$C,0)))</f>
        <v>Hydrogen Combustion</v>
      </c>
      <c r="K1187" s="176" t="str">
        <f>IF(ISBLANK(INDEX('Policy Characteristics'!E:E,MATCH($C1187,'Policy Characteristics'!$C:$C,0))),"",INDEX('Policy Characteristics'!E:E,MATCH($C1187,'Policy Characteristics'!$C:$C,0)))</f>
        <v>indst shift to hydrogen</v>
      </c>
      <c r="L1187" s="176">
        <f>IF(ISBLANK(INDEX('Policy Characteristics'!F:F,MATCH($C1187,'Policy Characteristics'!$C:$C,0))),"",INDEX('Policy Characteristics'!F:F,MATCH($C1187,'Policy Characteristics'!$C:$C,0)))</f>
        <v>0</v>
      </c>
      <c r="M1187" s="176">
        <f>IF(ISBLANK(INDEX('Policy Characteristics'!G:G,MATCH($C1187,'Policy Characteristics'!$C:$C,0))),"",INDEX('Policy Characteristics'!G:G,MATCH($C1187,'Policy Characteristics'!$C:$C,0)))</f>
        <v>1</v>
      </c>
      <c r="N1187" s="176">
        <f>IF(ISBLANK(INDEX('Policy Characteristics'!H:H,MATCH($C1187,'Policy Characteristics'!$C:$C,0))),"",INDEX('Policy Characteristics'!H:H,MATCH($C1187,'Policy Characteristics'!$C:$C,0)))</f>
        <v>0.01</v>
      </c>
      <c r="O1187" s="176" t="str">
        <f>IF(ISBLANK(INDEX('Policy Characteristics'!I:I,MATCH($C1187,'Policy Characteristics'!$C:$C,0))),"",INDEX('Policy Characteristics'!I:I,MATCH($C1187,'Policy Characteristics'!$C:$C,0)))</f>
        <v>% of fuel shifted</v>
      </c>
      <c r="P1187" s="176" t="str">
        <f>IF(ISBLANK(INDEX('Policy Characteristics'!J:J,MATCH($C1187,'Policy Characteristics'!$C:$C,0))),"",INDEX('Policy Characteristics'!J:J,MATCH($C1187,'Policy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87" s="176" t="str">
        <f>IF(ISBLANK(INDEX('Policy Characteristics'!K:K,MATCH($C1187,'Policy Characteristics'!$C:$C,0))),"",INDEX('Policy Characteristics'!K:K,MATCH($C1187,'Policy Characteristics'!$C:$C,0)))</f>
        <v>industry-ag-main.html#fuel-switching</v>
      </c>
      <c r="R1187" s="176" t="str">
        <f>IF(ISBLANK(INDEX('Policy Characteristics'!L:L,MATCH($C1187,'Policy Characteristics'!$C:$C,0))),"",INDEX('Policy Characteristics'!L:L,MATCH($C1187,'Policy Characteristics'!$C:$C,0)))</f>
        <v>industry-elec-and-hydrogen.html</v>
      </c>
    </row>
    <row r="1188" spans="1:18" s="2" customFormat="1" x14ac:dyDescent="0.25">
      <c r="A1188" s="176" t="str">
        <f>IF(ISBLANK(INDEX('Policy Characteristics'!A:A,MATCH($C1188,'Policy Characteristics'!$C:$C,0))),"",INDEX('Policy Characteristics'!A:A,MATCH($C1188,'Policy Characteristics'!$C:$C,0)))</f>
        <v>Industry</v>
      </c>
      <c r="B1188" s="184" t="str">
        <f>IF(ISBLANK(INDEX('Policy Characteristics'!B:B,MATCH($C1188,'Policy Characteristics'!$C:$C,0))),"",INDEX('Policy Characteristics'!B:B,MATCH($C1188,'Policy Characteristics'!$C:$C,0)))</f>
        <v>Hydrogen Combustion</v>
      </c>
      <c r="C1188" s="176" t="str">
        <f t="shared" si="45"/>
        <v>Fraction of Eligible Industrial Energy Use Shifted to Hydrogen</v>
      </c>
      <c r="D1188" s="6" t="s">
        <v>1944</v>
      </c>
      <c r="E1188" s="1" t="s">
        <v>2302</v>
      </c>
      <c r="F1188" t="s">
        <v>1907</v>
      </c>
      <c r="G1188" s="47" t="s">
        <v>2309</v>
      </c>
      <c r="H1188" s="44">
        <v>2134</v>
      </c>
      <c r="I1188" s="197" t="s">
        <v>43</v>
      </c>
      <c r="J1188" s="177" t="str">
        <f>IF(ISBLANK(INDEX('Policy Characteristics'!D:D,MATCH($C1188,'Policy Characteristics'!$C:$C,0))),"",INDEX('Policy Characteristics'!D:D,MATCH($C1188,'Policy Characteristics'!$C:$C,0)))</f>
        <v>Hydrogen Combustion</v>
      </c>
      <c r="K1188" s="176" t="str">
        <f>IF(ISBLANK(INDEX('Policy Characteristics'!E:E,MATCH($C1188,'Policy Characteristics'!$C:$C,0))),"",INDEX('Policy Characteristics'!E:E,MATCH($C1188,'Policy Characteristics'!$C:$C,0)))</f>
        <v>indst shift to hydrogen</v>
      </c>
      <c r="L1188" s="176">
        <f>IF(ISBLANK(INDEX('Policy Characteristics'!F:F,MATCH($C1188,'Policy Characteristics'!$C:$C,0))),"",INDEX('Policy Characteristics'!F:F,MATCH($C1188,'Policy Characteristics'!$C:$C,0)))</f>
        <v>0</v>
      </c>
      <c r="M1188" s="176">
        <f>IF(ISBLANK(INDEX('Policy Characteristics'!G:G,MATCH($C1188,'Policy Characteristics'!$C:$C,0))),"",INDEX('Policy Characteristics'!G:G,MATCH($C1188,'Policy Characteristics'!$C:$C,0)))</f>
        <v>1</v>
      </c>
      <c r="N1188" s="176">
        <f>IF(ISBLANK(INDEX('Policy Characteristics'!H:H,MATCH($C1188,'Policy Characteristics'!$C:$C,0))),"",INDEX('Policy Characteristics'!H:H,MATCH($C1188,'Policy Characteristics'!$C:$C,0)))</f>
        <v>0.01</v>
      </c>
      <c r="O1188" s="176" t="str">
        <f>IF(ISBLANK(INDEX('Policy Characteristics'!I:I,MATCH($C1188,'Policy Characteristics'!$C:$C,0))),"",INDEX('Policy Characteristics'!I:I,MATCH($C1188,'Policy Characteristics'!$C:$C,0)))</f>
        <v>% of fuel shifted</v>
      </c>
      <c r="P1188" s="176" t="str">
        <f>IF(ISBLANK(INDEX('Policy Characteristics'!J:J,MATCH($C1188,'Policy Characteristics'!$C:$C,0))),"",INDEX('Policy Characteristics'!J:J,MATCH($C1188,'Policy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88" s="176" t="str">
        <f>IF(ISBLANK(INDEX('Policy Characteristics'!K:K,MATCH($C1188,'Policy Characteristics'!$C:$C,0))),"",INDEX('Policy Characteristics'!K:K,MATCH($C1188,'Policy Characteristics'!$C:$C,0)))</f>
        <v>industry-ag-main.html#fuel-switching</v>
      </c>
      <c r="R1188" s="176" t="str">
        <f>IF(ISBLANK(INDEX('Policy Characteristics'!L:L,MATCH($C1188,'Policy Characteristics'!$C:$C,0))),"",INDEX('Policy Characteristics'!L:L,MATCH($C1188,'Policy Characteristics'!$C:$C,0)))</f>
        <v>industry-elec-and-hydrogen.html</v>
      </c>
    </row>
    <row r="1189" spans="1:18" s="2" customFormat="1" x14ac:dyDescent="0.25">
      <c r="A1189" s="176" t="str">
        <f>IF(ISBLANK(INDEX('Policy Characteristics'!A:A,MATCH($C1189,'Policy Characteristics'!$C:$C,0))),"",INDEX('Policy Characteristics'!A:A,MATCH($C1189,'Policy Characteristics'!$C:$C,0)))</f>
        <v>Industry</v>
      </c>
      <c r="B1189" s="184" t="str">
        <f>IF(ISBLANK(INDEX('Policy Characteristics'!B:B,MATCH($C1189,'Policy Characteristics'!$C:$C,0))),"",INDEX('Policy Characteristics'!B:B,MATCH($C1189,'Policy Characteristics'!$C:$C,0)))</f>
        <v>Hydrogen Combustion</v>
      </c>
      <c r="C1189" s="176" t="str">
        <f t="shared" si="45"/>
        <v>Fraction of Eligible Industrial Energy Use Shifted to Hydrogen</v>
      </c>
      <c r="D1189" s="6" t="s">
        <v>1944</v>
      </c>
      <c r="E1189" s="1" t="s">
        <v>2303</v>
      </c>
      <c r="F1189" t="s">
        <v>1907</v>
      </c>
      <c r="G1189" s="47" t="s">
        <v>2310</v>
      </c>
      <c r="H1189" s="44">
        <v>2135</v>
      </c>
      <c r="I1189" s="197" t="s">
        <v>43</v>
      </c>
      <c r="J1189" s="177" t="str">
        <f>IF(ISBLANK(INDEX('Policy Characteristics'!D:D,MATCH($C1189,'Policy Characteristics'!$C:$C,0))),"",INDEX('Policy Characteristics'!D:D,MATCH($C1189,'Policy Characteristics'!$C:$C,0)))</f>
        <v>Hydrogen Combustion</v>
      </c>
      <c r="K1189" s="176" t="str">
        <f>IF(ISBLANK(INDEX('Policy Characteristics'!E:E,MATCH($C1189,'Policy Characteristics'!$C:$C,0))),"",INDEX('Policy Characteristics'!E:E,MATCH($C1189,'Policy Characteristics'!$C:$C,0)))</f>
        <v>indst shift to hydrogen</v>
      </c>
      <c r="L1189" s="176">
        <f>IF(ISBLANK(INDEX('Policy Characteristics'!F:F,MATCH($C1189,'Policy Characteristics'!$C:$C,0))),"",INDEX('Policy Characteristics'!F:F,MATCH($C1189,'Policy Characteristics'!$C:$C,0)))</f>
        <v>0</v>
      </c>
      <c r="M1189" s="176">
        <f>IF(ISBLANK(INDEX('Policy Characteristics'!G:G,MATCH($C1189,'Policy Characteristics'!$C:$C,0))),"",INDEX('Policy Characteristics'!G:G,MATCH($C1189,'Policy Characteristics'!$C:$C,0)))</f>
        <v>1</v>
      </c>
      <c r="N1189" s="176">
        <f>IF(ISBLANK(INDEX('Policy Characteristics'!H:H,MATCH($C1189,'Policy Characteristics'!$C:$C,0))),"",INDEX('Policy Characteristics'!H:H,MATCH($C1189,'Policy Characteristics'!$C:$C,0)))</f>
        <v>0.01</v>
      </c>
      <c r="O1189" s="176" t="str">
        <f>IF(ISBLANK(INDEX('Policy Characteristics'!I:I,MATCH($C1189,'Policy Characteristics'!$C:$C,0))),"",INDEX('Policy Characteristics'!I:I,MATCH($C1189,'Policy Characteristics'!$C:$C,0)))</f>
        <v>% of fuel shifted</v>
      </c>
      <c r="P1189" s="176" t="str">
        <f>IF(ISBLANK(INDEX('Policy Characteristics'!J:J,MATCH($C1189,'Policy Characteristics'!$C:$C,0))),"",INDEX('Policy Characteristics'!J:J,MATCH($C1189,'Policy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89" s="176" t="str">
        <f>IF(ISBLANK(INDEX('Policy Characteristics'!K:K,MATCH($C1189,'Policy Characteristics'!$C:$C,0))),"",INDEX('Policy Characteristics'!K:K,MATCH($C1189,'Policy Characteristics'!$C:$C,0)))</f>
        <v>industry-ag-main.html#fuel-switching</v>
      </c>
      <c r="R1189" s="176" t="str">
        <f>IF(ISBLANK(INDEX('Policy Characteristics'!L:L,MATCH($C1189,'Policy Characteristics'!$C:$C,0))),"",INDEX('Policy Characteristics'!L:L,MATCH($C1189,'Policy Characteristics'!$C:$C,0)))</f>
        <v>industry-elec-and-hydrogen.html</v>
      </c>
    </row>
    <row r="1190" spans="1:18" s="2" customFormat="1" x14ac:dyDescent="0.25">
      <c r="A1190" s="176" t="str">
        <f>IF(ISBLANK(INDEX('Policy Characteristics'!A:A,MATCH($C1190,'Policy Characteristics'!$C:$C,0))),"",INDEX('Policy Characteristics'!A:A,MATCH($C1190,'Policy Characteristics'!$C:$C,0)))</f>
        <v>Industry</v>
      </c>
      <c r="B1190" s="184" t="str">
        <f>IF(ISBLANK(INDEX('Policy Characteristics'!B:B,MATCH($C1190,'Policy Characteristics'!$C:$C,0))),"",INDEX('Policy Characteristics'!B:B,MATCH($C1190,'Policy Characteristics'!$C:$C,0)))</f>
        <v>Hydrogen Combustion</v>
      </c>
      <c r="C1190" s="176" t="str">
        <f t="shared" si="45"/>
        <v>Fraction of Eligible Industrial Energy Use Shifted to Hydrogen</v>
      </c>
      <c r="D1190" s="6" t="s">
        <v>1944</v>
      </c>
      <c r="E1190" s="1" t="s">
        <v>2304</v>
      </c>
      <c r="F1190" t="s">
        <v>1907</v>
      </c>
      <c r="G1190" s="47" t="s">
        <v>2311</v>
      </c>
      <c r="H1190" s="44">
        <v>2136</v>
      </c>
      <c r="I1190" s="197" t="s">
        <v>44</v>
      </c>
      <c r="J1190" s="177" t="str">
        <f>IF(ISBLANK(INDEX('Policy Characteristics'!D:D,MATCH($C1190,'Policy Characteristics'!$C:$C,0))),"",INDEX('Policy Characteristics'!D:D,MATCH($C1190,'Policy Characteristics'!$C:$C,0)))</f>
        <v>Hydrogen Combustion</v>
      </c>
      <c r="K1190" s="176" t="str">
        <f>IF(ISBLANK(INDEX('Policy Characteristics'!E:E,MATCH($C1190,'Policy Characteristics'!$C:$C,0))),"",INDEX('Policy Characteristics'!E:E,MATCH($C1190,'Policy Characteristics'!$C:$C,0)))</f>
        <v>indst shift to hydrogen</v>
      </c>
      <c r="L1190" s="176">
        <f>IF(ISBLANK(INDEX('Policy Characteristics'!F:F,MATCH($C1190,'Policy Characteristics'!$C:$C,0))),"",INDEX('Policy Characteristics'!F:F,MATCH($C1190,'Policy Characteristics'!$C:$C,0)))</f>
        <v>0</v>
      </c>
      <c r="M1190" s="176">
        <f>IF(ISBLANK(INDEX('Policy Characteristics'!G:G,MATCH($C1190,'Policy Characteristics'!$C:$C,0))),"",INDEX('Policy Characteristics'!G:G,MATCH($C1190,'Policy Characteristics'!$C:$C,0)))</f>
        <v>1</v>
      </c>
      <c r="N1190" s="176">
        <f>IF(ISBLANK(INDEX('Policy Characteristics'!H:H,MATCH($C1190,'Policy Characteristics'!$C:$C,0))),"",INDEX('Policy Characteristics'!H:H,MATCH($C1190,'Policy Characteristics'!$C:$C,0)))</f>
        <v>0.01</v>
      </c>
      <c r="O1190" s="176" t="str">
        <f>IF(ISBLANK(INDEX('Policy Characteristics'!I:I,MATCH($C1190,'Policy Characteristics'!$C:$C,0))),"",INDEX('Policy Characteristics'!I:I,MATCH($C1190,'Policy Characteristics'!$C:$C,0)))</f>
        <v>% of fuel shifted</v>
      </c>
      <c r="P1190" s="176" t="str">
        <f>IF(ISBLANK(INDEX('Policy Characteristics'!J:J,MATCH($C1190,'Policy Characteristics'!$C:$C,0))),"",INDEX('Policy Characteristics'!J:J,MATCH($C1190,'Policy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90" s="176" t="str">
        <f>IF(ISBLANK(INDEX('Policy Characteristics'!K:K,MATCH($C1190,'Policy Characteristics'!$C:$C,0))),"",INDEX('Policy Characteristics'!K:K,MATCH($C1190,'Policy Characteristics'!$C:$C,0)))</f>
        <v>industry-ag-main.html#fuel-switching</v>
      </c>
      <c r="R1190" s="176" t="str">
        <f>IF(ISBLANK(INDEX('Policy Characteristics'!L:L,MATCH($C1190,'Policy Characteristics'!$C:$C,0))),"",INDEX('Policy Characteristics'!L:L,MATCH($C1190,'Policy Characteristics'!$C:$C,0)))</f>
        <v>industry-elec-and-hydrogen.html</v>
      </c>
    </row>
    <row r="1191" spans="1:18" s="2" customFormat="1" x14ac:dyDescent="0.25">
      <c r="A1191" s="176" t="str">
        <f>IF(ISBLANK(INDEX('Policy Characteristics'!A:A,MATCH($C1191,'Policy Characteristics'!$C:$C,0))),"",INDEX('Policy Characteristics'!A:A,MATCH($C1191,'Policy Characteristics'!$C:$C,0)))</f>
        <v>Industry</v>
      </c>
      <c r="B1191" s="184" t="str">
        <f>IF(ISBLANK(INDEX('Policy Characteristics'!B:B,MATCH($C1191,'Policy Characteristics'!$C:$C,0))),"",INDEX('Policy Characteristics'!B:B,MATCH($C1191,'Policy Characteristics'!$C:$C,0)))</f>
        <v>Hydrogen Combustion</v>
      </c>
      <c r="C1191" s="176" t="str">
        <f t="shared" si="45"/>
        <v>Fraction of Eligible Industrial Energy Use Shifted to Hydrogen</v>
      </c>
      <c r="D1191" s="6" t="s">
        <v>1944</v>
      </c>
      <c r="E1191" s="1" t="s">
        <v>2444</v>
      </c>
      <c r="F1191" t="s">
        <v>1907</v>
      </c>
      <c r="G1191" s="47" t="s">
        <v>2444</v>
      </c>
      <c r="H1191" s="44">
        <v>2137</v>
      </c>
      <c r="I1191" s="197" t="s">
        <v>44</v>
      </c>
      <c r="J1191" s="177" t="str">
        <f>IF(ISBLANK(INDEX('Policy Characteristics'!D:D,MATCH($C1191,'Policy Characteristics'!$C:$C,0))),"",INDEX('Policy Characteristics'!D:D,MATCH($C1191,'Policy Characteristics'!$C:$C,0)))</f>
        <v>Hydrogen Combustion</v>
      </c>
      <c r="K1191" s="176" t="str">
        <f>IF(ISBLANK(INDEX('Policy Characteristics'!E:E,MATCH($C1191,'Policy Characteristics'!$C:$C,0))),"",INDEX('Policy Characteristics'!E:E,MATCH($C1191,'Policy Characteristics'!$C:$C,0)))</f>
        <v>indst shift to hydrogen</v>
      </c>
      <c r="L1191" s="176">
        <f>IF(ISBLANK(INDEX('Policy Characteristics'!F:F,MATCH($C1191,'Policy Characteristics'!$C:$C,0))),"",INDEX('Policy Characteristics'!F:F,MATCH($C1191,'Policy Characteristics'!$C:$C,0)))</f>
        <v>0</v>
      </c>
      <c r="M1191" s="176">
        <f>IF(ISBLANK(INDEX('Policy Characteristics'!G:G,MATCH($C1191,'Policy Characteristics'!$C:$C,0))),"",INDEX('Policy Characteristics'!G:G,MATCH($C1191,'Policy Characteristics'!$C:$C,0)))</f>
        <v>1</v>
      </c>
      <c r="N1191" s="176">
        <f>IF(ISBLANK(INDEX('Policy Characteristics'!H:H,MATCH($C1191,'Policy Characteristics'!$C:$C,0))),"",INDEX('Policy Characteristics'!H:H,MATCH($C1191,'Policy Characteristics'!$C:$C,0)))</f>
        <v>0.01</v>
      </c>
      <c r="O1191" s="176" t="str">
        <f>IF(ISBLANK(INDEX('Policy Characteristics'!I:I,MATCH($C1191,'Policy Characteristics'!$C:$C,0))),"",INDEX('Policy Characteristics'!I:I,MATCH($C1191,'Policy Characteristics'!$C:$C,0)))</f>
        <v>% of fuel shifted</v>
      </c>
      <c r="P1191" s="176" t="str">
        <f>IF(ISBLANK(INDEX('Policy Characteristics'!J:J,MATCH($C1191,'Policy Characteristics'!$C:$C,0))),"",INDEX('Policy Characteristics'!J:J,MATCH($C1191,'Policy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91" s="176" t="str">
        <f>IF(ISBLANK(INDEX('Policy Characteristics'!K:K,MATCH($C1191,'Policy Characteristics'!$C:$C,0))),"",INDEX('Policy Characteristics'!K:K,MATCH($C1191,'Policy Characteristics'!$C:$C,0)))</f>
        <v>industry-ag-main.html#fuel-switching</v>
      </c>
      <c r="R1191" s="176" t="str">
        <f>IF(ISBLANK(INDEX('Policy Characteristics'!L:L,MATCH($C1191,'Policy Characteristics'!$C:$C,0))),"",INDEX('Policy Characteristics'!L:L,MATCH($C1191,'Policy Characteristics'!$C:$C,0)))</f>
        <v>industry-elec-and-hydrogen.html</v>
      </c>
    </row>
    <row r="1192" spans="1:18" s="2" customFormat="1" x14ac:dyDescent="0.25">
      <c r="A1192" s="176" t="str">
        <f>IF(ISBLANK(INDEX('Policy Characteristics'!A:A,MATCH($C1192,'Policy Characteristics'!$C:$C,0))),"",INDEX('Policy Characteristics'!A:A,MATCH($C1192,'Policy Characteristics'!$C:$C,0)))</f>
        <v>Industry</v>
      </c>
      <c r="B1192" s="184" t="str">
        <f>IF(ISBLANK(INDEX('Policy Characteristics'!B:B,MATCH($C1192,'Policy Characteristics'!$C:$C,0))),"",INDEX('Policy Characteristics'!B:B,MATCH($C1192,'Policy Characteristics'!$C:$C,0)))</f>
        <v>Hydrogen Combustion</v>
      </c>
      <c r="C1192" s="176" t="str">
        <f t="shared" si="45"/>
        <v>Fraction of Eligible Industrial Energy Use Shifted to Hydrogen</v>
      </c>
      <c r="D1192" s="6" t="s">
        <v>1945</v>
      </c>
      <c r="E1192" s="1" t="s">
        <v>2298</v>
      </c>
      <c r="F1192" t="s">
        <v>1456</v>
      </c>
      <c r="G1192" s="47" t="s">
        <v>2305</v>
      </c>
      <c r="H1192" s="44">
        <v>2138</v>
      </c>
      <c r="I1192" s="197" t="s">
        <v>43</v>
      </c>
      <c r="J1192" s="177" t="str">
        <f>IF(ISBLANK(INDEX('Policy Characteristics'!D:D,MATCH($C1192,'Policy Characteristics'!$C:$C,0))),"",INDEX('Policy Characteristics'!D:D,MATCH($C1192,'Policy Characteristics'!$C:$C,0)))</f>
        <v>Hydrogen Combustion</v>
      </c>
      <c r="K1192" s="176" t="str">
        <f>IF(ISBLANK(INDEX('Policy Characteristics'!E:E,MATCH($C1192,'Policy Characteristics'!$C:$C,0))),"",INDEX('Policy Characteristics'!E:E,MATCH($C1192,'Policy Characteristics'!$C:$C,0)))</f>
        <v>indst shift to hydrogen</v>
      </c>
      <c r="L1192" s="176">
        <f>IF(ISBLANK(INDEX('Policy Characteristics'!F:F,MATCH($C1192,'Policy Characteristics'!$C:$C,0))),"",INDEX('Policy Characteristics'!F:F,MATCH($C1192,'Policy Characteristics'!$C:$C,0)))</f>
        <v>0</v>
      </c>
      <c r="M1192" s="176">
        <f>IF(ISBLANK(INDEX('Policy Characteristics'!G:G,MATCH($C1192,'Policy Characteristics'!$C:$C,0))),"",INDEX('Policy Characteristics'!G:G,MATCH($C1192,'Policy Characteristics'!$C:$C,0)))</f>
        <v>1</v>
      </c>
      <c r="N1192" s="176">
        <f>IF(ISBLANK(INDEX('Policy Characteristics'!H:H,MATCH($C1192,'Policy Characteristics'!$C:$C,0))),"",INDEX('Policy Characteristics'!H:H,MATCH($C1192,'Policy Characteristics'!$C:$C,0)))</f>
        <v>0.01</v>
      </c>
      <c r="O1192" s="176" t="str">
        <f>IF(ISBLANK(INDEX('Policy Characteristics'!I:I,MATCH($C1192,'Policy Characteristics'!$C:$C,0))),"",INDEX('Policy Characteristics'!I:I,MATCH($C1192,'Policy Characteristics'!$C:$C,0)))</f>
        <v>% of fuel shifted</v>
      </c>
      <c r="P1192" s="176" t="str">
        <f>IF(ISBLANK(INDEX('Policy Characteristics'!J:J,MATCH($C1192,'Policy Characteristics'!$C:$C,0))),"",INDEX('Policy Characteristics'!J:J,MATCH($C1192,'Policy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92" s="176" t="str">
        <f>IF(ISBLANK(INDEX('Policy Characteristics'!K:K,MATCH($C1192,'Policy Characteristics'!$C:$C,0))),"",INDEX('Policy Characteristics'!K:K,MATCH($C1192,'Policy Characteristics'!$C:$C,0)))</f>
        <v>industry-ag-main.html#fuel-switching</v>
      </c>
      <c r="R1192" s="176" t="str">
        <f>IF(ISBLANK(INDEX('Policy Characteristics'!L:L,MATCH($C1192,'Policy Characteristics'!$C:$C,0))),"",INDEX('Policy Characteristics'!L:L,MATCH($C1192,'Policy Characteristics'!$C:$C,0)))</f>
        <v>industry-elec-and-hydrogen.html</v>
      </c>
    </row>
    <row r="1193" spans="1:18" s="2" customFormat="1" x14ac:dyDescent="0.25">
      <c r="A1193" s="176" t="str">
        <f>IF(ISBLANK(INDEX('Policy Characteristics'!A:A,MATCH($C1193,'Policy Characteristics'!$C:$C,0))),"",INDEX('Policy Characteristics'!A:A,MATCH($C1193,'Policy Characteristics'!$C:$C,0)))</f>
        <v>Industry</v>
      </c>
      <c r="B1193" s="184" t="str">
        <f>IF(ISBLANK(INDEX('Policy Characteristics'!B:B,MATCH($C1193,'Policy Characteristics'!$C:$C,0))),"",INDEX('Policy Characteristics'!B:B,MATCH($C1193,'Policy Characteristics'!$C:$C,0)))</f>
        <v>Hydrogen Combustion</v>
      </c>
      <c r="C1193" s="176" t="str">
        <f t="shared" si="45"/>
        <v>Fraction of Eligible Industrial Energy Use Shifted to Hydrogen</v>
      </c>
      <c r="D1193" s="6" t="s">
        <v>1945</v>
      </c>
      <c r="E1193" s="1" t="s">
        <v>2299</v>
      </c>
      <c r="F1193" t="s">
        <v>1456</v>
      </c>
      <c r="G1193" s="47" t="s">
        <v>2306</v>
      </c>
      <c r="H1193" s="44">
        <v>2139</v>
      </c>
      <c r="I1193" s="197" t="s">
        <v>43</v>
      </c>
      <c r="J1193" s="177" t="str">
        <f>IF(ISBLANK(INDEX('Policy Characteristics'!D:D,MATCH($C1193,'Policy Characteristics'!$C:$C,0))),"",INDEX('Policy Characteristics'!D:D,MATCH($C1193,'Policy Characteristics'!$C:$C,0)))</f>
        <v>Hydrogen Combustion</v>
      </c>
      <c r="K1193" s="176" t="str">
        <f>IF(ISBLANK(INDEX('Policy Characteristics'!E:E,MATCH($C1193,'Policy Characteristics'!$C:$C,0))),"",INDEX('Policy Characteristics'!E:E,MATCH($C1193,'Policy Characteristics'!$C:$C,0)))</f>
        <v>indst shift to hydrogen</v>
      </c>
      <c r="L1193" s="176">
        <f>IF(ISBLANK(INDEX('Policy Characteristics'!F:F,MATCH($C1193,'Policy Characteristics'!$C:$C,0))),"",INDEX('Policy Characteristics'!F:F,MATCH($C1193,'Policy Characteristics'!$C:$C,0)))</f>
        <v>0</v>
      </c>
      <c r="M1193" s="176">
        <f>IF(ISBLANK(INDEX('Policy Characteristics'!G:G,MATCH($C1193,'Policy Characteristics'!$C:$C,0))),"",INDEX('Policy Characteristics'!G:G,MATCH($C1193,'Policy Characteristics'!$C:$C,0)))</f>
        <v>1</v>
      </c>
      <c r="N1193" s="176">
        <f>IF(ISBLANK(INDEX('Policy Characteristics'!H:H,MATCH($C1193,'Policy Characteristics'!$C:$C,0))),"",INDEX('Policy Characteristics'!H:H,MATCH($C1193,'Policy Characteristics'!$C:$C,0)))</f>
        <v>0.01</v>
      </c>
      <c r="O1193" s="176" t="str">
        <f>IF(ISBLANK(INDEX('Policy Characteristics'!I:I,MATCH($C1193,'Policy Characteristics'!$C:$C,0))),"",INDEX('Policy Characteristics'!I:I,MATCH($C1193,'Policy Characteristics'!$C:$C,0)))</f>
        <v>% of fuel shifted</v>
      </c>
      <c r="P1193" s="176" t="str">
        <f>IF(ISBLANK(INDEX('Policy Characteristics'!J:J,MATCH($C1193,'Policy Characteristics'!$C:$C,0))),"",INDEX('Policy Characteristics'!J:J,MATCH($C1193,'Policy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93" s="176" t="str">
        <f>IF(ISBLANK(INDEX('Policy Characteristics'!K:K,MATCH($C1193,'Policy Characteristics'!$C:$C,0))),"",INDEX('Policy Characteristics'!K:K,MATCH($C1193,'Policy Characteristics'!$C:$C,0)))</f>
        <v>industry-ag-main.html#fuel-switching</v>
      </c>
      <c r="R1193" s="176" t="str">
        <f>IF(ISBLANK(INDEX('Policy Characteristics'!L:L,MATCH($C1193,'Policy Characteristics'!$C:$C,0))),"",INDEX('Policy Characteristics'!L:L,MATCH($C1193,'Policy Characteristics'!$C:$C,0)))</f>
        <v>industry-elec-and-hydrogen.html</v>
      </c>
    </row>
    <row r="1194" spans="1:18" s="2" customFormat="1" x14ac:dyDescent="0.25">
      <c r="A1194" s="176" t="str">
        <f>IF(ISBLANK(INDEX('Policy Characteristics'!A:A,MATCH($C1194,'Policy Characteristics'!$C:$C,0))),"",INDEX('Policy Characteristics'!A:A,MATCH($C1194,'Policy Characteristics'!$C:$C,0)))</f>
        <v>Industry</v>
      </c>
      <c r="B1194" s="184" t="str">
        <f>IF(ISBLANK(INDEX('Policy Characteristics'!B:B,MATCH($C1194,'Policy Characteristics'!$C:$C,0))),"",INDEX('Policy Characteristics'!B:B,MATCH($C1194,'Policy Characteristics'!$C:$C,0)))</f>
        <v>Hydrogen Combustion</v>
      </c>
      <c r="C1194" s="176" t="str">
        <f t="shared" si="45"/>
        <v>Fraction of Eligible Industrial Energy Use Shifted to Hydrogen</v>
      </c>
      <c r="D1194" s="6" t="s">
        <v>1945</v>
      </c>
      <c r="E1194" s="1" t="s">
        <v>2300</v>
      </c>
      <c r="F1194" t="s">
        <v>1456</v>
      </c>
      <c r="G1194" s="47" t="s">
        <v>2307</v>
      </c>
      <c r="H1194" s="44">
        <v>2140</v>
      </c>
      <c r="I1194" s="197" t="s">
        <v>43</v>
      </c>
      <c r="J1194" s="177" t="str">
        <f>IF(ISBLANK(INDEX('Policy Characteristics'!D:D,MATCH($C1194,'Policy Characteristics'!$C:$C,0))),"",INDEX('Policy Characteristics'!D:D,MATCH($C1194,'Policy Characteristics'!$C:$C,0)))</f>
        <v>Hydrogen Combustion</v>
      </c>
      <c r="K1194" s="176" t="str">
        <f>IF(ISBLANK(INDEX('Policy Characteristics'!E:E,MATCH($C1194,'Policy Characteristics'!$C:$C,0))),"",INDEX('Policy Characteristics'!E:E,MATCH($C1194,'Policy Characteristics'!$C:$C,0)))</f>
        <v>indst shift to hydrogen</v>
      </c>
      <c r="L1194" s="176">
        <f>IF(ISBLANK(INDEX('Policy Characteristics'!F:F,MATCH($C1194,'Policy Characteristics'!$C:$C,0))),"",INDEX('Policy Characteristics'!F:F,MATCH($C1194,'Policy Characteristics'!$C:$C,0)))</f>
        <v>0</v>
      </c>
      <c r="M1194" s="176">
        <f>IF(ISBLANK(INDEX('Policy Characteristics'!G:G,MATCH($C1194,'Policy Characteristics'!$C:$C,0))),"",INDEX('Policy Characteristics'!G:G,MATCH($C1194,'Policy Characteristics'!$C:$C,0)))</f>
        <v>1</v>
      </c>
      <c r="N1194" s="176">
        <f>IF(ISBLANK(INDEX('Policy Characteristics'!H:H,MATCH($C1194,'Policy Characteristics'!$C:$C,0))),"",INDEX('Policy Characteristics'!H:H,MATCH($C1194,'Policy Characteristics'!$C:$C,0)))</f>
        <v>0.01</v>
      </c>
      <c r="O1194" s="176" t="str">
        <f>IF(ISBLANK(INDEX('Policy Characteristics'!I:I,MATCH($C1194,'Policy Characteristics'!$C:$C,0))),"",INDEX('Policy Characteristics'!I:I,MATCH($C1194,'Policy Characteristics'!$C:$C,0)))</f>
        <v>% of fuel shifted</v>
      </c>
      <c r="P1194" s="176" t="str">
        <f>IF(ISBLANK(INDEX('Policy Characteristics'!J:J,MATCH($C1194,'Policy Characteristics'!$C:$C,0))),"",INDEX('Policy Characteristics'!J:J,MATCH($C1194,'Policy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94" s="176" t="str">
        <f>IF(ISBLANK(INDEX('Policy Characteristics'!K:K,MATCH($C1194,'Policy Characteristics'!$C:$C,0))),"",INDEX('Policy Characteristics'!K:K,MATCH($C1194,'Policy Characteristics'!$C:$C,0)))</f>
        <v>industry-ag-main.html#fuel-switching</v>
      </c>
      <c r="R1194" s="176" t="str">
        <f>IF(ISBLANK(INDEX('Policy Characteristics'!L:L,MATCH($C1194,'Policy Characteristics'!$C:$C,0))),"",INDEX('Policy Characteristics'!L:L,MATCH($C1194,'Policy Characteristics'!$C:$C,0)))</f>
        <v>industry-elec-and-hydrogen.html</v>
      </c>
    </row>
    <row r="1195" spans="1:18" s="2" customFormat="1" x14ac:dyDescent="0.25">
      <c r="A1195" s="176" t="str">
        <f>IF(ISBLANK(INDEX('Policy Characteristics'!A:A,MATCH($C1195,'Policy Characteristics'!$C:$C,0))),"",INDEX('Policy Characteristics'!A:A,MATCH($C1195,'Policy Characteristics'!$C:$C,0)))</f>
        <v>Industry</v>
      </c>
      <c r="B1195" s="184" t="str">
        <f>IF(ISBLANK(INDEX('Policy Characteristics'!B:B,MATCH($C1195,'Policy Characteristics'!$C:$C,0))),"",INDEX('Policy Characteristics'!B:B,MATCH($C1195,'Policy Characteristics'!$C:$C,0)))</f>
        <v>Hydrogen Combustion</v>
      </c>
      <c r="C1195" s="176" t="str">
        <f t="shared" si="45"/>
        <v>Fraction of Eligible Industrial Energy Use Shifted to Hydrogen</v>
      </c>
      <c r="D1195" s="6" t="s">
        <v>1945</v>
      </c>
      <c r="E1195" s="1" t="s">
        <v>2301</v>
      </c>
      <c r="F1195" t="s">
        <v>1456</v>
      </c>
      <c r="G1195" s="47" t="s">
        <v>2308</v>
      </c>
      <c r="H1195" s="44">
        <v>2141</v>
      </c>
      <c r="I1195" s="197" t="s">
        <v>43</v>
      </c>
      <c r="J1195" s="177" t="str">
        <f>IF(ISBLANK(INDEX('Policy Characteristics'!D:D,MATCH($C1195,'Policy Characteristics'!$C:$C,0))),"",INDEX('Policy Characteristics'!D:D,MATCH($C1195,'Policy Characteristics'!$C:$C,0)))</f>
        <v>Hydrogen Combustion</v>
      </c>
      <c r="K1195" s="176" t="str">
        <f>IF(ISBLANK(INDEX('Policy Characteristics'!E:E,MATCH($C1195,'Policy Characteristics'!$C:$C,0))),"",INDEX('Policy Characteristics'!E:E,MATCH($C1195,'Policy Characteristics'!$C:$C,0)))</f>
        <v>indst shift to hydrogen</v>
      </c>
      <c r="L1195" s="176">
        <f>IF(ISBLANK(INDEX('Policy Characteristics'!F:F,MATCH($C1195,'Policy Characteristics'!$C:$C,0))),"",INDEX('Policy Characteristics'!F:F,MATCH($C1195,'Policy Characteristics'!$C:$C,0)))</f>
        <v>0</v>
      </c>
      <c r="M1195" s="176">
        <f>IF(ISBLANK(INDEX('Policy Characteristics'!G:G,MATCH($C1195,'Policy Characteristics'!$C:$C,0))),"",INDEX('Policy Characteristics'!G:G,MATCH($C1195,'Policy Characteristics'!$C:$C,0)))</f>
        <v>1</v>
      </c>
      <c r="N1195" s="176">
        <f>IF(ISBLANK(INDEX('Policy Characteristics'!H:H,MATCH($C1195,'Policy Characteristics'!$C:$C,0))),"",INDEX('Policy Characteristics'!H:H,MATCH($C1195,'Policy Characteristics'!$C:$C,0)))</f>
        <v>0.01</v>
      </c>
      <c r="O1195" s="176" t="str">
        <f>IF(ISBLANK(INDEX('Policy Characteristics'!I:I,MATCH($C1195,'Policy Characteristics'!$C:$C,0))),"",INDEX('Policy Characteristics'!I:I,MATCH($C1195,'Policy Characteristics'!$C:$C,0)))</f>
        <v>% of fuel shifted</v>
      </c>
      <c r="P1195" s="176" t="str">
        <f>IF(ISBLANK(INDEX('Policy Characteristics'!J:J,MATCH($C1195,'Policy Characteristics'!$C:$C,0))),"",INDEX('Policy Characteristics'!J:J,MATCH($C1195,'Policy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95" s="176" t="str">
        <f>IF(ISBLANK(INDEX('Policy Characteristics'!K:K,MATCH($C1195,'Policy Characteristics'!$C:$C,0))),"",INDEX('Policy Characteristics'!K:K,MATCH($C1195,'Policy Characteristics'!$C:$C,0)))</f>
        <v>industry-ag-main.html#fuel-switching</v>
      </c>
      <c r="R1195" s="176" t="str">
        <f>IF(ISBLANK(INDEX('Policy Characteristics'!L:L,MATCH($C1195,'Policy Characteristics'!$C:$C,0))),"",INDEX('Policy Characteristics'!L:L,MATCH($C1195,'Policy Characteristics'!$C:$C,0)))</f>
        <v>industry-elec-and-hydrogen.html</v>
      </c>
    </row>
    <row r="1196" spans="1:18" s="2" customFormat="1" x14ac:dyDescent="0.25">
      <c r="A1196" s="176" t="str">
        <f>IF(ISBLANK(INDEX('Policy Characteristics'!A:A,MATCH($C1196,'Policy Characteristics'!$C:$C,0))),"",INDEX('Policy Characteristics'!A:A,MATCH($C1196,'Policy Characteristics'!$C:$C,0)))</f>
        <v>Industry</v>
      </c>
      <c r="B1196" s="184" t="str">
        <f>IF(ISBLANK(INDEX('Policy Characteristics'!B:B,MATCH($C1196,'Policy Characteristics'!$C:$C,0))),"",INDEX('Policy Characteristics'!B:B,MATCH($C1196,'Policy Characteristics'!$C:$C,0)))</f>
        <v>Hydrogen Combustion</v>
      </c>
      <c r="C1196" s="176" t="str">
        <f t="shared" si="45"/>
        <v>Fraction of Eligible Industrial Energy Use Shifted to Hydrogen</v>
      </c>
      <c r="D1196" s="6" t="s">
        <v>1945</v>
      </c>
      <c r="E1196" s="1" t="s">
        <v>2302</v>
      </c>
      <c r="F1196" t="s">
        <v>1456</v>
      </c>
      <c r="G1196" s="47" t="s">
        <v>2309</v>
      </c>
      <c r="H1196" s="44">
        <v>2142</v>
      </c>
      <c r="I1196" s="197" t="s">
        <v>43</v>
      </c>
      <c r="J1196" s="177" t="str">
        <f>IF(ISBLANK(INDEX('Policy Characteristics'!D:D,MATCH($C1196,'Policy Characteristics'!$C:$C,0))),"",INDEX('Policy Characteristics'!D:D,MATCH($C1196,'Policy Characteristics'!$C:$C,0)))</f>
        <v>Hydrogen Combustion</v>
      </c>
      <c r="K1196" s="176" t="str">
        <f>IF(ISBLANK(INDEX('Policy Characteristics'!E:E,MATCH($C1196,'Policy Characteristics'!$C:$C,0))),"",INDEX('Policy Characteristics'!E:E,MATCH($C1196,'Policy Characteristics'!$C:$C,0)))</f>
        <v>indst shift to hydrogen</v>
      </c>
      <c r="L1196" s="176">
        <f>IF(ISBLANK(INDEX('Policy Characteristics'!F:F,MATCH($C1196,'Policy Characteristics'!$C:$C,0))),"",INDEX('Policy Characteristics'!F:F,MATCH($C1196,'Policy Characteristics'!$C:$C,0)))</f>
        <v>0</v>
      </c>
      <c r="M1196" s="176">
        <f>IF(ISBLANK(INDEX('Policy Characteristics'!G:G,MATCH($C1196,'Policy Characteristics'!$C:$C,0))),"",INDEX('Policy Characteristics'!G:G,MATCH($C1196,'Policy Characteristics'!$C:$C,0)))</f>
        <v>1</v>
      </c>
      <c r="N1196" s="176">
        <f>IF(ISBLANK(INDEX('Policy Characteristics'!H:H,MATCH($C1196,'Policy Characteristics'!$C:$C,0))),"",INDEX('Policy Characteristics'!H:H,MATCH($C1196,'Policy Characteristics'!$C:$C,0)))</f>
        <v>0.01</v>
      </c>
      <c r="O1196" s="176" t="str">
        <f>IF(ISBLANK(INDEX('Policy Characteristics'!I:I,MATCH($C1196,'Policy Characteristics'!$C:$C,0))),"",INDEX('Policy Characteristics'!I:I,MATCH($C1196,'Policy Characteristics'!$C:$C,0)))</f>
        <v>% of fuel shifted</v>
      </c>
      <c r="P1196" s="176" t="str">
        <f>IF(ISBLANK(INDEX('Policy Characteristics'!J:J,MATCH($C1196,'Policy Characteristics'!$C:$C,0))),"",INDEX('Policy Characteristics'!J:J,MATCH($C1196,'Policy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96" s="176" t="str">
        <f>IF(ISBLANK(INDEX('Policy Characteristics'!K:K,MATCH($C1196,'Policy Characteristics'!$C:$C,0))),"",INDEX('Policy Characteristics'!K:K,MATCH($C1196,'Policy Characteristics'!$C:$C,0)))</f>
        <v>industry-ag-main.html#fuel-switching</v>
      </c>
      <c r="R1196" s="176" t="str">
        <f>IF(ISBLANK(INDEX('Policy Characteristics'!L:L,MATCH($C1196,'Policy Characteristics'!$C:$C,0))),"",INDEX('Policy Characteristics'!L:L,MATCH($C1196,'Policy Characteristics'!$C:$C,0)))</f>
        <v>industry-elec-and-hydrogen.html</v>
      </c>
    </row>
    <row r="1197" spans="1:18" s="2" customFormat="1" x14ac:dyDescent="0.25">
      <c r="A1197" s="176" t="str">
        <f>IF(ISBLANK(INDEX('Policy Characteristics'!A:A,MATCH($C1197,'Policy Characteristics'!$C:$C,0))),"",INDEX('Policy Characteristics'!A:A,MATCH($C1197,'Policy Characteristics'!$C:$C,0)))</f>
        <v>Industry</v>
      </c>
      <c r="B1197" s="184" t="str">
        <f>IF(ISBLANK(INDEX('Policy Characteristics'!B:B,MATCH($C1197,'Policy Characteristics'!$C:$C,0))),"",INDEX('Policy Characteristics'!B:B,MATCH($C1197,'Policy Characteristics'!$C:$C,0)))</f>
        <v>Hydrogen Combustion</v>
      </c>
      <c r="C1197" s="176" t="str">
        <f t="shared" si="45"/>
        <v>Fraction of Eligible Industrial Energy Use Shifted to Hydrogen</v>
      </c>
      <c r="D1197" s="6" t="s">
        <v>1945</v>
      </c>
      <c r="E1197" s="1" t="s">
        <v>2303</v>
      </c>
      <c r="F1197" t="s">
        <v>1456</v>
      </c>
      <c r="G1197" s="47" t="s">
        <v>2310</v>
      </c>
      <c r="H1197" s="44">
        <v>2143</v>
      </c>
      <c r="I1197" s="197" t="s">
        <v>43</v>
      </c>
      <c r="J1197" s="177" t="str">
        <f>IF(ISBLANK(INDEX('Policy Characteristics'!D:D,MATCH($C1197,'Policy Characteristics'!$C:$C,0))),"",INDEX('Policy Characteristics'!D:D,MATCH($C1197,'Policy Characteristics'!$C:$C,0)))</f>
        <v>Hydrogen Combustion</v>
      </c>
      <c r="K1197" s="176" t="str">
        <f>IF(ISBLANK(INDEX('Policy Characteristics'!E:E,MATCH($C1197,'Policy Characteristics'!$C:$C,0))),"",INDEX('Policy Characteristics'!E:E,MATCH($C1197,'Policy Characteristics'!$C:$C,0)))</f>
        <v>indst shift to hydrogen</v>
      </c>
      <c r="L1197" s="176">
        <f>IF(ISBLANK(INDEX('Policy Characteristics'!F:F,MATCH($C1197,'Policy Characteristics'!$C:$C,0))),"",INDEX('Policy Characteristics'!F:F,MATCH($C1197,'Policy Characteristics'!$C:$C,0)))</f>
        <v>0</v>
      </c>
      <c r="M1197" s="176">
        <f>IF(ISBLANK(INDEX('Policy Characteristics'!G:G,MATCH($C1197,'Policy Characteristics'!$C:$C,0))),"",INDEX('Policy Characteristics'!G:G,MATCH($C1197,'Policy Characteristics'!$C:$C,0)))</f>
        <v>1</v>
      </c>
      <c r="N1197" s="176">
        <f>IF(ISBLANK(INDEX('Policy Characteristics'!H:H,MATCH($C1197,'Policy Characteristics'!$C:$C,0))),"",INDEX('Policy Characteristics'!H:H,MATCH($C1197,'Policy Characteristics'!$C:$C,0)))</f>
        <v>0.01</v>
      </c>
      <c r="O1197" s="176" t="str">
        <f>IF(ISBLANK(INDEX('Policy Characteristics'!I:I,MATCH($C1197,'Policy Characteristics'!$C:$C,0))),"",INDEX('Policy Characteristics'!I:I,MATCH($C1197,'Policy Characteristics'!$C:$C,0)))</f>
        <v>% of fuel shifted</v>
      </c>
      <c r="P1197" s="176" t="str">
        <f>IF(ISBLANK(INDEX('Policy Characteristics'!J:J,MATCH($C1197,'Policy Characteristics'!$C:$C,0))),"",INDEX('Policy Characteristics'!J:J,MATCH($C1197,'Policy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97" s="176" t="str">
        <f>IF(ISBLANK(INDEX('Policy Characteristics'!K:K,MATCH($C1197,'Policy Characteristics'!$C:$C,0))),"",INDEX('Policy Characteristics'!K:K,MATCH($C1197,'Policy Characteristics'!$C:$C,0)))</f>
        <v>industry-ag-main.html#fuel-switching</v>
      </c>
      <c r="R1197" s="176" t="str">
        <f>IF(ISBLANK(INDEX('Policy Characteristics'!L:L,MATCH($C1197,'Policy Characteristics'!$C:$C,0))),"",INDEX('Policy Characteristics'!L:L,MATCH($C1197,'Policy Characteristics'!$C:$C,0)))</f>
        <v>industry-elec-and-hydrogen.html</v>
      </c>
    </row>
    <row r="1198" spans="1:18" s="2" customFormat="1" x14ac:dyDescent="0.25">
      <c r="A1198" s="176" t="str">
        <f>IF(ISBLANK(INDEX('Policy Characteristics'!A:A,MATCH($C1198,'Policy Characteristics'!$C:$C,0))),"",INDEX('Policy Characteristics'!A:A,MATCH($C1198,'Policy Characteristics'!$C:$C,0)))</f>
        <v>Industry</v>
      </c>
      <c r="B1198" s="184" t="str">
        <f>IF(ISBLANK(INDEX('Policy Characteristics'!B:B,MATCH($C1198,'Policy Characteristics'!$C:$C,0))),"",INDEX('Policy Characteristics'!B:B,MATCH($C1198,'Policy Characteristics'!$C:$C,0)))</f>
        <v>Hydrogen Combustion</v>
      </c>
      <c r="C1198" s="176" t="str">
        <f t="shared" si="45"/>
        <v>Fraction of Eligible Industrial Energy Use Shifted to Hydrogen</v>
      </c>
      <c r="D1198" s="6" t="s">
        <v>1945</v>
      </c>
      <c r="E1198" s="1" t="s">
        <v>2304</v>
      </c>
      <c r="F1198" t="s">
        <v>1456</v>
      </c>
      <c r="G1198" s="47" t="s">
        <v>2311</v>
      </c>
      <c r="H1198" s="44">
        <v>2144</v>
      </c>
      <c r="I1198" s="197" t="s">
        <v>44</v>
      </c>
      <c r="J1198" s="177" t="str">
        <f>IF(ISBLANK(INDEX('Policy Characteristics'!D:D,MATCH($C1198,'Policy Characteristics'!$C:$C,0))),"",INDEX('Policy Characteristics'!D:D,MATCH($C1198,'Policy Characteristics'!$C:$C,0)))</f>
        <v>Hydrogen Combustion</v>
      </c>
      <c r="K1198" s="176" t="str">
        <f>IF(ISBLANK(INDEX('Policy Characteristics'!E:E,MATCH($C1198,'Policy Characteristics'!$C:$C,0))),"",INDEX('Policy Characteristics'!E:E,MATCH($C1198,'Policy Characteristics'!$C:$C,0)))</f>
        <v>indst shift to hydrogen</v>
      </c>
      <c r="L1198" s="176">
        <f>IF(ISBLANK(INDEX('Policy Characteristics'!F:F,MATCH($C1198,'Policy Characteristics'!$C:$C,0))),"",INDEX('Policy Characteristics'!F:F,MATCH($C1198,'Policy Characteristics'!$C:$C,0)))</f>
        <v>0</v>
      </c>
      <c r="M1198" s="176">
        <f>IF(ISBLANK(INDEX('Policy Characteristics'!G:G,MATCH($C1198,'Policy Characteristics'!$C:$C,0))),"",INDEX('Policy Characteristics'!G:G,MATCH($C1198,'Policy Characteristics'!$C:$C,0)))</f>
        <v>1</v>
      </c>
      <c r="N1198" s="176">
        <f>IF(ISBLANK(INDEX('Policy Characteristics'!H:H,MATCH($C1198,'Policy Characteristics'!$C:$C,0))),"",INDEX('Policy Characteristics'!H:H,MATCH($C1198,'Policy Characteristics'!$C:$C,0)))</f>
        <v>0.01</v>
      </c>
      <c r="O1198" s="176" t="str">
        <f>IF(ISBLANK(INDEX('Policy Characteristics'!I:I,MATCH($C1198,'Policy Characteristics'!$C:$C,0))),"",INDEX('Policy Characteristics'!I:I,MATCH($C1198,'Policy Characteristics'!$C:$C,0)))</f>
        <v>% of fuel shifted</v>
      </c>
      <c r="P1198" s="176" t="str">
        <f>IF(ISBLANK(INDEX('Policy Characteristics'!J:J,MATCH($C1198,'Policy Characteristics'!$C:$C,0))),"",INDEX('Policy Characteristics'!J:J,MATCH($C1198,'Policy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98" s="176" t="str">
        <f>IF(ISBLANK(INDEX('Policy Characteristics'!K:K,MATCH($C1198,'Policy Characteristics'!$C:$C,0))),"",INDEX('Policy Characteristics'!K:K,MATCH($C1198,'Policy Characteristics'!$C:$C,0)))</f>
        <v>industry-ag-main.html#fuel-switching</v>
      </c>
      <c r="R1198" s="176" t="str">
        <f>IF(ISBLANK(INDEX('Policy Characteristics'!L:L,MATCH($C1198,'Policy Characteristics'!$C:$C,0))),"",INDEX('Policy Characteristics'!L:L,MATCH($C1198,'Policy Characteristics'!$C:$C,0)))</f>
        <v>industry-elec-and-hydrogen.html</v>
      </c>
    </row>
    <row r="1199" spans="1:18" s="2" customFormat="1" x14ac:dyDescent="0.25">
      <c r="A1199" s="176" t="str">
        <f>IF(ISBLANK(INDEX('Policy Characteristics'!A:A,MATCH($C1199,'Policy Characteristics'!$C:$C,0))),"",INDEX('Policy Characteristics'!A:A,MATCH($C1199,'Policy Characteristics'!$C:$C,0)))</f>
        <v>Industry</v>
      </c>
      <c r="B1199" s="184" t="str">
        <f>IF(ISBLANK(INDEX('Policy Characteristics'!B:B,MATCH($C1199,'Policy Characteristics'!$C:$C,0))),"",INDEX('Policy Characteristics'!B:B,MATCH($C1199,'Policy Characteristics'!$C:$C,0)))</f>
        <v>Hydrogen Combustion</v>
      </c>
      <c r="C1199" s="176" t="str">
        <f t="shared" si="45"/>
        <v>Fraction of Eligible Industrial Energy Use Shifted to Hydrogen</v>
      </c>
      <c r="D1199" s="6" t="s">
        <v>1945</v>
      </c>
      <c r="E1199" s="1" t="s">
        <v>2444</v>
      </c>
      <c r="F1199" t="s">
        <v>1456</v>
      </c>
      <c r="G1199" s="47" t="s">
        <v>2444</v>
      </c>
      <c r="H1199" s="44">
        <v>2145</v>
      </c>
      <c r="I1199" s="197" t="s">
        <v>43</v>
      </c>
      <c r="J1199" s="177" t="str">
        <f>IF(ISBLANK(INDEX('Policy Characteristics'!D:D,MATCH($C1199,'Policy Characteristics'!$C:$C,0))),"",INDEX('Policy Characteristics'!D:D,MATCH($C1199,'Policy Characteristics'!$C:$C,0)))</f>
        <v>Hydrogen Combustion</v>
      </c>
      <c r="K1199" s="176" t="str">
        <f>IF(ISBLANK(INDEX('Policy Characteristics'!E:E,MATCH($C1199,'Policy Characteristics'!$C:$C,0))),"",INDEX('Policy Characteristics'!E:E,MATCH($C1199,'Policy Characteristics'!$C:$C,0)))</f>
        <v>indst shift to hydrogen</v>
      </c>
      <c r="L1199" s="176">
        <f>IF(ISBLANK(INDEX('Policy Characteristics'!F:F,MATCH($C1199,'Policy Characteristics'!$C:$C,0))),"",INDEX('Policy Characteristics'!F:F,MATCH($C1199,'Policy Characteristics'!$C:$C,0)))</f>
        <v>0</v>
      </c>
      <c r="M1199" s="176">
        <f>IF(ISBLANK(INDEX('Policy Characteristics'!G:G,MATCH($C1199,'Policy Characteristics'!$C:$C,0))),"",INDEX('Policy Characteristics'!G:G,MATCH($C1199,'Policy Characteristics'!$C:$C,0)))</f>
        <v>1</v>
      </c>
      <c r="N1199" s="176">
        <f>IF(ISBLANK(INDEX('Policy Characteristics'!H:H,MATCH($C1199,'Policy Characteristics'!$C:$C,0))),"",INDEX('Policy Characteristics'!H:H,MATCH($C1199,'Policy Characteristics'!$C:$C,0)))</f>
        <v>0.01</v>
      </c>
      <c r="O1199" s="176" t="str">
        <f>IF(ISBLANK(INDEX('Policy Characteristics'!I:I,MATCH($C1199,'Policy Characteristics'!$C:$C,0))),"",INDEX('Policy Characteristics'!I:I,MATCH($C1199,'Policy Characteristics'!$C:$C,0)))</f>
        <v>% of fuel shifted</v>
      </c>
      <c r="P1199" s="176" t="str">
        <f>IF(ISBLANK(INDEX('Policy Characteristics'!J:J,MATCH($C1199,'Policy Characteristics'!$C:$C,0))),"",INDEX('Policy Characteristics'!J:J,MATCH($C1199,'Policy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99" s="176" t="str">
        <f>IF(ISBLANK(INDEX('Policy Characteristics'!K:K,MATCH($C1199,'Policy Characteristics'!$C:$C,0))),"",INDEX('Policy Characteristics'!K:K,MATCH($C1199,'Policy Characteristics'!$C:$C,0)))</f>
        <v>industry-ag-main.html#fuel-switching</v>
      </c>
      <c r="R1199" s="176" t="str">
        <f>IF(ISBLANK(INDEX('Policy Characteristics'!L:L,MATCH($C1199,'Policy Characteristics'!$C:$C,0))),"",INDEX('Policy Characteristics'!L:L,MATCH($C1199,'Policy Characteristics'!$C:$C,0)))</f>
        <v>industry-elec-and-hydrogen.html</v>
      </c>
    </row>
    <row r="1200" spans="1:18" s="2" customFormat="1" x14ac:dyDescent="0.25">
      <c r="A1200" s="176" t="str">
        <f>IF(ISBLANK(INDEX('Policy Characteristics'!A:A,MATCH($C1200,'Policy Characteristics'!$C:$C,0))),"",INDEX('Policy Characteristics'!A:A,MATCH($C1200,'Policy Characteristics'!$C:$C,0)))</f>
        <v>Industry</v>
      </c>
      <c r="B1200" s="184" t="str">
        <f>IF(ISBLANK(INDEX('Policy Characteristics'!B:B,MATCH($C1200,'Policy Characteristics'!$C:$C,0))),"",INDEX('Policy Characteristics'!B:B,MATCH($C1200,'Policy Characteristics'!$C:$C,0)))</f>
        <v>Hydrogen Combustion</v>
      </c>
      <c r="C1200" s="176" t="str">
        <f t="shared" si="45"/>
        <v>Fraction of Eligible Industrial Energy Use Shifted to Hydrogen</v>
      </c>
      <c r="D1200" s="6" t="s">
        <v>1946</v>
      </c>
      <c r="E1200" s="1" t="s">
        <v>2298</v>
      </c>
      <c r="F1200" t="s">
        <v>1908</v>
      </c>
      <c r="G1200" s="47" t="s">
        <v>2305</v>
      </c>
      <c r="H1200" s="44">
        <v>2146</v>
      </c>
      <c r="I1200" s="197" t="s">
        <v>43</v>
      </c>
      <c r="J1200" s="177" t="str">
        <f>IF(ISBLANK(INDEX('Policy Characteristics'!D:D,MATCH($C1200,'Policy Characteristics'!$C:$C,0))),"",INDEX('Policy Characteristics'!D:D,MATCH($C1200,'Policy Characteristics'!$C:$C,0)))</f>
        <v>Hydrogen Combustion</v>
      </c>
      <c r="K1200" s="176" t="str">
        <f>IF(ISBLANK(INDEX('Policy Characteristics'!E:E,MATCH($C1200,'Policy Characteristics'!$C:$C,0))),"",INDEX('Policy Characteristics'!E:E,MATCH($C1200,'Policy Characteristics'!$C:$C,0)))</f>
        <v>indst shift to hydrogen</v>
      </c>
      <c r="L1200" s="176">
        <f>IF(ISBLANK(INDEX('Policy Characteristics'!F:F,MATCH($C1200,'Policy Characteristics'!$C:$C,0))),"",INDEX('Policy Characteristics'!F:F,MATCH($C1200,'Policy Characteristics'!$C:$C,0)))</f>
        <v>0</v>
      </c>
      <c r="M1200" s="176">
        <f>IF(ISBLANK(INDEX('Policy Characteristics'!G:G,MATCH($C1200,'Policy Characteristics'!$C:$C,0))),"",INDEX('Policy Characteristics'!G:G,MATCH($C1200,'Policy Characteristics'!$C:$C,0)))</f>
        <v>1</v>
      </c>
      <c r="N1200" s="176">
        <f>IF(ISBLANK(INDEX('Policy Characteristics'!H:H,MATCH($C1200,'Policy Characteristics'!$C:$C,0))),"",INDEX('Policy Characteristics'!H:H,MATCH($C1200,'Policy Characteristics'!$C:$C,0)))</f>
        <v>0.01</v>
      </c>
      <c r="O1200" s="176" t="str">
        <f>IF(ISBLANK(INDEX('Policy Characteristics'!I:I,MATCH($C1200,'Policy Characteristics'!$C:$C,0))),"",INDEX('Policy Characteristics'!I:I,MATCH($C1200,'Policy Characteristics'!$C:$C,0)))</f>
        <v>% of fuel shifted</v>
      </c>
      <c r="P1200" s="176" t="str">
        <f>IF(ISBLANK(INDEX('Policy Characteristics'!J:J,MATCH($C1200,'Policy Characteristics'!$C:$C,0))),"",INDEX('Policy Characteristics'!J:J,MATCH($C1200,'Policy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00" s="176" t="str">
        <f>IF(ISBLANK(INDEX('Policy Characteristics'!K:K,MATCH($C1200,'Policy Characteristics'!$C:$C,0))),"",INDEX('Policy Characteristics'!K:K,MATCH($C1200,'Policy Characteristics'!$C:$C,0)))</f>
        <v>industry-ag-main.html#fuel-switching</v>
      </c>
      <c r="R1200" s="176" t="str">
        <f>IF(ISBLANK(INDEX('Policy Characteristics'!L:L,MATCH($C1200,'Policy Characteristics'!$C:$C,0))),"",INDEX('Policy Characteristics'!L:L,MATCH($C1200,'Policy Characteristics'!$C:$C,0)))</f>
        <v>industry-elec-and-hydrogen.html</v>
      </c>
    </row>
    <row r="1201" spans="1:18" s="2" customFormat="1" x14ac:dyDescent="0.25">
      <c r="A1201" s="176" t="str">
        <f>IF(ISBLANK(INDEX('Policy Characteristics'!A:A,MATCH($C1201,'Policy Characteristics'!$C:$C,0))),"",INDEX('Policy Characteristics'!A:A,MATCH($C1201,'Policy Characteristics'!$C:$C,0)))</f>
        <v>Industry</v>
      </c>
      <c r="B1201" s="184" t="str">
        <f>IF(ISBLANK(INDEX('Policy Characteristics'!B:B,MATCH($C1201,'Policy Characteristics'!$C:$C,0))),"",INDEX('Policy Characteristics'!B:B,MATCH($C1201,'Policy Characteristics'!$C:$C,0)))</f>
        <v>Hydrogen Combustion</v>
      </c>
      <c r="C1201" s="176" t="str">
        <f t="shared" si="45"/>
        <v>Fraction of Eligible Industrial Energy Use Shifted to Hydrogen</v>
      </c>
      <c r="D1201" s="6" t="s">
        <v>1946</v>
      </c>
      <c r="E1201" s="1" t="s">
        <v>2299</v>
      </c>
      <c r="F1201" t="s">
        <v>1908</v>
      </c>
      <c r="G1201" s="47" t="s">
        <v>2306</v>
      </c>
      <c r="H1201" s="44">
        <v>2147</v>
      </c>
      <c r="I1201" s="197" t="s">
        <v>43</v>
      </c>
      <c r="J1201" s="177" t="str">
        <f>IF(ISBLANK(INDEX('Policy Characteristics'!D:D,MATCH($C1201,'Policy Characteristics'!$C:$C,0))),"",INDEX('Policy Characteristics'!D:D,MATCH($C1201,'Policy Characteristics'!$C:$C,0)))</f>
        <v>Hydrogen Combustion</v>
      </c>
      <c r="K1201" s="176" t="str">
        <f>IF(ISBLANK(INDEX('Policy Characteristics'!E:E,MATCH($C1201,'Policy Characteristics'!$C:$C,0))),"",INDEX('Policy Characteristics'!E:E,MATCH($C1201,'Policy Characteristics'!$C:$C,0)))</f>
        <v>indst shift to hydrogen</v>
      </c>
      <c r="L1201" s="176">
        <f>IF(ISBLANK(INDEX('Policy Characteristics'!F:F,MATCH($C1201,'Policy Characteristics'!$C:$C,0))),"",INDEX('Policy Characteristics'!F:F,MATCH($C1201,'Policy Characteristics'!$C:$C,0)))</f>
        <v>0</v>
      </c>
      <c r="M1201" s="176">
        <f>IF(ISBLANK(INDEX('Policy Characteristics'!G:G,MATCH($C1201,'Policy Characteristics'!$C:$C,0))),"",INDEX('Policy Characteristics'!G:G,MATCH($C1201,'Policy Characteristics'!$C:$C,0)))</f>
        <v>1</v>
      </c>
      <c r="N1201" s="176">
        <f>IF(ISBLANK(INDEX('Policy Characteristics'!H:H,MATCH($C1201,'Policy Characteristics'!$C:$C,0))),"",INDEX('Policy Characteristics'!H:H,MATCH($C1201,'Policy Characteristics'!$C:$C,0)))</f>
        <v>0.01</v>
      </c>
      <c r="O1201" s="176" t="str">
        <f>IF(ISBLANK(INDEX('Policy Characteristics'!I:I,MATCH($C1201,'Policy Characteristics'!$C:$C,0))),"",INDEX('Policy Characteristics'!I:I,MATCH($C1201,'Policy Characteristics'!$C:$C,0)))</f>
        <v>% of fuel shifted</v>
      </c>
      <c r="P1201" s="176" t="str">
        <f>IF(ISBLANK(INDEX('Policy Characteristics'!J:J,MATCH($C1201,'Policy Characteristics'!$C:$C,0))),"",INDEX('Policy Characteristics'!J:J,MATCH($C1201,'Policy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01" s="176" t="str">
        <f>IF(ISBLANK(INDEX('Policy Characteristics'!K:K,MATCH($C1201,'Policy Characteristics'!$C:$C,0))),"",INDEX('Policy Characteristics'!K:K,MATCH($C1201,'Policy Characteristics'!$C:$C,0)))</f>
        <v>industry-ag-main.html#fuel-switching</v>
      </c>
      <c r="R1201" s="176" t="str">
        <f>IF(ISBLANK(INDEX('Policy Characteristics'!L:L,MATCH($C1201,'Policy Characteristics'!$C:$C,0))),"",INDEX('Policy Characteristics'!L:L,MATCH($C1201,'Policy Characteristics'!$C:$C,0)))</f>
        <v>industry-elec-and-hydrogen.html</v>
      </c>
    </row>
    <row r="1202" spans="1:18" s="2" customFormat="1" x14ac:dyDescent="0.25">
      <c r="A1202" s="176" t="str">
        <f>IF(ISBLANK(INDEX('Policy Characteristics'!A:A,MATCH($C1202,'Policy Characteristics'!$C:$C,0))),"",INDEX('Policy Characteristics'!A:A,MATCH($C1202,'Policy Characteristics'!$C:$C,0)))</f>
        <v>Industry</v>
      </c>
      <c r="B1202" s="184" t="str">
        <f>IF(ISBLANK(INDEX('Policy Characteristics'!B:B,MATCH($C1202,'Policy Characteristics'!$C:$C,0))),"",INDEX('Policy Characteristics'!B:B,MATCH($C1202,'Policy Characteristics'!$C:$C,0)))</f>
        <v>Hydrogen Combustion</v>
      </c>
      <c r="C1202" s="176" t="str">
        <f t="shared" si="45"/>
        <v>Fraction of Eligible Industrial Energy Use Shifted to Hydrogen</v>
      </c>
      <c r="D1202" s="6" t="s">
        <v>1946</v>
      </c>
      <c r="E1202" s="1" t="s">
        <v>2300</v>
      </c>
      <c r="F1202" t="s">
        <v>1908</v>
      </c>
      <c r="G1202" s="47" t="s">
        <v>2307</v>
      </c>
      <c r="H1202" s="44">
        <v>2148</v>
      </c>
      <c r="I1202" s="197" t="s">
        <v>43</v>
      </c>
      <c r="J1202" s="177" t="str">
        <f>IF(ISBLANK(INDEX('Policy Characteristics'!D:D,MATCH($C1202,'Policy Characteristics'!$C:$C,0))),"",INDEX('Policy Characteristics'!D:D,MATCH($C1202,'Policy Characteristics'!$C:$C,0)))</f>
        <v>Hydrogen Combustion</v>
      </c>
      <c r="K1202" s="176" t="str">
        <f>IF(ISBLANK(INDEX('Policy Characteristics'!E:E,MATCH($C1202,'Policy Characteristics'!$C:$C,0))),"",INDEX('Policy Characteristics'!E:E,MATCH($C1202,'Policy Characteristics'!$C:$C,0)))</f>
        <v>indst shift to hydrogen</v>
      </c>
      <c r="L1202" s="176">
        <f>IF(ISBLANK(INDEX('Policy Characteristics'!F:F,MATCH($C1202,'Policy Characteristics'!$C:$C,0))),"",INDEX('Policy Characteristics'!F:F,MATCH($C1202,'Policy Characteristics'!$C:$C,0)))</f>
        <v>0</v>
      </c>
      <c r="M1202" s="176">
        <f>IF(ISBLANK(INDEX('Policy Characteristics'!G:G,MATCH($C1202,'Policy Characteristics'!$C:$C,0))),"",INDEX('Policy Characteristics'!G:G,MATCH($C1202,'Policy Characteristics'!$C:$C,0)))</f>
        <v>1</v>
      </c>
      <c r="N1202" s="176">
        <f>IF(ISBLANK(INDEX('Policy Characteristics'!H:H,MATCH($C1202,'Policy Characteristics'!$C:$C,0))),"",INDEX('Policy Characteristics'!H:H,MATCH($C1202,'Policy Characteristics'!$C:$C,0)))</f>
        <v>0.01</v>
      </c>
      <c r="O1202" s="176" t="str">
        <f>IF(ISBLANK(INDEX('Policy Characteristics'!I:I,MATCH($C1202,'Policy Characteristics'!$C:$C,0))),"",INDEX('Policy Characteristics'!I:I,MATCH($C1202,'Policy Characteristics'!$C:$C,0)))</f>
        <v>% of fuel shifted</v>
      </c>
      <c r="P1202" s="176" t="str">
        <f>IF(ISBLANK(INDEX('Policy Characteristics'!J:J,MATCH($C1202,'Policy Characteristics'!$C:$C,0))),"",INDEX('Policy Characteristics'!J:J,MATCH($C1202,'Policy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02" s="176" t="str">
        <f>IF(ISBLANK(INDEX('Policy Characteristics'!K:K,MATCH($C1202,'Policy Characteristics'!$C:$C,0))),"",INDEX('Policy Characteristics'!K:K,MATCH($C1202,'Policy Characteristics'!$C:$C,0)))</f>
        <v>industry-ag-main.html#fuel-switching</v>
      </c>
      <c r="R1202" s="176" t="str">
        <f>IF(ISBLANK(INDEX('Policy Characteristics'!L:L,MATCH($C1202,'Policy Characteristics'!$C:$C,0))),"",INDEX('Policy Characteristics'!L:L,MATCH($C1202,'Policy Characteristics'!$C:$C,0)))</f>
        <v>industry-elec-and-hydrogen.html</v>
      </c>
    </row>
    <row r="1203" spans="1:18" s="2" customFormat="1" x14ac:dyDescent="0.25">
      <c r="A1203" s="176" t="str">
        <f>IF(ISBLANK(INDEX('Policy Characteristics'!A:A,MATCH($C1203,'Policy Characteristics'!$C:$C,0))),"",INDEX('Policy Characteristics'!A:A,MATCH($C1203,'Policy Characteristics'!$C:$C,0)))</f>
        <v>Industry</v>
      </c>
      <c r="B1203" s="184" t="str">
        <f>IF(ISBLANK(INDEX('Policy Characteristics'!B:B,MATCH($C1203,'Policy Characteristics'!$C:$C,0))),"",INDEX('Policy Characteristics'!B:B,MATCH($C1203,'Policy Characteristics'!$C:$C,0)))</f>
        <v>Hydrogen Combustion</v>
      </c>
      <c r="C1203" s="176" t="str">
        <f t="shared" si="45"/>
        <v>Fraction of Eligible Industrial Energy Use Shifted to Hydrogen</v>
      </c>
      <c r="D1203" s="6" t="s">
        <v>1946</v>
      </c>
      <c r="E1203" s="1" t="s">
        <v>2301</v>
      </c>
      <c r="F1203" t="s">
        <v>1908</v>
      </c>
      <c r="G1203" s="47" t="s">
        <v>2308</v>
      </c>
      <c r="H1203" s="44">
        <v>2149</v>
      </c>
      <c r="I1203" s="197" t="s">
        <v>43</v>
      </c>
      <c r="J1203" s="177" t="str">
        <f>IF(ISBLANK(INDEX('Policy Characteristics'!D:D,MATCH($C1203,'Policy Characteristics'!$C:$C,0))),"",INDEX('Policy Characteristics'!D:D,MATCH($C1203,'Policy Characteristics'!$C:$C,0)))</f>
        <v>Hydrogen Combustion</v>
      </c>
      <c r="K1203" s="176" t="str">
        <f>IF(ISBLANK(INDEX('Policy Characteristics'!E:E,MATCH($C1203,'Policy Characteristics'!$C:$C,0))),"",INDEX('Policy Characteristics'!E:E,MATCH($C1203,'Policy Characteristics'!$C:$C,0)))</f>
        <v>indst shift to hydrogen</v>
      </c>
      <c r="L1203" s="176">
        <f>IF(ISBLANK(INDEX('Policy Characteristics'!F:F,MATCH($C1203,'Policy Characteristics'!$C:$C,0))),"",INDEX('Policy Characteristics'!F:F,MATCH($C1203,'Policy Characteristics'!$C:$C,0)))</f>
        <v>0</v>
      </c>
      <c r="M1203" s="176">
        <f>IF(ISBLANK(INDEX('Policy Characteristics'!G:G,MATCH($C1203,'Policy Characteristics'!$C:$C,0))),"",INDEX('Policy Characteristics'!G:G,MATCH($C1203,'Policy Characteristics'!$C:$C,0)))</f>
        <v>1</v>
      </c>
      <c r="N1203" s="176">
        <f>IF(ISBLANK(INDEX('Policy Characteristics'!H:H,MATCH($C1203,'Policy Characteristics'!$C:$C,0))),"",INDEX('Policy Characteristics'!H:H,MATCH($C1203,'Policy Characteristics'!$C:$C,0)))</f>
        <v>0.01</v>
      </c>
      <c r="O1203" s="176" t="str">
        <f>IF(ISBLANK(INDEX('Policy Characteristics'!I:I,MATCH($C1203,'Policy Characteristics'!$C:$C,0))),"",INDEX('Policy Characteristics'!I:I,MATCH($C1203,'Policy Characteristics'!$C:$C,0)))</f>
        <v>% of fuel shifted</v>
      </c>
      <c r="P1203" s="176" t="str">
        <f>IF(ISBLANK(INDEX('Policy Characteristics'!J:J,MATCH($C1203,'Policy Characteristics'!$C:$C,0))),"",INDEX('Policy Characteristics'!J:J,MATCH($C1203,'Policy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03" s="176" t="str">
        <f>IF(ISBLANK(INDEX('Policy Characteristics'!K:K,MATCH($C1203,'Policy Characteristics'!$C:$C,0))),"",INDEX('Policy Characteristics'!K:K,MATCH($C1203,'Policy Characteristics'!$C:$C,0)))</f>
        <v>industry-ag-main.html#fuel-switching</v>
      </c>
      <c r="R1203" s="176" t="str">
        <f>IF(ISBLANK(INDEX('Policy Characteristics'!L:L,MATCH($C1203,'Policy Characteristics'!$C:$C,0))),"",INDEX('Policy Characteristics'!L:L,MATCH($C1203,'Policy Characteristics'!$C:$C,0)))</f>
        <v>industry-elec-and-hydrogen.html</v>
      </c>
    </row>
    <row r="1204" spans="1:18" s="2" customFormat="1" x14ac:dyDescent="0.25">
      <c r="A1204" s="176" t="str">
        <f>IF(ISBLANK(INDEX('Policy Characteristics'!A:A,MATCH($C1204,'Policy Characteristics'!$C:$C,0))),"",INDEX('Policy Characteristics'!A:A,MATCH($C1204,'Policy Characteristics'!$C:$C,0)))</f>
        <v>Industry</v>
      </c>
      <c r="B1204" s="184" t="str">
        <f>IF(ISBLANK(INDEX('Policy Characteristics'!B:B,MATCH($C1204,'Policy Characteristics'!$C:$C,0))),"",INDEX('Policy Characteristics'!B:B,MATCH($C1204,'Policy Characteristics'!$C:$C,0)))</f>
        <v>Hydrogen Combustion</v>
      </c>
      <c r="C1204" s="176" t="str">
        <f t="shared" si="45"/>
        <v>Fraction of Eligible Industrial Energy Use Shifted to Hydrogen</v>
      </c>
      <c r="D1204" s="6" t="s">
        <v>1946</v>
      </c>
      <c r="E1204" s="1" t="s">
        <v>2302</v>
      </c>
      <c r="F1204" t="s">
        <v>1908</v>
      </c>
      <c r="G1204" s="47" t="s">
        <v>2309</v>
      </c>
      <c r="H1204" s="44">
        <v>2150</v>
      </c>
      <c r="I1204" s="197" t="s">
        <v>44</v>
      </c>
      <c r="J1204" s="177" t="str">
        <f>IF(ISBLANK(INDEX('Policy Characteristics'!D:D,MATCH($C1204,'Policy Characteristics'!$C:$C,0))),"",INDEX('Policy Characteristics'!D:D,MATCH($C1204,'Policy Characteristics'!$C:$C,0)))</f>
        <v>Hydrogen Combustion</v>
      </c>
      <c r="K1204" s="176" t="str">
        <f>IF(ISBLANK(INDEX('Policy Characteristics'!E:E,MATCH($C1204,'Policy Characteristics'!$C:$C,0))),"",INDEX('Policy Characteristics'!E:E,MATCH($C1204,'Policy Characteristics'!$C:$C,0)))</f>
        <v>indst shift to hydrogen</v>
      </c>
      <c r="L1204" s="176">
        <f>IF(ISBLANK(INDEX('Policy Characteristics'!F:F,MATCH($C1204,'Policy Characteristics'!$C:$C,0))),"",INDEX('Policy Characteristics'!F:F,MATCH($C1204,'Policy Characteristics'!$C:$C,0)))</f>
        <v>0</v>
      </c>
      <c r="M1204" s="176">
        <f>IF(ISBLANK(INDEX('Policy Characteristics'!G:G,MATCH($C1204,'Policy Characteristics'!$C:$C,0))),"",INDEX('Policy Characteristics'!G:G,MATCH($C1204,'Policy Characteristics'!$C:$C,0)))</f>
        <v>1</v>
      </c>
      <c r="N1204" s="176">
        <f>IF(ISBLANK(INDEX('Policy Characteristics'!H:H,MATCH($C1204,'Policy Characteristics'!$C:$C,0))),"",INDEX('Policy Characteristics'!H:H,MATCH($C1204,'Policy Characteristics'!$C:$C,0)))</f>
        <v>0.01</v>
      </c>
      <c r="O1204" s="176" t="str">
        <f>IF(ISBLANK(INDEX('Policy Characteristics'!I:I,MATCH($C1204,'Policy Characteristics'!$C:$C,0))),"",INDEX('Policy Characteristics'!I:I,MATCH($C1204,'Policy Characteristics'!$C:$C,0)))</f>
        <v>% of fuel shifted</v>
      </c>
      <c r="P1204" s="176" t="str">
        <f>IF(ISBLANK(INDEX('Policy Characteristics'!J:J,MATCH($C1204,'Policy Characteristics'!$C:$C,0))),"",INDEX('Policy Characteristics'!J:J,MATCH($C1204,'Policy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04" s="176" t="str">
        <f>IF(ISBLANK(INDEX('Policy Characteristics'!K:K,MATCH($C1204,'Policy Characteristics'!$C:$C,0))),"",INDEX('Policy Characteristics'!K:K,MATCH($C1204,'Policy Characteristics'!$C:$C,0)))</f>
        <v>industry-ag-main.html#fuel-switching</v>
      </c>
      <c r="R1204" s="176" t="str">
        <f>IF(ISBLANK(INDEX('Policy Characteristics'!L:L,MATCH($C1204,'Policy Characteristics'!$C:$C,0))),"",INDEX('Policy Characteristics'!L:L,MATCH($C1204,'Policy Characteristics'!$C:$C,0)))</f>
        <v>industry-elec-and-hydrogen.html</v>
      </c>
    </row>
    <row r="1205" spans="1:18" s="2" customFormat="1" x14ac:dyDescent="0.25">
      <c r="A1205" s="176" t="str">
        <f>IF(ISBLANK(INDEX('Policy Characteristics'!A:A,MATCH($C1205,'Policy Characteristics'!$C:$C,0))),"",INDEX('Policy Characteristics'!A:A,MATCH($C1205,'Policy Characteristics'!$C:$C,0)))</f>
        <v>Industry</v>
      </c>
      <c r="B1205" s="184" t="str">
        <f>IF(ISBLANK(INDEX('Policy Characteristics'!B:B,MATCH($C1205,'Policy Characteristics'!$C:$C,0))),"",INDEX('Policy Characteristics'!B:B,MATCH($C1205,'Policy Characteristics'!$C:$C,0)))</f>
        <v>Hydrogen Combustion</v>
      </c>
      <c r="C1205" s="176" t="str">
        <f t="shared" si="45"/>
        <v>Fraction of Eligible Industrial Energy Use Shifted to Hydrogen</v>
      </c>
      <c r="D1205" s="6" t="s">
        <v>1946</v>
      </c>
      <c r="E1205" s="1" t="s">
        <v>2303</v>
      </c>
      <c r="F1205" t="s">
        <v>1908</v>
      </c>
      <c r="G1205" s="47" t="s">
        <v>2310</v>
      </c>
      <c r="H1205" s="44">
        <v>2151</v>
      </c>
      <c r="I1205" s="197" t="s">
        <v>44</v>
      </c>
      <c r="J1205" s="177" t="str">
        <f>IF(ISBLANK(INDEX('Policy Characteristics'!D:D,MATCH($C1205,'Policy Characteristics'!$C:$C,0))),"",INDEX('Policy Characteristics'!D:D,MATCH($C1205,'Policy Characteristics'!$C:$C,0)))</f>
        <v>Hydrogen Combustion</v>
      </c>
      <c r="K1205" s="176" t="str">
        <f>IF(ISBLANK(INDEX('Policy Characteristics'!E:E,MATCH($C1205,'Policy Characteristics'!$C:$C,0))),"",INDEX('Policy Characteristics'!E:E,MATCH($C1205,'Policy Characteristics'!$C:$C,0)))</f>
        <v>indst shift to hydrogen</v>
      </c>
      <c r="L1205" s="176">
        <f>IF(ISBLANK(INDEX('Policy Characteristics'!F:F,MATCH($C1205,'Policy Characteristics'!$C:$C,0))),"",INDEX('Policy Characteristics'!F:F,MATCH($C1205,'Policy Characteristics'!$C:$C,0)))</f>
        <v>0</v>
      </c>
      <c r="M1205" s="176">
        <f>IF(ISBLANK(INDEX('Policy Characteristics'!G:G,MATCH($C1205,'Policy Characteristics'!$C:$C,0))),"",INDEX('Policy Characteristics'!G:G,MATCH($C1205,'Policy Characteristics'!$C:$C,0)))</f>
        <v>1</v>
      </c>
      <c r="N1205" s="176">
        <f>IF(ISBLANK(INDEX('Policy Characteristics'!H:H,MATCH($C1205,'Policy Characteristics'!$C:$C,0))),"",INDEX('Policy Characteristics'!H:H,MATCH($C1205,'Policy Characteristics'!$C:$C,0)))</f>
        <v>0.01</v>
      </c>
      <c r="O1205" s="176" t="str">
        <f>IF(ISBLANK(INDEX('Policy Characteristics'!I:I,MATCH($C1205,'Policy Characteristics'!$C:$C,0))),"",INDEX('Policy Characteristics'!I:I,MATCH($C1205,'Policy Characteristics'!$C:$C,0)))</f>
        <v>% of fuel shifted</v>
      </c>
      <c r="P1205" s="176" t="str">
        <f>IF(ISBLANK(INDEX('Policy Characteristics'!J:J,MATCH($C1205,'Policy Characteristics'!$C:$C,0))),"",INDEX('Policy Characteristics'!J:J,MATCH($C1205,'Policy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05" s="176" t="str">
        <f>IF(ISBLANK(INDEX('Policy Characteristics'!K:K,MATCH($C1205,'Policy Characteristics'!$C:$C,0))),"",INDEX('Policy Characteristics'!K:K,MATCH($C1205,'Policy Characteristics'!$C:$C,0)))</f>
        <v>industry-ag-main.html#fuel-switching</v>
      </c>
      <c r="R1205" s="176" t="str">
        <f>IF(ISBLANK(INDEX('Policy Characteristics'!L:L,MATCH($C1205,'Policy Characteristics'!$C:$C,0))),"",INDEX('Policy Characteristics'!L:L,MATCH($C1205,'Policy Characteristics'!$C:$C,0)))</f>
        <v>industry-elec-and-hydrogen.html</v>
      </c>
    </row>
    <row r="1206" spans="1:18" s="2" customFormat="1" x14ac:dyDescent="0.25">
      <c r="A1206" s="176" t="str">
        <f>IF(ISBLANK(INDEX('Policy Characteristics'!A:A,MATCH($C1206,'Policy Characteristics'!$C:$C,0))),"",INDEX('Policy Characteristics'!A:A,MATCH($C1206,'Policy Characteristics'!$C:$C,0)))</f>
        <v>Industry</v>
      </c>
      <c r="B1206" s="184" t="str">
        <f>IF(ISBLANK(INDEX('Policy Characteristics'!B:B,MATCH($C1206,'Policy Characteristics'!$C:$C,0))),"",INDEX('Policy Characteristics'!B:B,MATCH($C1206,'Policy Characteristics'!$C:$C,0)))</f>
        <v>Hydrogen Combustion</v>
      </c>
      <c r="C1206" s="176" t="str">
        <f t="shared" si="45"/>
        <v>Fraction of Eligible Industrial Energy Use Shifted to Hydrogen</v>
      </c>
      <c r="D1206" s="6" t="s">
        <v>1946</v>
      </c>
      <c r="E1206" s="1" t="s">
        <v>2304</v>
      </c>
      <c r="F1206" t="s">
        <v>1908</v>
      </c>
      <c r="G1206" s="47" t="s">
        <v>2311</v>
      </c>
      <c r="H1206" s="44">
        <v>2152</v>
      </c>
      <c r="I1206" s="197" t="s">
        <v>44</v>
      </c>
      <c r="J1206" s="177" t="str">
        <f>IF(ISBLANK(INDEX('Policy Characteristics'!D:D,MATCH($C1206,'Policy Characteristics'!$C:$C,0))),"",INDEX('Policy Characteristics'!D:D,MATCH($C1206,'Policy Characteristics'!$C:$C,0)))</f>
        <v>Hydrogen Combustion</v>
      </c>
      <c r="K1206" s="176" t="str">
        <f>IF(ISBLANK(INDEX('Policy Characteristics'!E:E,MATCH($C1206,'Policy Characteristics'!$C:$C,0))),"",INDEX('Policy Characteristics'!E:E,MATCH($C1206,'Policy Characteristics'!$C:$C,0)))</f>
        <v>indst shift to hydrogen</v>
      </c>
      <c r="L1206" s="176">
        <f>IF(ISBLANK(INDEX('Policy Characteristics'!F:F,MATCH($C1206,'Policy Characteristics'!$C:$C,0))),"",INDEX('Policy Characteristics'!F:F,MATCH($C1206,'Policy Characteristics'!$C:$C,0)))</f>
        <v>0</v>
      </c>
      <c r="M1206" s="176">
        <f>IF(ISBLANK(INDEX('Policy Characteristics'!G:G,MATCH($C1206,'Policy Characteristics'!$C:$C,0))),"",INDEX('Policy Characteristics'!G:G,MATCH($C1206,'Policy Characteristics'!$C:$C,0)))</f>
        <v>1</v>
      </c>
      <c r="N1206" s="176">
        <f>IF(ISBLANK(INDEX('Policy Characteristics'!H:H,MATCH($C1206,'Policy Characteristics'!$C:$C,0))),"",INDEX('Policy Characteristics'!H:H,MATCH($C1206,'Policy Characteristics'!$C:$C,0)))</f>
        <v>0.01</v>
      </c>
      <c r="O1206" s="176" t="str">
        <f>IF(ISBLANK(INDEX('Policy Characteristics'!I:I,MATCH($C1206,'Policy Characteristics'!$C:$C,0))),"",INDEX('Policy Characteristics'!I:I,MATCH($C1206,'Policy Characteristics'!$C:$C,0)))</f>
        <v>% of fuel shifted</v>
      </c>
      <c r="P1206" s="176" t="str">
        <f>IF(ISBLANK(INDEX('Policy Characteristics'!J:J,MATCH($C1206,'Policy Characteristics'!$C:$C,0))),"",INDEX('Policy Characteristics'!J:J,MATCH($C1206,'Policy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06" s="176" t="str">
        <f>IF(ISBLANK(INDEX('Policy Characteristics'!K:K,MATCH($C1206,'Policy Characteristics'!$C:$C,0))),"",INDEX('Policy Characteristics'!K:K,MATCH($C1206,'Policy Characteristics'!$C:$C,0)))</f>
        <v>industry-ag-main.html#fuel-switching</v>
      </c>
      <c r="R1206" s="176" t="str">
        <f>IF(ISBLANK(INDEX('Policy Characteristics'!L:L,MATCH($C1206,'Policy Characteristics'!$C:$C,0))),"",INDEX('Policy Characteristics'!L:L,MATCH($C1206,'Policy Characteristics'!$C:$C,0)))</f>
        <v>industry-elec-and-hydrogen.html</v>
      </c>
    </row>
    <row r="1207" spans="1:18" s="2" customFormat="1" x14ac:dyDescent="0.25">
      <c r="A1207" s="176" t="str">
        <f>IF(ISBLANK(INDEX('Policy Characteristics'!A:A,MATCH($C1207,'Policy Characteristics'!$C:$C,0))),"",INDEX('Policy Characteristics'!A:A,MATCH($C1207,'Policy Characteristics'!$C:$C,0)))</f>
        <v>Industry</v>
      </c>
      <c r="B1207" s="184" t="str">
        <f>IF(ISBLANK(INDEX('Policy Characteristics'!B:B,MATCH($C1207,'Policy Characteristics'!$C:$C,0))),"",INDEX('Policy Characteristics'!B:B,MATCH($C1207,'Policy Characteristics'!$C:$C,0)))</f>
        <v>Hydrogen Combustion</v>
      </c>
      <c r="C1207" s="176" t="str">
        <f t="shared" si="45"/>
        <v>Fraction of Eligible Industrial Energy Use Shifted to Hydrogen</v>
      </c>
      <c r="D1207" s="6" t="s">
        <v>1946</v>
      </c>
      <c r="E1207" s="1" t="s">
        <v>2444</v>
      </c>
      <c r="F1207" t="s">
        <v>1908</v>
      </c>
      <c r="G1207" s="47" t="s">
        <v>2444</v>
      </c>
      <c r="H1207" s="44">
        <v>2153</v>
      </c>
      <c r="I1207" s="197" t="s">
        <v>44</v>
      </c>
      <c r="J1207" s="177" t="str">
        <f>IF(ISBLANK(INDEX('Policy Characteristics'!D:D,MATCH($C1207,'Policy Characteristics'!$C:$C,0))),"",INDEX('Policy Characteristics'!D:D,MATCH($C1207,'Policy Characteristics'!$C:$C,0)))</f>
        <v>Hydrogen Combustion</v>
      </c>
      <c r="K1207" s="176" t="str">
        <f>IF(ISBLANK(INDEX('Policy Characteristics'!E:E,MATCH($C1207,'Policy Characteristics'!$C:$C,0))),"",INDEX('Policy Characteristics'!E:E,MATCH($C1207,'Policy Characteristics'!$C:$C,0)))</f>
        <v>indst shift to hydrogen</v>
      </c>
      <c r="L1207" s="176">
        <f>IF(ISBLANK(INDEX('Policy Characteristics'!F:F,MATCH($C1207,'Policy Characteristics'!$C:$C,0))),"",INDEX('Policy Characteristics'!F:F,MATCH($C1207,'Policy Characteristics'!$C:$C,0)))</f>
        <v>0</v>
      </c>
      <c r="M1207" s="176">
        <f>IF(ISBLANK(INDEX('Policy Characteristics'!G:G,MATCH($C1207,'Policy Characteristics'!$C:$C,0))),"",INDEX('Policy Characteristics'!G:G,MATCH($C1207,'Policy Characteristics'!$C:$C,0)))</f>
        <v>1</v>
      </c>
      <c r="N1207" s="176">
        <f>IF(ISBLANK(INDEX('Policy Characteristics'!H:H,MATCH($C1207,'Policy Characteristics'!$C:$C,0))),"",INDEX('Policy Characteristics'!H:H,MATCH($C1207,'Policy Characteristics'!$C:$C,0)))</f>
        <v>0.01</v>
      </c>
      <c r="O1207" s="176" t="str">
        <f>IF(ISBLANK(INDEX('Policy Characteristics'!I:I,MATCH($C1207,'Policy Characteristics'!$C:$C,0))),"",INDEX('Policy Characteristics'!I:I,MATCH($C1207,'Policy Characteristics'!$C:$C,0)))</f>
        <v>% of fuel shifted</v>
      </c>
      <c r="P1207" s="176" t="str">
        <f>IF(ISBLANK(INDEX('Policy Characteristics'!J:J,MATCH($C1207,'Policy Characteristics'!$C:$C,0))),"",INDEX('Policy Characteristics'!J:J,MATCH($C1207,'Policy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07" s="176" t="str">
        <f>IF(ISBLANK(INDEX('Policy Characteristics'!K:K,MATCH($C1207,'Policy Characteristics'!$C:$C,0))),"",INDEX('Policy Characteristics'!K:K,MATCH($C1207,'Policy Characteristics'!$C:$C,0)))</f>
        <v>industry-ag-main.html#fuel-switching</v>
      </c>
      <c r="R1207" s="176" t="str">
        <f>IF(ISBLANK(INDEX('Policy Characteristics'!L:L,MATCH($C1207,'Policy Characteristics'!$C:$C,0))),"",INDEX('Policy Characteristics'!L:L,MATCH($C1207,'Policy Characteristics'!$C:$C,0)))</f>
        <v>industry-elec-and-hydrogen.html</v>
      </c>
    </row>
    <row r="1208" spans="1:18" s="2" customFormat="1" x14ac:dyDescent="0.25">
      <c r="A1208" s="176" t="str">
        <f>IF(ISBLANK(INDEX('Policy Characteristics'!A:A,MATCH($C1208,'Policy Characteristics'!$C:$C,0))),"",INDEX('Policy Characteristics'!A:A,MATCH($C1208,'Policy Characteristics'!$C:$C,0)))</f>
        <v>Industry</v>
      </c>
      <c r="B1208" s="184" t="str">
        <f>IF(ISBLANK(INDEX('Policy Characteristics'!B:B,MATCH($C1208,'Policy Characteristics'!$C:$C,0))),"",INDEX('Policy Characteristics'!B:B,MATCH($C1208,'Policy Characteristics'!$C:$C,0)))</f>
        <v>Hydrogen Combustion</v>
      </c>
      <c r="C1208" s="176" t="str">
        <f t="shared" si="45"/>
        <v>Fraction of Eligible Industrial Energy Use Shifted to Hydrogen</v>
      </c>
      <c r="D1208" s="6" t="s">
        <v>1947</v>
      </c>
      <c r="E1208" s="1" t="s">
        <v>2298</v>
      </c>
      <c r="F1208" t="s">
        <v>1909</v>
      </c>
      <c r="G1208" s="47" t="s">
        <v>2305</v>
      </c>
      <c r="H1208" s="44">
        <v>2154</v>
      </c>
      <c r="I1208" s="198" t="s">
        <v>44</v>
      </c>
      <c r="J1208" s="177" t="str">
        <f>IF(ISBLANK(INDEX('Policy Characteristics'!D:D,MATCH($C1208,'Policy Characteristics'!$C:$C,0))),"",INDEX('Policy Characteristics'!D:D,MATCH($C1208,'Policy Characteristics'!$C:$C,0)))</f>
        <v>Hydrogen Combustion</v>
      </c>
      <c r="K1208" s="176" t="str">
        <f>IF(ISBLANK(INDEX('Policy Characteristics'!E:E,MATCH($C1208,'Policy Characteristics'!$C:$C,0))),"",INDEX('Policy Characteristics'!E:E,MATCH($C1208,'Policy Characteristics'!$C:$C,0)))</f>
        <v>indst shift to hydrogen</v>
      </c>
      <c r="L1208" s="176">
        <f>IF(ISBLANK(INDEX('Policy Characteristics'!F:F,MATCH($C1208,'Policy Characteristics'!$C:$C,0))),"",INDEX('Policy Characteristics'!F:F,MATCH($C1208,'Policy Characteristics'!$C:$C,0)))</f>
        <v>0</v>
      </c>
      <c r="M1208" s="176">
        <f>IF(ISBLANK(INDEX('Policy Characteristics'!G:G,MATCH($C1208,'Policy Characteristics'!$C:$C,0))),"",INDEX('Policy Characteristics'!G:G,MATCH($C1208,'Policy Characteristics'!$C:$C,0)))</f>
        <v>1</v>
      </c>
      <c r="N1208" s="176">
        <f>IF(ISBLANK(INDEX('Policy Characteristics'!H:H,MATCH($C1208,'Policy Characteristics'!$C:$C,0))),"",INDEX('Policy Characteristics'!H:H,MATCH($C1208,'Policy Characteristics'!$C:$C,0)))</f>
        <v>0.01</v>
      </c>
      <c r="O1208" s="176" t="str">
        <f>IF(ISBLANK(INDEX('Policy Characteristics'!I:I,MATCH($C1208,'Policy Characteristics'!$C:$C,0))),"",INDEX('Policy Characteristics'!I:I,MATCH($C1208,'Policy Characteristics'!$C:$C,0)))</f>
        <v>% of fuel shifted</v>
      </c>
      <c r="P1208" s="176" t="str">
        <f>IF(ISBLANK(INDEX('Policy Characteristics'!J:J,MATCH($C1208,'Policy Characteristics'!$C:$C,0))),"",INDEX('Policy Characteristics'!J:J,MATCH($C1208,'Policy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08" s="176" t="str">
        <f>IF(ISBLANK(INDEX('Policy Characteristics'!K:K,MATCH($C1208,'Policy Characteristics'!$C:$C,0))),"",INDEX('Policy Characteristics'!K:K,MATCH($C1208,'Policy Characteristics'!$C:$C,0)))</f>
        <v>industry-ag-main.html#fuel-switching</v>
      </c>
      <c r="R1208" s="176" t="str">
        <f>IF(ISBLANK(INDEX('Policy Characteristics'!L:L,MATCH($C1208,'Policy Characteristics'!$C:$C,0))),"",INDEX('Policy Characteristics'!L:L,MATCH($C1208,'Policy Characteristics'!$C:$C,0)))</f>
        <v>industry-elec-and-hydrogen.html</v>
      </c>
    </row>
    <row r="1209" spans="1:18" s="2" customFormat="1" x14ac:dyDescent="0.25">
      <c r="A1209" s="176" t="str">
        <f>IF(ISBLANK(INDEX('Policy Characteristics'!A:A,MATCH($C1209,'Policy Characteristics'!$C:$C,0))),"",INDEX('Policy Characteristics'!A:A,MATCH($C1209,'Policy Characteristics'!$C:$C,0)))</f>
        <v>Industry</v>
      </c>
      <c r="B1209" s="184" t="str">
        <f>IF(ISBLANK(INDEX('Policy Characteristics'!B:B,MATCH($C1209,'Policy Characteristics'!$C:$C,0))),"",INDEX('Policy Characteristics'!B:B,MATCH($C1209,'Policy Characteristics'!$C:$C,0)))</f>
        <v>Hydrogen Combustion</v>
      </c>
      <c r="C1209" s="176" t="str">
        <f t="shared" si="45"/>
        <v>Fraction of Eligible Industrial Energy Use Shifted to Hydrogen</v>
      </c>
      <c r="D1209" s="6" t="s">
        <v>1947</v>
      </c>
      <c r="E1209" s="1" t="s">
        <v>2299</v>
      </c>
      <c r="F1209" t="s">
        <v>1909</v>
      </c>
      <c r="G1209" s="47" t="s">
        <v>2306</v>
      </c>
      <c r="H1209" s="44">
        <v>2155</v>
      </c>
      <c r="I1209" s="198" t="s">
        <v>44</v>
      </c>
      <c r="J1209" s="177" t="str">
        <f>IF(ISBLANK(INDEX('Policy Characteristics'!D:D,MATCH($C1209,'Policy Characteristics'!$C:$C,0))),"",INDEX('Policy Characteristics'!D:D,MATCH($C1209,'Policy Characteristics'!$C:$C,0)))</f>
        <v>Hydrogen Combustion</v>
      </c>
      <c r="K1209" s="176" t="str">
        <f>IF(ISBLANK(INDEX('Policy Characteristics'!E:E,MATCH($C1209,'Policy Characteristics'!$C:$C,0))),"",INDEX('Policy Characteristics'!E:E,MATCH($C1209,'Policy Characteristics'!$C:$C,0)))</f>
        <v>indst shift to hydrogen</v>
      </c>
      <c r="L1209" s="176">
        <f>IF(ISBLANK(INDEX('Policy Characteristics'!F:F,MATCH($C1209,'Policy Characteristics'!$C:$C,0))),"",INDEX('Policy Characteristics'!F:F,MATCH($C1209,'Policy Characteristics'!$C:$C,0)))</f>
        <v>0</v>
      </c>
      <c r="M1209" s="176">
        <f>IF(ISBLANK(INDEX('Policy Characteristics'!G:G,MATCH($C1209,'Policy Characteristics'!$C:$C,0))),"",INDEX('Policy Characteristics'!G:G,MATCH($C1209,'Policy Characteristics'!$C:$C,0)))</f>
        <v>1</v>
      </c>
      <c r="N1209" s="176">
        <f>IF(ISBLANK(INDEX('Policy Characteristics'!H:H,MATCH($C1209,'Policy Characteristics'!$C:$C,0))),"",INDEX('Policy Characteristics'!H:H,MATCH($C1209,'Policy Characteristics'!$C:$C,0)))</f>
        <v>0.01</v>
      </c>
      <c r="O1209" s="176" t="str">
        <f>IF(ISBLANK(INDEX('Policy Characteristics'!I:I,MATCH($C1209,'Policy Characteristics'!$C:$C,0))),"",INDEX('Policy Characteristics'!I:I,MATCH($C1209,'Policy Characteristics'!$C:$C,0)))</f>
        <v>% of fuel shifted</v>
      </c>
      <c r="P1209" s="176" t="str">
        <f>IF(ISBLANK(INDEX('Policy Characteristics'!J:J,MATCH($C1209,'Policy Characteristics'!$C:$C,0))),"",INDEX('Policy Characteristics'!J:J,MATCH($C1209,'Policy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09" s="176" t="str">
        <f>IF(ISBLANK(INDEX('Policy Characteristics'!K:K,MATCH($C1209,'Policy Characteristics'!$C:$C,0))),"",INDEX('Policy Characteristics'!K:K,MATCH($C1209,'Policy Characteristics'!$C:$C,0)))</f>
        <v>industry-ag-main.html#fuel-switching</v>
      </c>
      <c r="R1209" s="176" t="str">
        <f>IF(ISBLANK(INDEX('Policy Characteristics'!L:L,MATCH($C1209,'Policy Characteristics'!$C:$C,0))),"",INDEX('Policy Characteristics'!L:L,MATCH($C1209,'Policy Characteristics'!$C:$C,0)))</f>
        <v>industry-elec-and-hydrogen.html</v>
      </c>
    </row>
    <row r="1210" spans="1:18" s="2" customFormat="1" x14ac:dyDescent="0.25">
      <c r="A1210" s="176" t="str">
        <f>IF(ISBLANK(INDEX('Policy Characteristics'!A:A,MATCH($C1210,'Policy Characteristics'!$C:$C,0))),"",INDEX('Policy Characteristics'!A:A,MATCH($C1210,'Policy Characteristics'!$C:$C,0)))</f>
        <v>Industry</v>
      </c>
      <c r="B1210" s="184" t="str">
        <f>IF(ISBLANK(INDEX('Policy Characteristics'!B:B,MATCH($C1210,'Policy Characteristics'!$C:$C,0))),"",INDEX('Policy Characteristics'!B:B,MATCH($C1210,'Policy Characteristics'!$C:$C,0)))</f>
        <v>Hydrogen Combustion</v>
      </c>
      <c r="C1210" s="176" t="str">
        <f t="shared" si="45"/>
        <v>Fraction of Eligible Industrial Energy Use Shifted to Hydrogen</v>
      </c>
      <c r="D1210" s="6" t="s">
        <v>1947</v>
      </c>
      <c r="E1210" s="1" t="s">
        <v>2300</v>
      </c>
      <c r="F1210" t="s">
        <v>1909</v>
      </c>
      <c r="G1210" s="47" t="s">
        <v>2307</v>
      </c>
      <c r="H1210" s="44">
        <v>2156</v>
      </c>
      <c r="I1210" s="198" t="s">
        <v>44</v>
      </c>
      <c r="J1210" s="177" t="str">
        <f>IF(ISBLANK(INDEX('Policy Characteristics'!D:D,MATCH($C1210,'Policy Characteristics'!$C:$C,0))),"",INDEX('Policy Characteristics'!D:D,MATCH($C1210,'Policy Characteristics'!$C:$C,0)))</f>
        <v>Hydrogen Combustion</v>
      </c>
      <c r="K1210" s="176" t="str">
        <f>IF(ISBLANK(INDEX('Policy Characteristics'!E:E,MATCH($C1210,'Policy Characteristics'!$C:$C,0))),"",INDEX('Policy Characteristics'!E:E,MATCH($C1210,'Policy Characteristics'!$C:$C,0)))</f>
        <v>indst shift to hydrogen</v>
      </c>
      <c r="L1210" s="176">
        <f>IF(ISBLANK(INDEX('Policy Characteristics'!F:F,MATCH($C1210,'Policy Characteristics'!$C:$C,0))),"",INDEX('Policy Characteristics'!F:F,MATCH($C1210,'Policy Characteristics'!$C:$C,0)))</f>
        <v>0</v>
      </c>
      <c r="M1210" s="176">
        <f>IF(ISBLANK(INDEX('Policy Characteristics'!G:G,MATCH($C1210,'Policy Characteristics'!$C:$C,0))),"",INDEX('Policy Characteristics'!G:G,MATCH($C1210,'Policy Characteristics'!$C:$C,0)))</f>
        <v>1</v>
      </c>
      <c r="N1210" s="176">
        <f>IF(ISBLANK(INDEX('Policy Characteristics'!H:H,MATCH($C1210,'Policy Characteristics'!$C:$C,0))),"",INDEX('Policy Characteristics'!H:H,MATCH($C1210,'Policy Characteristics'!$C:$C,0)))</f>
        <v>0.01</v>
      </c>
      <c r="O1210" s="176" t="str">
        <f>IF(ISBLANK(INDEX('Policy Characteristics'!I:I,MATCH($C1210,'Policy Characteristics'!$C:$C,0))),"",INDEX('Policy Characteristics'!I:I,MATCH($C1210,'Policy Characteristics'!$C:$C,0)))</f>
        <v>% of fuel shifted</v>
      </c>
      <c r="P1210" s="176" t="str">
        <f>IF(ISBLANK(INDEX('Policy Characteristics'!J:J,MATCH($C1210,'Policy Characteristics'!$C:$C,0))),"",INDEX('Policy Characteristics'!J:J,MATCH($C1210,'Policy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10" s="176" t="str">
        <f>IF(ISBLANK(INDEX('Policy Characteristics'!K:K,MATCH($C1210,'Policy Characteristics'!$C:$C,0))),"",INDEX('Policy Characteristics'!K:K,MATCH($C1210,'Policy Characteristics'!$C:$C,0)))</f>
        <v>industry-ag-main.html#fuel-switching</v>
      </c>
      <c r="R1210" s="176" t="str">
        <f>IF(ISBLANK(INDEX('Policy Characteristics'!L:L,MATCH($C1210,'Policy Characteristics'!$C:$C,0))),"",INDEX('Policy Characteristics'!L:L,MATCH($C1210,'Policy Characteristics'!$C:$C,0)))</f>
        <v>industry-elec-and-hydrogen.html</v>
      </c>
    </row>
    <row r="1211" spans="1:18" s="2" customFormat="1" x14ac:dyDescent="0.25">
      <c r="A1211" s="176" t="str">
        <f>IF(ISBLANK(INDEX('Policy Characteristics'!A:A,MATCH($C1211,'Policy Characteristics'!$C:$C,0))),"",INDEX('Policy Characteristics'!A:A,MATCH($C1211,'Policy Characteristics'!$C:$C,0)))</f>
        <v>Industry</v>
      </c>
      <c r="B1211" s="184" t="str">
        <f>IF(ISBLANK(INDEX('Policy Characteristics'!B:B,MATCH($C1211,'Policy Characteristics'!$C:$C,0))),"",INDEX('Policy Characteristics'!B:B,MATCH($C1211,'Policy Characteristics'!$C:$C,0)))</f>
        <v>Hydrogen Combustion</v>
      </c>
      <c r="C1211" s="176" t="str">
        <f t="shared" si="45"/>
        <v>Fraction of Eligible Industrial Energy Use Shifted to Hydrogen</v>
      </c>
      <c r="D1211" s="6" t="s">
        <v>1947</v>
      </c>
      <c r="E1211" s="1" t="s">
        <v>2301</v>
      </c>
      <c r="F1211" t="s">
        <v>1909</v>
      </c>
      <c r="G1211" s="47" t="s">
        <v>2308</v>
      </c>
      <c r="H1211" s="44">
        <v>2157</v>
      </c>
      <c r="I1211" s="198" t="s">
        <v>44</v>
      </c>
      <c r="J1211" s="177" t="str">
        <f>IF(ISBLANK(INDEX('Policy Characteristics'!D:D,MATCH($C1211,'Policy Characteristics'!$C:$C,0))),"",INDEX('Policy Characteristics'!D:D,MATCH($C1211,'Policy Characteristics'!$C:$C,0)))</f>
        <v>Hydrogen Combustion</v>
      </c>
      <c r="K1211" s="176" t="str">
        <f>IF(ISBLANK(INDEX('Policy Characteristics'!E:E,MATCH($C1211,'Policy Characteristics'!$C:$C,0))),"",INDEX('Policy Characteristics'!E:E,MATCH($C1211,'Policy Characteristics'!$C:$C,0)))</f>
        <v>indst shift to hydrogen</v>
      </c>
      <c r="L1211" s="176">
        <f>IF(ISBLANK(INDEX('Policy Characteristics'!F:F,MATCH($C1211,'Policy Characteristics'!$C:$C,0))),"",INDEX('Policy Characteristics'!F:F,MATCH($C1211,'Policy Characteristics'!$C:$C,0)))</f>
        <v>0</v>
      </c>
      <c r="M1211" s="176">
        <f>IF(ISBLANK(INDEX('Policy Characteristics'!G:G,MATCH($C1211,'Policy Characteristics'!$C:$C,0))),"",INDEX('Policy Characteristics'!G:G,MATCH($C1211,'Policy Characteristics'!$C:$C,0)))</f>
        <v>1</v>
      </c>
      <c r="N1211" s="176">
        <f>IF(ISBLANK(INDEX('Policy Characteristics'!H:H,MATCH($C1211,'Policy Characteristics'!$C:$C,0))),"",INDEX('Policy Characteristics'!H:H,MATCH($C1211,'Policy Characteristics'!$C:$C,0)))</f>
        <v>0.01</v>
      </c>
      <c r="O1211" s="176" t="str">
        <f>IF(ISBLANK(INDEX('Policy Characteristics'!I:I,MATCH($C1211,'Policy Characteristics'!$C:$C,0))),"",INDEX('Policy Characteristics'!I:I,MATCH($C1211,'Policy Characteristics'!$C:$C,0)))</f>
        <v>% of fuel shifted</v>
      </c>
      <c r="P1211" s="176" t="str">
        <f>IF(ISBLANK(INDEX('Policy Characteristics'!J:J,MATCH($C1211,'Policy Characteristics'!$C:$C,0))),"",INDEX('Policy Characteristics'!J:J,MATCH($C1211,'Policy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11" s="176" t="str">
        <f>IF(ISBLANK(INDEX('Policy Characteristics'!K:K,MATCH($C1211,'Policy Characteristics'!$C:$C,0))),"",INDEX('Policy Characteristics'!K:K,MATCH($C1211,'Policy Characteristics'!$C:$C,0)))</f>
        <v>industry-ag-main.html#fuel-switching</v>
      </c>
      <c r="R1211" s="176" t="str">
        <f>IF(ISBLANK(INDEX('Policy Characteristics'!L:L,MATCH($C1211,'Policy Characteristics'!$C:$C,0))),"",INDEX('Policy Characteristics'!L:L,MATCH($C1211,'Policy Characteristics'!$C:$C,0)))</f>
        <v>industry-elec-and-hydrogen.html</v>
      </c>
    </row>
    <row r="1212" spans="1:18" s="2" customFormat="1" x14ac:dyDescent="0.25">
      <c r="A1212" s="176" t="str">
        <f>IF(ISBLANK(INDEX('Policy Characteristics'!A:A,MATCH($C1212,'Policy Characteristics'!$C:$C,0))),"",INDEX('Policy Characteristics'!A:A,MATCH($C1212,'Policy Characteristics'!$C:$C,0)))</f>
        <v>Industry</v>
      </c>
      <c r="B1212" s="184" t="str">
        <f>IF(ISBLANK(INDEX('Policy Characteristics'!B:B,MATCH($C1212,'Policy Characteristics'!$C:$C,0))),"",INDEX('Policy Characteristics'!B:B,MATCH($C1212,'Policy Characteristics'!$C:$C,0)))</f>
        <v>Hydrogen Combustion</v>
      </c>
      <c r="C1212" s="176" t="str">
        <f t="shared" si="45"/>
        <v>Fraction of Eligible Industrial Energy Use Shifted to Hydrogen</v>
      </c>
      <c r="D1212" s="6" t="s">
        <v>1947</v>
      </c>
      <c r="E1212" s="1" t="s">
        <v>2302</v>
      </c>
      <c r="F1212" t="s">
        <v>1909</v>
      </c>
      <c r="G1212" s="47" t="s">
        <v>2309</v>
      </c>
      <c r="H1212" s="44">
        <v>2158</v>
      </c>
      <c r="I1212" s="197" t="s">
        <v>44</v>
      </c>
      <c r="J1212" s="177" t="str">
        <f>IF(ISBLANK(INDEX('Policy Characteristics'!D:D,MATCH($C1212,'Policy Characteristics'!$C:$C,0))),"",INDEX('Policy Characteristics'!D:D,MATCH($C1212,'Policy Characteristics'!$C:$C,0)))</f>
        <v>Hydrogen Combustion</v>
      </c>
      <c r="K1212" s="176" t="str">
        <f>IF(ISBLANK(INDEX('Policy Characteristics'!E:E,MATCH($C1212,'Policy Characteristics'!$C:$C,0))),"",INDEX('Policy Characteristics'!E:E,MATCH($C1212,'Policy Characteristics'!$C:$C,0)))</f>
        <v>indst shift to hydrogen</v>
      </c>
      <c r="L1212" s="176">
        <f>IF(ISBLANK(INDEX('Policy Characteristics'!F:F,MATCH($C1212,'Policy Characteristics'!$C:$C,0))),"",INDEX('Policy Characteristics'!F:F,MATCH($C1212,'Policy Characteristics'!$C:$C,0)))</f>
        <v>0</v>
      </c>
      <c r="M1212" s="176">
        <f>IF(ISBLANK(INDEX('Policy Characteristics'!G:G,MATCH($C1212,'Policy Characteristics'!$C:$C,0))),"",INDEX('Policy Characteristics'!G:G,MATCH($C1212,'Policy Characteristics'!$C:$C,0)))</f>
        <v>1</v>
      </c>
      <c r="N1212" s="176">
        <f>IF(ISBLANK(INDEX('Policy Characteristics'!H:H,MATCH($C1212,'Policy Characteristics'!$C:$C,0))),"",INDEX('Policy Characteristics'!H:H,MATCH($C1212,'Policy Characteristics'!$C:$C,0)))</f>
        <v>0.01</v>
      </c>
      <c r="O1212" s="176" t="str">
        <f>IF(ISBLANK(INDEX('Policy Characteristics'!I:I,MATCH($C1212,'Policy Characteristics'!$C:$C,0))),"",INDEX('Policy Characteristics'!I:I,MATCH($C1212,'Policy Characteristics'!$C:$C,0)))</f>
        <v>% of fuel shifted</v>
      </c>
      <c r="P1212" s="176" t="str">
        <f>IF(ISBLANK(INDEX('Policy Characteristics'!J:J,MATCH($C1212,'Policy Characteristics'!$C:$C,0))),"",INDEX('Policy Characteristics'!J:J,MATCH($C1212,'Policy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12" s="176" t="str">
        <f>IF(ISBLANK(INDEX('Policy Characteristics'!K:K,MATCH($C1212,'Policy Characteristics'!$C:$C,0))),"",INDEX('Policy Characteristics'!K:K,MATCH($C1212,'Policy Characteristics'!$C:$C,0)))</f>
        <v>industry-ag-main.html#fuel-switching</v>
      </c>
      <c r="R1212" s="176" t="str">
        <f>IF(ISBLANK(INDEX('Policy Characteristics'!L:L,MATCH($C1212,'Policy Characteristics'!$C:$C,0))),"",INDEX('Policy Characteristics'!L:L,MATCH($C1212,'Policy Characteristics'!$C:$C,0)))</f>
        <v>industry-elec-and-hydrogen.html</v>
      </c>
    </row>
    <row r="1213" spans="1:18" s="2" customFormat="1" x14ac:dyDescent="0.25">
      <c r="A1213" s="176" t="str">
        <f>IF(ISBLANK(INDEX('Policy Characteristics'!A:A,MATCH($C1213,'Policy Characteristics'!$C:$C,0))),"",INDEX('Policy Characteristics'!A:A,MATCH($C1213,'Policy Characteristics'!$C:$C,0)))</f>
        <v>Industry</v>
      </c>
      <c r="B1213" s="184" t="str">
        <f>IF(ISBLANK(INDEX('Policy Characteristics'!B:B,MATCH($C1213,'Policy Characteristics'!$C:$C,0))),"",INDEX('Policy Characteristics'!B:B,MATCH($C1213,'Policy Characteristics'!$C:$C,0)))</f>
        <v>Hydrogen Combustion</v>
      </c>
      <c r="C1213" s="176" t="str">
        <f t="shared" si="45"/>
        <v>Fraction of Eligible Industrial Energy Use Shifted to Hydrogen</v>
      </c>
      <c r="D1213" s="6" t="s">
        <v>1947</v>
      </c>
      <c r="E1213" s="1" t="s">
        <v>2303</v>
      </c>
      <c r="F1213" t="s">
        <v>1909</v>
      </c>
      <c r="G1213" s="47" t="s">
        <v>2310</v>
      </c>
      <c r="H1213" s="44">
        <v>2159</v>
      </c>
      <c r="I1213" s="197" t="s">
        <v>44</v>
      </c>
      <c r="J1213" s="177" t="str">
        <f>IF(ISBLANK(INDEX('Policy Characteristics'!D:D,MATCH($C1213,'Policy Characteristics'!$C:$C,0))),"",INDEX('Policy Characteristics'!D:D,MATCH($C1213,'Policy Characteristics'!$C:$C,0)))</f>
        <v>Hydrogen Combustion</v>
      </c>
      <c r="K1213" s="176" t="str">
        <f>IF(ISBLANK(INDEX('Policy Characteristics'!E:E,MATCH($C1213,'Policy Characteristics'!$C:$C,0))),"",INDEX('Policy Characteristics'!E:E,MATCH($C1213,'Policy Characteristics'!$C:$C,0)))</f>
        <v>indst shift to hydrogen</v>
      </c>
      <c r="L1213" s="176">
        <f>IF(ISBLANK(INDEX('Policy Characteristics'!F:F,MATCH($C1213,'Policy Characteristics'!$C:$C,0))),"",INDEX('Policy Characteristics'!F:F,MATCH($C1213,'Policy Characteristics'!$C:$C,0)))</f>
        <v>0</v>
      </c>
      <c r="M1213" s="176">
        <f>IF(ISBLANK(INDEX('Policy Characteristics'!G:G,MATCH($C1213,'Policy Characteristics'!$C:$C,0))),"",INDEX('Policy Characteristics'!G:G,MATCH($C1213,'Policy Characteristics'!$C:$C,0)))</f>
        <v>1</v>
      </c>
      <c r="N1213" s="176">
        <f>IF(ISBLANK(INDEX('Policy Characteristics'!H:H,MATCH($C1213,'Policy Characteristics'!$C:$C,0))),"",INDEX('Policy Characteristics'!H:H,MATCH($C1213,'Policy Characteristics'!$C:$C,0)))</f>
        <v>0.01</v>
      </c>
      <c r="O1213" s="176" t="str">
        <f>IF(ISBLANK(INDEX('Policy Characteristics'!I:I,MATCH($C1213,'Policy Characteristics'!$C:$C,0))),"",INDEX('Policy Characteristics'!I:I,MATCH($C1213,'Policy Characteristics'!$C:$C,0)))</f>
        <v>% of fuel shifted</v>
      </c>
      <c r="P1213" s="176" t="str">
        <f>IF(ISBLANK(INDEX('Policy Characteristics'!J:J,MATCH($C1213,'Policy Characteristics'!$C:$C,0))),"",INDEX('Policy Characteristics'!J:J,MATCH($C1213,'Policy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13" s="176" t="str">
        <f>IF(ISBLANK(INDEX('Policy Characteristics'!K:K,MATCH($C1213,'Policy Characteristics'!$C:$C,0))),"",INDEX('Policy Characteristics'!K:K,MATCH($C1213,'Policy Characteristics'!$C:$C,0)))</f>
        <v>industry-ag-main.html#fuel-switching</v>
      </c>
      <c r="R1213" s="176" t="str">
        <f>IF(ISBLANK(INDEX('Policy Characteristics'!L:L,MATCH($C1213,'Policy Characteristics'!$C:$C,0))),"",INDEX('Policy Characteristics'!L:L,MATCH($C1213,'Policy Characteristics'!$C:$C,0)))</f>
        <v>industry-elec-and-hydrogen.html</v>
      </c>
    </row>
    <row r="1214" spans="1:18" s="2" customFormat="1" x14ac:dyDescent="0.25">
      <c r="A1214" s="176" t="str">
        <f>IF(ISBLANK(INDEX('Policy Characteristics'!A:A,MATCH($C1214,'Policy Characteristics'!$C:$C,0))),"",INDEX('Policy Characteristics'!A:A,MATCH($C1214,'Policy Characteristics'!$C:$C,0)))</f>
        <v>Industry</v>
      </c>
      <c r="B1214" s="184" t="str">
        <f>IF(ISBLANK(INDEX('Policy Characteristics'!B:B,MATCH($C1214,'Policy Characteristics'!$C:$C,0))),"",INDEX('Policy Characteristics'!B:B,MATCH($C1214,'Policy Characteristics'!$C:$C,0)))</f>
        <v>Hydrogen Combustion</v>
      </c>
      <c r="C1214" s="176" t="str">
        <f t="shared" si="45"/>
        <v>Fraction of Eligible Industrial Energy Use Shifted to Hydrogen</v>
      </c>
      <c r="D1214" s="6" t="s">
        <v>1947</v>
      </c>
      <c r="E1214" s="1" t="s">
        <v>2304</v>
      </c>
      <c r="F1214" t="s">
        <v>1909</v>
      </c>
      <c r="G1214" s="47" t="s">
        <v>2311</v>
      </c>
      <c r="H1214" s="44">
        <v>2160</v>
      </c>
      <c r="I1214" s="197" t="s">
        <v>44</v>
      </c>
      <c r="J1214" s="177" t="str">
        <f>IF(ISBLANK(INDEX('Policy Characteristics'!D:D,MATCH($C1214,'Policy Characteristics'!$C:$C,0))),"",INDEX('Policy Characteristics'!D:D,MATCH($C1214,'Policy Characteristics'!$C:$C,0)))</f>
        <v>Hydrogen Combustion</v>
      </c>
      <c r="K1214" s="176" t="str">
        <f>IF(ISBLANK(INDEX('Policy Characteristics'!E:E,MATCH($C1214,'Policy Characteristics'!$C:$C,0))),"",INDEX('Policy Characteristics'!E:E,MATCH($C1214,'Policy Characteristics'!$C:$C,0)))</f>
        <v>indst shift to hydrogen</v>
      </c>
      <c r="L1214" s="176">
        <f>IF(ISBLANK(INDEX('Policy Characteristics'!F:F,MATCH($C1214,'Policy Characteristics'!$C:$C,0))),"",INDEX('Policy Characteristics'!F:F,MATCH($C1214,'Policy Characteristics'!$C:$C,0)))</f>
        <v>0</v>
      </c>
      <c r="M1214" s="176">
        <f>IF(ISBLANK(INDEX('Policy Characteristics'!G:G,MATCH($C1214,'Policy Characteristics'!$C:$C,0))),"",INDEX('Policy Characteristics'!G:G,MATCH($C1214,'Policy Characteristics'!$C:$C,0)))</f>
        <v>1</v>
      </c>
      <c r="N1214" s="176">
        <f>IF(ISBLANK(INDEX('Policy Characteristics'!H:H,MATCH($C1214,'Policy Characteristics'!$C:$C,0))),"",INDEX('Policy Characteristics'!H:H,MATCH($C1214,'Policy Characteristics'!$C:$C,0)))</f>
        <v>0.01</v>
      </c>
      <c r="O1214" s="176" t="str">
        <f>IF(ISBLANK(INDEX('Policy Characteristics'!I:I,MATCH($C1214,'Policy Characteristics'!$C:$C,0))),"",INDEX('Policy Characteristics'!I:I,MATCH($C1214,'Policy Characteristics'!$C:$C,0)))</f>
        <v>% of fuel shifted</v>
      </c>
      <c r="P1214" s="176" t="str">
        <f>IF(ISBLANK(INDEX('Policy Characteristics'!J:J,MATCH($C1214,'Policy Characteristics'!$C:$C,0))),"",INDEX('Policy Characteristics'!J:J,MATCH($C1214,'Policy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14" s="176" t="str">
        <f>IF(ISBLANK(INDEX('Policy Characteristics'!K:K,MATCH($C1214,'Policy Characteristics'!$C:$C,0))),"",INDEX('Policy Characteristics'!K:K,MATCH($C1214,'Policy Characteristics'!$C:$C,0)))</f>
        <v>industry-ag-main.html#fuel-switching</v>
      </c>
      <c r="R1214" s="176" t="str">
        <f>IF(ISBLANK(INDEX('Policy Characteristics'!L:L,MATCH($C1214,'Policy Characteristics'!$C:$C,0))),"",INDEX('Policy Characteristics'!L:L,MATCH($C1214,'Policy Characteristics'!$C:$C,0)))</f>
        <v>industry-elec-and-hydrogen.html</v>
      </c>
    </row>
    <row r="1215" spans="1:18" s="2" customFormat="1" x14ac:dyDescent="0.25">
      <c r="A1215" s="176" t="str">
        <f>IF(ISBLANK(INDEX('Policy Characteristics'!A:A,MATCH($C1215,'Policy Characteristics'!$C:$C,0))),"",INDEX('Policy Characteristics'!A:A,MATCH($C1215,'Policy Characteristics'!$C:$C,0)))</f>
        <v>Industry</v>
      </c>
      <c r="B1215" s="184" t="str">
        <f>IF(ISBLANK(INDEX('Policy Characteristics'!B:B,MATCH($C1215,'Policy Characteristics'!$C:$C,0))),"",INDEX('Policy Characteristics'!B:B,MATCH($C1215,'Policy Characteristics'!$C:$C,0)))</f>
        <v>Hydrogen Combustion</v>
      </c>
      <c r="C1215" s="176" t="str">
        <f t="shared" si="45"/>
        <v>Fraction of Eligible Industrial Energy Use Shifted to Hydrogen</v>
      </c>
      <c r="D1215" s="6" t="s">
        <v>1947</v>
      </c>
      <c r="E1215" s="1" t="s">
        <v>2444</v>
      </c>
      <c r="F1215" t="s">
        <v>1909</v>
      </c>
      <c r="G1215" s="47" t="s">
        <v>2444</v>
      </c>
      <c r="H1215" s="44">
        <v>2161</v>
      </c>
      <c r="I1215" s="197" t="s">
        <v>44</v>
      </c>
      <c r="J1215" s="177" t="str">
        <f>IF(ISBLANK(INDEX('Policy Characteristics'!D:D,MATCH($C1215,'Policy Characteristics'!$C:$C,0))),"",INDEX('Policy Characteristics'!D:D,MATCH($C1215,'Policy Characteristics'!$C:$C,0)))</f>
        <v>Hydrogen Combustion</v>
      </c>
      <c r="K1215" s="176" t="str">
        <f>IF(ISBLANK(INDEX('Policy Characteristics'!E:E,MATCH($C1215,'Policy Characteristics'!$C:$C,0))),"",INDEX('Policy Characteristics'!E:E,MATCH($C1215,'Policy Characteristics'!$C:$C,0)))</f>
        <v>indst shift to hydrogen</v>
      </c>
      <c r="L1215" s="176">
        <f>IF(ISBLANK(INDEX('Policy Characteristics'!F:F,MATCH($C1215,'Policy Characteristics'!$C:$C,0))),"",INDEX('Policy Characteristics'!F:F,MATCH($C1215,'Policy Characteristics'!$C:$C,0)))</f>
        <v>0</v>
      </c>
      <c r="M1215" s="176">
        <f>IF(ISBLANK(INDEX('Policy Characteristics'!G:G,MATCH($C1215,'Policy Characteristics'!$C:$C,0))),"",INDEX('Policy Characteristics'!G:G,MATCH($C1215,'Policy Characteristics'!$C:$C,0)))</f>
        <v>1</v>
      </c>
      <c r="N1215" s="176">
        <f>IF(ISBLANK(INDEX('Policy Characteristics'!H:H,MATCH($C1215,'Policy Characteristics'!$C:$C,0))),"",INDEX('Policy Characteristics'!H:H,MATCH($C1215,'Policy Characteristics'!$C:$C,0)))</f>
        <v>0.01</v>
      </c>
      <c r="O1215" s="176" t="str">
        <f>IF(ISBLANK(INDEX('Policy Characteristics'!I:I,MATCH($C1215,'Policy Characteristics'!$C:$C,0))),"",INDEX('Policy Characteristics'!I:I,MATCH($C1215,'Policy Characteristics'!$C:$C,0)))</f>
        <v>% of fuel shifted</v>
      </c>
      <c r="P1215" s="176" t="str">
        <f>IF(ISBLANK(INDEX('Policy Characteristics'!J:J,MATCH($C1215,'Policy Characteristics'!$C:$C,0))),"",INDEX('Policy Characteristics'!J:J,MATCH($C1215,'Policy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15" s="176" t="str">
        <f>IF(ISBLANK(INDEX('Policy Characteristics'!K:K,MATCH($C1215,'Policy Characteristics'!$C:$C,0))),"",INDEX('Policy Characteristics'!K:K,MATCH($C1215,'Policy Characteristics'!$C:$C,0)))</f>
        <v>industry-ag-main.html#fuel-switching</v>
      </c>
      <c r="R1215" s="176" t="str">
        <f>IF(ISBLANK(INDEX('Policy Characteristics'!L:L,MATCH($C1215,'Policy Characteristics'!$C:$C,0))),"",INDEX('Policy Characteristics'!L:L,MATCH($C1215,'Policy Characteristics'!$C:$C,0)))</f>
        <v>industry-elec-and-hydrogen.html</v>
      </c>
    </row>
    <row r="1216" spans="1:18" s="2" customFormat="1" x14ac:dyDescent="0.25">
      <c r="A1216" s="176" t="str">
        <f>IF(ISBLANK(INDEX('Policy Characteristics'!A:A,MATCH($C1216,'Policy Characteristics'!$C:$C,0))),"",INDEX('Policy Characteristics'!A:A,MATCH($C1216,'Policy Characteristics'!$C:$C,0)))</f>
        <v>Industry</v>
      </c>
      <c r="B1216" s="184" t="str">
        <f>IF(ISBLANK(INDEX('Policy Characteristics'!B:B,MATCH($C1216,'Policy Characteristics'!$C:$C,0))),"",INDEX('Policy Characteristics'!B:B,MATCH($C1216,'Policy Characteristics'!$C:$C,0)))</f>
        <v>Hydrogen Combustion</v>
      </c>
      <c r="C1216" s="176" t="str">
        <f t="shared" si="45"/>
        <v>Fraction of Eligible Industrial Energy Use Shifted to Hydrogen</v>
      </c>
      <c r="D1216" s="6" t="s">
        <v>1948</v>
      </c>
      <c r="E1216" s="1" t="s">
        <v>2298</v>
      </c>
      <c r="F1216" t="s">
        <v>1910</v>
      </c>
      <c r="G1216" s="47" t="s">
        <v>2305</v>
      </c>
      <c r="H1216" s="44">
        <v>2162</v>
      </c>
      <c r="I1216" s="198" t="s">
        <v>44</v>
      </c>
      <c r="J1216" s="177" t="str">
        <f>IF(ISBLANK(INDEX('Policy Characteristics'!D:D,MATCH($C1216,'Policy Characteristics'!$C:$C,0))),"",INDEX('Policy Characteristics'!D:D,MATCH($C1216,'Policy Characteristics'!$C:$C,0)))</f>
        <v>Hydrogen Combustion</v>
      </c>
      <c r="K1216" s="176" t="str">
        <f>IF(ISBLANK(INDEX('Policy Characteristics'!E:E,MATCH($C1216,'Policy Characteristics'!$C:$C,0))),"",INDEX('Policy Characteristics'!E:E,MATCH($C1216,'Policy Characteristics'!$C:$C,0)))</f>
        <v>indst shift to hydrogen</v>
      </c>
      <c r="L1216" s="176">
        <f>IF(ISBLANK(INDEX('Policy Characteristics'!F:F,MATCH($C1216,'Policy Characteristics'!$C:$C,0))),"",INDEX('Policy Characteristics'!F:F,MATCH($C1216,'Policy Characteristics'!$C:$C,0)))</f>
        <v>0</v>
      </c>
      <c r="M1216" s="176">
        <f>IF(ISBLANK(INDEX('Policy Characteristics'!G:G,MATCH($C1216,'Policy Characteristics'!$C:$C,0))),"",INDEX('Policy Characteristics'!G:G,MATCH($C1216,'Policy Characteristics'!$C:$C,0)))</f>
        <v>1</v>
      </c>
      <c r="N1216" s="176">
        <f>IF(ISBLANK(INDEX('Policy Characteristics'!H:H,MATCH($C1216,'Policy Characteristics'!$C:$C,0))),"",INDEX('Policy Characteristics'!H:H,MATCH($C1216,'Policy Characteristics'!$C:$C,0)))</f>
        <v>0.01</v>
      </c>
      <c r="O1216" s="176" t="str">
        <f>IF(ISBLANK(INDEX('Policy Characteristics'!I:I,MATCH($C1216,'Policy Characteristics'!$C:$C,0))),"",INDEX('Policy Characteristics'!I:I,MATCH($C1216,'Policy Characteristics'!$C:$C,0)))</f>
        <v>% of fuel shifted</v>
      </c>
      <c r="P1216" s="176" t="str">
        <f>IF(ISBLANK(INDEX('Policy Characteristics'!J:J,MATCH($C1216,'Policy Characteristics'!$C:$C,0))),"",INDEX('Policy Characteristics'!J:J,MATCH($C1216,'Policy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16" s="176" t="str">
        <f>IF(ISBLANK(INDEX('Policy Characteristics'!K:K,MATCH($C1216,'Policy Characteristics'!$C:$C,0))),"",INDEX('Policy Characteristics'!K:K,MATCH($C1216,'Policy Characteristics'!$C:$C,0)))</f>
        <v>industry-ag-main.html#fuel-switching</v>
      </c>
      <c r="R1216" s="176" t="str">
        <f>IF(ISBLANK(INDEX('Policy Characteristics'!L:L,MATCH($C1216,'Policy Characteristics'!$C:$C,0))),"",INDEX('Policy Characteristics'!L:L,MATCH($C1216,'Policy Characteristics'!$C:$C,0)))</f>
        <v>industry-elec-and-hydrogen.html</v>
      </c>
    </row>
    <row r="1217" spans="1:18" s="2" customFormat="1" x14ac:dyDescent="0.25">
      <c r="A1217" s="176" t="str">
        <f>IF(ISBLANK(INDEX('Policy Characteristics'!A:A,MATCH($C1217,'Policy Characteristics'!$C:$C,0))),"",INDEX('Policy Characteristics'!A:A,MATCH($C1217,'Policy Characteristics'!$C:$C,0)))</f>
        <v>Industry</v>
      </c>
      <c r="B1217" s="184" t="str">
        <f>IF(ISBLANK(INDEX('Policy Characteristics'!B:B,MATCH($C1217,'Policy Characteristics'!$C:$C,0))),"",INDEX('Policy Characteristics'!B:B,MATCH($C1217,'Policy Characteristics'!$C:$C,0)))</f>
        <v>Hydrogen Combustion</v>
      </c>
      <c r="C1217" s="176" t="str">
        <f t="shared" si="45"/>
        <v>Fraction of Eligible Industrial Energy Use Shifted to Hydrogen</v>
      </c>
      <c r="D1217" s="6" t="s">
        <v>1948</v>
      </c>
      <c r="E1217" s="1" t="s">
        <v>2299</v>
      </c>
      <c r="F1217" t="s">
        <v>1910</v>
      </c>
      <c r="G1217" s="47" t="s">
        <v>2306</v>
      </c>
      <c r="H1217" s="44">
        <v>2163</v>
      </c>
      <c r="I1217" s="198" t="s">
        <v>44</v>
      </c>
      <c r="J1217" s="177" t="str">
        <f>IF(ISBLANK(INDEX('Policy Characteristics'!D:D,MATCH($C1217,'Policy Characteristics'!$C:$C,0))),"",INDEX('Policy Characteristics'!D:D,MATCH($C1217,'Policy Characteristics'!$C:$C,0)))</f>
        <v>Hydrogen Combustion</v>
      </c>
      <c r="K1217" s="176" t="str">
        <f>IF(ISBLANK(INDEX('Policy Characteristics'!E:E,MATCH($C1217,'Policy Characteristics'!$C:$C,0))),"",INDEX('Policy Characteristics'!E:E,MATCH($C1217,'Policy Characteristics'!$C:$C,0)))</f>
        <v>indst shift to hydrogen</v>
      </c>
      <c r="L1217" s="176">
        <f>IF(ISBLANK(INDEX('Policy Characteristics'!F:F,MATCH($C1217,'Policy Characteristics'!$C:$C,0))),"",INDEX('Policy Characteristics'!F:F,MATCH($C1217,'Policy Characteristics'!$C:$C,0)))</f>
        <v>0</v>
      </c>
      <c r="M1217" s="176">
        <f>IF(ISBLANK(INDEX('Policy Characteristics'!G:G,MATCH($C1217,'Policy Characteristics'!$C:$C,0))),"",INDEX('Policy Characteristics'!G:G,MATCH($C1217,'Policy Characteristics'!$C:$C,0)))</f>
        <v>1</v>
      </c>
      <c r="N1217" s="176">
        <f>IF(ISBLANK(INDEX('Policy Characteristics'!H:H,MATCH($C1217,'Policy Characteristics'!$C:$C,0))),"",INDEX('Policy Characteristics'!H:H,MATCH($C1217,'Policy Characteristics'!$C:$C,0)))</f>
        <v>0.01</v>
      </c>
      <c r="O1217" s="176" t="str">
        <f>IF(ISBLANK(INDEX('Policy Characteristics'!I:I,MATCH($C1217,'Policy Characteristics'!$C:$C,0))),"",INDEX('Policy Characteristics'!I:I,MATCH($C1217,'Policy Characteristics'!$C:$C,0)))</f>
        <v>% of fuel shifted</v>
      </c>
      <c r="P1217" s="176" t="str">
        <f>IF(ISBLANK(INDEX('Policy Characteristics'!J:J,MATCH($C1217,'Policy Characteristics'!$C:$C,0))),"",INDEX('Policy Characteristics'!J:J,MATCH($C1217,'Policy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17" s="176" t="str">
        <f>IF(ISBLANK(INDEX('Policy Characteristics'!K:K,MATCH($C1217,'Policy Characteristics'!$C:$C,0))),"",INDEX('Policy Characteristics'!K:K,MATCH($C1217,'Policy Characteristics'!$C:$C,0)))</f>
        <v>industry-ag-main.html#fuel-switching</v>
      </c>
      <c r="R1217" s="176" t="str">
        <f>IF(ISBLANK(INDEX('Policy Characteristics'!L:L,MATCH($C1217,'Policy Characteristics'!$C:$C,0))),"",INDEX('Policy Characteristics'!L:L,MATCH($C1217,'Policy Characteristics'!$C:$C,0)))</f>
        <v>industry-elec-and-hydrogen.html</v>
      </c>
    </row>
    <row r="1218" spans="1:18" s="2" customFormat="1" x14ac:dyDescent="0.25">
      <c r="A1218" s="176" t="str">
        <f>IF(ISBLANK(INDEX('Policy Characteristics'!A:A,MATCH($C1218,'Policy Characteristics'!$C:$C,0))),"",INDEX('Policy Characteristics'!A:A,MATCH($C1218,'Policy Characteristics'!$C:$C,0)))</f>
        <v>Industry</v>
      </c>
      <c r="B1218" s="184" t="str">
        <f>IF(ISBLANK(INDEX('Policy Characteristics'!B:B,MATCH($C1218,'Policy Characteristics'!$C:$C,0))),"",INDEX('Policy Characteristics'!B:B,MATCH($C1218,'Policy Characteristics'!$C:$C,0)))</f>
        <v>Hydrogen Combustion</v>
      </c>
      <c r="C1218" s="176" t="str">
        <f t="shared" ref="C1218:C1281" si="46">C$1088</f>
        <v>Fraction of Eligible Industrial Energy Use Shifted to Hydrogen</v>
      </c>
      <c r="D1218" s="6" t="s">
        <v>1948</v>
      </c>
      <c r="E1218" s="1" t="s">
        <v>2300</v>
      </c>
      <c r="F1218" t="s">
        <v>1910</v>
      </c>
      <c r="G1218" s="47" t="s">
        <v>2307</v>
      </c>
      <c r="H1218" s="44">
        <v>2164</v>
      </c>
      <c r="I1218" s="198" t="s">
        <v>44</v>
      </c>
      <c r="J1218" s="177" t="str">
        <f>IF(ISBLANK(INDEX('Policy Characteristics'!D:D,MATCH($C1218,'Policy Characteristics'!$C:$C,0))),"",INDEX('Policy Characteristics'!D:D,MATCH($C1218,'Policy Characteristics'!$C:$C,0)))</f>
        <v>Hydrogen Combustion</v>
      </c>
      <c r="K1218" s="176" t="str">
        <f>IF(ISBLANK(INDEX('Policy Characteristics'!E:E,MATCH($C1218,'Policy Characteristics'!$C:$C,0))),"",INDEX('Policy Characteristics'!E:E,MATCH($C1218,'Policy Characteristics'!$C:$C,0)))</f>
        <v>indst shift to hydrogen</v>
      </c>
      <c r="L1218" s="176">
        <f>IF(ISBLANK(INDEX('Policy Characteristics'!F:F,MATCH($C1218,'Policy Characteristics'!$C:$C,0))),"",INDEX('Policy Characteristics'!F:F,MATCH($C1218,'Policy Characteristics'!$C:$C,0)))</f>
        <v>0</v>
      </c>
      <c r="M1218" s="176">
        <f>IF(ISBLANK(INDEX('Policy Characteristics'!G:G,MATCH($C1218,'Policy Characteristics'!$C:$C,0))),"",INDEX('Policy Characteristics'!G:G,MATCH($C1218,'Policy Characteristics'!$C:$C,0)))</f>
        <v>1</v>
      </c>
      <c r="N1218" s="176">
        <f>IF(ISBLANK(INDEX('Policy Characteristics'!H:H,MATCH($C1218,'Policy Characteristics'!$C:$C,0))),"",INDEX('Policy Characteristics'!H:H,MATCH($C1218,'Policy Characteristics'!$C:$C,0)))</f>
        <v>0.01</v>
      </c>
      <c r="O1218" s="176" t="str">
        <f>IF(ISBLANK(INDEX('Policy Characteristics'!I:I,MATCH($C1218,'Policy Characteristics'!$C:$C,0))),"",INDEX('Policy Characteristics'!I:I,MATCH($C1218,'Policy Characteristics'!$C:$C,0)))</f>
        <v>% of fuel shifted</v>
      </c>
      <c r="P1218" s="176" t="str">
        <f>IF(ISBLANK(INDEX('Policy Characteristics'!J:J,MATCH($C1218,'Policy Characteristics'!$C:$C,0))),"",INDEX('Policy Characteristics'!J:J,MATCH($C1218,'Policy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18" s="176" t="str">
        <f>IF(ISBLANK(INDEX('Policy Characteristics'!K:K,MATCH($C1218,'Policy Characteristics'!$C:$C,0))),"",INDEX('Policy Characteristics'!K:K,MATCH($C1218,'Policy Characteristics'!$C:$C,0)))</f>
        <v>industry-ag-main.html#fuel-switching</v>
      </c>
      <c r="R1218" s="176" t="str">
        <f>IF(ISBLANK(INDEX('Policy Characteristics'!L:L,MATCH($C1218,'Policy Characteristics'!$C:$C,0))),"",INDEX('Policy Characteristics'!L:L,MATCH($C1218,'Policy Characteristics'!$C:$C,0)))</f>
        <v>industry-elec-and-hydrogen.html</v>
      </c>
    </row>
    <row r="1219" spans="1:18" s="2" customFormat="1" x14ac:dyDescent="0.25">
      <c r="A1219" s="176" t="str">
        <f>IF(ISBLANK(INDEX('Policy Characteristics'!A:A,MATCH($C1219,'Policy Characteristics'!$C:$C,0))),"",INDEX('Policy Characteristics'!A:A,MATCH($C1219,'Policy Characteristics'!$C:$C,0)))</f>
        <v>Industry</v>
      </c>
      <c r="B1219" s="184" t="str">
        <f>IF(ISBLANK(INDEX('Policy Characteristics'!B:B,MATCH($C1219,'Policy Characteristics'!$C:$C,0))),"",INDEX('Policy Characteristics'!B:B,MATCH($C1219,'Policy Characteristics'!$C:$C,0)))</f>
        <v>Hydrogen Combustion</v>
      </c>
      <c r="C1219" s="176" t="str">
        <f t="shared" si="46"/>
        <v>Fraction of Eligible Industrial Energy Use Shifted to Hydrogen</v>
      </c>
      <c r="D1219" s="6" t="s">
        <v>1948</v>
      </c>
      <c r="E1219" s="1" t="s">
        <v>2301</v>
      </c>
      <c r="F1219" t="s">
        <v>1910</v>
      </c>
      <c r="G1219" s="47" t="s">
        <v>2308</v>
      </c>
      <c r="H1219" s="44">
        <v>2165</v>
      </c>
      <c r="I1219" s="198" t="s">
        <v>44</v>
      </c>
      <c r="J1219" s="177" t="str">
        <f>IF(ISBLANK(INDEX('Policy Characteristics'!D:D,MATCH($C1219,'Policy Characteristics'!$C:$C,0))),"",INDEX('Policy Characteristics'!D:D,MATCH($C1219,'Policy Characteristics'!$C:$C,0)))</f>
        <v>Hydrogen Combustion</v>
      </c>
      <c r="K1219" s="176" t="str">
        <f>IF(ISBLANK(INDEX('Policy Characteristics'!E:E,MATCH($C1219,'Policy Characteristics'!$C:$C,0))),"",INDEX('Policy Characteristics'!E:E,MATCH($C1219,'Policy Characteristics'!$C:$C,0)))</f>
        <v>indst shift to hydrogen</v>
      </c>
      <c r="L1219" s="176">
        <f>IF(ISBLANK(INDEX('Policy Characteristics'!F:F,MATCH($C1219,'Policy Characteristics'!$C:$C,0))),"",INDEX('Policy Characteristics'!F:F,MATCH($C1219,'Policy Characteristics'!$C:$C,0)))</f>
        <v>0</v>
      </c>
      <c r="M1219" s="176">
        <f>IF(ISBLANK(INDEX('Policy Characteristics'!G:G,MATCH($C1219,'Policy Characteristics'!$C:$C,0))),"",INDEX('Policy Characteristics'!G:G,MATCH($C1219,'Policy Characteristics'!$C:$C,0)))</f>
        <v>1</v>
      </c>
      <c r="N1219" s="176">
        <f>IF(ISBLANK(INDEX('Policy Characteristics'!H:H,MATCH($C1219,'Policy Characteristics'!$C:$C,0))),"",INDEX('Policy Characteristics'!H:H,MATCH($C1219,'Policy Characteristics'!$C:$C,0)))</f>
        <v>0.01</v>
      </c>
      <c r="O1219" s="176" t="str">
        <f>IF(ISBLANK(INDEX('Policy Characteristics'!I:I,MATCH($C1219,'Policy Characteristics'!$C:$C,0))),"",INDEX('Policy Characteristics'!I:I,MATCH($C1219,'Policy Characteristics'!$C:$C,0)))</f>
        <v>% of fuel shifted</v>
      </c>
      <c r="P1219" s="176" t="str">
        <f>IF(ISBLANK(INDEX('Policy Characteristics'!J:J,MATCH($C1219,'Policy Characteristics'!$C:$C,0))),"",INDEX('Policy Characteristics'!J:J,MATCH($C1219,'Policy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19" s="176" t="str">
        <f>IF(ISBLANK(INDEX('Policy Characteristics'!K:K,MATCH($C1219,'Policy Characteristics'!$C:$C,0))),"",INDEX('Policy Characteristics'!K:K,MATCH($C1219,'Policy Characteristics'!$C:$C,0)))</f>
        <v>industry-ag-main.html#fuel-switching</v>
      </c>
      <c r="R1219" s="176" t="str">
        <f>IF(ISBLANK(INDEX('Policy Characteristics'!L:L,MATCH($C1219,'Policy Characteristics'!$C:$C,0))),"",INDEX('Policy Characteristics'!L:L,MATCH($C1219,'Policy Characteristics'!$C:$C,0)))</f>
        <v>industry-elec-and-hydrogen.html</v>
      </c>
    </row>
    <row r="1220" spans="1:18" s="2" customFormat="1" x14ac:dyDescent="0.25">
      <c r="A1220" s="176" t="str">
        <f>IF(ISBLANK(INDEX('Policy Characteristics'!A:A,MATCH($C1220,'Policy Characteristics'!$C:$C,0))),"",INDEX('Policy Characteristics'!A:A,MATCH($C1220,'Policy Characteristics'!$C:$C,0)))</f>
        <v>Industry</v>
      </c>
      <c r="B1220" s="184" t="str">
        <f>IF(ISBLANK(INDEX('Policy Characteristics'!B:B,MATCH($C1220,'Policy Characteristics'!$C:$C,0))),"",INDEX('Policy Characteristics'!B:B,MATCH($C1220,'Policy Characteristics'!$C:$C,0)))</f>
        <v>Hydrogen Combustion</v>
      </c>
      <c r="C1220" s="176" t="str">
        <f t="shared" si="46"/>
        <v>Fraction of Eligible Industrial Energy Use Shifted to Hydrogen</v>
      </c>
      <c r="D1220" s="6" t="s">
        <v>1948</v>
      </c>
      <c r="E1220" s="1" t="s">
        <v>2302</v>
      </c>
      <c r="F1220" t="s">
        <v>1910</v>
      </c>
      <c r="G1220" s="47" t="s">
        <v>2309</v>
      </c>
      <c r="H1220" s="44">
        <v>2166</v>
      </c>
      <c r="I1220" s="197" t="s">
        <v>44</v>
      </c>
      <c r="J1220" s="177" t="str">
        <f>IF(ISBLANK(INDEX('Policy Characteristics'!D:D,MATCH($C1220,'Policy Characteristics'!$C:$C,0))),"",INDEX('Policy Characteristics'!D:D,MATCH($C1220,'Policy Characteristics'!$C:$C,0)))</f>
        <v>Hydrogen Combustion</v>
      </c>
      <c r="K1220" s="176" t="str">
        <f>IF(ISBLANK(INDEX('Policy Characteristics'!E:E,MATCH($C1220,'Policy Characteristics'!$C:$C,0))),"",INDEX('Policy Characteristics'!E:E,MATCH($C1220,'Policy Characteristics'!$C:$C,0)))</f>
        <v>indst shift to hydrogen</v>
      </c>
      <c r="L1220" s="176">
        <f>IF(ISBLANK(INDEX('Policy Characteristics'!F:F,MATCH($C1220,'Policy Characteristics'!$C:$C,0))),"",INDEX('Policy Characteristics'!F:F,MATCH($C1220,'Policy Characteristics'!$C:$C,0)))</f>
        <v>0</v>
      </c>
      <c r="M1220" s="176">
        <f>IF(ISBLANK(INDEX('Policy Characteristics'!G:G,MATCH($C1220,'Policy Characteristics'!$C:$C,0))),"",INDEX('Policy Characteristics'!G:G,MATCH($C1220,'Policy Characteristics'!$C:$C,0)))</f>
        <v>1</v>
      </c>
      <c r="N1220" s="176">
        <f>IF(ISBLANK(INDEX('Policy Characteristics'!H:H,MATCH($C1220,'Policy Characteristics'!$C:$C,0))),"",INDEX('Policy Characteristics'!H:H,MATCH($C1220,'Policy Characteristics'!$C:$C,0)))</f>
        <v>0.01</v>
      </c>
      <c r="O1220" s="176" t="str">
        <f>IF(ISBLANK(INDEX('Policy Characteristics'!I:I,MATCH($C1220,'Policy Characteristics'!$C:$C,0))),"",INDEX('Policy Characteristics'!I:I,MATCH($C1220,'Policy Characteristics'!$C:$C,0)))</f>
        <v>% of fuel shifted</v>
      </c>
      <c r="P1220" s="176" t="str">
        <f>IF(ISBLANK(INDEX('Policy Characteristics'!J:J,MATCH($C1220,'Policy Characteristics'!$C:$C,0))),"",INDEX('Policy Characteristics'!J:J,MATCH($C1220,'Policy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20" s="176" t="str">
        <f>IF(ISBLANK(INDEX('Policy Characteristics'!K:K,MATCH($C1220,'Policy Characteristics'!$C:$C,0))),"",INDEX('Policy Characteristics'!K:K,MATCH($C1220,'Policy Characteristics'!$C:$C,0)))</f>
        <v>industry-ag-main.html#fuel-switching</v>
      </c>
      <c r="R1220" s="176" t="str">
        <f>IF(ISBLANK(INDEX('Policy Characteristics'!L:L,MATCH($C1220,'Policy Characteristics'!$C:$C,0))),"",INDEX('Policy Characteristics'!L:L,MATCH($C1220,'Policy Characteristics'!$C:$C,0)))</f>
        <v>industry-elec-and-hydrogen.html</v>
      </c>
    </row>
    <row r="1221" spans="1:18" s="2" customFormat="1" x14ac:dyDescent="0.25">
      <c r="A1221" s="176" t="str">
        <f>IF(ISBLANK(INDEX('Policy Characteristics'!A:A,MATCH($C1221,'Policy Characteristics'!$C:$C,0))),"",INDEX('Policy Characteristics'!A:A,MATCH($C1221,'Policy Characteristics'!$C:$C,0)))</f>
        <v>Industry</v>
      </c>
      <c r="B1221" s="184" t="str">
        <f>IF(ISBLANK(INDEX('Policy Characteristics'!B:B,MATCH($C1221,'Policy Characteristics'!$C:$C,0))),"",INDEX('Policy Characteristics'!B:B,MATCH($C1221,'Policy Characteristics'!$C:$C,0)))</f>
        <v>Hydrogen Combustion</v>
      </c>
      <c r="C1221" s="176" t="str">
        <f t="shared" si="46"/>
        <v>Fraction of Eligible Industrial Energy Use Shifted to Hydrogen</v>
      </c>
      <c r="D1221" s="6" t="s">
        <v>1948</v>
      </c>
      <c r="E1221" s="1" t="s">
        <v>2303</v>
      </c>
      <c r="F1221" t="s">
        <v>1910</v>
      </c>
      <c r="G1221" s="47" t="s">
        <v>2310</v>
      </c>
      <c r="H1221" s="44">
        <v>2167</v>
      </c>
      <c r="I1221" s="197" t="s">
        <v>44</v>
      </c>
      <c r="J1221" s="177" t="str">
        <f>IF(ISBLANK(INDEX('Policy Characteristics'!D:D,MATCH($C1221,'Policy Characteristics'!$C:$C,0))),"",INDEX('Policy Characteristics'!D:D,MATCH($C1221,'Policy Characteristics'!$C:$C,0)))</f>
        <v>Hydrogen Combustion</v>
      </c>
      <c r="K1221" s="176" t="str">
        <f>IF(ISBLANK(INDEX('Policy Characteristics'!E:E,MATCH($C1221,'Policy Characteristics'!$C:$C,0))),"",INDEX('Policy Characteristics'!E:E,MATCH($C1221,'Policy Characteristics'!$C:$C,0)))</f>
        <v>indst shift to hydrogen</v>
      </c>
      <c r="L1221" s="176">
        <f>IF(ISBLANK(INDEX('Policy Characteristics'!F:F,MATCH($C1221,'Policy Characteristics'!$C:$C,0))),"",INDEX('Policy Characteristics'!F:F,MATCH($C1221,'Policy Characteristics'!$C:$C,0)))</f>
        <v>0</v>
      </c>
      <c r="M1221" s="176">
        <f>IF(ISBLANK(INDEX('Policy Characteristics'!G:G,MATCH($C1221,'Policy Characteristics'!$C:$C,0))),"",INDEX('Policy Characteristics'!G:G,MATCH($C1221,'Policy Characteristics'!$C:$C,0)))</f>
        <v>1</v>
      </c>
      <c r="N1221" s="176">
        <f>IF(ISBLANK(INDEX('Policy Characteristics'!H:H,MATCH($C1221,'Policy Characteristics'!$C:$C,0))),"",INDEX('Policy Characteristics'!H:H,MATCH($C1221,'Policy Characteristics'!$C:$C,0)))</f>
        <v>0.01</v>
      </c>
      <c r="O1221" s="176" t="str">
        <f>IF(ISBLANK(INDEX('Policy Characteristics'!I:I,MATCH($C1221,'Policy Characteristics'!$C:$C,0))),"",INDEX('Policy Characteristics'!I:I,MATCH($C1221,'Policy Characteristics'!$C:$C,0)))</f>
        <v>% of fuel shifted</v>
      </c>
      <c r="P1221" s="176" t="str">
        <f>IF(ISBLANK(INDEX('Policy Characteristics'!J:J,MATCH($C1221,'Policy Characteristics'!$C:$C,0))),"",INDEX('Policy Characteristics'!J:J,MATCH($C1221,'Policy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21" s="176" t="str">
        <f>IF(ISBLANK(INDEX('Policy Characteristics'!K:K,MATCH($C1221,'Policy Characteristics'!$C:$C,0))),"",INDEX('Policy Characteristics'!K:K,MATCH($C1221,'Policy Characteristics'!$C:$C,0)))</f>
        <v>industry-ag-main.html#fuel-switching</v>
      </c>
      <c r="R1221" s="176" t="str">
        <f>IF(ISBLANK(INDEX('Policy Characteristics'!L:L,MATCH($C1221,'Policy Characteristics'!$C:$C,0))),"",INDEX('Policy Characteristics'!L:L,MATCH($C1221,'Policy Characteristics'!$C:$C,0)))</f>
        <v>industry-elec-and-hydrogen.html</v>
      </c>
    </row>
    <row r="1222" spans="1:18" s="2" customFormat="1" x14ac:dyDescent="0.25">
      <c r="A1222" s="176" t="str">
        <f>IF(ISBLANK(INDEX('Policy Characteristics'!A:A,MATCH($C1222,'Policy Characteristics'!$C:$C,0))),"",INDEX('Policy Characteristics'!A:A,MATCH($C1222,'Policy Characteristics'!$C:$C,0)))</f>
        <v>Industry</v>
      </c>
      <c r="B1222" s="184" t="str">
        <f>IF(ISBLANK(INDEX('Policy Characteristics'!B:B,MATCH($C1222,'Policy Characteristics'!$C:$C,0))),"",INDEX('Policy Characteristics'!B:B,MATCH($C1222,'Policy Characteristics'!$C:$C,0)))</f>
        <v>Hydrogen Combustion</v>
      </c>
      <c r="C1222" s="176" t="str">
        <f t="shared" si="46"/>
        <v>Fraction of Eligible Industrial Energy Use Shifted to Hydrogen</v>
      </c>
      <c r="D1222" s="6" t="s">
        <v>1948</v>
      </c>
      <c r="E1222" s="1" t="s">
        <v>2304</v>
      </c>
      <c r="F1222" t="s">
        <v>1910</v>
      </c>
      <c r="G1222" s="47" t="s">
        <v>2311</v>
      </c>
      <c r="H1222" s="44">
        <v>2168</v>
      </c>
      <c r="I1222" s="197" t="s">
        <v>44</v>
      </c>
      <c r="J1222" s="177" t="str">
        <f>IF(ISBLANK(INDEX('Policy Characteristics'!D:D,MATCH($C1222,'Policy Characteristics'!$C:$C,0))),"",INDEX('Policy Characteristics'!D:D,MATCH($C1222,'Policy Characteristics'!$C:$C,0)))</f>
        <v>Hydrogen Combustion</v>
      </c>
      <c r="K1222" s="176" t="str">
        <f>IF(ISBLANK(INDEX('Policy Characteristics'!E:E,MATCH($C1222,'Policy Characteristics'!$C:$C,0))),"",INDEX('Policy Characteristics'!E:E,MATCH($C1222,'Policy Characteristics'!$C:$C,0)))</f>
        <v>indst shift to hydrogen</v>
      </c>
      <c r="L1222" s="176">
        <f>IF(ISBLANK(INDEX('Policy Characteristics'!F:F,MATCH($C1222,'Policy Characteristics'!$C:$C,0))),"",INDEX('Policy Characteristics'!F:F,MATCH($C1222,'Policy Characteristics'!$C:$C,0)))</f>
        <v>0</v>
      </c>
      <c r="M1222" s="176">
        <f>IF(ISBLANK(INDEX('Policy Characteristics'!G:G,MATCH($C1222,'Policy Characteristics'!$C:$C,0))),"",INDEX('Policy Characteristics'!G:G,MATCH($C1222,'Policy Characteristics'!$C:$C,0)))</f>
        <v>1</v>
      </c>
      <c r="N1222" s="176">
        <f>IF(ISBLANK(INDEX('Policy Characteristics'!H:H,MATCH($C1222,'Policy Characteristics'!$C:$C,0))),"",INDEX('Policy Characteristics'!H:H,MATCH($C1222,'Policy Characteristics'!$C:$C,0)))</f>
        <v>0.01</v>
      </c>
      <c r="O1222" s="176" t="str">
        <f>IF(ISBLANK(INDEX('Policy Characteristics'!I:I,MATCH($C1222,'Policy Characteristics'!$C:$C,0))),"",INDEX('Policy Characteristics'!I:I,MATCH($C1222,'Policy Characteristics'!$C:$C,0)))</f>
        <v>% of fuel shifted</v>
      </c>
      <c r="P1222" s="176" t="str">
        <f>IF(ISBLANK(INDEX('Policy Characteristics'!J:J,MATCH($C1222,'Policy Characteristics'!$C:$C,0))),"",INDEX('Policy Characteristics'!J:J,MATCH($C1222,'Policy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22" s="176" t="str">
        <f>IF(ISBLANK(INDEX('Policy Characteristics'!K:K,MATCH($C1222,'Policy Characteristics'!$C:$C,0))),"",INDEX('Policy Characteristics'!K:K,MATCH($C1222,'Policy Characteristics'!$C:$C,0)))</f>
        <v>industry-ag-main.html#fuel-switching</v>
      </c>
      <c r="R1222" s="176" t="str">
        <f>IF(ISBLANK(INDEX('Policy Characteristics'!L:L,MATCH($C1222,'Policy Characteristics'!$C:$C,0))),"",INDEX('Policy Characteristics'!L:L,MATCH($C1222,'Policy Characteristics'!$C:$C,0)))</f>
        <v>industry-elec-and-hydrogen.html</v>
      </c>
    </row>
    <row r="1223" spans="1:18" s="2" customFormat="1" x14ac:dyDescent="0.25">
      <c r="A1223" s="176" t="str">
        <f>IF(ISBLANK(INDEX('Policy Characteristics'!A:A,MATCH($C1223,'Policy Characteristics'!$C:$C,0))),"",INDEX('Policy Characteristics'!A:A,MATCH($C1223,'Policy Characteristics'!$C:$C,0)))</f>
        <v>Industry</v>
      </c>
      <c r="B1223" s="184" t="str">
        <f>IF(ISBLANK(INDEX('Policy Characteristics'!B:B,MATCH($C1223,'Policy Characteristics'!$C:$C,0))),"",INDEX('Policy Characteristics'!B:B,MATCH($C1223,'Policy Characteristics'!$C:$C,0)))</f>
        <v>Hydrogen Combustion</v>
      </c>
      <c r="C1223" s="176" t="str">
        <f t="shared" si="46"/>
        <v>Fraction of Eligible Industrial Energy Use Shifted to Hydrogen</v>
      </c>
      <c r="D1223" s="6" t="s">
        <v>1948</v>
      </c>
      <c r="E1223" s="1" t="s">
        <v>2444</v>
      </c>
      <c r="F1223" t="s">
        <v>1910</v>
      </c>
      <c r="G1223" s="47" t="s">
        <v>2444</v>
      </c>
      <c r="H1223" s="44">
        <v>2169</v>
      </c>
      <c r="I1223" s="198" t="s">
        <v>44</v>
      </c>
      <c r="J1223" s="177" t="str">
        <f>IF(ISBLANK(INDEX('Policy Characteristics'!D:D,MATCH($C1223,'Policy Characteristics'!$C:$C,0))),"",INDEX('Policy Characteristics'!D:D,MATCH($C1223,'Policy Characteristics'!$C:$C,0)))</f>
        <v>Hydrogen Combustion</v>
      </c>
      <c r="K1223" s="176" t="str">
        <f>IF(ISBLANK(INDEX('Policy Characteristics'!E:E,MATCH($C1223,'Policy Characteristics'!$C:$C,0))),"",INDEX('Policy Characteristics'!E:E,MATCH($C1223,'Policy Characteristics'!$C:$C,0)))</f>
        <v>indst shift to hydrogen</v>
      </c>
      <c r="L1223" s="176">
        <f>IF(ISBLANK(INDEX('Policy Characteristics'!F:F,MATCH($C1223,'Policy Characteristics'!$C:$C,0))),"",INDEX('Policy Characteristics'!F:F,MATCH($C1223,'Policy Characteristics'!$C:$C,0)))</f>
        <v>0</v>
      </c>
      <c r="M1223" s="176">
        <f>IF(ISBLANK(INDEX('Policy Characteristics'!G:G,MATCH($C1223,'Policy Characteristics'!$C:$C,0))),"",INDEX('Policy Characteristics'!G:G,MATCH($C1223,'Policy Characteristics'!$C:$C,0)))</f>
        <v>1</v>
      </c>
      <c r="N1223" s="176">
        <f>IF(ISBLANK(INDEX('Policy Characteristics'!H:H,MATCH($C1223,'Policy Characteristics'!$C:$C,0))),"",INDEX('Policy Characteristics'!H:H,MATCH($C1223,'Policy Characteristics'!$C:$C,0)))</f>
        <v>0.01</v>
      </c>
      <c r="O1223" s="176" t="str">
        <f>IF(ISBLANK(INDEX('Policy Characteristics'!I:I,MATCH($C1223,'Policy Characteristics'!$C:$C,0))),"",INDEX('Policy Characteristics'!I:I,MATCH($C1223,'Policy Characteristics'!$C:$C,0)))</f>
        <v>% of fuel shifted</v>
      </c>
      <c r="P1223" s="176" t="str">
        <f>IF(ISBLANK(INDEX('Policy Characteristics'!J:J,MATCH($C1223,'Policy Characteristics'!$C:$C,0))),"",INDEX('Policy Characteristics'!J:J,MATCH($C1223,'Policy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23" s="176" t="str">
        <f>IF(ISBLANK(INDEX('Policy Characteristics'!K:K,MATCH($C1223,'Policy Characteristics'!$C:$C,0))),"",INDEX('Policy Characteristics'!K:K,MATCH($C1223,'Policy Characteristics'!$C:$C,0)))</f>
        <v>industry-ag-main.html#fuel-switching</v>
      </c>
      <c r="R1223" s="176" t="str">
        <f>IF(ISBLANK(INDEX('Policy Characteristics'!L:L,MATCH($C1223,'Policy Characteristics'!$C:$C,0))),"",INDEX('Policy Characteristics'!L:L,MATCH($C1223,'Policy Characteristics'!$C:$C,0)))</f>
        <v>industry-elec-and-hydrogen.html</v>
      </c>
    </row>
    <row r="1224" spans="1:18" s="2" customFormat="1" x14ac:dyDescent="0.25">
      <c r="A1224" s="176" t="str">
        <f>IF(ISBLANK(INDEX('Policy Characteristics'!A:A,MATCH($C1224,'Policy Characteristics'!$C:$C,0))),"",INDEX('Policy Characteristics'!A:A,MATCH($C1224,'Policy Characteristics'!$C:$C,0)))</f>
        <v>Industry</v>
      </c>
      <c r="B1224" s="184" t="str">
        <f>IF(ISBLANK(INDEX('Policy Characteristics'!B:B,MATCH($C1224,'Policy Characteristics'!$C:$C,0))),"",INDEX('Policy Characteristics'!B:B,MATCH($C1224,'Policy Characteristics'!$C:$C,0)))</f>
        <v>Hydrogen Combustion</v>
      </c>
      <c r="C1224" s="176" t="str">
        <f t="shared" si="46"/>
        <v>Fraction of Eligible Industrial Energy Use Shifted to Hydrogen</v>
      </c>
      <c r="D1224" s="6" t="s">
        <v>1949</v>
      </c>
      <c r="E1224" s="1" t="s">
        <v>2298</v>
      </c>
      <c r="F1224" t="s">
        <v>1911</v>
      </c>
      <c r="G1224" s="47" t="s">
        <v>2305</v>
      </c>
      <c r="H1224" s="44">
        <v>2170</v>
      </c>
      <c r="I1224" s="198" t="s">
        <v>44</v>
      </c>
      <c r="J1224" s="177" t="str">
        <f>IF(ISBLANK(INDEX('Policy Characteristics'!D:D,MATCH($C1224,'Policy Characteristics'!$C:$C,0))),"",INDEX('Policy Characteristics'!D:D,MATCH($C1224,'Policy Characteristics'!$C:$C,0)))</f>
        <v>Hydrogen Combustion</v>
      </c>
      <c r="K1224" s="176" t="str">
        <f>IF(ISBLANK(INDEX('Policy Characteristics'!E:E,MATCH($C1224,'Policy Characteristics'!$C:$C,0))),"",INDEX('Policy Characteristics'!E:E,MATCH($C1224,'Policy Characteristics'!$C:$C,0)))</f>
        <v>indst shift to hydrogen</v>
      </c>
      <c r="L1224" s="176">
        <f>IF(ISBLANK(INDEX('Policy Characteristics'!F:F,MATCH($C1224,'Policy Characteristics'!$C:$C,0))),"",INDEX('Policy Characteristics'!F:F,MATCH($C1224,'Policy Characteristics'!$C:$C,0)))</f>
        <v>0</v>
      </c>
      <c r="M1224" s="176">
        <f>IF(ISBLANK(INDEX('Policy Characteristics'!G:G,MATCH($C1224,'Policy Characteristics'!$C:$C,0))),"",INDEX('Policy Characteristics'!G:G,MATCH($C1224,'Policy Characteristics'!$C:$C,0)))</f>
        <v>1</v>
      </c>
      <c r="N1224" s="176">
        <f>IF(ISBLANK(INDEX('Policy Characteristics'!H:H,MATCH($C1224,'Policy Characteristics'!$C:$C,0))),"",INDEX('Policy Characteristics'!H:H,MATCH($C1224,'Policy Characteristics'!$C:$C,0)))</f>
        <v>0.01</v>
      </c>
      <c r="O1224" s="176" t="str">
        <f>IF(ISBLANK(INDEX('Policy Characteristics'!I:I,MATCH($C1224,'Policy Characteristics'!$C:$C,0))),"",INDEX('Policy Characteristics'!I:I,MATCH($C1224,'Policy Characteristics'!$C:$C,0)))</f>
        <v>% of fuel shifted</v>
      </c>
      <c r="P1224" s="176" t="str">
        <f>IF(ISBLANK(INDEX('Policy Characteristics'!J:J,MATCH($C1224,'Policy Characteristics'!$C:$C,0))),"",INDEX('Policy Characteristics'!J:J,MATCH($C1224,'Policy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24" s="176" t="str">
        <f>IF(ISBLANK(INDEX('Policy Characteristics'!K:K,MATCH($C1224,'Policy Characteristics'!$C:$C,0))),"",INDEX('Policy Characteristics'!K:K,MATCH($C1224,'Policy Characteristics'!$C:$C,0)))</f>
        <v>industry-ag-main.html#fuel-switching</v>
      </c>
      <c r="R1224" s="176" t="str">
        <f>IF(ISBLANK(INDEX('Policy Characteristics'!L:L,MATCH($C1224,'Policy Characteristics'!$C:$C,0))),"",INDEX('Policy Characteristics'!L:L,MATCH($C1224,'Policy Characteristics'!$C:$C,0)))</f>
        <v>industry-elec-and-hydrogen.html</v>
      </c>
    </row>
    <row r="1225" spans="1:18" s="2" customFormat="1" x14ac:dyDescent="0.25">
      <c r="A1225" s="176" t="str">
        <f>IF(ISBLANK(INDEX('Policy Characteristics'!A:A,MATCH($C1225,'Policy Characteristics'!$C:$C,0))),"",INDEX('Policy Characteristics'!A:A,MATCH($C1225,'Policy Characteristics'!$C:$C,0)))</f>
        <v>Industry</v>
      </c>
      <c r="B1225" s="184" t="str">
        <f>IF(ISBLANK(INDEX('Policy Characteristics'!B:B,MATCH($C1225,'Policy Characteristics'!$C:$C,0))),"",INDEX('Policy Characteristics'!B:B,MATCH($C1225,'Policy Characteristics'!$C:$C,0)))</f>
        <v>Hydrogen Combustion</v>
      </c>
      <c r="C1225" s="176" t="str">
        <f t="shared" si="46"/>
        <v>Fraction of Eligible Industrial Energy Use Shifted to Hydrogen</v>
      </c>
      <c r="D1225" s="6" t="s">
        <v>1949</v>
      </c>
      <c r="E1225" s="1" t="s">
        <v>2299</v>
      </c>
      <c r="F1225" t="s">
        <v>1911</v>
      </c>
      <c r="G1225" s="47" t="s">
        <v>2306</v>
      </c>
      <c r="H1225" s="44">
        <v>2171</v>
      </c>
      <c r="I1225" s="198" t="s">
        <v>44</v>
      </c>
      <c r="J1225" s="177" t="str">
        <f>IF(ISBLANK(INDEX('Policy Characteristics'!D:D,MATCH($C1225,'Policy Characteristics'!$C:$C,0))),"",INDEX('Policy Characteristics'!D:D,MATCH($C1225,'Policy Characteristics'!$C:$C,0)))</f>
        <v>Hydrogen Combustion</v>
      </c>
      <c r="K1225" s="176" t="str">
        <f>IF(ISBLANK(INDEX('Policy Characteristics'!E:E,MATCH($C1225,'Policy Characteristics'!$C:$C,0))),"",INDEX('Policy Characteristics'!E:E,MATCH($C1225,'Policy Characteristics'!$C:$C,0)))</f>
        <v>indst shift to hydrogen</v>
      </c>
      <c r="L1225" s="176">
        <f>IF(ISBLANK(INDEX('Policy Characteristics'!F:F,MATCH($C1225,'Policy Characteristics'!$C:$C,0))),"",INDEX('Policy Characteristics'!F:F,MATCH($C1225,'Policy Characteristics'!$C:$C,0)))</f>
        <v>0</v>
      </c>
      <c r="M1225" s="176">
        <f>IF(ISBLANK(INDEX('Policy Characteristics'!G:G,MATCH($C1225,'Policy Characteristics'!$C:$C,0))),"",INDEX('Policy Characteristics'!G:G,MATCH($C1225,'Policy Characteristics'!$C:$C,0)))</f>
        <v>1</v>
      </c>
      <c r="N1225" s="176">
        <f>IF(ISBLANK(INDEX('Policy Characteristics'!H:H,MATCH($C1225,'Policy Characteristics'!$C:$C,0))),"",INDEX('Policy Characteristics'!H:H,MATCH($C1225,'Policy Characteristics'!$C:$C,0)))</f>
        <v>0.01</v>
      </c>
      <c r="O1225" s="176" t="str">
        <f>IF(ISBLANK(INDEX('Policy Characteristics'!I:I,MATCH($C1225,'Policy Characteristics'!$C:$C,0))),"",INDEX('Policy Characteristics'!I:I,MATCH($C1225,'Policy Characteristics'!$C:$C,0)))</f>
        <v>% of fuel shifted</v>
      </c>
      <c r="P1225" s="176" t="str">
        <f>IF(ISBLANK(INDEX('Policy Characteristics'!J:J,MATCH($C1225,'Policy Characteristics'!$C:$C,0))),"",INDEX('Policy Characteristics'!J:J,MATCH($C1225,'Policy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25" s="176" t="str">
        <f>IF(ISBLANK(INDEX('Policy Characteristics'!K:K,MATCH($C1225,'Policy Characteristics'!$C:$C,0))),"",INDEX('Policy Characteristics'!K:K,MATCH($C1225,'Policy Characteristics'!$C:$C,0)))</f>
        <v>industry-ag-main.html#fuel-switching</v>
      </c>
      <c r="R1225" s="176" t="str">
        <f>IF(ISBLANK(INDEX('Policy Characteristics'!L:L,MATCH($C1225,'Policy Characteristics'!$C:$C,0))),"",INDEX('Policy Characteristics'!L:L,MATCH($C1225,'Policy Characteristics'!$C:$C,0)))</f>
        <v>industry-elec-and-hydrogen.html</v>
      </c>
    </row>
    <row r="1226" spans="1:18" s="2" customFormat="1" x14ac:dyDescent="0.25">
      <c r="A1226" s="176" t="str">
        <f>IF(ISBLANK(INDEX('Policy Characteristics'!A:A,MATCH($C1226,'Policy Characteristics'!$C:$C,0))),"",INDEX('Policy Characteristics'!A:A,MATCH($C1226,'Policy Characteristics'!$C:$C,0)))</f>
        <v>Industry</v>
      </c>
      <c r="B1226" s="184" t="str">
        <f>IF(ISBLANK(INDEX('Policy Characteristics'!B:B,MATCH($C1226,'Policy Characteristics'!$C:$C,0))),"",INDEX('Policy Characteristics'!B:B,MATCH($C1226,'Policy Characteristics'!$C:$C,0)))</f>
        <v>Hydrogen Combustion</v>
      </c>
      <c r="C1226" s="176" t="str">
        <f t="shared" si="46"/>
        <v>Fraction of Eligible Industrial Energy Use Shifted to Hydrogen</v>
      </c>
      <c r="D1226" s="6" t="s">
        <v>1949</v>
      </c>
      <c r="E1226" s="1" t="s">
        <v>2300</v>
      </c>
      <c r="F1226" t="s">
        <v>1911</v>
      </c>
      <c r="G1226" s="47" t="s">
        <v>2307</v>
      </c>
      <c r="H1226" s="44">
        <v>2172</v>
      </c>
      <c r="I1226" s="198" t="s">
        <v>44</v>
      </c>
      <c r="J1226" s="177" t="str">
        <f>IF(ISBLANK(INDEX('Policy Characteristics'!D:D,MATCH($C1226,'Policy Characteristics'!$C:$C,0))),"",INDEX('Policy Characteristics'!D:D,MATCH($C1226,'Policy Characteristics'!$C:$C,0)))</f>
        <v>Hydrogen Combustion</v>
      </c>
      <c r="K1226" s="176" t="str">
        <f>IF(ISBLANK(INDEX('Policy Characteristics'!E:E,MATCH($C1226,'Policy Characteristics'!$C:$C,0))),"",INDEX('Policy Characteristics'!E:E,MATCH($C1226,'Policy Characteristics'!$C:$C,0)))</f>
        <v>indst shift to hydrogen</v>
      </c>
      <c r="L1226" s="176">
        <f>IF(ISBLANK(INDEX('Policy Characteristics'!F:F,MATCH($C1226,'Policy Characteristics'!$C:$C,0))),"",INDEX('Policy Characteristics'!F:F,MATCH($C1226,'Policy Characteristics'!$C:$C,0)))</f>
        <v>0</v>
      </c>
      <c r="M1226" s="176">
        <f>IF(ISBLANK(INDEX('Policy Characteristics'!G:G,MATCH($C1226,'Policy Characteristics'!$C:$C,0))),"",INDEX('Policy Characteristics'!G:G,MATCH($C1226,'Policy Characteristics'!$C:$C,0)))</f>
        <v>1</v>
      </c>
      <c r="N1226" s="176">
        <f>IF(ISBLANK(INDEX('Policy Characteristics'!H:H,MATCH($C1226,'Policy Characteristics'!$C:$C,0))),"",INDEX('Policy Characteristics'!H:H,MATCH($C1226,'Policy Characteristics'!$C:$C,0)))</f>
        <v>0.01</v>
      </c>
      <c r="O1226" s="176" t="str">
        <f>IF(ISBLANK(INDEX('Policy Characteristics'!I:I,MATCH($C1226,'Policy Characteristics'!$C:$C,0))),"",INDEX('Policy Characteristics'!I:I,MATCH($C1226,'Policy Characteristics'!$C:$C,0)))</f>
        <v>% of fuel shifted</v>
      </c>
      <c r="P1226" s="176" t="str">
        <f>IF(ISBLANK(INDEX('Policy Characteristics'!J:J,MATCH($C1226,'Policy Characteristics'!$C:$C,0))),"",INDEX('Policy Characteristics'!J:J,MATCH($C1226,'Policy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26" s="176" t="str">
        <f>IF(ISBLANK(INDEX('Policy Characteristics'!K:K,MATCH($C1226,'Policy Characteristics'!$C:$C,0))),"",INDEX('Policy Characteristics'!K:K,MATCH($C1226,'Policy Characteristics'!$C:$C,0)))</f>
        <v>industry-ag-main.html#fuel-switching</v>
      </c>
      <c r="R1226" s="176" t="str">
        <f>IF(ISBLANK(INDEX('Policy Characteristics'!L:L,MATCH($C1226,'Policy Characteristics'!$C:$C,0))),"",INDEX('Policy Characteristics'!L:L,MATCH($C1226,'Policy Characteristics'!$C:$C,0)))</f>
        <v>industry-elec-and-hydrogen.html</v>
      </c>
    </row>
    <row r="1227" spans="1:18" s="2" customFormat="1" x14ac:dyDescent="0.25">
      <c r="A1227" s="176" t="str">
        <f>IF(ISBLANK(INDEX('Policy Characteristics'!A:A,MATCH($C1227,'Policy Characteristics'!$C:$C,0))),"",INDEX('Policy Characteristics'!A:A,MATCH($C1227,'Policy Characteristics'!$C:$C,0)))</f>
        <v>Industry</v>
      </c>
      <c r="B1227" s="184" t="str">
        <f>IF(ISBLANK(INDEX('Policy Characteristics'!B:B,MATCH($C1227,'Policy Characteristics'!$C:$C,0))),"",INDEX('Policy Characteristics'!B:B,MATCH($C1227,'Policy Characteristics'!$C:$C,0)))</f>
        <v>Hydrogen Combustion</v>
      </c>
      <c r="C1227" s="176" t="str">
        <f t="shared" si="46"/>
        <v>Fraction of Eligible Industrial Energy Use Shifted to Hydrogen</v>
      </c>
      <c r="D1227" s="6" t="s">
        <v>1949</v>
      </c>
      <c r="E1227" s="1" t="s">
        <v>2301</v>
      </c>
      <c r="F1227" t="s">
        <v>1911</v>
      </c>
      <c r="G1227" s="47" t="s">
        <v>2308</v>
      </c>
      <c r="H1227" s="44">
        <v>2173</v>
      </c>
      <c r="I1227" s="198" t="s">
        <v>44</v>
      </c>
      <c r="J1227" s="177" t="str">
        <f>IF(ISBLANK(INDEX('Policy Characteristics'!D:D,MATCH($C1227,'Policy Characteristics'!$C:$C,0))),"",INDEX('Policy Characteristics'!D:D,MATCH($C1227,'Policy Characteristics'!$C:$C,0)))</f>
        <v>Hydrogen Combustion</v>
      </c>
      <c r="K1227" s="176" t="str">
        <f>IF(ISBLANK(INDEX('Policy Characteristics'!E:E,MATCH($C1227,'Policy Characteristics'!$C:$C,0))),"",INDEX('Policy Characteristics'!E:E,MATCH($C1227,'Policy Characteristics'!$C:$C,0)))</f>
        <v>indst shift to hydrogen</v>
      </c>
      <c r="L1227" s="176">
        <f>IF(ISBLANK(INDEX('Policy Characteristics'!F:F,MATCH($C1227,'Policy Characteristics'!$C:$C,0))),"",INDEX('Policy Characteristics'!F:F,MATCH($C1227,'Policy Characteristics'!$C:$C,0)))</f>
        <v>0</v>
      </c>
      <c r="M1227" s="176">
        <f>IF(ISBLANK(INDEX('Policy Characteristics'!G:G,MATCH($C1227,'Policy Characteristics'!$C:$C,0))),"",INDEX('Policy Characteristics'!G:G,MATCH($C1227,'Policy Characteristics'!$C:$C,0)))</f>
        <v>1</v>
      </c>
      <c r="N1227" s="176">
        <f>IF(ISBLANK(INDEX('Policy Characteristics'!H:H,MATCH($C1227,'Policy Characteristics'!$C:$C,0))),"",INDEX('Policy Characteristics'!H:H,MATCH($C1227,'Policy Characteristics'!$C:$C,0)))</f>
        <v>0.01</v>
      </c>
      <c r="O1227" s="176" t="str">
        <f>IF(ISBLANK(INDEX('Policy Characteristics'!I:I,MATCH($C1227,'Policy Characteristics'!$C:$C,0))),"",INDEX('Policy Characteristics'!I:I,MATCH($C1227,'Policy Characteristics'!$C:$C,0)))</f>
        <v>% of fuel shifted</v>
      </c>
      <c r="P1227" s="176" t="str">
        <f>IF(ISBLANK(INDEX('Policy Characteristics'!J:J,MATCH($C1227,'Policy Characteristics'!$C:$C,0))),"",INDEX('Policy Characteristics'!J:J,MATCH($C1227,'Policy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27" s="176" t="str">
        <f>IF(ISBLANK(INDEX('Policy Characteristics'!K:K,MATCH($C1227,'Policy Characteristics'!$C:$C,0))),"",INDEX('Policy Characteristics'!K:K,MATCH($C1227,'Policy Characteristics'!$C:$C,0)))</f>
        <v>industry-ag-main.html#fuel-switching</v>
      </c>
      <c r="R1227" s="176" t="str">
        <f>IF(ISBLANK(INDEX('Policy Characteristics'!L:L,MATCH($C1227,'Policy Characteristics'!$C:$C,0))),"",INDEX('Policy Characteristics'!L:L,MATCH($C1227,'Policy Characteristics'!$C:$C,0)))</f>
        <v>industry-elec-and-hydrogen.html</v>
      </c>
    </row>
    <row r="1228" spans="1:18" s="2" customFormat="1" x14ac:dyDescent="0.25">
      <c r="A1228" s="176" t="str">
        <f>IF(ISBLANK(INDEX('Policy Characteristics'!A:A,MATCH($C1228,'Policy Characteristics'!$C:$C,0))),"",INDEX('Policy Characteristics'!A:A,MATCH($C1228,'Policy Characteristics'!$C:$C,0)))</f>
        <v>Industry</v>
      </c>
      <c r="B1228" s="184" t="str">
        <f>IF(ISBLANK(INDEX('Policy Characteristics'!B:B,MATCH($C1228,'Policy Characteristics'!$C:$C,0))),"",INDEX('Policy Characteristics'!B:B,MATCH($C1228,'Policy Characteristics'!$C:$C,0)))</f>
        <v>Hydrogen Combustion</v>
      </c>
      <c r="C1228" s="176" t="str">
        <f t="shared" si="46"/>
        <v>Fraction of Eligible Industrial Energy Use Shifted to Hydrogen</v>
      </c>
      <c r="D1228" s="6" t="s">
        <v>1949</v>
      </c>
      <c r="E1228" s="1" t="s">
        <v>2302</v>
      </c>
      <c r="F1228" t="s">
        <v>1911</v>
      </c>
      <c r="G1228" s="47" t="s">
        <v>2309</v>
      </c>
      <c r="H1228" s="44">
        <v>2174</v>
      </c>
      <c r="I1228" s="197" t="s">
        <v>44</v>
      </c>
      <c r="J1228" s="177" t="str">
        <f>IF(ISBLANK(INDEX('Policy Characteristics'!D:D,MATCH($C1228,'Policy Characteristics'!$C:$C,0))),"",INDEX('Policy Characteristics'!D:D,MATCH($C1228,'Policy Characteristics'!$C:$C,0)))</f>
        <v>Hydrogen Combustion</v>
      </c>
      <c r="K1228" s="176" t="str">
        <f>IF(ISBLANK(INDEX('Policy Characteristics'!E:E,MATCH($C1228,'Policy Characteristics'!$C:$C,0))),"",INDEX('Policy Characteristics'!E:E,MATCH($C1228,'Policy Characteristics'!$C:$C,0)))</f>
        <v>indst shift to hydrogen</v>
      </c>
      <c r="L1228" s="176">
        <f>IF(ISBLANK(INDEX('Policy Characteristics'!F:F,MATCH($C1228,'Policy Characteristics'!$C:$C,0))),"",INDEX('Policy Characteristics'!F:F,MATCH($C1228,'Policy Characteristics'!$C:$C,0)))</f>
        <v>0</v>
      </c>
      <c r="M1228" s="176">
        <f>IF(ISBLANK(INDEX('Policy Characteristics'!G:G,MATCH($C1228,'Policy Characteristics'!$C:$C,0))),"",INDEX('Policy Characteristics'!G:G,MATCH($C1228,'Policy Characteristics'!$C:$C,0)))</f>
        <v>1</v>
      </c>
      <c r="N1228" s="176">
        <f>IF(ISBLANK(INDEX('Policy Characteristics'!H:H,MATCH($C1228,'Policy Characteristics'!$C:$C,0))),"",INDEX('Policy Characteristics'!H:H,MATCH($C1228,'Policy Characteristics'!$C:$C,0)))</f>
        <v>0.01</v>
      </c>
      <c r="O1228" s="176" t="str">
        <f>IF(ISBLANK(INDEX('Policy Characteristics'!I:I,MATCH($C1228,'Policy Characteristics'!$C:$C,0))),"",INDEX('Policy Characteristics'!I:I,MATCH($C1228,'Policy Characteristics'!$C:$C,0)))</f>
        <v>% of fuel shifted</v>
      </c>
      <c r="P1228" s="176" t="str">
        <f>IF(ISBLANK(INDEX('Policy Characteristics'!J:J,MATCH($C1228,'Policy Characteristics'!$C:$C,0))),"",INDEX('Policy Characteristics'!J:J,MATCH($C1228,'Policy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28" s="176" t="str">
        <f>IF(ISBLANK(INDEX('Policy Characteristics'!K:K,MATCH($C1228,'Policy Characteristics'!$C:$C,0))),"",INDEX('Policy Characteristics'!K:K,MATCH($C1228,'Policy Characteristics'!$C:$C,0)))</f>
        <v>industry-ag-main.html#fuel-switching</v>
      </c>
      <c r="R1228" s="176" t="str">
        <f>IF(ISBLANK(INDEX('Policy Characteristics'!L:L,MATCH($C1228,'Policy Characteristics'!$C:$C,0))),"",INDEX('Policy Characteristics'!L:L,MATCH($C1228,'Policy Characteristics'!$C:$C,0)))</f>
        <v>industry-elec-and-hydrogen.html</v>
      </c>
    </row>
    <row r="1229" spans="1:18" s="2" customFormat="1" x14ac:dyDescent="0.25">
      <c r="A1229" s="176" t="str">
        <f>IF(ISBLANK(INDEX('Policy Characteristics'!A:A,MATCH($C1229,'Policy Characteristics'!$C:$C,0))),"",INDEX('Policy Characteristics'!A:A,MATCH($C1229,'Policy Characteristics'!$C:$C,0)))</f>
        <v>Industry</v>
      </c>
      <c r="B1229" s="184" t="str">
        <f>IF(ISBLANK(INDEX('Policy Characteristics'!B:B,MATCH($C1229,'Policy Characteristics'!$C:$C,0))),"",INDEX('Policy Characteristics'!B:B,MATCH($C1229,'Policy Characteristics'!$C:$C,0)))</f>
        <v>Hydrogen Combustion</v>
      </c>
      <c r="C1229" s="176" t="str">
        <f t="shared" si="46"/>
        <v>Fraction of Eligible Industrial Energy Use Shifted to Hydrogen</v>
      </c>
      <c r="D1229" s="6" t="s">
        <v>1949</v>
      </c>
      <c r="E1229" s="1" t="s">
        <v>2303</v>
      </c>
      <c r="F1229" t="s">
        <v>1911</v>
      </c>
      <c r="G1229" s="47" t="s">
        <v>2310</v>
      </c>
      <c r="H1229" s="44">
        <v>2175</v>
      </c>
      <c r="I1229" s="197" t="s">
        <v>44</v>
      </c>
      <c r="J1229" s="177" t="str">
        <f>IF(ISBLANK(INDEX('Policy Characteristics'!D:D,MATCH($C1229,'Policy Characteristics'!$C:$C,0))),"",INDEX('Policy Characteristics'!D:D,MATCH($C1229,'Policy Characteristics'!$C:$C,0)))</f>
        <v>Hydrogen Combustion</v>
      </c>
      <c r="K1229" s="176" t="str">
        <f>IF(ISBLANK(INDEX('Policy Characteristics'!E:E,MATCH($C1229,'Policy Characteristics'!$C:$C,0))),"",INDEX('Policy Characteristics'!E:E,MATCH($C1229,'Policy Characteristics'!$C:$C,0)))</f>
        <v>indst shift to hydrogen</v>
      </c>
      <c r="L1229" s="176">
        <f>IF(ISBLANK(INDEX('Policy Characteristics'!F:F,MATCH($C1229,'Policy Characteristics'!$C:$C,0))),"",INDEX('Policy Characteristics'!F:F,MATCH($C1229,'Policy Characteristics'!$C:$C,0)))</f>
        <v>0</v>
      </c>
      <c r="M1229" s="176">
        <f>IF(ISBLANK(INDEX('Policy Characteristics'!G:G,MATCH($C1229,'Policy Characteristics'!$C:$C,0))),"",INDEX('Policy Characteristics'!G:G,MATCH($C1229,'Policy Characteristics'!$C:$C,0)))</f>
        <v>1</v>
      </c>
      <c r="N1229" s="176">
        <f>IF(ISBLANK(INDEX('Policy Characteristics'!H:H,MATCH($C1229,'Policy Characteristics'!$C:$C,0))),"",INDEX('Policy Characteristics'!H:H,MATCH($C1229,'Policy Characteristics'!$C:$C,0)))</f>
        <v>0.01</v>
      </c>
      <c r="O1229" s="176" t="str">
        <f>IF(ISBLANK(INDEX('Policy Characteristics'!I:I,MATCH($C1229,'Policy Characteristics'!$C:$C,0))),"",INDEX('Policy Characteristics'!I:I,MATCH($C1229,'Policy Characteristics'!$C:$C,0)))</f>
        <v>% of fuel shifted</v>
      </c>
      <c r="P1229" s="176" t="str">
        <f>IF(ISBLANK(INDEX('Policy Characteristics'!J:J,MATCH($C1229,'Policy Characteristics'!$C:$C,0))),"",INDEX('Policy Characteristics'!J:J,MATCH($C1229,'Policy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29" s="176" t="str">
        <f>IF(ISBLANK(INDEX('Policy Characteristics'!K:K,MATCH($C1229,'Policy Characteristics'!$C:$C,0))),"",INDEX('Policy Characteristics'!K:K,MATCH($C1229,'Policy Characteristics'!$C:$C,0)))</f>
        <v>industry-ag-main.html#fuel-switching</v>
      </c>
      <c r="R1229" s="176" t="str">
        <f>IF(ISBLANK(INDEX('Policy Characteristics'!L:L,MATCH($C1229,'Policy Characteristics'!$C:$C,0))),"",INDEX('Policy Characteristics'!L:L,MATCH($C1229,'Policy Characteristics'!$C:$C,0)))</f>
        <v>industry-elec-and-hydrogen.html</v>
      </c>
    </row>
    <row r="1230" spans="1:18" s="2" customFormat="1" x14ac:dyDescent="0.25">
      <c r="A1230" s="176" t="str">
        <f>IF(ISBLANK(INDEX('Policy Characteristics'!A:A,MATCH($C1230,'Policy Characteristics'!$C:$C,0))),"",INDEX('Policy Characteristics'!A:A,MATCH($C1230,'Policy Characteristics'!$C:$C,0)))</f>
        <v>Industry</v>
      </c>
      <c r="B1230" s="184" t="str">
        <f>IF(ISBLANK(INDEX('Policy Characteristics'!B:B,MATCH($C1230,'Policy Characteristics'!$C:$C,0))),"",INDEX('Policy Characteristics'!B:B,MATCH($C1230,'Policy Characteristics'!$C:$C,0)))</f>
        <v>Hydrogen Combustion</v>
      </c>
      <c r="C1230" s="176" t="str">
        <f t="shared" si="46"/>
        <v>Fraction of Eligible Industrial Energy Use Shifted to Hydrogen</v>
      </c>
      <c r="D1230" s="6" t="s">
        <v>1949</v>
      </c>
      <c r="E1230" s="1" t="s">
        <v>2304</v>
      </c>
      <c r="F1230" t="s">
        <v>1911</v>
      </c>
      <c r="G1230" s="47" t="s">
        <v>2311</v>
      </c>
      <c r="H1230" s="44">
        <v>2176</v>
      </c>
      <c r="I1230" s="197" t="s">
        <v>44</v>
      </c>
      <c r="J1230" s="177" t="str">
        <f>IF(ISBLANK(INDEX('Policy Characteristics'!D:D,MATCH($C1230,'Policy Characteristics'!$C:$C,0))),"",INDEX('Policy Characteristics'!D:D,MATCH($C1230,'Policy Characteristics'!$C:$C,0)))</f>
        <v>Hydrogen Combustion</v>
      </c>
      <c r="K1230" s="176" t="str">
        <f>IF(ISBLANK(INDEX('Policy Characteristics'!E:E,MATCH($C1230,'Policy Characteristics'!$C:$C,0))),"",INDEX('Policy Characteristics'!E:E,MATCH($C1230,'Policy Characteristics'!$C:$C,0)))</f>
        <v>indst shift to hydrogen</v>
      </c>
      <c r="L1230" s="176">
        <f>IF(ISBLANK(INDEX('Policy Characteristics'!F:F,MATCH($C1230,'Policy Characteristics'!$C:$C,0))),"",INDEX('Policy Characteristics'!F:F,MATCH($C1230,'Policy Characteristics'!$C:$C,0)))</f>
        <v>0</v>
      </c>
      <c r="M1230" s="176">
        <f>IF(ISBLANK(INDEX('Policy Characteristics'!G:G,MATCH($C1230,'Policy Characteristics'!$C:$C,0))),"",INDEX('Policy Characteristics'!G:G,MATCH($C1230,'Policy Characteristics'!$C:$C,0)))</f>
        <v>1</v>
      </c>
      <c r="N1230" s="176">
        <f>IF(ISBLANK(INDEX('Policy Characteristics'!H:H,MATCH($C1230,'Policy Characteristics'!$C:$C,0))),"",INDEX('Policy Characteristics'!H:H,MATCH($C1230,'Policy Characteristics'!$C:$C,0)))</f>
        <v>0.01</v>
      </c>
      <c r="O1230" s="176" t="str">
        <f>IF(ISBLANK(INDEX('Policy Characteristics'!I:I,MATCH($C1230,'Policy Characteristics'!$C:$C,0))),"",INDEX('Policy Characteristics'!I:I,MATCH($C1230,'Policy Characteristics'!$C:$C,0)))</f>
        <v>% of fuel shifted</v>
      </c>
      <c r="P1230" s="176" t="str">
        <f>IF(ISBLANK(INDEX('Policy Characteristics'!J:J,MATCH($C1230,'Policy Characteristics'!$C:$C,0))),"",INDEX('Policy Characteristics'!J:J,MATCH($C1230,'Policy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30" s="176" t="str">
        <f>IF(ISBLANK(INDEX('Policy Characteristics'!K:K,MATCH($C1230,'Policy Characteristics'!$C:$C,0))),"",INDEX('Policy Characteristics'!K:K,MATCH($C1230,'Policy Characteristics'!$C:$C,0)))</f>
        <v>industry-ag-main.html#fuel-switching</v>
      </c>
      <c r="R1230" s="176" t="str">
        <f>IF(ISBLANK(INDEX('Policy Characteristics'!L:L,MATCH($C1230,'Policy Characteristics'!$C:$C,0))),"",INDEX('Policy Characteristics'!L:L,MATCH($C1230,'Policy Characteristics'!$C:$C,0)))</f>
        <v>industry-elec-and-hydrogen.html</v>
      </c>
    </row>
    <row r="1231" spans="1:18" s="2" customFormat="1" x14ac:dyDescent="0.25">
      <c r="A1231" s="176" t="str">
        <f>IF(ISBLANK(INDEX('Policy Characteristics'!A:A,MATCH($C1231,'Policy Characteristics'!$C:$C,0))),"",INDEX('Policy Characteristics'!A:A,MATCH($C1231,'Policy Characteristics'!$C:$C,0)))</f>
        <v>Industry</v>
      </c>
      <c r="B1231" s="184" t="str">
        <f>IF(ISBLANK(INDEX('Policy Characteristics'!B:B,MATCH($C1231,'Policy Characteristics'!$C:$C,0))),"",INDEX('Policy Characteristics'!B:B,MATCH($C1231,'Policy Characteristics'!$C:$C,0)))</f>
        <v>Hydrogen Combustion</v>
      </c>
      <c r="C1231" s="176" t="str">
        <f t="shared" si="46"/>
        <v>Fraction of Eligible Industrial Energy Use Shifted to Hydrogen</v>
      </c>
      <c r="D1231" s="6" t="s">
        <v>1949</v>
      </c>
      <c r="E1231" s="1" t="s">
        <v>2444</v>
      </c>
      <c r="F1231" t="s">
        <v>1911</v>
      </c>
      <c r="G1231" s="47" t="s">
        <v>2444</v>
      </c>
      <c r="H1231" s="44">
        <v>2177</v>
      </c>
      <c r="I1231" s="197" t="s">
        <v>44</v>
      </c>
      <c r="J1231" s="177" t="str">
        <f>IF(ISBLANK(INDEX('Policy Characteristics'!D:D,MATCH($C1231,'Policy Characteristics'!$C:$C,0))),"",INDEX('Policy Characteristics'!D:D,MATCH($C1231,'Policy Characteristics'!$C:$C,0)))</f>
        <v>Hydrogen Combustion</v>
      </c>
      <c r="K1231" s="176" t="str">
        <f>IF(ISBLANK(INDEX('Policy Characteristics'!E:E,MATCH($C1231,'Policy Characteristics'!$C:$C,0))),"",INDEX('Policy Characteristics'!E:E,MATCH($C1231,'Policy Characteristics'!$C:$C,0)))</f>
        <v>indst shift to hydrogen</v>
      </c>
      <c r="L1231" s="176">
        <f>IF(ISBLANK(INDEX('Policy Characteristics'!F:F,MATCH($C1231,'Policy Characteristics'!$C:$C,0))),"",INDEX('Policy Characteristics'!F:F,MATCH($C1231,'Policy Characteristics'!$C:$C,0)))</f>
        <v>0</v>
      </c>
      <c r="M1231" s="176">
        <f>IF(ISBLANK(INDEX('Policy Characteristics'!G:G,MATCH($C1231,'Policy Characteristics'!$C:$C,0))),"",INDEX('Policy Characteristics'!G:G,MATCH($C1231,'Policy Characteristics'!$C:$C,0)))</f>
        <v>1</v>
      </c>
      <c r="N1231" s="176">
        <f>IF(ISBLANK(INDEX('Policy Characteristics'!H:H,MATCH($C1231,'Policy Characteristics'!$C:$C,0))),"",INDEX('Policy Characteristics'!H:H,MATCH($C1231,'Policy Characteristics'!$C:$C,0)))</f>
        <v>0.01</v>
      </c>
      <c r="O1231" s="176" t="str">
        <f>IF(ISBLANK(INDEX('Policy Characteristics'!I:I,MATCH($C1231,'Policy Characteristics'!$C:$C,0))),"",INDEX('Policy Characteristics'!I:I,MATCH($C1231,'Policy Characteristics'!$C:$C,0)))</f>
        <v>% of fuel shifted</v>
      </c>
      <c r="P1231" s="176" t="str">
        <f>IF(ISBLANK(INDEX('Policy Characteristics'!J:J,MATCH($C1231,'Policy Characteristics'!$C:$C,0))),"",INDEX('Policy Characteristics'!J:J,MATCH($C1231,'Policy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31" s="176" t="str">
        <f>IF(ISBLANK(INDEX('Policy Characteristics'!K:K,MATCH($C1231,'Policy Characteristics'!$C:$C,0))),"",INDEX('Policy Characteristics'!K:K,MATCH($C1231,'Policy Characteristics'!$C:$C,0)))</f>
        <v>industry-ag-main.html#fuel-switching</v>
      </c>
      <c r="R1231" s="176" t="str">
        <f>IF(ISBLANK(INDEX('Policy Characteristics'!L:L,MATCH($C1231,'Policy Characteristics'!$C:$C,0))),"",INDEX('Policy Characteristics'!L:L,MATCH($C1231,'Policy Characteristics'!$C:$C,0)))</f>
        <v>industry-elec-and-hydrogen.html</v>
      </c>
    </row>
    <row r="1232" spans="1:18" s="2" customFormat="1" x14ac:dyDescent="0.25">
      <c r="A1232" s="176" t="str">
        <f>IF(ISBLANK(INDEX('Policy Characteristics'!A:A,MATCH($C1232,'Policy Characteristics'!$C:$C,0))),"",INDEX('Policy Characteristics'!A:A,MATCH($C1232,'Policy Characteristics'!$C:$C,0)))</f>
        <v>Industry</v>
      </c>
      <c r="B1232" s="184" t="str">
        <f>IF(ISBLANK(INDEX('Policy Characteristics'!B:B,MATCH($C1232,'Policy Characteristics'!$C:$C,0))),"",INDEX('Policy Characteristics'!B:B,MATCH($C1232,'Policy Characteristics'!$C:$C,0)))</f>
        <v>Hydrogen Combustion</v>
      </c>
      <c r="C1232" s="176" t="str">
        <f t="shared" si="46"/>
        <v>Fraction of Eligible Industrial Energy Use Shifted to Hydrogen</v>
      </c>
      <c r="D1232" s="6" t="s">
        <v>1950</v>
      </c>
      <c r="E1232" s="1" t="s">
        <v>2298</v>
      </c>
      <c r="F1232" t="s">
        <v>1912</v>
      </c>
      <c r="G1232" s="47" t="s">
        <v>2305</v>
      </c>
      <c r="H1232" s="44">
        <v>2178</v>
      </c>
      <c r="I1232" s="197" t="s">
        <v>43</v>
      </c>
      <c r="J1232" s="177" t="str">
        <f>IF(ISBLANK(INDEX('Policy Characteristics'!D:D,MATCH($C1232,'Policy Characteristics'!$C:$C,0))),"",INDEX('Policy Characteristics'!D:D,MATCH($C1232,'Policy Characteristics'!$C:$C,0)))</f>
        <v>Hydrogen Combustion</v>
      </c>
      <c r="K1232" s="176" t="str">
        <f>IF(ISBLANK(INDEX('Policy Characteristics'!E:E,MATCH($C1232,'Policy Characteristics'!$C:$C,0))),"",INDEX('Policy Characteristics'!E:E,MATCH($C1232,'Policy Characteristics'!$C:$C,0)))</f>
        <v>indst shift to hydrogen</v>
      </c>
      <c r="L1232" s="176">
        <f>IF(ISBLANK(INDEX('Policy Characteristics'!F:F,MATCH($C1232,'Policy Characteristics'!$C:$C,0))),"",INDEX('Policy Characteristics'!F:F,MATCH($C1232,'Policy Characteristics'!$C:$C,0)))</f>
        <v>0</v>
      </c>
      <c r="M1232" s="176">
        <f>IF(ISBLANK(INDEX('Policy Characteristics'!G:G,MATCH($C1232,'Policy Characteristics'!$C:$C,0))),"",INDEX('Policy Characteristics'!G:G,MATCH($C1232,'Policy Characteristics'!$C:$C,0)))</f>
        <v>1</v>
      </c>
      <c r="N1232" s="176">
        <f>IF(ISBLANK(INDEX('Policy Characteristics'!H:H,MATCH($C1232,'Policy Characteristics'!$C:$C,0))),"",INDEX('Policy Characteristics'!H:H,MATCH($C1232,'Policy Characteristics'!$C:$C,0)))</f>
        <v>0.01</v>
      </c>
      <c r="O1232" s="176" t="str">
        <f>IF(ISBLANK(INDEX('Policy Characteristics'!I:I,MATCH($C1232,'Policy Characteristics'!$C:$C,0))),"",INDEX('Policy Characteristics'!I:I,MATCH($C1232,'Policy Characteristics'!$C:$C,0)))</f>
        <v>% of fuel shifted</v>
      </c>
      <c r="P1232" s="176" t="str">
        <f>IF(ISBLANK(INDEX('Policy Characteristics'!J:J,MATCH($C1232,'Policy Characteristics'!$C:$C,0))),"",INDEX('Policy Characteristics'!J:J,MATCH($C1232,'Policy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32" s="176" t="str">
        <f>IF(ISBLANK(INDEX('Policy Characteristics'!K:K,MATCH($C1232,'Policy Characteristics'!$C:$C,0))),"",INDEX('Policy Characteristics'!K:K,MATCH($C1232,'Policy Characteristics'!$C:$C,0)))</f>
        <v>industry-ag-main.html#fuel-switching</v>
      </c>
      <c r="R1232" s="176" t="str">
        <f>IF(ISBLANK(INDEX('Policy Characteristics'!L:L,MATCH($C1232,'Policy Characteristics'!$C:$C,0))),"",INDEX('Policy Characteristics'!L:L,MATCH($C1232,'Policy Characteristics'!$C:$C,0)))</f>
        <v>industry-elec-and-hydrogen.html</v>
      </c>
    </row>
    <row r="1233" spans="1:18" s="2" customFormat="1" x14ac:dyDescent="0.25">
      <c r="A1233" s="176" t="str">
        <f>IF(ISBLANK(INDEX('Policy Characteristics'!A:A,MATCH($C1233,'Policy Characteristics'!$C:$C,0))),"",INDEX('Policy Characteristics'!A:A,MATCH($C1233,'Policy Characteristics'!$C:$C,0)))</f>
        <v>Industry</v>
      </c>
      <c r="B1233" s="184" t="str">
        <f>IF(ISBLANK(INDEX('Policy Characteristics'!B:B,MATCH($C1233,'Policy Characteristics'!$C:$C,0))),"",INDEX('Policy Characteristics'!B:B,MATCH($C1233,'Policy Characteristics'!$C:$C,0)))</f>
        <v>Hydrogen Combustion</v>
      </c>
      <c r="C1233" s="176" t="str">
        <f t="shared" si="46"/>
        <v>Fraction of Eligible Industrial Energy Use Shifted to Hydrogen</v>
      </c>
      <c r="D1233" s="6" t="s">
        <v>1950</v>
      </c>
      <c r="E1233" s="1" t="s">
        <v>2299</v>
      </c>
      <c r="F1233" t="s">
        <v>1912</v>
      </c>
      <c r="G1233" s="47" t="s">
        <v>2306</v>
      </c>
      <c r="H1233" s="44">
        <v>2179</v>
      </c>
      <c r="I1233" s="197" t="s">
        <v>43</v>
      </c>
      <c r="J1233" s="177" t="str">
        <f>IF(ISBLANK(INDEX('Policy Characteristics'!D:D,MATCH($C1233,'Policy Characteristics'!$C:$C,0))),"",INDEX('Policy Characteristics'!D:D,MATCH($C1233,'Policy Characteristics'!$C:$C,0)))</f>
        <v>Hydrogen Combustion</v>
      </c>
      <c r="K1233" s="176" t="str">
        <f>IF(ISBLANK(INDEX('Policy Characteristics'!E:E,MATCH($C1233,'Policy Characteristics'!$C:$C,0))),"",INDEX('Policy Characteristics'!E:E,MATCH($C1233,'Policy Characteristics'!$C:$C,0)))</f>
        <v>indst shift to hydrogen</v>
      </c>
      <c r="L1233" s="176">
        <f>IF(ISBLANK(INDEX('Policy Characteristics'!F:F,MATCH($C1233,'Policy Characteristics'!$C:$C,0))),"",INDEX('Policy Characteristics'!F:F,MATCH($C1233,'Policy Characteristics'!$C:$C,0)))</f>
        <v>0</v>
      </c>
      <c r="M1233" s="176">
        <f>IF(ISBLANK(INDEX('Policy Characteristics'!G:G,MATCH($C1233,'Policy Characteristics'!$C:$C,0))),"",INDEX('Policy Characteristics'!G:G,MATCH($C1233,'Policy Characteristics'!$C:$C,0)))</f>
        <v>1</v>
      </c>
      <c r="N1233" s="176">
        <f>IF(ISBLANK(INDEX('Policy Characteristics'!H:H,MATCH($C1233,'Policy Characteristics'!$C:$C,0))),"",INDEX('Policy Characteristics'!H:H,MATCH($C1233,'Policy Characteristics'!$C:$C,0)))</f>
        <v>0.01</v>
      </c>
      <c r="O1233" s="176" t="str">
        <f>IF(ISBLANK(INDEX('Policy Characteristics'!I:I,MATCH($C1233,'Policy Characteristics'!$C:$C,0))),"",INDEX('Policy Characteristics'!I:I,MATCH($C1233,'Policy Characteristics'!$C:$C,0)))</f>
        <v>% of fuel shifted</v>
      </c>
      <c r="P1233" s="176" t="str">
        <f>IF(ISBLANK(INDEX('Policy Characteristics'!J:J,MATCH($C1233,'Policy Characteristics'!$C:$C,0))),"",INDEX('Policy Characteristics'!J:J,MATCH($C1233,'Policy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33" s="176" t="str">
        <f>IF(ISBLANK(INDEX('Policy Characteristics'!K:K,MATCH($C1233,'Policy Characteristics'!$C:$C,0))),"",INDEX('Policy Characteristics'!K:K,MATCH($C1233,'Policy Characteristics'!$C:$C,0)))</f>
        <v>industry-ag-main.html#fuel-switching</v>
      </c>
      <c r="R1233" s="176" t="str">
        <f>IF(ISBLANK(INDEX('Policy Characteristics'!L:L,MATCH($C1233,'Policy Characteristics'!$C:$C,0))),"",INDEX('Policy Characteristics'!L:L,MATCH($C1233,'Policy Characteristics'!$C:$C,0)))</f>
        <v>industry-elec-and-hydrogen.html</v>
      </c>
    </row>
    <row r="1234" spans="1:18" s="2" customFormat="1" x14ac:dyDescent="0.25">
      <c r="A1234" s="176" t="str">
        <f>IF(ISBLANK(INDEX('Policy Characteristics'!A:A,MATCH($C1234,'Policy Characteristics'!$C:$C,0))),"",INDEX('Policy Characteristics'!A:A,MATCH($C1234,'Policy Characteristics'!$C:$C,0)))</f>
        <v>Industry</v>
      </c>
      <c r="B1234" s="184" t="str">
        <f>IF(ISBLANK(INDEX('Policy Characteristics'!B:B,MATCH($C1234,'Policy Characteristics'!$C:$C,0))),"",INDEX('Policy Characteristics'!B:B,MATCH($C1234,'Policy Characteristics'!$C:$C,0)))</f>
        <v>Hydrogen Combustion</v>
      </c>
      <c r="C1234" s="176" t="str">
        <f t="shared" si="46"/>
        <v>Fraction of Eligible Industrial Energy Use Shifted to Hydrogen</v>
      </c>
      <c r="D1234" s="6" t="s">
        <v>1950</v>
      </c>
      <c r="E1234" s="1" t="s">
        <v>2300</v>
      </c>
      <c r="F1234" t="s">
        <v>1912</v>
      </c>
      <c r="G1234" s="47" t="s">
        <v>2307</v>
      </c>
      <c r="H1234" s="44">
        <v>2180</v>
      </c>
      <c r="I1234" s="197" t="s">
        <v>43</v>
      </c>
      <c r="J1234" s="177" t="str">
        <f>IF(ISBLANK(INDEX('Policy Characteristics'!D:D,MATCH($C1234,'Policy Characteristics'!$C:$C,0))),"",INDEX('Policy Characteristics'!D:D,MATCH($C1234,'Policy Characteristics'!$C:$C,0)))</f>
        <v>Hydrogen Combustion</v>
      </c>
      <c r="K1234" s="176" t="str">
        <f>IF(ISBLANK(INDEX('Policy Characteristics'!E:E,MATCH($C1234,'Policy Characteristics'!$C:$C,0))),"",INDEX('Policy Characteristics'!E:E,MATCH($C1234,'Policy Characteristics'!$C:$C,0)))</f>
        <v>indst shift to hydrogen</v>
      </c>
      <c r="L1234" s="176">
        <f>IF(ISBLANK(INDEX('Policy Characteristics'!F:F,MATCH($C1234,'Policy Characteristics'!$C:$C,0))),"",INDEX('Policy Characteristics'!F:F,MATCH($C1234,'Policy Characteristics'!$C:$C,0)))</f>
        <v>0</v>
      </c>
      <c r="M1234" s="176">
        <f>IF(ISBLANK(INDEX('Policy Characteristics'!G:G,MATCH($C1234,'Policy Characteristics'!$C:$C,0))),"",INDEX('Policy Characteristics'!G:G,MATCH($C1234,'Policy Characteristics'!$C:$C,0)))</f>
        <v>1</v>
      </c>
      <c r="N1234" s="176">
        <f>IF(ISBLANK(INDEX('Policy Characteristics'!H:H,MATCH($C1234,'Policy Characteristics'!$C:$C,0))),"",INDEX('Policy Characteristics'!H:H,MATCH($C1234,'Policy Characteristics'!$C:$C,0)))</f>
        <v>0.01</v>
      </c>
      <c r="O1234" s="176" t="str">
        <f>IF(ISBLANK(INDEX('Policy Characteristics'!I:I,MATCH($C1234,'Policy Characteristics'!$C:$C,0))),"",INDEX('Policy Characteristics'!I:I,MATCH($C1234,'Policy Characteristics'!$C:$C,0)))</f>
        <v>% of fuel shifted</v>
      </c>
      <c r="P1234" s="176" t="str">
        <f>IF(ISBLANK(INDEX('Policy Characteristics'!J:J,MATCH($C1234,'Policy Characteristics'!$C:$C,0))),"",INDEX('Policy Characteristics'!J:J,MATCH($C1234,'Policy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34" s="176" t="str">
        <f>IF(ISBLANK(INDEX('Policy Characteristics'!K:K,MATCH($C1234,'Policy Characteristics'!$C:$C,0))),"",INDEX('Policy Characteristics'!K:K,MATCH($C1234,'Policy Characteristics'!$C:$C,0)))</f>
        <v>industry-ag-main.html#fuel-switching</v>
      </c>
      <c r="R1234" s="176" t="str">
        <f>IF(ISBLANK(INDEX('Policy Characteristics'!L:L,MATCH($C1234,'Policy Characteristics'!$C:$C,0))),"",INDEX('Policy Characteristics'!L:L,MATCH($C1234,'Policy Characteristics'!$C:$C,0)))</f>
        <v>industry-elec-and-hydrogen.html</v>
      </c>
    </row>
    <row r="1235" spans="1:18" s="2" customFormat="1" x14ac:dyDescent="0.25">
      <c r="A1235" s="176" t="str">
        <f>IF(ISBLANK(INDEX('Policy Characteristics'!A:A,MATCH($C1235,'Policy Characteristics'!$C:$C,0))),"",INDEX('Policy Characteristics'!A:A,MATCH($C1235,'Policy Characteristics'!$C:$C,0)))</f>
        <v>Industry</v>
      </c>
      <c r="B1235" s="184" t="str">
        <f>IF(ISBLANK(INDEX('Policy Characteristics'!B:B,MATCH($C1235,'Policy Characteristics'!$C:$C,0))),"",INDEX('Policy Characteristics'!B:B,MATCH($C1235,'Policy Characteristics'!$C:$C,0)))</f>
        <v>Hydrogen Combustion</v>
      </c>
      <c r="C1235" s="176" t="str">
        <f t="shared" si="46"/>
        <v>Fraction of Eligible Industrial Energy Use Shifted to Hydrogen</v>
      </c>
      <c r="D1235" s="6" t="s">
        <v>1950</v>
      </c>
      <c r="E1235" s="1" t="s">
        <v>2301</v>
      </c>
      <c r="F1235" t="s">
        <v>1912</v>
      </c>
      <c r="G1235" s="47" t="s">
        <v>2308</v>
      </c>
      <c r="H1235" s="44">
        <v>2181</v>
      </c>
      <c r="I1235" s="197" t="s">
        <v>43</v>
      </c>
      <c r="J1235" s="177" t="str">
        <f>IF(ISBLANK(INDEX('Policy Characteristics'!D:D,MATCH($C1235,'Policy Characteristics'!$C:$C,0))),"",INDEX('Policy Characteristics'!D:D,MATCH($C1235,'Policy Characteristics'!$C:$C,0)))</f>
        <v>Hydrogen Combustion</v>
      </c>
      <c r="K1235" s="176" t="str">
        <f>IF(ISBLANK(INDEX('Policy Characteristics'!E:E,MATCH($C1235,'Policy Characteristics'!$C:$C,0))),"",INDEX('Policy Characteristics'!E:E,MATCH($C1235,'Policy Characteristics'!$C:$C,0)))</f>
        <v>indst shift to hydrogen</v>
      </c>
      <c r="L1235" s="176">
        <f>IF(ISBLANK(INDEX('Policy Characteristics'!F:F,MATCH($C1235,'Policy Characteristics'!$C:$C,0))),"",INDEX('Policy Characteristics'!F:F,MATCH($C1235,'Policy Characteristics'!$C:$C,0)))</f>
        <v>0</v>
      </c>
      <c r="M1235" s="176">
        <f>IF(ISBLANK(INDEX('Policy Characteristics'!G:G,MATCH($C1235,'Policy Characteristics'!$C:$C,0))),"",INDEX('Policy Characteristics'!G:G,MATCH($C1235,'Policy Characteristics'!$C:$C,0)))</f>
        <v>1</v>
      </c>
      <c r="N1235" s="176">
        <f>IF(ISBLANK(INDEX('Policy Characteristics'!H:H,MATCH($C1235,'Policy Characteristics'!$C:$C,0))),"",INDEX('Policy Characteristics'!H:H,MATCH($C1235,'Policy Characteristics'!$C:$C,0)))</f>
        <v>0.01</v>
      </c>
      <c r="O1235" s="176" t="str">
        <f>IF(ISBLANK(INDEX('Policy Characteristics'!I:I,MATCH($C1235,'Policy Characteristics'!$C:$C,0))),"",INDEX('Policy Characteristics'!I:I,MATCH($C1235,'Policy Characteristics'!$C:$C,0)))</f>
        <v>% of fuel shifted</v>
      </c>
      <c r="P1235" s="176" t="str">
        <f>IF(ISBLANK(INDEX('Policy Characteristics'!J:J,MATCH($C1235,'Policy Characteristics'!$C:$C,0))),"",INDEX('Policy Characteristics'!J:J,MATCH($C1235,'Policy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35" s="176" t="str">
        <f>IF(ISBLANK(INDEX('Policy Characteristics'!K:K,MATCH($C1235,'Policy Characteristics'!$C:$C,0))),"",INDEX('Policy Characteristics'!K:K,MATCH($C1235,'Policy Characteristics'!$C:$C,0)))</f>
        <v>industry-ag-main.html#fuel-switching</v>
      </c>
      <c r="R1235" s="176" t="str">
        <f>IF(ISBLANK(INDEX('Policy Characteristics'!L:L,MATCH($C1235,'Policy Characteristics'!$C:$C,0))),"",INDEX('Policy Characteristics'!L:L,MATCH($C1235,'Policy Characteristics'!$C:$C,0)))</f>
        <v>industry-elec-and-hydrogen.html</v>
      </c>
    </row>
    <row r="1236" spans="1:18" s="2" customFormat="1" x14ac:dyDescent="0.25">
      <c r="A1236" s="176" t="str">
        <f>IF(ISBLANK(INDEX('Policy Characteristics'!A:A,MATCH($C1236,'Policy Characteristics'!$C:$C,0))),"",INDEX('Policy Characteristics'!A:A,MATCH($C1236,'Policy Characteristics'!$C:$C,0)))</f>
        <v>Industry</v>
      </c>
      <c r="B1236" s="184" t="str">
        <f>IF(ISBLANK(INDEX('Policy Characteristics'!B:B,MATCH($C1236,'Policy Characteristics'!$C:$C,0))),"",INDEX('Policy Characteristics'!B:B,MATCH($C1236,'Policy Characteristics'!$C:$C,0)))</f>
        <v>Hydrogen Combustion</v>
      </c>
      <c r="C1236" s="176" t="str">
        <f t="shared" si="46"/>
        <v>Fraction of Eligible Industrial Energy Use Shifted to Hydrogen</v>
      </c>
      <c r="D1236" s="6" t="s">
        <v>1950</v>
      </c>
      <c r="E1236" s="1" t="s">
        <v>2302</v>
      </c>
      <c r="F1236" t="s">
        <v>1912</v>
      </c>
      <c r="G1236" s="47" t="s">
        <v>2309</v>
      </c>
      <c r="H1236" s="44">
        <v>2182</v>
      </c>
      <c r="I1236" s="197" t="s">
        <v>44</v>
      </c>
      <c r="J1236" s="177" t="str">
        <f>IF(ISBLANK(INDEX('Policy Characteristics'!D:D,MATCH($C1236,'Policy Characteristics'!$C:$C,0))),"",INDEX('Policy Characteristics'!D:D,MATCH($C1236,'Policy Characteristics'!$C:$C,0)))</f>
        <v>Hydrogen Combustion</v>
      </c>
      <c r="K1236" s="176" t="str">
        <f>IF(ISBLANK(INDEX('Policy Characteristics'!E:E,MATCH($C1236,'Policy Characteristics'!$C:$C,0))),"",INDEX('Policy Characteristics'!E:E,MATCH($C1236,'Policy Characteristics'!$C:$C,0)))</f>
        <v>indst shift to hydrogen</v>
      </c>
      <c r="L1236" s="176">
        <f>IF(ISBLANK(INDEX('Policy Characteristics'!F:F,MATCH($C1236,'Policy Characteristics'!$C:$C,0))),"",INDEX('Policy Characteristics'!F:F,MATCH($C1236,'Policy Characteristics'!$C:$C,0)))</f>
        <v>0</v>
      </c>
      <c r="M1236" s="176">
        <f>IF(ISBLANK(INDEX('Policy Characteristics'!G:G,MATCH($C1236,'Policy Characteristics'!$C:$C,0))),"",INDEX('Policy Characteristics'!G:G,MATCH($C1236,'Policy Characteristics'!$C:$C,0)))</f>
        <v>1</v>
      </c>
      <c r="N1236" s="176">
        <f>IF(ISBLANK(INDEX('Policy Characteristics'!H:H,MATCH($C1236,'Policy Characteristics'!$C:$C,0))),"",INDEX('Policy Characteristics'!H:H,MATCH($C1236,'Policy Characteristics'!$C:$C,0)))</f>
        <v>0.01</v>
      </c>
      <c r="O1236" s="176" t="str">
        <f>IF(ISBLANK(INDEX('Policy Characteristics'!I:I,MATCH($C1236,'Policy Characteristics'!$C:$C,0))),"",INDEX('Policy Characteristics'!I:I,MATCH($C1236,'Policy Characteristics'!$C:$C,0)))</f>
        <v>% of fuel shifted</v>
      </c>
      <c r="P1236" s="176" t="str">
        <f>IF(ISBLANK(INDEX('Policy Characteristics'!J:J,MATCH($C1236,'Policy Characteristics'!$C:$C,0))),"",INDEX('Policy Characteristics'!J:J,MATCH($C1236,'Policy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36" s="176" t="str">
        <f>IF(ISBLANK(INDEX('Policy Characteristics'!K:K,MATCH($C1236,'Policy Characteristics'!$C:$C,0))),"",INDEX('Policy Characteristics'!K:K,MATCH($C1236,'Policy Characteristics'!$C:$C,0)))</f>
        <v>industry-ag-main.html#fuel-switching</v>
      </c>
      <c r="R1236" s="176" t="str">
        <f>IF(ISBLANK(INDEX('Policy Characteristics'!L:L,MATCH($C1236,'Policy Characteristics'!$C:$C,0))),"",INDEX('Policy Characteristics'!L:L,MATCH($C1236,'Policy Characteristics'!$C:$C,0)))</f>
        <v>industry-elec-and-hydrogen.html</v>
      </c>
    </row>
    <row r="1237" spans="1:18" s="2" customFormat="1" x14ac:dyDescent="0.25">
      <c r="A1237" s="176" t="str">
        <f>IF(ISBLANK(INDEX('Policy Characteristics'!A:A,MATCH($C1237,'Policy Characteristics'!$C:$C,0))),"",INDEX('Policy Characteristics'!A:A,MATCH($C1237,'Policy Characteristics'!$C:$C,0)))</f>
        <v>Industry</v>
      </c>
      <c r="B1237" s="184" t="str">
        <f>IF(ISBLANK(INDEX('Policy Characteristics'!B:B,MATCH($C1237,'Policy Characteristics'!$C:$C,0))),"",INDEX('Policy Characteristics'!B:B,MATCH($C1237,'Policy Characteristics'!$C:$C,0)))</f>
        <v>Hydrogen Combustion</v>
      </c>
      <c r="C1237" s="176" t="str">
        <f t="shared" si="46"/>
        <v>Fraction of Eligible Industrial Energy Use Shifted to Hydrogen</v>
      </c>
      <c r="D1237" s="6" t="s">
        <v>1950</v>
      </c>
      <c r="E1237" s="1" t="s">
        <v>2303</v>
      </c>
      <c r="F1237" t="s">
        <v>1912</v>
      </c>
      <c r="G1237" s="47" t="s">
        <v>2310</v>
      </c>
      <c r="H1237" s="44">
        <v>2183</v>
      </c>
      <c r="I1237" s="197" t="s">
        <v>43</v>
      </c>
      <c r="J1237" s="177" t="str">
        <f>IF(ISBLANK(INDEX('Policy Characteristics'!D:D,MATCH($C1237,'Policy Characteristics'!$C:$C,0))),"",INDEX('Policy Characteristics'!D:D,MATCH($C1237,'Policy Characteristics'!$C:$C,0)))</f>
        <v>Hydrogen Combustion</v>
      </c>
      <c r="K1237" s="176" t="str">
        <f>IF(ISBLANK(INDEX('Policy Characteristics'!E:E,MATCH($C1237,'Policy Characteristics'!$C:$C,0))),"",INDEX('Policy Characteristics'!E:E,MATCH($C1237,'Policy Characteristics'!$C:$C,0)))</f>
        <v>indst shift to hydrogen</v>
      </c>
      <c r="L1237" s="176">
        <f>IF(ISBLANK(INDEX('Policy Characteristics'!F:F,MATCH($C1237,'Policy Characteristics'!$C:$C,0))),"",INDEX('Policy Characteristics'!F:F,MATCH($C1237,'Policy Characteristics'!$C:$C,0)))</f>
        <v>0</v>
      </c>
      <c r="M1237" s="176">
        <f>IF(ISBLANK(INDEX('Policy Characteristics'!G:G,MATCH($C1237,'Policy Characteristics'!$C:$C,0))),"",INDEX('Policy Characteristics'!G:G,MATCH($C1237,'Policy Characteristics'!$C:$C,0)))</f>
        <v>1</v>
      </c>
      <c r="N1237" s="176">
        <f>IF(ISBLANK(INDEX('Policy Characteristics'!H:H,MATCH($C1237,'Policy Characteristics'!$C:$C,0))),"",INDEX('Policy Characteristics'!H:H,MATCH($C1237,'Policy Characteristics'!$C:$C,0)))</f>
        <v>0.01</v>
      </c>
      <c r="O1237" s="176" t="str">
        <f>IF(ISBLANK(INDEX('Policy Characteristics'!I:I,MATCH($C1237,'Policy Characteristics'!$C:$C,0))),"",INDEX('Policy Characteristics'!I:I,MATCH($C1237,'Policy Characteristics'!$C:$C,0)))</f>
        <v>% of fuel shifted</v>
      </c>
      <c r="P1237" s="176" t="str">
        <f>IF(ISBLANK(INDEX('Policy Characteristics'!J:J,MATCH($C1237,'Policy Characteristics'!$C:$C,0))),"",INDEX('Policy Characteristics'!J:J,MATCH($C1237,'Policy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37" s="176" t="str">
        <f>IF(ISBLANK(INDEX('Policy Characteristics'!K:K,MATCH($C1237,'Policy Characteristics'!$C:$C,0))),"",INDEX('Policy Characteristics'!K:K,MATCH($C1237,'Policy Characteristics'!$C:$C,0)))</f>
        <v>industry-ag-main.html#fuel-switching</v>
      </c>
      <c r="R1237" s="176" t="str">
        <f>IF(ISBLANK(INDEX('Policy Characteristics'!L:L,MATCH($C1237,'Policy Characteristics'!$C:$C,0))),"",INDEX('Policy Characteristics'!L:L,MATCH($C1237,'Policy Characteristics'!$C:$C,0)))</f>
        <v>industry-elec-and-hydrogen.html</v>
      </c>
    </row>
    <row r="1238" spans="1:18" s="2" customFormat="1" x14ac:dyDescent="0.25">
      <c r="A1238" s="176" t="str">
        <f>IF(ISBLANK(INDEX('Policy Characteristics'!A:A,MATCH($C1238,'Policy Characteristics'!$C:$C,0))),"",INDEX('Policy Characteristics'!A:A,MATCH($C1238,'Policy Characteristics'!$C:$C,0)))</f>
        <v>Industry</v>
      </c>
      <c r="B1238" s="184" t="str">
        <f>IF(ISBLANK(INDEX('Policy Characteristics'!B:B,MATCH($C1238,'Policy Characteristics'!$C:$C,0))),"",INDEX('Policy Characteristics'!B:B,MATCH($C1238,'Policy Characteristics'!$C:$C,0)))</f>
        <v>Hydrogen Combustion</v>
      </c>
      <c r="C1238" s="176" t="str">
        <f t="shared" si="46"/>
        <v>Fraction of Eligible Industrial Energy Use Shifted to Hydrogen</v>
      </c>
      <c r="D1238" s="6" t="s">
        <v>1950</v>
      </c>
      <c r="E1238" s="1" t="s">
        <v>2304</v>
      </c>
      <c r="F1238" t="s">
        <v>1912</v>
      </c>
      <c r="G1238" s="47" t="s">
        <v>2311</v>
      </c>
      <c r="H1238" s="44">
        <v>2184</v>
      </c>
      <c r="I1238" s="197" t="s">
        <v>44</v>
      </c>
      <c r="J1238" s="177" t="str">
        <f>IF(ISBLANK(INDEX('Policy Characteristics'!D:D,MATCH($C1238,'Policy Characteristics'!$C:$C,0))),"",INDEX('Policy Characteristics'!D:D,MATCH($C1238,'Policy Characteristics'!$C:$C,0)))</f>
        <v>Hydrogen Combustion</v>
      </c>
      <c r="K1238" s="176" t="str">
        <f>IF(ISBLANK(INDEX('Policy Characteristics'!E:E,MATCH($C1238,'Policy Characteristics'!$C:$C,0))),"",INDEX('Policy Characteristics'!E:E,MATCH($C1238,'Policy Characteristics'!$C:$C,0)))</f>
        <v>indst shift to hydrogen</v>
      </c>
      <c r="L1238" s="176">
        <f>IF(ISBLANK(INDEX('Policy Characteristics'!F:F,MATCH($C1238,'Policy Characteristics'!$C:$C,0))),"",INDEX('Policy Characteristics'!F:F,MATCH($C1238,'Policy Characteristics'!$C:$C,0)))</f>
        <v>0</v>
      </c>
      <c r="M1238" s="176">
        <f>IF(ISBLANK(INDEX('Policy Characteristics'!G:G,MATCH($C1238,'Policy Characteristics'!$C:$C,0))),"",INDEX('Policy Characteristics'!G:G,MATCH($C1238,'Policy Characteristics'!$C:$C,0)))</f>
        <v>1</v>
      </c>
      <c r="N1238" s="176">
        <f>IF(ISBLANK(INDEX('Policy Characteristics'!H:H,MATCH($C1238,'Policy Characteristics'!$C:$C,0))),"",INDEX('Policy Characteristics'!H:H,MATCH($C1238,'Policy Characteristics'!$C:$C,0)))</f>
        <v>0.01</v>
      </c>
      <c r="O1238" s="176" t="str">
        <f>IF(ISBLANK(INDEX('Policy Characteristics'!I:I,MATCH($C1238,'Policy Characteristics'!$C:$C,0))),"",INDEX('Policy Characteristics'!I:I,MATCH($C1238,'Policy Characteristics'!$C:$C,0)))</f>
        <v>% of fuel shifted</v>
      </c>
      <c r="P1238" s="176" t="str">
        <f>IF(ISBLANK(INDEX('Policy Characteristics'!J:J,MATCH($C1238,'Policy Characteristics'!$C:$C,0))),"",INDEX('Policy Characteristics'!J:J,MATCH($C1238,'Policy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38" s="176" t="str">
        <f>IF(ISBLANK(INDEX('Policy Characteristics'!K:K,MATCH($C1238,'Policy Characteristics'!$C:$C,0))),"",INDEX('Policy Characteristics'!K:K,MATCH($C1238,'Policy Characteristics'!$C:$C,0)))</f>
        <v>industry-ag-main.html#fuel-switching</v>
      </c>
      <c r="R1238" s="176" t="str">
        <f>IF(ISBLANK(INDEX('Policy Characteristics'!L:L,MATCH($C1238,'Policy Characteristics'!$C:$C,0))),"",INDEX('Policy Characteristics'!L:L,MATCH($C1238,'Policy Characteristics'!$C:$C,0)))</f>
        <v>industry-elec-and-hydrogen.html</v>
      </c>
    </row>
    <row r="1239" spans="1:18" s="2" customFormat="1" x14ac:dyDescent="0.25">
      <c r="A1239" s="176" t="str">
        <f>IF(ISBLANK(INDEX('Policy Characteristics'!A:A,MATCH($C1239,'Policy Characteristics'!$C:$C,0))),"",INDEX('Policy Characteristics'!A:A,MATCH($C1239,'Policy Characteristics'!$C:$C,0)))</f>
        <v>Industry</v>
      </c>
      <c r="B1239" s="184" t="str">
        <f>IF(ISBLANK(INDEX('Policy Characteristics'!B:B,MATCH($C1239,'Policy Characteristics'!$C:$C,0))),"",INDEX('Policy Characteristics'!B:B,MATCH($C1239,'Policy Characteristics'!$C:$C,0)))</f>
        <v>Hydrogen Combustion</v>
      </c>
      <c r="C1239" s="176" t="str">
        <f t="shared" si="46"/>
        <v>Fraction of Eligible Industrial Energy Use Shifted to Hydrogen</v>
      </c>
      <c r="D1239" s="6" t="s">
        <v>1950</v>
      </c>
      <c r="E1239" s="1" t="s">
        <v>2444</v>
      </c>
      <c r="F1239" t="s">
        <v>1912</v>
      </c>
      <c r="G1239" s="47" t="s">
        <v>2444</v>
      </c>
      <c r="H1239" s="44">
        <v>2185</v>
      </c>
      <c r="I1239" s="197" t="s">
        <v>43</v>
      </c>
      <c r="J1239" s="177" t="str">
        <f>IF(ISBLANK(INDEX('Policy Characteristics'!D:D,MATCH($C1239,'Policy Characteristics'!$C:$C,0))),"",INDEX('Policy Characteristics'!D:D,MATCH($C1239,'Policy Characteristics'!$C:$C,0)))</f>
        <v>Hydrogen Combustion</v>
      </c>
      <c r="K1239" s="176" t="str">
        <f>IF(ISBLANK(INDEX('Policy Characteristics'!E:E,MATCH($C1239,'Policy Characteristics'!$C:$C,0))),"",INDEX('Policy Characteristics'!E:E,MATCH($C1239,'Policy Characteristics'!$C:$C,0)))</f>
        <v>indst shift to hydrogen</v>
      </c>
      <c r="L1239" s="176">
        <f>IF(ISBLANK(INDEX('Policy Characteristics'!F:F,MATCH($C1239,'Policy Characteristics'!$C:$C,0))),"",INDEX('Policy Characteristics'!F:F,MATCH($C1239,'Policy Characteristics'!$C:$C,0)))</f>
        <v>0</v>
      </c>
      <c r="M1239" s="176">
        <f>IF(ISBLANK(INDEX('Policy Characteristics'!G:G,MATCH($C1239,'Policy Characteristics'!$C:$C,0))),"",INDEX('Policy Characteristics'!G:G,MATCH($C1239,'Policy Characteristics'!$C:$C,0)))</f>
        <v>1</v>
      </c>
      <c r="N1239" s="176">
        <f>IF(ISBLANK(INDEX('Policy Characteristics'!H:H,MATCH($C1239,'Policy Characteristics'!$C:$C,0))),"",INDEX('Policy Characteristics'!H:H,MATCH($C1239,'Policy Characteristics'!$C:$C,0)))</f>
        <v>0.01</v>
      </c>
      <c r="O1239" s="176" t="str">
        <f>IF(ISBLANK(INDEX('Policy Characteristics'!I:I,MATCH($C1239,'Policy Characteristics'!$C:$C,0))),"",INDEX('Policy Characteristics'!I:I,MATCH($C1239,'Policy Characteristics'!$C:$C,0)))</f>
        <v>% of fuel shifted</v>
      </c>
      <c r="P1239" s="176" t="str">
        <f>IF(ISBLANK(INDEX('Policy Characteristics'!J:J,MATCH($C1239,'Policy Characteristics'!$C:$C,0))),"",INDEX('Policy Characteristics'!J:J,MATCH($C1239,'Policy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39" s="176" t="str">
        <f>IF(ISBLANK(INDEX('Policy Characteristics'!K:K,MATCH($C1239,'Policy Characteristics'!$C:$C,0))),"",INDEX('Policy Characteristics'!K:K,MATCH($C1239,'Policy Characteristics'!$C:$C,0)))</f>
        <v>industry-ag-main.html#fuel-switching</v>
      </c>
      <c r="R1239" s="176" t="str">
        <f>IF(ISBLANK(INDEX('Policy Characteristics'!L:L,MATCH($C1239,'Policy Characteristics'!$C:$C,0))),"",INDEX('Policy Characteristics'!L:L,MATCH($C1239,'Policy Characteristics'!$C:$C,0)))</f>
        <v>industry-elec-and-hydrogen.html</v>
      </c>
    </row>
    <row r="1240" spans="1:18" s="2" customFormat="1" x14ac:dyDescent="0.25">
      <c r="A1240" s="176" t="str">
        <f>IF(ISBLANK(INDEX('Policy Characteristics'!A:A,MATCH($C1240,'Policy Characteristics'!$C:$C,0))),"",INDEX('Policy Characteristics'!A:A,MATCH($C1240,'Policy Characteristics'!$C:$C,0)))</f>
        <v>Industry</v>
      </c>
      <c r="B1240" s="184" t="str">
        <f>IF(ISBLANK(INDEX('Policy Characteristics'!B:B,MATCH($C1240,'Policy Characteristics'!$C:$C,0))),"",INDEX('Policy Characteristics'!B:B,MATCH($C1240,'Policy Characteristics'!$C:$C,0)))</f>
        <v>Hydrogen Combustion</v>
      </c>
      <c r="C1240" s="176" t="str">
        <f t="shared" si="46"/>
        <v>Fraction of Eligible Industrial Energy Use Shifted to Hydrogen</v>
      </c>
      <c r="D1240" s="6" t="s">
        <v>1951</v>
      </c>
      <c r="E1240" s="1" t="s">
        <v>2298</v>
      </c>
      <c r="F1240" t="s">
        <v>1913</v>
      </c>
      <c r="G1240" s="47" t="s">
        <v>2305</v>
      </c>
      <c r="H1240" s="44">
        <v>2186</v>
      </c>
      <c r="I1240" s="197" t="s">
        <v>43</v>
      </c>
      <c r="J1240" s="177" t="str">
        <f>IF(ISBLANK(INDEX('Policy Characteristics'!D:D,MATCH($C1240,'Policy Characteristics'!$C:$C,0))),"",INDEX('Policy Characteristics'!D:D,MATCH($C1240,'Policy Characteristics'!$C:$C,0)))</f>
        <v>Hydrogen Combustion</v>
      </c>
      <c r="K1240" s="176" t="str">
        <f>IF(ISBLANK(INDEX('Policy Characteristics'!E:E,MATCH($C1240,'Policy Characteristics'!$C:$C,0))),"",INDEX('Policy Characteristics'!E:E,MATCH($C1240,'Policy Characteristics'!$C:$C,0)))</f>
        <v>indst shift to hydrogen</v>
      </c>
      <c r="L1240" s="176">
        <f>IF(ISBLANK(INDEX('Policy Characteristics'!F:F,MATCH($C1240,'Policy Characteristics'!$C:$C,0))),"",INDEX('Policy Characteristics'!F:F,MATCH($C1240,'Policy Characteristics'!$C:$C,0)))</f>
        <v>0</v>
      </c>
      <c r="M1240" s="176">
        <f>IF(ISBLANK(INDEX('Policy Characteristics'!G:G,MATCH($C1240,'Policy Characteristics'!$C:$C,0))),"",INDEX('Policy Characteristics'!G:G,MATCH($C1240,'Policy Characteristics'!$C:$C,0)))</f>
        <v>1</v>
      </c>
      <c r="N1240" s="176">
        <f>IF(ISBLANK(INDEX('Policy Characteristics'!H:H,MATCH($C1240,'Policy Characteristics'!$C:$C,0))),"",INDEX('Policy Characteristics'!H:H,MATCH($C1240,'Policy Characteristics'!$C:$C,0)))</f>
        <v>0.01</v>
      </c>
      <c r="O1240" s="176" t="str">
        <f>IF(ISBLANK(INDEX('Policy Characteristics'!I:I,MATCH($C1240,'Policy Characteristics'!$C:$C,0))),"",INDEX('Policy Characteristics'!I:I,MATCH($C1240,'Policy Characteristics'!$C:$C,0)))</f>
        <v>% of fuel shifted</v>
      </c>
      <c r="P1240" s="176" t="str">
        <f>IF(ISBLANK(INDEX('Policy Characteristics'!J:J,MATCH($C1240,'Policy Characteristics'!$C:$C,0))),"",INDEX('Policy Characteristics'!J:J,MATCH($C1240,'Policy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40" s="176" t="str">
        <f>IF(ISBLANK(INDEX('Policy Characteristics'!K:K,MATCH($C1240,'Policy Characteristics'!$C:$C,0))),"",INDEX('Policy Characteristics'!K:K,MATCH($C1240,'Policy Characteristics'!$C:$C,0)))</f>
        <v>industry-ag-main.html#fuel-switching</v>
      </c>
      <c r="R1240" s="176" t="str">
        <f>IF(ISBLANK(INDEX('Policy Characteristics'!L:L,MATCH($C1240,'Policy Characteristics'!$C:$C,0))),"",INDEX('Policy Characteristics'!L:L,MATCH($C1240,'Policy Characteristics'!$C:$C,0)))</f>
        <v>industry-elec-and-hydrogen.html</v>
      </c>
    </row>
    <row r="1241" spans="1:18" s="2" customFormat="1" x14ac:dyDescent="0.25">
      <c r="A1241" s="176" t="str">
        <f>IF(ISBLANK(INDEX('Policy Characteristics'!A:A,MATCH($C1241,'Policy Characteristics'!$C:$C,0))),"",INDEX('Policy Characteristics'!A:A,MATCH($C1241,'Policy Characteristics'!$C:$C,0)))</f>
        <v>Industry</v>
      </c>
      <c r="B1241" s="184" t="str">
        <f>IF(ISBLANK(INDEX('Policy Characteristics'!B:B,MATCH($C1241,'Policy Characteristics'!$C:$C,0))),"",INDEX('Policy Characteristics'!B:B,MATCH($C1241,'Policy Characteristics'!$C:$C,0)))</f>
        <v>Hydrogen Combustion</v>
      </c>
      <c r="C1241" s="176" t="str">
        <f t="shared" si="46"/>
        <v>Fraction of Eligible Industrial Energy Use Shifted to Hydrogen</v>
      </c>
      <c r="D1241" s="6" t="s">
        <v>1951</v>
      </c>
      <c r="E1241" s="1" t="s">
        <v>2299</v>
      </c>
      <c r="F1241" t="s">
        <v>1913</v>
      </c>
      <c r="G1241" s="47" t="s">
        <v>2306</v>
      </c>
      <c r="H1241" s="44">
        <v>2187</v>
      </c>
      <c r="I1241" s="197" t="s">
        <v>43</v>
      </c>
      <c r="J1241" s="177" t="str">
        <f>IF(ISBLANK(INDEX('Policy Characteristics'!D:D,MATCH($C1241,'Policy Characteristics'!$C:$C,0))),"",INDEX('Policy Characteristics'!D:D,MATCH($C1241,'Policy Characteristics'!$C:$C,0)))</f>
        <v>Hydrogen Combustion</v>
      </c>
      <c r="K1241" s="176" t="str">
        <f>IF(ISBLANK(INDEX('Policy Characteristics'!E:E,MATCH($C1241,'Policy Characteristics'!$C:$C,0))),"",INDEX('Policy Characteristics'!E:E,MATCH($C1241,'Policy Characteristics'!$C:$C,0)))</f>
        <v>indst shift to hydrogen</v>
      </c>
      <c r="L1241" s="176">
        <f>IF(ISBLANK(INDEX('Policy Characteristics'!F:F,MATCH($C1241,'Policy Characteristics'!$C:$C,0))),"",INDEX('Policy Characteristics'!F:F,MATCH($C1241,'Policy Characteristics'!$C:$C,0)))</f>
        <v>0</v>
      </c>
      <c r="M1241" s="176">
        <f>IF(ISBLANK(INDEX('Policy Characteristics'!G:G,MATCH($C1241,'Policy Characteristics'!$C:$C,0))),"",INDEX('Policy Characteristics'!G:G,MATCH($C1241,'Policy Characteristics'!$C:$C,0)))</f>
        <v>1</v>
      </c>
      <c r="N1241" s="176">
        <f>IF(ISBLANK(INDEX('Policy Characteristics'!H:H,MATCH($C1241,'Policy Characteristics'!$C:$C,0))),"",INDEX('Policy Characteristics'!H:H,MATCH($C1241,'Policy Characteristics'!$C:$C,0)))</f>
        <v>0.01</v>
      </c>
      <c r="O1241" s="176" t="str">
        <f>IF(ISBLANK(INDEX('Policy Characteristics'!I:I,MATCH($C1241,'Policy Characteristics'!$C:$C,0))),"",INDEX('Policy Characteristics'!I:I,MATCH($C1241,'Policy Characteristics'!$C:$C,0)))</f>
        <v>% of fuel shifted</v>
      </c>
      <c r="P1241" s="176" t="str">
        <f>IF(ISBLANK(INDEX('Policy Characteristics'!J:J,MATCH($C1241,'Policy Characteristics'!$C:$C,0))),"",INDEX('Policy Characteristics'!J:J,MATCH($C1241,'Policy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41" s="176" t="str">
        <f>IF(ISBLANK(INDEX('Policy Characteristics'!K:K,MATCH($C1241,'Policy Characteristics'!$C:$C,0))),"",INDEX('Policy Characteristics'!K:K,MATCH($C1241,'Policy Characteristics'!$C:$C,0)))</f>
        <v>industry-ag-main.html#fuel-switching</v>
      </c>
      <c r="R1241" s="176" t="str">
        <f>IF(ISBLANK(INDEX('Policy Characteristics'!L:L,MATCH($C1241,'Policy Characteristics'!$C:$C,0))),"",INDEX('Policy Characteristics'!L:L,MATCH($C1241,'Policy Characteristics'!$C:$C,0)))</f>
        <v>industry-elec-and-hydrogen.html</v>
      </c>
    </row>
    <row r="1242" spans="1:18" s="2" customFormat="1" x14ac:dyDescent="0.25">
      <c r="A1242" s="176" t="str">
        <f>IF(ISBLANK(INDEX('Policy Characteristics'!A:A,MATCH($C1242,'Policy Characteristics'!$C:$C,0))),"",INDEX('Policy Characteristics'!A:A,MATCH($C1242,'Policy Characteristics'!$C:$C,0)))</f>
        <v>Industry</v>
      </c>
      <c r="B1242" s="184" t="str">
        <f>IF(ISBLANK(INDEX('Policy Characteristics'!B:B,MATCH($C1242,'Policy Characteristics'!$C:$C,0))),"",INDEX('Policy Characteristics'!B:B,MATCH($C1242,'Policy Characteristics'!$C:$C,0)))</f>
        <v>Hydrogen Combustion</v>
      </c>
      <c r="C1242" s="176" t="str">
        <f t="shared" si="46"/>
        <v>Fraction of Eligible Industrial Energy Use Shifted to Hydrogen</v>
      </c>
      <c r="D1242" s="6" t="s">
        <v>1951</v>
      </c>
      <c r="E1242" s="1" t="s">
        <v>2300</v>
      </c>
      <c r="F1242" t="s">
        <v>1913</v>
      </c>
      <c r="G1242" s="47" t="s">
        <v>2307</v>
      </c>
      <c r="H1242" s="44">
        <v>2188</v>
      </c>
      <c r="I1242" s="197" t="s">
        <v>43</v>
      </c>
      <c r="J1242" s="177" t="str">
        <f>IF(ISBLANK(INDEX('Policy Characteristics'!D:D,MATCH($C1242,'Policy Characteristics'!$C:$C,0))),"",INDEX('Policy Characteristics'!D:D,MATCH($C1242,'Policy Characteristics'!$C:$C,0)))</f>
        <v>Hydrogen Combustion</v>
      </c>
      <c r="K1242" s="176" t="str">
        <f>IF(ISBLANK(INDEX('Policy Characteristics'!E:E,MATCH($C1242,'Policy Characteristics'!$C:$C,0))),"",INDEX('Policy Characteristics'!E:E,MATCH($C1242,'Policy Characteristics'!$C:$C,0)))</f>
        <v>indst shift to hydrogen</v>
      </c>
      <c r="L1242" s="176">
        <f>IF(ISBLANK(INDEX('Policy Characteristics'!F:F,MATCH($C1242,'Policy Characteristics'!$C:$C,0))),"",INDEX('Policy Characteristics'!F:F,MATCH($C1242,'Policy Characteristics'!$C:$C,0)))</f>
        <v>0</v>
      </c>
      <c r="M1242" s="176">
        <f>IF(ISBLANK(INDEX('Policy Characteristics'!G:G,MATCH($C1242,'Policy Characteristics'!$C:$C,0))),"",INDEX('Policy Characteristics'!G:G,MATCH($C1242,'Policy Characteristics'!$C:$C,0)))</f>
        <v>1</v>
      </c>
      <c r="N1242" s="176">
        <f>IF(ISBLANK(INDEX('Policy Characteristics'!H:H,MATCH($C1242,'Policy Characteristics'!$C:$C,0))),"",INDEX('Policy Characteristics'!H:H,MATCH($C1242,'Policy Characteristics'!$C:$C,0)))</f>
        <v>0.01</v>
      </c>
      <c r="O1242" s="176" t="str">
        <f>IF(ISBLANK(INDEX('Policy Characteristics'!I:I,MATCH($C1242,'Policy Characteristics'!$C:$C,0))),"",INDEX('Policy Characteristics'!I:I,MATCH($C1242,'Policy Characteristics'!$C:$C,0)))</f>
        <v>% of fuel shifted</v>
      </c>
      <c r="P1242" s="176" t="str">
        <f>IF(ISBLANK(INDEX('Policy Characteristics'!J:J,MATCH($C1242,'Policy Characteristics'!$C:$C,0))),"",INDEX('Policy Characteristics'!J:J,MATCH($C1242,'Policy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42" s="176" t="str">
        <f>IF(ISBLANK(INDEX('Policy Characteristics'!K:K,MATCH($C1242,'Policy Characteristics'!$C:$C,0))),"",INDEX('Policy Characteristics'!K:K,MATCH($C1242,'Policy Characteristics'!$C:$C,0)))</f>
        <v>industry-ag-main.html#fuel-switching</v>
      </c>
      <c r="R1242" s="176" t="str">
        <f>IF(ISBLANK(INDEX('Policy Characteristics'!L:L,MATCH($C1242,'Policy Characteristics'!$C:$C,0))),"",INDEX('Policy Characteristics'!L:L,MATCH($C1242,'Policy Characteristics'!$C:$C,0)))</f>
        <v>industry-elec-and-hydrogen.html</v>
      </c>
    </row>
    <row r="1243" spans="1:18" s="2" customFormat="1" x14ac:dyDescent="0.25">
      <c r="A1243" s="176" t="str">
        <f>IF(ISBLANK(INDEX('Policy Characteristics'!A:A,MATCH($C1243,'Policy Characteristics'!$C:$C,0))),"",INDEX('Policy Characteristics'!A:A,MATCH($C1243,'Policy Characteristics'!$C:$C,0)))</f>
        <v>Industry</v>
      </c>
      <c r="B1243" s="184" t="str">
        <f>IF(ISBLANK(INDEX('Policy Characteristics'!B:B,MATCH($C1243,'Policy Characteristics'!$C:$C,0))),"",INDEX('Policy Characteristics'!B:B,MATCH($C1243,'Policy Characteristics'!$C:$C,0)))</f>
        <v>Hydrogen Combustion</v>
      </c>
      <c r="C1243" s="176" t="str">
        <f t="shared" si="46"/>
        <v>Fraction of Eligible Industrial Energy Use Shifted to Hydrogen</v>
      </c>
      <c r="D1243" s="6" t="s">
        <v>1951</v>
      </c>
      <c r="E1243" s="1" t="s">
        <v>2301</v>
      </c>
      <c r="F1243" t="s">
        <v>1913</v>
      </c>
      <c r="G1243" s="47" t="s">
        <v>2308</v>
      </c>
      <c r="H1243" s="44">
        <v>2189</v>
      </c>
      <c r="I1243" s="197" t="s">
        <v>43</v>
      </c>
      <c r="J1243" s="177" t="str">
        <f>IF(ISBLANK(INDEX('Policy Characteristics'!D:D,MATCH($C1243,'Policy Characteristics'!$C:$C,0))),"",INDEX('Policy Characteristics'!D:D,MATCH($C1243,'Policy Characteristics'!$C:$C,0)))</f>
        <v>Hydrogen Combustion</v>
      </c>
      <c r="K1243" s="176" t="str">
        <f>IF(ISBLANK(INDEX('Policy Characteristics'!E:E,MATCH($C1243,'Policy Characteristics'!$C:$C,0))),"",INDEX('Policy Characteristics'!E:E,MATCH($C1243,'Policy Characteristics'!$C:$C,0)))</f>
        <v>indst shift to hydrogen</v>
      </c>
      <c r="L1243" s="176">
        <f>IF(ISBLANK(INDEX('Policy Characteristics'!F:F,MATCH($C1243,'Policy Characteristics'!$C:$C,0))),"",INDEX('Policy Characteristics'!F:F,MATCH($C1243,'Policy Characteristics'!$C:$C,0)))</f>
        <v>0</v>
      </c>
      <c r="M1243" s="176">
        <f>IF(ISBLANK(INDEX('Policy Characteristics'!G:G,MATCH($C1243,'Policy Characteristics'!$C:$C,0))),"",INDEX('Policy Characteristics'!G:G,MATCH($C1243,'Policy Characteristics'!$C:$C,0)))</f>
        <v>1</v>
      </c>
      <c r="N1243" s="176">
        <f>IF(ISBLANK(INDEX('Policy Characteristics'!H:H,MATCH($C1243,'Policy Characteristics'!$C:$C,0))),"",INDEX('Policy Characteristics'!H:H,MATCH($C1243,'Policy Characteristics'!$C:$C,0)))</f>
        <v>0.01</v>
      </c>
      <c r="O1243" s="176" t="str">
        <f>IF(ISBLANK(INDEX('Policy Characteristics'!I:I,MATCH($C1243,'Policy Characteristics'!$C:$C,0))),"",INDEX('Policy Characteristics'!I:I,MATCH($C1243,'Policy Characteristics'!$C:$C,0)))</f>
        <v>% of fuel shifted</v>
      </c>
      <c r="P1243" s="176" t="str">
        <f>IF(ISBLANK(INDEX('Policy Characteristics'!J:J,MATCH($C1243,'Policy Characteristics'!$C:$C,0))),"",INDEX('Policy Characteristics'!J:J,MATCH($C1243,'Policy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43" s="176" t="str">
        <f>IF(ISBLANK(INDEX('Policy Characteristics'!K:K,MATCH($C1243,'Policy Characteristics'!$C:$C,0))),"",INDEX('Policy Characteristics'!K:K,MATCH($C1243,'Policy Characteristics'!$C:$C,0)))</f>
        <v>industry-ag-main.html#fuel-switching</v>
      </c>
      <c r="R1243" s="176" t="str">
        <f>IF(ISBLANK(INDEX('Policy Characteristics'!L:L,MATCH($C1243,'Policy Characteristics'!$C:$C,0))),"",INDEX('Policy Characteristics'!L:L,MATCH($C1243,'Policy Characteristics'!$C:$C,0)))</f>
        <v>industry-elec-and-hydrogen.html</v>
      </c>
    </row>
    <row r="1244" spans="1:18" s="2" customFormat="1" x14ac:dyDescent="0.25">
      <c r="A1244" s="176" t="str">
        <f>IF(ISBLANK(INDEX('Policy Characteristics'!A:A,MATCH($C1244,'Policy Characteristics'!$C:$C,0))),"",INDEX('Policy Characteristics'!A:A,MATCH($C1244,'Policy Characteristics'!$C:$C,0)))</f>
        <v>Industry</v>
      </c>
      <c r="B1244" s="184" t="str">
        <f>IF(ISBLANK(INDEX('Policy Characteristics'!B:B,MATCH($C1244,'Policy Characteristics'!$C:$C,0))),"",INDEX('Policy Characteristics'!B:B,MATCH($C1244,'Policy Characteristics'!$C:$C,0)))</f>
        <v>Hydrogen Combustion</v>
      </c>
      <c r="C1244" s="176" t="str">
        <f t="shared" si="46"/>
        <v>Fraction of Eligible Industrial Energy Use Shifted to Hydrogen</v>
      </c>
      <c r="D1244" s="6" t="s">
        <v>1951</v>
      </c>
      <c r="E1244" s="1" t="s">
        <v>2302</v>
      </c>
      <c r="F1244" t="s">
        <v>1913</v>
      </c>
      <c r="G1244" s="47" t="s">
        <v>2309</v>
      </c>
      <c r="H1244" s="44">
        <v>2190</v>
      </c>
      <c r="I1244" s="197" t="s">
        <v>44</v>
      </c>
      <c r="J1244" s="177" t="str">
        <f>IF(ISBLANK(INDEX('Policy Characteristics'!D:D,MATCH($C1244,'Policy Characteristics'!$C:$C,0))),"",INDEX('Policy Characteristics'!D:D,MATCH($C1244,'Policy Characteristics'!$C:$C,0)))</f>
        <v>Hydrogen Combustion</v>
      </c>
      <c r="K1244" s="176" t="str">
        <f>IF(ISBLANK(INDEX('Policy Characteristics'!E:E,MATCH($C1244,'Policy Characteristics'!$C:$C,0))),"",INDEX('Policy Characteristics'!E:E,MATCH($C1244,'Policy Characteristics'!$C:$C,0)))</f>
        <v>indst shift to hydrogen</v>
      </c>
      <c r="L1244" s="176">
        <f>IF(ISBLANK(INDEX('Policy Characteristics'!F:F,MATCH($C1244,'Policy Characteristics'!$C:$C,0))),"",INDEX('Policy Characteristics'!F:F,MATCH($C1244,'Policy Characteristics'!$C:$C,0)))</f>
        <v>0</v>
      </c>
      <c r="M1244" s="176">
        <f>IF(ISBLANK(INDEX('Policy Characteristics'!G:G,MATCH($C1244,'Policy Characteristics'!$C:$C,0))),"",INDEX('Policy Characteristics'!G:G,MATCH($C1244,'Policy Characteristics'!$C:$C,0)))</f>
        <v>1</v>
      </c>
      <c r="N1244" s="176">
        <f>IF(ISBLANK(INDEX('Policy Characteristics'!H:H,MATCH($C1244,'Policy Characteristics'!$C:$C,0))),"",INDEX('Policy Characteristics'!H:H,MATCH($C1244,'Policy Characteristics'!$C:$C,0)))</f>
        <v>0.01</v>
      </c>
      <c r="O1244" s="176" t="str">
        <f>IF(ISBLANK(INDEX('Policy Characteristics'!I:I,MATCH($C1244,'Policy Characteristics'!$C:$C,0))),"",INDEX('Policy Characteristics'!I:I,MATCH($C1244,'Policy Characteristics'!$C:$C,0)))</f>
        <v>% of fuel shifted</v>
      </c>
      <c r="P1244" s="176" t="str">
        <f>IF(ISBLANK(INDEX('Policy Characteristics'!J:J,MATCH($C1244,'Policy Characteristics'!$C:$C,0))),"",INDEX('Policy Characteristics'!J:J,MATCH($C1244,'Policy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44" s="176" t="str">
        <f>IF(ISBLANK(INDEX('Policy Characteristics'!K:K,MATCH($C1244,'Policy Characteristics'!$C:$C,0))),"",INDEX('Policy Characteristics'!K:K,MATCH($C1244,'Policy Characteristics'!$C:$C,0)))</f>
        <v>industry-ag-main.html#fuel-switching</v>
      </c>
      <c r="R1244" s="176" t="str">
        <f>IF(ISBLANK(INDEX('Policy Characteristics'!L:L,MATCH($C1244,'Policy Characteristics'!$C:$C,0))),"",INDEX('Policy Characteristics'!L:L,MATCH($C1244,'Policy Characteristics'!$C:$C,0)))</f>
        <v>industry-elec-and-hydrogen.html</v>
      </c>
    </row>
    <row r="1245" spans="1:18" s="2" customFormat="1" x14ac:dyDescent="0.25">
      <c r="A1245" s="176" t="str">
        <f>IF(ISBLANK(INDEX('Policy Characteristics'!A:A,MATCH($C1245,'Policy Characteristics'!$C:$C,0))),"",INDEX('Policy Characteristics'!A:A,MATCH($C1245,'Policy Characteristics'!$C:$C,0)))</f>
        <v>Industry</v>
      </c>
      <c r="B1245" s="184" t="str">
        <f>IF(ISBLANK(INDEX('Policy Characteristics'!B:B,MATCH($C1245,'Policy Characteristics'!$C:$C,0))),"",INDEX('Policy Characteristics'!B:B,MATCH($C1245,'Policy Characteristics'!$C:$C,0)))</f>
        <v>Hydrogen Combustion</v>
      </c>
      <c r="C1245" s="176" t="str">
        <f t="shared" si="46"/>
        <v>Fraction of Eligible Industrial Energy Use Shifted to Hydrogen</v>
      </c>
      <c r="D1245" s="6" t="s">
        <v>1951</v>
      </c>
      <c r="E1245" s="1" t="s">
        <v>2303</v>
      </c>
      <c r="F1245" t="s">
        <v>1913</v>
      </c>
      <c r="G1245" s="47" t="s">
        <v>2310</v>
      </c>
      <c r="H1245" s="44">
        <v>2191</v>
      </c>
      <c r="I1245" s="197" t="s">
        <v>44</v>
      </c>
      <c r="J1245" s="177" t="str">
        <f>IF(ISBLANK(INDEX('Policy Characteristics'!D:D,MATCH($C1245,'Policy Characteristics'!$C:$C,0))),"",INDEX('Policy Characteristics'!D:D,MATCH($C1245,'Policy Characteristics'!$C:$C,0)))</f>
        <v>Hydrogen Combustion</v>
      </c>
      <c r="K1245" s="176" t="str">
        <f>IF(ISBLANK(INDEX('Policy Characteristics'!E:E,MATCH($C1245,'Policy Characteristics'!$C:$C,0))),"",INDEX('Policy Characteristics'!E:E,MATCH($C1245,'Policy Characteristics'!$C:$C,0)))</f>
        <v>indst shift to hydrogen</v>
      </c>
      <c r="L1245" s="176">
        <f>IF(ISBLANK(INDEX('Policy Characteristics'!F:F,MATCH($C1245,'Policy Characteristics'!$C:$C,0))),"",INDEX('Policy Characteristics'!F:F,MATCH($C1245,'Policy Characteristics'!$C:$C,0)))</f>
        <v>0</v>
      </c>
      <c r="M1245" s="176">
        <f>IF(ISBLANK(INDEX('Policy Characteristics'!G:G,MATCH($C1245,'Policy Characteristics'!$C:$C,0))),"",INDEX('Policy Characteristics'!G:G,MATCH($C1245,'Policy Characteristics'!$C:$C,0)))</f>
        <v>1</v>
      </c>
      <c r="N1245" s="176">
        <f>IF(ISBLANK(INDEX('Policy Characteristics'!H:H,MATCH($C1245,'Policy Characteristics'!$C:$C,0))),"",INDEX('Policy Characteristics'!H:H,MATCH($C1245,'Policy Characteristics'!$C:$C,0)))</f>
        <v>0.01</v>
      </c>
      <c r="O1245" s="176" t="str">
        <f>IF(ISBLANK(INDEX('Policy Characteristics'!I:I,MATCH($C1245,'Policy Characteristics'!$C:$C,0))),"",INDEX('Policy Characteristics'!I:I,MATCH($C1245,'Policy Characteristics'!$C:$C,0)))</f>
        <v>% of fuel shifted</v>
      </c>
      <c r="P1245" s="176" t="str">
        <f>IF(ISBLANK(INDEX('Policy Characteristics'!J:J,MATCH($C1245,'Policy Characteristics'!$C:$C,0))),"",INDEX('Policy Characteristics'!J:J,MATCH($C1245,'Policy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45" s="176" t="str">
        <f>IF(ISBLANK(INDEX('Policy Characteristics'!K:K,MATCH($C1245,'Policy Characteristics'!$C:$C,0))),"",INDEX('Policy Characteristics'!K:K,MATCH($C1245,'Policy Characteristics'!$C:$C,0)))</f>
        <v>industry-ag-main.html#fuel-switching</v>
      </c>
      <c r="R1245" s="176" t="str">
        <f>IF(ISBLANK(INDEX('Policy Characteristics'!L:L,MATCH($C1245,'Policy Characteristics'!$C:$C,0))),"",INDEX('Policy Characteristics'!L:L,MATCH($C1245,'Policy Characteristics'!$C:$C,0)))</f>
        <v>industry-elec-and-hydrogen.html</v>
      </c>
    </row>
    <row r="1246" spans="1:18" s="2" customFormat="1" x14ac:dyDescent="0.25">
      <c r="A1246" s="176" t="str">
        <f>IF(ISBLANK(INDEX('Policy Characteristics'!A:A,MATCH($C1246,'Policy Characteristics'!$C:$C,0))),"",INDEX('Policy Characteristics'!A:A,MATCH($C1246,'Policy Characteristics'!$C:$C,0)))</f>
        <v>Industry</v>
      </c>
      <c r="B1246" s="184" t="str">
        <f>IF(ISBLANK(INDEX('Policy Characteristics'!B:B,MATCH($C1246,'Policy Characteristics'!$C:$C,0))),"",INDEX('Policy Characteristics'!B:B,MATCH($C1246,'Policy Characteristics'!$C:$C,0)))</f>
        <v>Hydrogen Combustion</v>
      </c>
      <c r="C1246" s="176" t="str">
        <f t="shared" si="46"/>
        <v>Fraction of Eligible Industrial Energy Use Shifted to Hydrogen</v>
      </c>
      <c r="D1246" s="6" t="s">
        <v>1951</v>
      </c>
      <c r="E1246" s="1" t="s">
        <v>2304</v>
      </c>
      <c r="F1246" t="s">
        <v>1913</v>
      </c>
      <c r="G1246" s="47" t="s">
        <v>2311</v>
      </c>
      <c r="H1246" s="44">
        <v>2192</v>
      </c>
      <c r="I1246" s="197" t="s">
        <v>44</v>
      </c>
      <c r="J1246" s="177" t="str">
        <f>IF(ISBLANK(INDEX('Policy Characteristics'!D:D,MATCH($C1246,'Policy Characteristics'!$C:$C,0))),"",INDEX('Policy Characteristics'!D:D,MATCH($C1246,'Policy Characteristics'!$C:$C,0)))</f>
        <v>Hydrogen Combustion</v>
      </c>
      <c r="K1246" s="176" t="str">
        <f>IF(ISBLANK(INDEX('Policy Characteristics'!E:E,MATCH($C1246,'Policy Characteristics'!$C:$C,0))),"",INDEX('Policy Characteristics'!E:E,MATCH($C1246,'Policy Characteristics'!$C:$C,0)))</f>
        <v>indst shift to hydrogen</v>
      </c>
      <c r="L1246" s="176">
        <f>IF(ISBLANK(INDEX('Policy Characteristics'!F:F,MATCH($C1246,'Policy Characteristics'!$C:$C,0))),"",INDEX('Policy Characteristics'!F:F,MATCH($C1246,'Policy Characteristics'!$C:$C,0)))</f>
        <v>0</v>
      </c>
      <c r="M1246" s="176">
        <f>IF(ISBLANK(INDEX('Policy Characteristics'!G:G,MATCH($C1246,'Policy Characteristics'!$C:$C,0))),"",INDEX('Policy Characteristics'!G:G,MATCH($C1246,'Policy Characteristics'!$C:$C,0)))</f>
        <v>1</v>
      </c>
      <c r="N1246" s="176">
        <f>IF(ISBLANK(INDEX('Policy Characteristics'!H:H,MATCH($C1246,'Policy Characteristics'!$C:$C,0))),"",INDEX('Policy Characteristics'!H:H,MATCH($C1246,'Policy Characteristics'!$C:$C,0)))</f>
        <v>0.01</v>
      </c>
      <c r="O1246" s="176" t="str">
        <f>IF(ISBLANK(INDEX('Policy Characteristics'!I:I,MATCH($C1246,'Policy Characteristics'!$C:$C,0))),"",INDEX('Policy Characteristics'!I:I,MATCH($C1246,'Policy Characteristics'!$C:$C,0)))</f>
        <v>% of fuel shifted</v>
      </c>
      <c r="P1246" s="176" t="str">
        <f>IF(ISBLANK(INDEX('Policy Characteristics'!J:J,MATCH($C1246,'Policy Characteristics'!$C:$C,0))),"",INDEX('Policy Characteristics'!J:J,MATCH($C1246,'Policy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46" s="176" t="str">
        <f>IF(ISBLANK(INDEX('Policy Characteristics'!K:K,MATCH($C1246,'Policy Characteristics'!$C:$C,0))),"",INDEX('Policy Characteristics'!K:K,MATCH($C1246,'Policy Characteristics'!$C:$C,0)))</f>
        <v>industry-ag-main.html#fuel-switching</v>
      </c>
      <c r="R1246" s="176" t="str">
        <f>IF(ISBLANK(INDEX('Policy Characteristics'!L:L,MATCH($C1246,'Policy Characteristics'!$C:$C,0))),"",INDEX('Policy Characteristics'!L:L,MATCH($C1246,'Policy Characteristics'!$C:$C,0)))</f>
        <v>industry-elec-and-hydrogen.html</v>
      </c>
    </row>
    <row r="1247" spans="1:18" s="2" customFormat="1" x14ac:dyDescent="0.25">
      <c r="A1247" s="176" t="str">
        <f>IF(ISBLANK(INDEX('Policy Characteristics'!A:A,MATCH($C1247,'Policy Characteristics'!$C:$C,0))),"",INDEX('Policy Characteristics'!A:A,MATCH($C1247,'Policy Characteristics'!$C:$C,0)))</f>
        <v>Industry</v>
      </c>
      <c r="B1247" s="184" t="str">
        <f>IF(ISBLANK(INDEX('Policy Characteristics'!B:B,MATCH($C1247,'Policy Characteristics'!$C:$C,0))),"",INDEX('Policy Characteristics'!B:B,MATCH($C1247,'Policy Characteristics'!$C:$C,0)))</f>
        <v>Hydrogen Combustion</v>
      </c>
      <c r="C1247" s="176" t="str">
        <f t="shared" si="46"/>
        <v>Fraction of Eligible Industrial Energy Use Shifted to Hydrogen</v>
      </c>
      <c r="D1247" s="6" t="s">
        <v>1951</v>
      </c>
      <c r="E1247" s="1" t="s">
        <v>2444</v>
      </c>
      <c r="F1247" t="s">
        <v>1913</v>
      </c>
      <c r="G1247" s="47" t="s">
        <v>2444</v>
      </c>
      <c r="H1247" s="44">
        <v>2193</v>
      </c>
      <c r="I1247" s="197" t="s">
        <v>43</v>
      </c>
      <c r="J1247" s="177" t="str">
        <f>IF(ISBLANK(INDEX('Policy Characteristics'!D:D,MATCH($C1247,'Policy Characteristics'!$C:$C,0))),"",INDEX('Policy Characteristics'!D:D,MATCH($C1247,'Policy Characteristics'!$C:$C,0)))</f>
        <v>Hydrogen Combustion</v>
      </c>
      <c r="K1247" s="176" t="str">
        <f>IF(ISBLANK(INDEX('Policy Characteristics'!E:E,MATCH($C1247,'Policy Characteristics'!$C:$C,0))),"",INDEX('Policy Characteristics'!E:E,MATCH($C1247,'Policy Characteristics'!$C:$C,0)))</f>
        <v>indst shift to hydrogen</v>
      </c>
      <c r="L1247" s="176">
        <f>IF(ISBLANK(INDEX('Policy Characteristics'!F:F,MATCH($C1247,'Policy Characteristics'!$C:$C,0))),"",INDEX('Policy Characteristics'!F:F,MATCH($C1247,'Policy Characteristics'!$C:$C,0)))</f>
        <v>0</v>
      </c>
      <c r="M1247" s="176">
        <f>IF(ISBLANK(INDEX('Policy Characteristics'!G:G,MATCH($C1247,'Policy Characteristics'!$C:$C,0))),"",INDEX('Policy Characteristics'!G:G,MATCH($C1247,'Policy Characteristics'!$C:$C,0)))</f>
        <v>1</v>
      </c>
      <c r="N1247" s="176">
        <f>IF(ISBLANK(INDEX('Policy Characteristics'!H:H,MATCH($C1247,'Policy Characteristics'!$C:$C,0))),"",INDEX('Policy Characteristics'!H:H,MATCH($C1247,'Policy Characteristics'!$C:$C,0)))</f>
        <v>0.01</v>
      </c>
      <c r="O1247" s="176" t="str">
        <f>IF(ISBLANK(INDEX('Policy Characteristics'!I:I,MATCH($C1247,'Policy Characteristics'!$C:$C,0))),"",INDEX('Policy Characteristics'!I:I,MATCH($C1247,'Policy Characteristics'!$C:$C,0)))</f>
        <v>% of fuel shifted</v>
      </c>
      <c r="P1247" s="176" t="str">
        <f>IF(ISBLANK(INDEX('Policy Characteristics'!J:J,MATCH($C1247,'Policy Characteristics'!$C:$C,0))),"",INDEX('Policy Characteristics'!J:J,MATCH($C1247,'Policy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47" s="176" t="str">
        <f>IF(ISBLANK(INDEX('Policy Characteristics'!K:K,MATCH($C1247,'Policy Characteristics'!$C:$C,0))),"",INDEX('Policy Characteristics'!K:K,MATCH($C1247,'Policy Characteristics'!$C:$C,0)))</f>
        <v>industry-ag-main.html#fuel-switching</v>
      </c>
      <c r="R1247" s="176" t="str">
        <f>IF(ISBLANK(INDEX('Policy Characteristics'!L:L,MATCH($C1247,'Policy Characteristics'!$C:$C,0))),"",INDEX('Policy Characteristics'!L:L,MATCH($C1247,'Policy Characteristics'!$C:$C,0)))</f>
        <v>industry-elec-and-hydrogen.html</v>
      </c>
    </row>
    <row r="1248" spans="1:18" s="2" customFormat="1" x14ac:dyDescent="0.25">
      <c r="A1248" s="176" t="str">
        <f>IF(ISBLANK(INDEX('Policy Characteristics'!A:A,MATCH($C1248,'Policy Characteristics'!$C:$C,0))),"",INDEX('Policy Characteristics'!A:A,MATCH($C1248,'Policy Characteristics'!$C:$C,0)))</f>
        <v>Industry</v>
      </c>
      <c r="B1248" s="184" t="str">
        <f>IF(ISBLANK(INDEX('Policy Characteristics'!B:B,MATCH($C1248,'Policy Characteristics'!$C:$C,0))),"",INDEX('Policy Characteristics'!B:B,MATCH($C1248,'Policy Characteristics'!$C:$C,0)))</f>
        <v>Hydrogen Combustion</v>
      </c>
      <c r="C1248" s="176" t="str">
        <f t="shared" si="46"/>
        <v>Fraction of Eligible Industrial Energy Use Shifted to Hydrogen</v>
      </c>
      <c r="D1248" s="6" t="s">
        <v>1952</v>
      </c>
      <c r="E1248" s="1" t="s">
        <v>2298</v>
      </c>
      <c r="F1248" t="s">
        <v>1914</v>
      </c>
      <c r="G1248" s="47" t="s">
        <v>2305</v>
      </c>
      <c r="H1248" s="44">
        <v>2194</v>
      </c>
      <c r="I1248" s="198" t="s">
        <v>44</v>
      </c>
      <c r="J1248" s="177" t="str">
        <f>IF(ISBLANK(INDEX('Policy Characteristics'!D:D,MATCH($C1248,'Policy Characteristics'!$C:$C,0))),"",INDEX('Policy Characteristics'!D:D,MATCH($C1248,'Policy Characteristics'!$C:$C,0)))</f>
        <v>Hydrogen Combustion</v>
      </c>
      <c r="K1248" s="176" t="str">
        <f>IF(ISBLANK(INDEX('Policy Characteristics'!E:E,MATCH($C1248,'Policy Characteristics'!$C:$C,0))),"",INDEX('Policy Characteristics'!E:E,MATCH($C1248,'Policy Characteristics'!$C:$C,0)))</f>
        <v>indst shift to hydrogen</v>
      </c>
      <c r="L1248" s="176">
        <f>IF(ISBLANK(INDEX('Policy Characteristics'!F:F,MATCH($C1248,'Policy Characteristics'!$C:$C,0))),"",INDEX('Policy Characteristics'!F:F,MATCH($C1248,'Policy Characteristics'!$C:$C,0)))</f>
        <v>0</v>
      </c>
      <c r="M1248" s="176">
        <f>IF(ISBLANK(INDEX('Policy Characteristics'!G:G,MATCH($C1248,'Policy Characteristics'!$C:$C,0))),"",INDEX('Policy Characteristics'!G:G,MATCH($C1248,'Policy Characteristics'!$C:$C,0)))</f>
        <v>1</v>
      </c>
      <c r="N1248" s="176">
        <f>IF(ISBLANK(INDEX('Policy Characteristics'!H:H,MATCH($C1248,'Policy Characteristics'!$C:$C,0))),"",INDEX('Policy Characteristics'!H:H,MATCH($C1248,'Policy Characteristics'!$C:$C,0)))</f>
        <v>0.01</v>
      </c>
      <c r="O1248" s="176" t="str">
        <f>IF(ISBLANK(INDEX('Policy Characteristics'!I:I,MATCH($C1248,'Policy Characteristics'!$C:$C,0))),"",INDEX('Policy Characteristics'!I:I,MATCH($C1248,'Policy Characteristics'!$C:$C,0)))</f>
        <v>% of fuel shifted</v>
      </c>
      <c r="P1248" s="176" t="str">
        <f>IF(ISBLANK(INDEX('Policy Characteristics'!J:J,MATCH($C1248,'Policy Characteristics'!$C:$C,0))),"",INDEX('Policy Characteristics'!J:J,MATCH($C1248,'Policy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48" s="176" t="str">
        <f>IF(ISBLANK(INDEX('Policy Characteristics'!K:K,MATCH($C1248,'Policy Characteristics'!$C:$C,0))),"",INDEX('Policy Characteristics'!K:K,MATCH($C1248,'Policy Characteristics'!$C:$C,0)))</f>
        <v>industry-ag-main.html#fuel-switching</v>
      </c>
      <c r="R1248" s="176" t="str">
        <f>IF(ISBLANK(INDEX('Policy Characteristics'!L:L,MATCH($C1248,'Policy Characteristics'!$C:$C,0))),"",INDEX('Policy Characteristics'!L:L,MATCH($C1248,'Policy Characteristics'!$C:$C,0)))</f>
        <v>industry-elec-and-hydrogen.html</v>
      </c>
    </row>
    <row r="1249" spans="1:18" s="2" customFormat="1" x14ac:dyDescent="0.25">
      <c r="A1249" s="176" t="str">
        <f>IF(ISBLANK(INDEX('Policy Characteristics'!A:A,MATCH($C1249,'Policy Characteristics'!$C:$C,0))),"",INDEX('Policy Characteristics'!A:A,MATCH($C1249,'Policy Characteristics'!$C:$C,0)))</f>
        <v>Industry</v>
      </c>
      <c r="B1249" s="184" t="str">
        <f>IF(ISBLANK(INDEX('Policy Characteristics'!B:B,MATCH($C1249,'Policy Characteristics'!$C:$C,0))),"",INDEX('Policy Characteristics'!B:B,MATCH($C1249,'Policy Characteristics'!$C:$C,0)))</f>
        <v>Hydrogen Combustion</v>
      </c>
      <c r="C1249" s="176" t="str">
        <f t="shared" si="46"/>
        <v>Fraction of Eligible Industrial Energy Use Shifted to Hydrogen</v>
      </c>
      <c r="D1249" s="6" t="s">
        <v>1952</v>
      </c>
      <c r="E1249" s="1" t="s">
        <v>2299</v>
      </c>
      <c r="F1249" t="s">
        <v>1914</v>
      </c>
      <c r="G1249" s="47" t="s">
        <v>2306</v>
      </c>
      <c r="H1249" s="44">
        <v>2195</v>
      </c>
      <c r="I1249" s="198" t="s">
        <v>44</v>
      </c>
      <c r="J1249" s="177" t="str">
        <f>IF(ISBLANK(INDEX('Policy Characteristics'!D:D,MATCH($C1249,'Policy Characteristics'!$C:$C,0))),"",INDEX('Policy Characteristics'!D:D,MATCH($C1249,'Policy Characteristics'!$C:$C,0)))</f>
        <v>Hydrogen Combustion</v>
      </c>
      <c r="K1249" s="176" t="str">
        <f>IF(ISBLANK(INDEX('Policy Characteristics'!E:E,MATCH($C1249,'Policy Characteristics'!$C:$C,0))),"",INDEX('Policy Characteristics'!E:E,MATCH($C1249,'Policy Characteristics'!$C:$C,0)))</f>
        <v>indst shift to hydrogen</v>
      </c>
      <c r="L1249" s="176">
        <f>IF(ISBLANK(INDEX('Policy Characteristics'!F:F,MATCH($C1249,'Policy Characteristics'!$C:$C,0))),"",INDEX('Policy Characteristics'!F:F,MATCH($C1249,'Policy Characteristics'!$C:$C,0)))</f>
        <v>0</v>
      </c>
      <c r="M1249" s="176">
        <f>IF(ISBLANK(INDEX('Policy Characteristics'!G:G,MATCH($C1249,'Policy Characteristics'!$C:$C,0))),"",INDEX('Policy Characteristics'!G:G,MATCH($C1249,'Policy Characteristics'!$C:$C,0)))</f>
        <v>1</v>
      </c>
      <c r="N1249" s="176">
        <f>IF(ISBLANK(INDEX('Policy Characteristics'!H:H,MATCH($C1249,'Policy Characteristics'!$C:$C,0))),"",INDEX('Policy Characteristics'!H:H,MATCH($C1249,'Policy Characteristics'!$C:$C,0)))</f>
        <v>0.01</v>
      </c>
      <c r="O1249" s="176" t="str">
        <f>IF(ISBLANK(INDEX('Policy Characteristics'!I:I,MATCH($C1249,'Policy Characteristics'!$C:$C,0))),"",INDEX('Policy Characteristics'!I:I,MATCH($C1249,'Policy Characteristics'!$C:$C,0)))</f>
        <v>% of fuel shifted</v>
      </c>
      <c r="P1249" s="176" t="str">
        <f>IF(ISBLANK(INDEX('Policy Characteristics'!J:J,MATCH($C1249,'Policy Characteristics'!$C:$C,0))),"",INDEX('Policy Characteristics'!J:J,MATCH($C1249,'Policy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49" s="176" t="str">
        <f>IF(ISBLANK(INDEX('Policy Characteristics'!K:K,MATCH($C1249,'Policy Characteristics'!$C:$C,0))),"",INDEX('Policy Characteristics'!K:K,MATCH($C1249,'Policy Characteristics'!$C:$C,0)))</f>
        <v>industry-ag-main.html#fuel-switching</v>
      </c>
      <c r="R1249" s="176" t="str">
        <f>IF(ISBLANK(INDEX('Policy Characteristics'!L:L,MATCH($C1249,'Policy Characteristics'!$C:$C,0))),"",INDEX('Policy Characteristics'!L:L,MATCH($C1249,'Policy Characteristics'!$C:$C,0)))</f>
        <v>industry-elec-and-hydrogen.html</v>
      </c>
    </row>
    <row r="1250" spans="1:18" s="2" customFormat="1" x14ac:dyDescent="0.25">
      <c r="A1250" s="176" t="str">
        <f>IF(ISBLANK(INDEX('Policy Characteristics'!A:A,MATCH($C1250,'Policy Characteristics'!$C:$C,0))),"",INDEX('Policy Characteristics'!A:A,MATCH($C1250,'Policy Characteristics'!$C:$C,0)))</f>
        <v>Industry</v>
      </c>
      <c r="B1250" s="184" t="str">
        <f>IF(ISBLANK(INDEX('Policy Characteristics'!B:B,MATCH($C1250,'Policy Characteristics'!$C:$C,0))),"",INDEX('Policy Characteristics'!B:B,MATCH($C1250,'Policy Characteristics'!$C:$C,0)))</f>
        <v>Hydrogen Combustion</v>
      </c>
      <c r="C1250" s="176" t="str">
        <f t="shared" si="46"/>
        <v>Fraction of Eligible Industrial Energy Use Shifted to Hydrogen</v>
      </c>
      <c r="D1250" s="6" t="s">
        <v>1952</v>
      </c>
      <c r="E1250" s="1" t="s">
        <v>2300</v>
      </c>
      <c r="F1250" t="s">
        <v>1914</v>
      </c>
      <c r="G1250" s="47" t="s">
        <v>2307</v>
      </c>
      <c r="H1250" s="44">
        <v>2196</v>
      </c>
      <c r="I1250" s="198" t="s">
        <v>44</v>
      </c>
      <c r="J1250" s="177" t="str">
        <f>IF(ISBLANK(INDEX('Policy Characteristics'!D:D,MATCH($C1250,'Policy Characteristics'!$C:$C,0))),"",INDEX('Policy Characteristics'!D:D,MATCH($C1250,'Policy Characteristics'!$C:$C,0)))</f>
        <v>Hydrogen Combustion</v>
      </c>
      <c r="K1250" s="176" t="str">
        <f>IF(ISBLANK(INDEX('Policy Characteristics'!E:E,MATCH($C1250,'Policy Characteristics'!$C:$C,0))),"",INDEX('Policy Characteristics'!E:E,MATCH($C1250,'Policy Characteristics'!$C:$C,0)))</f>
        <v>indst shift to hydrogen</v>
      </c>
      <c r="L1250" s="176">
        <f>IF(ISBLANK(INDEX('Policy Characteristics'!F:F,MATCH($C1250,'Policy Characteristics'!$C:$C,0))),"",INDEX('Policy Characteristics'!F:F,MATCH($C1250,'Policy Characteristics'!$C:$C,0)))</f>
        <v>0</v>
      </c>
      <c r="M1250" s="176">
        <f>IF(ISBLANK(INDEX('Policy Characteristics'!G:G,MATCH($C1250,'Policy Characteristics'!$C:$C,0))),"",INDEX('Policy Characteristics'!G:G,MATCH($C1250,'Policy Characteristics'!$C:$C,0)))</f>
        <v>1</v>
      </c>
      <c r="N1250" s="176">
        <f>IF(ISBLANK(INDEX('Policy Characteristics'!H:H,MATCH($C1250,'Policy Characteristics'!$C:$C,0))),"",INDEX('Policy Characteristics'!H:H,MATCH($C1250,'Policy Characteristics'!$C:$C,0)))</f>
        <v>0.01</v>
      </c>
      <c r="O1250" s="176" t="str">
        <f>IF(ISBLANK(INDEX('Policy Characteristics'!I:I,MATCH($C1250,'Policy Characteristics'!$C:$C,0))),"",INDEX('Policy Characteristics'!I:I,MATCH($C1250,'Policy Characteristics'!$C:$C,0)))</f>
        <v>% of fuel shifted</v>
      </c>
      <c r="P1250" s="176" t="str">
        <f>IF(ISBLANK(INDEX('Policy Characteristics'!J:J,MATCH($C1250,'Policy Characteristics'!$C:$C,0))),"",INDEX('Policy Characteristics'!J:J,MATCH($C1250,'Policy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50" s="176" t="str">
        <f>IF(ISBLANK(INDEX('Policy Characteristics'!K:K,MATCH($C1250,'Policy Characteristics'!$C:$C,0))),"",INDEX('Policy Characteristics'!K:K,MATCH($C1250,'Policy Characteristics'!$C:$C,0)))</f>
        <v>industry-ag-main.html#fuel-switching</v>
      </c>
      <c r="R1250" s="176" t="str">
        <f>IF(ISBLANK(INDEX('Policy Characteristics'!L:L,MATCH($C1250,'Policy Characteristics'!$C:$C,0))),"",INDEX('Policy Characteristics'!L:L,MATCH($C1250,'Policy Characteristics'!$C:$C,0)))</f>
        <v>industry-elec-and-hydrogen.html</v>
      </c>
    </row>
    <row r="1251" spans="1:18" s="2" customFormat="1" x14ac:dyDescent="0.25">
      <c r="A1251" s="176" t="str">
        <f>IF(ISBLANK(INDEX('Policy Characteristics'!A:A,MATCH($C1251,'Policy Characteristics'!$C:$C,0))),"",INDEX('Policy Characteristics'!A:A,MATCH($C1251,'Policy Characteristics'!$C:$C,0)))</f>
        <v>Industry</v>
      </c>
      <c r="B1251" s="184" t="str">
        <f>IF(ISBLANK(INDEX('Policy Characteristics'!B:B,MATCH($C1251,'Policy Characteristics'!$C:$C,0))),"",INDEX('Policy Characteristics'!B:B,MATCH($C1251,'Policy Characteristics'!$C:$C,0)))</f>
        <v>Hydrogen Combustion</v>
      </c>
      <c r="C1251" s="176" t="str">
        <f t="shared" si="46"/>
        <v>Fraction of Eligible Industrial Energy Use Shifted to Hydrogen</v>
      </c>
      <c r="D1251" s="6" t="s">
        <v>1952</v>
      </c>
      <c r="E1251" s="1" t="s">
        <v>2301</v>
      </c>
      <c r="F1251" t="s">
        <v>1914</v>
      </c>
      <c r="G1251" s="47" t="s">
        <v>2308</v>
      </c>
      <c r="H1251" s="44">
        <v>2197</v>
      </c>
      <c r="I1251" s="198" t="s">
        <v>44</v>
      </c>
      <c r="J1251" s="177" t="str">
        <f>IF(ISBLANK(INDEX('Policy Characteristics'!D:D,MATCH($C1251,'Policy Characteristics'!$C:$C,0))),"",INDEX('Policy Characteristics'!D:D,MATCH($C1251,'Policy Characteristics'!$C:$C,0)))</f>
        <v>Hydrogen Combustion</v>
      </c>
      <c r="K1251" s="176" t="str">
        <f>IF(ISBLANK(INDEX('Policy Characteristics'!E:E,MATCH($C1251,'Policy Characteristics'!$C:$C,0))),"",INDEX('Policy Characteristics'!E:E,MATCH($C1251,'Policy Characteristics'!$C:$C,0)))</f>
        <v>indst shift to hydrogen</v>
      </c>
      <c r="L1251" s="176">
        <f>IF(ISBLANK(INDEX('Policy Characteristics'!F:F,MATCH($C1251,'Policy Characteristics'!$C:$C,0))),"",INDEX('Policy Characteristics'!F:F,MATCH($C1251,'Policy Characteristics'!$C:$C,0)))</f>
        <v>0</v>
      </c>
      <c r="M1251" s="176">
        <f>IF(ISBLANK(INDEX('Policy Characteristics'!G:G,MATCH($C1251,'Policy Characteristics'!$C:$C,0))),"",INDEX('Policy Characteristics'!G:G,MATCH($C1251,'Policy Characteristics'!$C:$C,0)))</f>
        <v>1</v>
      </c>
      <c r="N1251" s="176">
        <f>IF(ISBLANK(INDEX('Policy Characteristics'!H:H,MATCH($C1251,'Policy Characteristics'!$C:$C,0))),"",INDEX('Policy Characteristics'!H:H,MATCH($C1251,'Policy Characteristics'!$C:$C,0)))</f>
        <v>0.01</v>
      </c>
      <c r="O1251" s="176" t="str">
        <f>IF(ISBLANK(INDEX('Policy Characteristics'!I:I,MATCH($C1251,'Policy Characteristics'!$C:$C,0))),"",INDEX('Policy Characteristics'!I:I,MATCH($C1251,'Policy Characteristics'!$C:$C,0)))</f>
        <v>% of fuel shifted</v>
      </c>
      <c r="P1251" s="176" t="str">
        <f>IF(ISBLANK(INDEX('Policy Characteristics'!J:J,MATCH($C1251,'Policy Characteristics'!$C:$C,0))),"",INDEX('Policy Characteristics'!J:J,MATCH($C1251,'Policy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51" s="176" t="str">
        <f>IF(ISBLANK(INDEX('Policy Characteristics'!K:K,MATCH($C1251,'Policy Characteristics'!$C:$C,0))),"",INDEX('Policy Characteristics'!K:K,MATCH($C1251,'Policy Characteristics'!$C:$C,0)))</f>
        <v>industry-ag-main.html#fuel-switching</v>
      </c>
      <c r="R1251" s="176" t="str">
        <f>IF(ISBLANK(INDEX('Policy Characteristics'!L:L,MATCH($C1251,'Policy Characteristics'!$C:$C,0))),"",INDEX('Policy Characteristics'!L:L,MATCH($C1251,'Policy Characteristics'!$C:$C,0)))</f>
        <v>industry-elec-and-hydrogen.html</v>
      </c>
    </row>
    <row r="1252" spans="1:18" s="2" customFormat="1" x14ac:dyDescent="0.25">
      <c r="A1252" s="176" t="str">
        <f>IF(ISBLANK(INDEX('Policy Characteristics'!A:A,MATCH($C1252,'Policy Characteristics'!$C:$C,0))),"",INDEX('Policy Characteristics'!A:A,MATCH($C1252,'Policy Characteristics'!$C:$C,0)))</f>
        <v>Industry</v>
      </c>
      <c r="B1252" s="184" t="str">
        <f>IF(ISBLANK(INDEX('Policy Characteristics'!B:B,MATCH($C1252,'Policy Characteristics'!$C:$C,0))),"",INDEX('Policy Characteristics'!B:B,MATCH($C1252,'Policy Characteristics'!$C:$C,0)))</f>
        <v>Hydrogen Combustion</v>
      </c>
      <c r="C1252" s="176" t="str">
        <f t="shared" si="46"/>
        <v>Fraction of Eligible Industrial Energy Use Shifted to Hydrogen</v>
      </c>
      <c r="D1252" s="6" t="s">
        <v>1952</v>
      </c>
      <c r="E1252" s="1" t="s">
        <v>2302</v>
      </c>
      <c r="F1252" t="s">
        <v>1914</v>
      </c>
      <c r="G1252" s="47" t="s">
        <v>2309</v>
      </c>
      <c r="H1252" s="44">
        <v>2198</v>
      </c>
      <c r="I1252" s="197" t="s">
        <v>44</v>
      </c>
      <c r="J1252" s="177" t="str">
        <f>IF(ISBLANK(INDEX('Policy Characteristics'!D:D,MATCH($C1252,'Policy Characteristics'!$C:$C,0))),"",INDEX('Policy Characteristics'!D:D,MATCH($C1252,'Policy Characteristics'!$C:$C,0)))</f>
        <v>Hydrogen Combustion</v>
      </c>
      <c r="K1252" s="176" t="str">
        <f>IF(ISBLANK(INDEX('Policy Characteristics'!E:E,MATCH($C1252,'Policy Characteristics'!$C:$C,0))),"",INDEX('Policy Characteristics'!E:E,MATCH($C1252,'Policy Characteristics'!$C:$C,0)))</f>
        <v>indst shift to hydrogen</v>
      </c>
      <c r="L1252" s="176">
        <f>IF(ISBLANK(INDEX('Policy Characteristics'!F:F,MATCH($C1252,'Policy Characteristics'!$C:$C,0))),"",INDEX('Policy Characteristics'!F:F,MATCH($C1252,'Policy Characteristics'!$C:$C,0)))</f>
        <v>0</v>
      </c>
      <c r="M1252" s="176">
        <f>IF(ISBLANK(INDEX('Policy Characteristics'!G:G,MATCH($C1252,'Policy Characteristics'!$C:$C,0))),"",INDEX('Policy Characteristics'!G:G,MATCH($C1252,'Policy Characteristics'!$C:$C,0)))</f>
        <v>1</v>
      </c>
      <c r="N1252" s="176">
        <f>IF(ISBLANK(INDEX('Policy Characteristics'!H:H,MATCH($C1252,'Policy Characteristics'!$C:$C,0))),"",INDEX('Policy Characteristics'!H:H,MATCH($C1252,'Policy Characteristics'!$C:$C,0)))</f>
        <v>0.01</v>
      </c>
      <c r="O1252" s="176" t="str">
        <f>IF(ISBLANK(INDEX('Policy Characteristics'!I:I,MATCH($C1252,'Policy Characteristics'!$C:$C,0))),"",INDEX('Policy Characteristics'!I:I,MATCH($C1252,'Policy Characteristics'!$C:$C,0)))</f>
        <v>% of fuel shifted</v>
      </c>
      <c r="P1252" s="176" t="str">
        <f>IF(ISBLANK(INDEX('Policy Characteristics'!J:J,MATCH($C1252,'Policy Characteristics'!$C:$C,0))),"",INDEX('Policy Characteristics'!J:J,MATCH($C1252,'Policy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52" s="176" t="str">
        <f>IF(ISBLANK(INDEX('Policy Characteristics'!K:K,MATCH($C1252,'Policy Characteristics'!$C:$C,0))),"",INDEX('Policy Characteristics'!K:K,MATCH($C1252,'Policy Characteristics'!$C:$C,0)))</f>
        <v>industry-ag-main.html#fuel-switching</v>
      </c>
      <c r="R1252" s="176" t="str">
        <f>IF(ISBLANK(INDEX('Policy Characteristics'!L:L,MATCH($C1252,'Policy Characteristics'!$C:$C,0))),"",INDEX('Policy Characteristics'!L:L,MATCH($C1252,'Policy Characteristics'!$C:$C,0)))</f>
        <v>industry-elec-and-hydrogen.html</v>
      </c>
    </row>
    <row r="1253" spans="1:18" s="2" customFormat="1" x14ac:dyDescent="0.25">
      <c r="A1253" s="176" t="str">
        <f>IF(ISBLANK(INDEX('Policy Characteristics'!A:A,MATCH($C1253,'Policy Characteristics'!$C:$C,0))),"",INDEX('Policy Characteristics'!A:A,MATCH($C1253,'Policy Characteristics'!$C:$C,0)))</f>
        <v>Industry</v>
      </c>
      <c r="B1253" s="184" t="str">
        <f>IF(ISBLANK(INDEX('Policy Characteristics'!B:B,MATCH($C1253,'Policy Characteristics'!$C:$C,0))),"",INDEX('Policy Characteristics'!B:B,MATCH($C1253,'Policy Characteristics'!$C:$C,0)))</f>
        <v>Hydrogen Combustion</v>
      </c>
      <c r="C1253" s="176" t="str">
        <f t="shared" si="46"/>
        <v>Fraction of Eligible Industrial Energy Use Shifted to Hydrogen</v>
      </c>
      <c r="D1253" s="6" t="s">
        <v>1952</v>
      </c>
      <c r="E1253" s="1" t="s">
        <v>2303</v>
      </c>
      <c r="F1253" t="s">
        <v>1914</v>
      </c>
      <c r="G1253" s="47" t="s">
        <v>2310</v>
      </c>
      <c r="H1253" s="44">
        <v>2199</v>
      </c>
      <c r="I1253" s="198" t="s">
        <v>44</v>
      </c>
      <c r="J1253" s="177" t="str">
        <f>IF(ISBLANK(INDEX('Policy Characteristics'!D:D,MATCH($C1253,'Policy Characteristics'!$C:$C,0))),"",INDEX('Policy Characteristics'!D:D,MATCH($C1253,'Policy Characteristics'!$C:$C,0)))</f>
        <v>Hydrogen Combustion</v>
      </c>
      <c r="K1253" s="176" t="str">
        <f>IF(ISBLANK(INDEX('Policy Characteristics'!E:E,MATCH($C1253,'Policy Characteristics'!$C:$C,0))),"",INDEX('Policy Characteristics'!E:E,MATCH($C1253,'Policy Characteristics'!$C:$C,0)))</f>
        <v>indst shift to hydrogen</v>
      </c>
      <c r="L1253" s="176">
        <f>IF(ISBLANK(INDEX('Policy Characteristics'!F:F,MATCH($C1253,'Policy Characteristics'!$C:$C,0))),"",INDEX('Policy Characteristics'!F:F,MATCH($C1253,'Policy Characteristics'!$C:$C,0)))</f>
        <v>0</v>
      </c>
      <c r="M1253" s="176">
        <f>IF(ISBLANK(INDEX('Policy Characteristics'!G:G,MATCH($C1253,'Policy Characteristics'!$C:$C,0))),"",INDEX('Policy Characteristics'!G:G,MATCH($C1253,'Policy Characteristics'!$C:$C,0)))</f>
        <v>1</v>
      </c>
      <c r="N1253" s="176">
        <f>IF(ISBLANK(INDEX('Policy Characteristics'!H:H,MATCH($C1253,'Policy Characteristics'!$C:$C,0))),"",INDEX('Policy Characteristics'!H:H,MATCH($C1253,'Policy Characteristics'!$C:$C,0)))</f>
        <v>0.01</v>
      </c>
      <c r="O1253" s="176" t="str">
        <f>IF(ISBLANK(INDEX('Policy Characteristics'!I:I,MATCH($C1253,'Policy Characteristics'!$C:$C,0))),"",INDEX('Policy Characteristics'!I:I,MATCH($C1253,'Policy Characteristics'!$C:$C,0)))</f>
        <v>% of fuel shifted</v>
      </c>
      <c r="P1253" s="176" t="str">
        <f>IF(ISBLANK(INDEX('Policy Characteristics'!J:J,MATCH($C1253,'Policy Characteristics'!$C:$C,0))),"",INDEX('Policy Characteristics'!J:J,MATCH($C1253,'Policy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53" s="176" t="str">
        <f>IF(ISBLANK(INDEX('Policy Characteristics'!K:K,MATCH($C1253,'Policy Characteristics'!$C:$C,0))),"",INDEX('Policy Characteristics'!K:K,MATCH($C1253,'Policy Characteristics'!$C:$C,0)))</f>
        <v>industry-ag-main.html#fuel-switching</v>
      </c>
      <c r="R1253" s="176" t="str">
        <f>IF(ISBLANK(INDEX('Policy Characteristics'!L:L,MATCH($C1253,'Policy Characteristics'!$C:$C,0))),"",INDEX('Policy Characteristics'!L:L,MATCH($C1253,'Policy Characteristics'!$C:$C,0)))</f>
        <v>industry-elec-and-hydrogen.html</v>
      </c>
    </row>
    <row r="1254" spans="1:18" s="2" customFormat="1" x14ac:dyDescent="0.25">
      <c r="A1254" s="176" t="str">
        <f>IF(ISBLANK(INDEX('Policy Characteristics'!A:A,MATCH($C1254,'Policy Characteristics'!$C:$C,0))),"",INDEX('Policy Characteristics'!A:A,MATCH($C1254,'Policy Characteristics'!$C:$C,0)))</f>
        <v>Industry</v>
      </c>
      <c r="B1254" s="184" t="str">
        <f>IF(ISBLANK(INDEX('Policy Characteristics'!B:B,MATCH($C1254,'Policy Characteristics'!$C:$C,0))),"",INDEX('Policy Characteristics'!B:B,MATCH($C1254,'Policy Characteristics'!$C:$C,0)))</f>
        <v>Hydrogen Combustion</v>
      </c>
      <c r="C1254" s="176" t="str">
        <f t="shared" si="46"/>
        <v>Fraction of Eligible Industrial Energy Use Shifted to Hydrogen</v>
      </c>
      <c r="D1254" s="6" t="s">
        <v>1952</v>
      </c>
      <c r="E1254" s="1" t="s">
        <v>2304</v>
      </c>
      <c r="F1254" t="s">
        <v>1914</v>
      </c>
      <c r="G1254" s="47" t="s">
        <v>2311</v>
      </c>
      <c r="H1254" s="44">
        <v>2200</v>
      </c>
      <c r="I1254" s="197" t="s">
        <v>44</v>
      </c>
      <c r="J1254" s="177" t="str">
        <f>IF(ISBLANK(INDEX('Policy Characteristics'!D:D,MATCH($C1254,'Policy Characteristics'!$C:$C,0))),"",INDEX('Policy Characteristics'!D:D,MATCH($C1254,'Policy Characteristics'!$C:$C,0)))</f>
        <v>Hydrogen Combustion</v>
      </c>
      <c r="K1254" s="176" t="str">
        <f>IF(ISBLANK(INDEX('Policy Characteristics'!E:E,MATCH($C1254,'Policy Characteristics'!$C:$C,0))),"",INDEX('Policy Characteristics'!E:E,MATCH($C1254,'Policy Characteristics'!$C:$C,0)))</f>
        <v>indst shift to hydrogen</v>
      </c>
      <c r="L1254" s="176">
        <f>IF(ISBLANK(INDEX('Policy Characteristics'!F:F,MATCH($C1254,'Policy Characteristics'!$C:$C,0))),"",INDEX('Policy Characteristics'!F:F,MATCH($C1254,'Policy Characteristics'!$C:$C,0)))</f>
        <v>0</v>
      </c>
      <c r="M1254" s="176">
        <f>IF(ISBLANK(INDEX('Policy Characteristics'!G:G,MATCH($C1254,'Policy Characteristics'!$C:$C,0))),"",INDEX('Policy Characteristics'!G:G,MATCH($C1254,'Policy Characteristics'!$C:$C,0)))</f>
        <v>1</v>
      </c>
      <c r="N1254" s="176">
        <f>IF(ISBLANK(INDEX('Policy Characteristics'!H:H,MATCH($C1254,'Policy Characteristics'!$C:$C,0))),"",INDEX('Policy Characteristics'!H:H,MATCH($C1254,'Policy Characteristics'!$C:$C,0)))</f>
        <v>0.01</v>
      </c>
      <c r="O1254" s="176" t="str">
        <f>IF(ISBLANK(INDEX('Policy Characteristics'!I:I,MATCH($C1254,'Policy Characteristics'!$C:$C,0))),"",INDEX('Policy Characteristics'!I:I,MATCH($C1254,'Policy Characteristics'!$C:$C,0)))</f>
        <v>% of fuel shifted</v>
      </c>
      <c r="P1254" s="176" t="str">
        <f>IF(ISBLANK(INDEX('Policy Characteristics'!J:J,MATCH($C1254,'Policy Characteristics'!$C:$C,0))),"",INDEX('Policy Characteristics'!J:J,MATCH($C1254,'Policy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54" s="176" t="str">
        <f>IF(ISBLANK(INDEX('Policy Characteristics'!K:K,MATCH($C1254,'Policy Characteristics'!$C:$C,0))),"",INDEX('Policy Characteristics'!K:K,MATCH($C1254,'Policy Characteristics'!$C:$C,0)))</f>
        <v>industry-ag-main.html#fuel-switching</v>
      </c>
      <c r="R1254" s="176" t="str">
        <f>IF(ISBLANK(INDEX('Policy Characteristics'!L:L,MATCH($C1254,'Policy Characteristics'!$C:$C,0))),"",INDEX('Policy Characteristics'!L:L,MATCH($C1254,'Policy Characteristics'!$C:$C,0)))</f>
        <v>industry-elec-and-hydrogen.html</v>
      </c>
    </row>
    <row r="1255" spans="1:18" s="2" customFormat="1" x14ac:dyDescent="0.25">
      <c r="A1255" s="176" t="str">
        <f>IF(ISBLANK(INDEX('Policy Characteristics'!A:A,MATCH($C1255,'Policy Characteristics'!$C:$C,0))),"",INDEX('Policy Characteristics'!A:A,MATCH($C1255,'Policy Characteristics'!$C:$C,0)))</f>
        <v>Industry</v>
      </c>
      <c r="B1255" s="184" t="str">
        <f>IF(ISBLANK(INDEX('Policy Characteristics'!B:B,MATCH($C1255,'Policy Characteristics'!$C:$C,0))),"",INDEX('Policy Characteristics'!B:B,MATCH($C1255,'Policy Characteristics'!$C:$C,0)))</f>
        <v>Hydrogen Combustion</v>
      </c>
      <c r="C1255" s="176" t="str">
        <f t="shared" si="46"/>
        <v>Fraction of Eligible Industrial Energy Use Shifted to Hydrogen</v>
      </c>
      <c r="D1255" s="6" t="s">
        <v>1952</v>
      </c>
      <c r="E1255" s="1" t="s">
        <v>2444</v>
      </c>
      <c r="F1255" t="s">
        <v>1914</v>
      </c>
      <c r="G1255" s="47" t="s">
        <v>2444</v>
      </c>
      <c r="H1255" s="44">
        <v>2201</v>
      </c>
      <c r="I1255" s="197" t="s">
        <v>44</v>
      </c>
      <c r="J1255" s="177" t="str">
        <f>IF(ISBLANK(INDEX('Policy Characteristics'!D:D,MATCH($C1255,'Policy Characteristics'!$C:$C,0))),"",INDEX('Policy Characteristics'!D:D,MATCH($C1255,'Policy Characteristics'!$C:$C,0)))</f>
        <v>Hydrogen Combustion</v>
      </c>
      <c r="K1255" s="176" t="str">
        <f>IF(ISBLANK(INDEX('Policy Characteristics'!E:E,MATCH($C1255,'Policy Characteristics'!$C:$C,0))),"",INDEX('Policy Characteristics'!E:E,MATCH($C1255,'Policy Characteristics'!$C:$C,0)))</f>
        <v>indst shift to hydrogen</v>
      </c>
      <c r="L1255" s="176">
        <f>IF(ISBLANK(INDEX('Policy Characteristics'!F:F,MATCH($C1255,'Policy Characteristics'!$C:$C,0))),"",INDEX('Policy Characteristics'!F:F,MATCH($C1255,'Policy Characteristics'!$C:$C,0)))</f>
        <v>0</v>
      </c>
      <c r="M1255" s="176">
        <f>IF(ISBLANK(INDEX('Policy Characteristics'!G:G,MATCH($C1255,'Policy Characteristics'!$C:$C,0))),"",INDEX('Policy Characteristics'!G:G,MATCH($C1255,'Policy Characteristics'!$C:$C,0)))</f>
        <v>1</v>
      </c>
      <c r="N1255" s="176">
        <f>IF(ISBLANK(INDEX('Policy Characteristics'!H:H,MATCH($C1255,'Policy Characteristics'!$C:$C,0))),"",INDEX('Policy Characteristics'!H:H,MATCH($C1255,'Policy Characteristics'!$C:$C,0)))</f>
        <v>0.01</v>
      </c>
      <c r="O1255" s="176" t="str">
        <f>IF(ISBLANK(INDEX('Policy Characteristics'!I:I,MATCH($C1255,'Policy Characteristics'!$C:$C,0))),"",INDEX('Policy Characteristics'!I:I,MATCH($C1255,'Policy Characteristics'!$C:$C,0)))</f>
        <v>% of fuel shifted</v>
      </c>
      <c r="P1255" s="176" t="str">
        <f>IF(ISBLANK(INDEX('Policy Characteristics'!J:J,MATCH($C1255,'Policy Characteristics'!$C:$C,0))),"",INDEX('Policy Characteristics'!J:J,MATCH($C1255,'Policy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55" s="176" t="str">
        <f>IF(ISBLANK(INDEX('Policy Characteristics'!K:K,MATCH($C1255,'Policy Characteristics'!$C:$C,0))),"",INDEX('Policy Characteristics'!K:K,MATCH($C1255,'Policy Characteristics'!$C:$C,0)))</f>
        <v>industry-ag-main.html#fuel-switching</v>
      </c>
      <c r="R1255" s="176" t="str">
        <f>IF(ISBLANK(INDEX('Policy Characteristics'!L:L,MATCH($C1255,'Policy Characteristics'!$C:$C,0))),"",INDEX('Policy Characteristics'!L:L,MATCH($C1255,'Policy Characteristics'!$C:$C,0)))</f>
        <v>industry-elec-and-hydrogen.html</v>
      </c>
    </row>
    <row r="1256" spans="1:18" s="2" customFormat="1" x14ac:dyDescent="0.25">
      <c r="A1256" s="176" t="str">
        <f>IF(ISBLANK(INDEX('Policy Characteristics'!A:A,MATCH($C1256,'Policy Characteristics'!$C:$C,0))),"",INDEX('Policy Characteristics'!A:A,MATCH($C1256,'Policy Characteristics'!$C:$C,0)))</f>
        <v>Industry</v>
      </c>
      <c r="B1256" s="184" t="str">
        <f>IF(ISBLANK(INDEX('Policy Characteristics'!B:B,MATCH($C1256,'Policy Characteristics'!$C:$C,0))),"",INDEX('Policy Characteristics'!B:B,MATCH($C1256,'Policy Characteristics'!$C:$C,0)))</f>
        <v>Hydrogen Combustion</v>
      </c>
      <c r="C1256" s="176" t="str">
        <f t="shared" si="46"/>
        <v>Fraction of Eligible Industrial Energy Use Shifted to Hydrogen</v>
      </c>
      <c r="D1256" s="6" t="s">
        <v>1953</v>
      </c>
      <c r="E1256" s="1" t="s">
        <v>2298</v>
      </c>
      <c r="F1256" t="s">
        <v>1915</v>
      </c>
      <c r="G1256" s="47" t="s">
        <v>2305</v>
      </c>
      <c r="H1256" s="44">
        <v>2202</v>
      </c>
      <c r="I1256" s="197" t="s">
        <v>43</v>
      </c>
      <c r="J1256" s="177" t="str">
        <f>IF(ISBLANK(INDEX('Policy Characteristics'!D:D,MATCH($C1256,'Policy Characteristics'!$C:$C,0))),"",INDEX('Policy Characteristics'!D:D,MATCH($C1256,'Policy Characteristics'!$C:$C,0)))</f>
        <v>Hydrogen Combustion</v>
      </c>
      <c r="K1256" s="176" t="str">
        <f>IF(ISBLANK(INDEX('Policy Characteristics'!E:E,MATCH($C1256,'Policy Characteristics'!$C:$C,0))),"",INDEX('Policy Characteristics'!E:E,MATCH($C1256,'Policy Characteristics'!$C:$C,0)))</f>
        <v>indst shift to hydrogen</v>
      </c>
      <c r="L1256" s="176">
        <f>IF(ISBLANK(INDEX('Policy Characteristics'!F:F,MATCH($C1256,'Policy Characteristics'!$C:$C,0))),"",INDEX('Policy Characteristics'!F:F,MATCH($C1256,'Policy Characteristics'!$C:$C,0)))</f>
        <v>0</v>
      </c>
      <c r="M1256" s="176">
        <f>IF(ISBLANK(INDEX('Policy Characteristics'!G:G,MATCH($C1256,'Policy Characteristics'!$C:$C,0))),"",INDEX('Policy Characteristics'!G:G,MATCH($C1256,'Policy Characteristics'!$C:$C,0)))</f>
        <v>1</v>
      </c>
      <c r="N1256" s="176">
        <f>IF(ISBLANK(INDEX('Policy Characteristics'!H:H,MATCH($C1256,'Policy Characteristics'!$C:$C,0))),"",INDEX('Policy Characteristics'!H:H,MATCH($C1256,'Policy Characteristics'!$C:$C,0)))</f>
        <v>0.01</v>
      </c>
      <c r="O1256" s="176" t="str">
        <f>IF(ISBLANK(INDEX('Policy Characteristics'!I:I,MATCH($C1256,'Policy Characteristics'!$C:$C,0))),"",INDEX('Policy Characteristics'!I:I,MATCH($C1256,'Policy Characteristics'!$C:$C,0)))</f>
        <v>% of fuel shifted</v>
      </c>
      <c r="P1256" s="176" t="str">
        <f>IF(ISBLANK(INDEX('Policy Characteristics'!J:J,MATCH($C1256,'Policy Characteristics'!$C:$C,0))),"",INDEX('Policy Characteristics'!J:J,MATCH($C1256,'Policy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56" s="176" t="str">
        <f>IF(ISBLANK(INDEX('Policy Characteristics'!K:K,MATCH($C1256,'Policy Characteristics'!$C:$C,0))),"",INDEX('Policy Characteristics'!K:K,MATCH($C1256,'Policy Characteristics'!$C:$C,0)))</f>
        <v>industry-ag-main.html#fuel-switching</v>
      </c>
      <c r="R1256" s="176" t="str">
        <f>IF(ISBLANK(INDEX('Policy Characteristics'!L:L,MATCH($C1256,'Policy Characteristics'!$C:$C,0))),"",INDEX('Policy Characteristics'!L:L,MATCH($C1256,'Policy Characteristics'!$C:$C,0)))</f>
        <v>industry-elec-and-hydrogen.html</v>
      </c>
    </row>
    <row r="1257" spans="1:18" s="2" customFormat="1" x14ac:dyDescent="0.25">
      <c r="A1257" s="176" t="str">
        <f>IF(ISBLANK(INDEX('Policy Characteristics'!A:A,MATCH($C1257,'Policy Characteristics'!$C:$C,0))),"",INDEX('Policy Characteristics'!A:A,MATCH($C1257,'Policy Characteristics'!$C:$C,0)))</f>
        <v>Industry</v>
      </c>
      <c r="B1257" s="184" t="str">
        <f>IF(ISBLANK(INDEX('Policy Characteristics'!B:B,MATCH($C1257,'Policy Characteristics'!$C:$C,0))),"",INDEX('Policy Characteristics'!B:B,MATCH($C1257,'Policy Characteristics'!$C:$C,0)))</f>
        <v>Hydrogen Combustion</v>
      </c>
      <c r="C1257" s="176" t="str">
        <f t="shared" si="46"/>
        <v>Fraction of Eligible Industrial Energy Use Shifted to Hydrogen</v>
      </c>
      <c r="D1257" s="6" t="s">
        <v>1953</v>
      </c>
      <c r="E1257" s="1" t="s">
        <v>2299</v>
      </c>
      <c r="F1257" t="s">
        <v>1915</v>
      </c>
      <c r="G1257" s="47" t="s">
        <v>2306</v>
      </c>
      <c r="H1257" s="44">
        <v>2203</v>
      </c>
      <c r="I1257" s="197" t="s">
        <v>43</v>
      </c>
      <c r="J1257" s="177" t="str">
        <f>IF(ISBLANK(INDEX('Policy Characteristics'!D:D,MATCH($C1257,'Policy Characteristics'!$C:$C,0))),"",INDEX('Policy Characteristics'!D:D,MATCH($C1257,'Policy Characteristics'!$C:$C,0)))</f>
        <v>Hydrogen Combustion</v>
      </c>
      <c r="K1257" s="176" t="str">
        <f>IF(ISBLANK(INDEX('Policy Characteristics'!E:E,MATCH($C1257,'Policy Characteristics'!$C:$C,0))),"",INDEX('Policy Characteristics'!E:E,MATCH($C1257,'Policy Characteristics'!$C:$C,0)))</f>
        <v>indst shift to hydrogen</v>
      </c>
      <c r="L1257" s="176">
        <f>IF(ISBLANK(INDEX('Policy Characteristics'!F:F,MATCH($C1257,'Policy Characteristics'!$C:$C,0))),"",INDEX('Policy Characteristics'!F:F,MATCH($C1257,'Policy Characteristics'!$C:$C,0)))</f>
        <v>0</v>
      </c>
      <c r="M1257" s="176">
        <f>IF(ISBLANK(INDEX('Policy Characteristics'!G:G,MATCH($C1257,'Policy Characteristics'!$C:$C,0))),"",INDEX('Policy Characteristics'!G:G,MATCH($C1257,'Policy Characteristics'!$C:$C,0)))</f>
        <v>1</v>
      </c>
      <c r="N1257" s="176">
        <f>IF(ISBLANK(INDEX('Policy Characteristics'!H:H,MATCH($C1257,'Policy Characteristics'!$C:$C,0))),"",INDEX('Policy Characteristics'!H:H,MATCH($C1257,'Policy Characteristics'!$C:$C,0)))</f>
        <v>0.01</v>
      </c>
      <c r="O1257" s="176" t="str">
        <f>IF(ISBLANK(INDEX('Policy Characteristics'!I:I,MATCH($C1257,'Policy Characteristics'!$C:$C,0))),"",INDEX('Policy Characteristics'!I:I,MATCH($C1257,'Policy Characteristics'!$C:$C,0)))</f>
        <v>% of fuel shifted</v>
      </c>
      <c r="P1257" s="176" t="str">
        <f>IF(ISBLANK(INDEX('Policy Characteristics'!J:J,MATCH($C1257,'Policy Characteristics'!$C:$C,0))),"",INDEX('Policy Characteristics'!J:J,MATCH($C1257,'Policy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57" s="176" t="str">
        <f>IF(ISBLANK(INDEX('Policy Characteristics'!K:K,MATCH($C1257,'Policy Characteristics'!$C:$C,0))),"",INDEX('Policy Characteristics'!K:K,MATCH($C1257,'Policy Characteristics'!$C:$C,0)))</f>
        <v>industry-ag-main.html#fuel-switching</v>
      </c>
      <c r="R1257" s="176" t="str">
        <f>IF(ISBLANK(INDEX('Policy Characteristics'!L:L,MATCH($C1257,'Policy Characteristics'!$C:$C,0))),"",INDEX('Policy Characteristics'!L:L,MATCH($C1257,'Policy Characteristics'!$C:$C,0)))</f>
        <v>industry-elec-and-hydrogen.html</v>
      </c>
    </row>
    <row r="1258" spans="1:18" s="2" customFormat="1" x14ac:dyDescent="0.25">
      <c r="A1258" s="176" t="str">
        <f>IF(ISBLANK(INDEX('Policy Characteristics'!A:A,MATCH($C1258,'Policy Characteristics'!$C:$C,0))),"",INDEX('Policy Characteristics'!A:A,MATCH($C1258,'Policy Characteristics'!$C:$C,0)))</f>
        <v>Industry</v>
      </c>
      <c r="B1258" s="184" t="str">
        <f>IF(ISBLANK(INDEX('Policy Characteristics'!B:B,MATCH($C1258,'Policy Characteristics'!$C:$C,0))),"",INDEX('Policy Characteristics'!B:B,MATCH($C1258,'Policy Characteristics'!$C:$C,0)))</f>
        <v>Hydrogen Combustion</v>
      </c>
      <c r="C1258" s="176" t="str">
        <f t="shared" si="46"/>
        <v>Fraction of Eligible Industrial Energy Use Shifted to Hydrogen</v>
      </c>
      <c r="D1258" s="6" t="s">
        <v>1953</v>
      </c>
      <c r="E1258" s="1" t="s">
        <v>2300</v>
      </c>
      <c r="F1258" t="s">
        <v>1915</v>
      </c>
      <c r="G1258" s="47" t="s">
        <v>2307</v>
      </c>
      <c r="H1258" s="44">
        <v>2204</v>
      </c>
      <c r="I1258" s="197" t="s">
        <v>43</v>
      </c>
      <c r="J1258" s="177" t="str">
        <f>IF(ISBLANK(INDEX('Policy Characteristics'!D:D,MATCH($C1258,'Policy Characteristics'!$C:$C,0))),"",INDEX('Policy Characteristics'!D:D,MATCH($C1258,'Policy Characteristics'!$C:$C,0)))</f>
        <v>Hydrogen Combustion</v>
      </c>
      <c r="K1258" s="176" t="str">
        <f>IF(ISBLANK(INDEX('Policy Characteristics'!E:E,MATCH($C1258,'Policy Characteristics'!$C:$C,0))),"",INDEX('Policy Characteristics'!E:E,MATCH($C1258,'Policy Characteristics'!$C:$C,0)))</f>
        <v>indst shift to hydrogen</v>
      </c>
      <c r="L1258" s="176">
        <f>IF(ISBLANK(INDEX('Policy Characteristics'!F:F,MATCH($C1258,'Policy Characteristics'!$C:$C,0))),"",INDEX('Policy Characteristics'!F:F,MATCH($C1258,'Policy Characteristics'!$C:$C,0)))</f>
        <v>0</v>
      </c>
      <c r="M1258" s="176">
        <f>IF(ISBLANK(INDEX('Policy Characteristics'!G:G,MATCH($C1258,'Policy Characteristics'!$C:$C,0))),"",INDEX('Policy Characteristics'!G:G,MATCH($C1258,'Policy Characteristics'!$C:$C,0)))</f>
        <v>1</v>
      </c>
      <c r="N1258" s="176">
        <f>IF(ISBLANK(INDEX('Policy Characteristics'!H:H,MATCH($C1258,'Policy Characteristics'!$C:$C,0))),"",INDEX('Policy Characteristics'!H:H,MATCH($C1258,'Policy Characteristics'!$C:$C,0)))</f>
        <v>0.01</v>
      </c>
      <c r="O1258" s="176" t="str">
        <f>IF(ISBLANK(INDEX('Policy Characteristics'!I:I,MATCH($C1258,'Policy Characteristics'!$C:$C,0))),"",INDEX('Policy Characteristics'!I:I,MATCH($C1258,'Policy Characteristics'!$C:$C,0)))</f>
        <v>% of fuel shifted</v>
      </c>
      <c r="P1258" s="176" t="str">
        <f>IF(ISBLANK(INDEX('Policy Characteristics'!J:J,MATCH($C1258,'Policy Characteristics'!$C:$C,0))),"",INDEX('Policy Characteristics'!J:J,MATCH($C1258,'Policy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58" s="176" t="str">
        <f>IF(ISBLANK(INDEX('Policy Characteristics'!K:K,MATCH($C1258,'Policy Characteristics'!$C:$C,0))),"",INDEX('Policy Characteristics'!K:K,MATCH($C1258,'Policy Characteristics'!$C:$C,0)))</f>
        <v>industry-ag-main.html#fuel-switching</v>
      </c>
      <c r="R1258" s="176" t="str">
        <f>IF(ISBLANK(INDEX('Policy Characteristics'!L:L,MATCH($C1258,'Policy Characteristics'!$C:$C,0))),"",INDEX('Policy Characteristics'!L:L,MATCH($C1258,'Policy Characteristics'!$C:$C,0)))</f>
        <v>industry-elec-and-hydrogen.html</v>
      </c>
    </row>
    <row r="1259" spans="1:18" s="2" customFormat="1" x14ac:dyDescent="0.25">
      <c r="A1259" s="176" t="str">
        <f>IF(ISBLANK(INDEX('Policy Characteristics'!A:A,MATCH($C1259,'Policy Characteristics'!$C:$C,0))),"",INDEX('Policy Characteristics'!A:A,MATCH($C1259,'Policy Characteristics'!$C:$C,0)))</f>
        <v>Industry</v>
      </c>
      <c r="B1259" s="184" t="str">
        <f>IF(ISBLANK(INDEX('Policy Characteristics'!B:B,MATCH($C1259,'Policy Characteristics'!$C:$C,0))),"",INDEX('Policy Characteristics'!B:B,MATCH($C1259,'Policy Characteristics'!$C:$C,0)))</f>
        <v>Hydrogen Combustion</v>
      </c>
      <c r="C1259" s="176" t="str">
        <f t="shared" si="46"/>
        <v>Fraction of Eligible Industrial Energy Use Shifted to Hydrogen</v>
      </c>
      <c r="D1259" s="6" t="s">
        <v>1953</v>
      </c>
      <c r="E1259" s="1" t="s">
        <v>2301</v>
      </c>
      <c r="F1259" t="s">
        <v>1915</v>
      </c>
      <c r="G1259" s="47" t="s">
        <v>2308</v>
      </c>
      <c r="H1259" s="44">
        <v>2205</v>
      </c>
      <c r="I1259" s="197" t="s">
        <v>43</v>
      </c>
      <c r="J1259" s="177" t="str">
        <f>IF(ISBLANK(INDEX('Policy Characteristics'!D:D,MATCH($C1259,'Policy Characteristics'!$C:$C,0))),"",INDEX('Policy Characteristics'!D:D,MATCH($C1259,'Policy Characteristics'!$C:$C,0)))</f>
        <v>Hydrogen Combustion</v>
      </c>
      <c r="K1259" s="176" t="str">
        <f>IF(ISBLANK(INDEX('Policy Characteristics'!E:E,MATCH($C1259,'Policy Characteristics'!$C:$C,0))),"",INDEX('Policy Characteristics'!E:E,MATCH($C1259,'Policy Characteristics'!$C:$C,0)))</f>
        <v>indst shift to hydrogen</v>
      </c>
      <c r="L1259" s="176">
        <f>IF(ISBLANK(INDEX('Policy Characteristics'!F:F,MATCH($C1259,'Policy Characteristics'!$C:$C,0))),"",INDEX('Policy Characteristics'!F:F,MATCH($C1259,'Policy Characteristics'!$C:$C,0)))</f>
        <v>0</v>
      </c>
      <c r="M1259" s="176">
        <f>IF(ISBLANK(INDEX('Policy Characteristics'!G:G,MATCH($C1259,'Policy Characteristics'!$C:$C,0))),"",INDEX('Policy Characteristics'!G:G,MATCH($C1259,'Policy Characteristics'!$C:$C,0)))</f>
        <v>1</v>
      </c>
      <c r="N1259" s="176">
        <f>IF(ISBLANK(INDEX('Policy Characteristics'!H:H,MATCH($C1259,'Policy Characteristics'!$C:$C,0))),"",INDEX('Policy Characteristics'!H:H,MATCH($C1259,'Policy Characteristics'!$C:$C,0)))</f>
        <v>0.01</v>
      </c>
      <c r="O1259" s="176" t="str">
        <f>IF(ISBLANK(INDEX('Policy Characteristics'!I:I,MATCH($C1259,'Policy Characteristics'!$C:$C,0))),"",INDEX('Policy Characteristics'!I:I,MATCH($C1259,'Policy Characteristics'!$C:$C,0)))</f>
        <v>% of fuel shifted</v>
      </c>
      <c r="P1259" s="176" t="str">
        <f>IF(ISBLANK(INDEX('Policy Characteristics'!J:J,MATCH($C1259,'Policy Characteristics'!$C:$C,0))),"",INDEX('Policy Characteristics'!J:J,MATCH($C1259,'Policy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59" s="176" t="str">
        <f>IF(ISBLANK(INDEX('Policy Characteristics'!K:K,MATCH($C1259,'Policy Characteristics'!$C:$C,0))),"",INDEX('Policy Characteristics'!K:K,MATCH($C1259,'Policy Characteristics'!$C:$C,0)))</f>
        <v>industry-ag-main.html#fuel-switching</v>
      </c>
      <c r="R1259" s="176" t="str">
        <f>IF(ISBLANK(INDEX('Policy Characteristics'!L:L,MATCH($C1259,'Policy Characteristics'!$C:$C,0))),"",INDEX('Policy Characteristics'!L:L,MATCH($C1259,'Policy Characteristics'!$C:$C,0)))</f>
        <v>industry-elec-and-hydrogen.html</v>
      </c>
    </row>
    <row r="1260" spans="1:18" s="2" customFormat="1" x14ac:dyDescent="0.25">
      <c r="A1260" s="176" t="str">
        <f>IF(ISBLANK(INDEX('Policy Characteristics'!A:A,MATCH($C1260,'Policy Characteristics'!$C:$C,0))),"",INDEX('Policy Characteristics'!A:A,MATCH($C1260,'Policy Characteristics'!$C:$C,0)))</f>
        <v>Industry</v>
      </c>
      <c r="B1260" s="184" t="str">
        <f>IF(ISBLANK(INDEX('Policy Characteristics'!B:B,MATCH($C1260,'Policy Characteristics'!$C:$C,0))),"",INDEX('Policy Characteristics'!B:B,MATCH($C1260,'Policy Characteristics'!$C:$C,0)))</f>
        <v>Hydrogen Combustion</v>
      </c>
      <c r="C1260" s="176" t="str">
        <f t="shared" si="46"/>
        <v>Fraction of Eligible Industrial Energy Use Shifted to Hydrogen</v>
      </c>
      <c r="D1260" s="6" t="s">
        <v>1953</v>
      </c>
      <c r="E1260" s="1" t="s">
        <v>2302</v>
      </c>
      <c r="F1260" t="s">
        <v>1915</v>
      </c>
      <c r="G1260" s="47" t="s">
        <v>2309</v>
      </c>
      <c r="H1260" s="44">
        <v>2206</v>
      </c>
      <c r="I1260" s="197" t="s">
        <v>44</v>
      </c>
      <c r="J1260" s="177" t="str">
        <f>IF(ISBLANK(INDEX('Policy Characteristics'!D:D,MATCH($C1260,'Policy Characteristics'!$C:$C,0))),"",INDEX('Policy Characteristics'!D:D,MATCH($C1260,'Policy Characteristics'!$C:$C,0)))</f>
        <v>Hydrogen Combustion</v>
      </c>
      <c r="K1260" s="176" t="str">
        <f>IF(ISBLANK(INDEX('Policy Characteristics'!E:E,MATCH($C1260,'Policy Characteristics'!$C:$C,0))),"",INDEX('Policy Characteristics'!E:E,MATCH($C1260,'Policy Characteristics'!$C:$C,0)))</f>
        <v>indst shift to hydrogen</v>
      </c>
      <c r="L1260" s="176">
        <f>IF(ISBLANK(INDEX('Policy Characteristics'!F:F,MATCH($C1260,'Policy Characteristics'!$C:$C,0))),"",INDEX('Policy Characteristics'!F:F,MATCH($C1260,'Policy Characteristics'!$C:$C,0)))</f>
        <v>0</v>
      </c>
      <c r="M1260" s="176">
        <f>IF(ISBLANK(INDEX('Policy Characteristics'!G:G,MATCH($C1260,'Policy Characteristics'!$C:$C,0))),"",INDEX('Policy Characteristics'!G:G,MATCH($C1260,'Policy Characteristics'!$C:$C,0)))</f>
        <v>1</v>
      </c>
      <c r="N1260" s="176">
        <f>IF(ISBLANK(INDEX('Policy Characteristics'!H:H,MATCH($C1260,'Policy Characteristics'!$C:$C,0))),"",INDEX('Policy Characteristics'!H:H,MATCH($C1260,'Policy Characteristics'!$C:$C,0)))</f>
        <v>0.01</v>
      </c>
      <c r="O1260" s="176" t="str">
        <f>IF(ISBLANK(INDEX('Policy Characteristics'!I:I,MATCH($C1260,'Policy Characteristics'!$C:$C,0))),"",INDEX('Policy Characteristics'!I:I,MATCH($C1260,'Policy Characteristics'!$C:$C,0)))</f>
        <v>% of fuel shifted</v>
      </c>
      <c r="P1260" s="176" t="str">
        <f>IF(ISBLANK(INDEX('Policy Characteristics'!J:J,MATCH($C1260,'Policy Characteristics'!$C:$C,0))),"",INDEX('Policy Characteristics'!J:J,MATCH($C1260,'Policy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60" s="176" t="str">
        <f>IF(ISBLANK(INDEX('Policy Characteristics'!K:K,MATCH($C1260,'Policy Characteristics'!$C:$C,0))),"",INDEX('Policy Characteristics'!K:K,MATCH($C1260,'Policy Characteristics'!$C:$C,0)))</f>
        <v>industry-ag-main.html#fuel-switching</v>
      </c>
      <c r="R1260" s="176" t="str">
        <f>IF(ISBLANK(INDEX('Policy Characteristics'!L:L,MATCH($C1260,'Policy Characteristics'!$C:$C,0))),"",INDEX('Policy Characteristics'!L:L,MATCH($C1260,'Policy Characteristics'!$C:$C,0)))</f>
        <v>industry-elec-and-hydrogen.html</v>
      </c>
    </row>
    <row r="1261" spans="1:18" s="2" customFormat="1" x14ac:dyDescent="0.25">
      <c r="A1261" s="176" t="str">
        <f>IF(ISBLANK(INDEX('Policy Characteristics'!A:A,MATCH($C1261,'Policy Characteristics'!$C:$C,0))),"",INDEX('Policy Characteristics'!A:A,MATCH($C1261,'Policy Characteristics'!$C:$C,0)))</f>
        <v>Industry</v>
      </c>
      <c r="B1261" s="184" t="str">
        <f>IF(ISBLANK(INDEX('Policy Characteristics'!B:B,MATCH($C1261,'Policy Characteristics'!$C:$C,0))),"",INDEX('Policy Characteristics'!B:B,MATCH($C1261,'Policy Characteristics'!$C:$C,0)))</f>
        <v>Hydrogen Combustion</v>
      </c>
      <c r="C1261" s="176" t="str">
        <f t="shared" si="46"/>
        <v>Fraction of Eligible Industrial Energy Use Shifted to Hydrogen</v>
      </c>
      <c r="D1261" s="6" t="s">
        <v>1953</v>
      </c>
      <c r="E1261" s="1" t="s">
        <v>2303</v>
      </c>
      <c r="F1261" t="s">
        <v>1915</v>
      </c>
      <c r="G1261" s="47" t="s">
        <v>2310</v>
      </c>
      <c r="H1261" s="44">
        <v>2207</v>
      </c>
      <c r="I1261" s="197" t="s">
        <v>43</v>
      </c>
      <c r="J1261" s="177" t="str">
        <f>IF(ISBLANK(INDEX('Policy Characteristics'!D:D,MATCH($C1261,'Policy Characteristics'!$C:$C,0))),"",INDEX('Policy Characteristics'!D:D,MATCH($C1261,'Policy Characteristics'!$C:$C,0)))</f>
        <v>Hydrogen Combustion</v>
      </c>
      <c r="K1261" s="176" t="str">
        <f>IF(ISBLANK(INDEX('Policy Characteristics'!E:E,MATCH($C1261,'Policy Characteristics'!$C:$C,0))),"",INDEX('Policy Characteristics'!E:E,MATCH($C1261,'Policy Characteristics'!$C:$C,0)))</f>
        <v>indst shift to hydrogen</v>
      </c>
      <c r="L1261" s="176">
        <f>IF(ISBLANK(INDEX('Policy Characteristics'!F:F,MATCH($C1261,'Policy Characteristics'!$C:$C,0))),"",INDEX('Policy Characteristics'!F:F,MATCH($C1261,'Policy Characteristics'!$C:$C,0)))</f>
        <v>0</v>
      </c>
      <c r="M1261" s="176">
        <f>IF(ISBLANK(INDEX('Policy Characteristics'!G:G,MATCH($C1261,'Policy Characteristics'!$C:$C,0))),"",INDEX('Policy Characteristics'!G:G,MATCH($C1261,'Policy Characteristics'!$C:$C,0)))</f>
        <v>1</v>
      </c>
      <c r="N1261" s="176">
        <f>IF(ISBLANK(INDEX('Policy Characteristics'!H:H,MATCH($C1261,'Policy Characteristics'!$C:$C,0))),"",INDEX('Policy Characteristics'!H:H,MATCH($C1261,'Policy Characteristics'!$C:$C,0)))</f>
        <v>0.01</v>
      </c>
      <c r="O1261" s="176" t="str">
        <f>IF(ISBLANK(INDEX('Policy Characteristics'!I:I,MATCH($C1261,'Policy Characteristics'!$C:$C,0))),"",INDEX('Policy Characteristics'!I:I,MATCH($C1261,'Policy Characteristics'!$C:$C,0)))</f>
        <v>% of fuel shifted</v>
      </c>
      <c r="P1261" s="176" t="str">
        <f>IF(ISBLANK(INDEX('Policy Characteristics'!J:J,MATCH($C1261,'Policy Characteristics'!$C:$C,0))),"",INDEX('Policy Characteristics'!J:J,MATCH($C1261,'Policy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61" s="176" t="str">
        <f>IF(ISBLANK(INDEX('Policy Characteristics'!K:K,MATCH($C1261,'Policy Characteristics'!$C:$C,0))),"",INDEX('Policy Characteristics'!K:K,MATCH($C1261,'Policy Characteristics'!$C:$C,0)))</f>
        <v>industry-ag-main.html#fuel-switching</v>
      </c>
      <c r="R1261" s="176" t="str">
        <f>IF(ISBLANK(INDEX('Policy Characteristics'!L:L,MATCH($C1261,'Policy Characteristics'!$C:$C,0))),"",INDEX('Policy Characteristics'!L:L,MATCH($C1261,'Policy Characteristics'!$C:$C,0)))</f>
        <v>industry-elec-and-hydrogen.html</v>
      </c>
    </row>
    <row r="1262" spans="1:18" s="2" customFormat="1" x14ac:dyDescent="0.25">
      <c r="A1262" s="176" t="str">
        <f>IF(ISBLANK(INDEX('Policy Characteristics'!A:A,MATCH($C1262,'Policy Characteristics'!$C:$C,0))),"",INDEX('Policy Characteristics'!A:A,MATCH($C1262,'Policy Characteristics'!$C:$C,0)))</f>
        <v>Industry</v>
      </c>
      <c r="B1262" s="184" t="str">
        <f>IF(ISBLANK(INDEX('Policy Characteristics'!B:B,MATCH($C1262,'Policy Characteristics'!$C:$C,0))),"",INDEX('Policy Characteristics'!B:B,MATCH($C1262,'Policy Characteristics'!$C:$C,0)))</f>
        <v>Hydrogen Combustion</v>
      </c>
      <c r="C1262" s="176" t="str">
        <f t="shared" si="46"/>
        <v>Fraction of Eligible Industrial Energy Use Shifted to Hydrogen</v>
      </c>
      <c r="D1262" s="6" t="s">
        <v>1953</v>
      </c>
      <c r="E1262" s="1" t="s">
        <v>2304</v>
      </c>
      <c r="F1262" t="s">
        <v>1915</v>
      </c>
      <c r="G1262" s="47" t="s">
        <v>2311</v>
      </c>
      <c r="H1262" s="44">
        <v>2208</v>
      </c>
      <c r="I1262" s="197" t="s">
        <v>44</v>
      </c>
      <c r="J1262" s="177" t="str">
        <f>IF(ISBLANK(INDEX('Policy Characteristics'!D:D,MATCH($C1262,'Policy Characteristics'!$C:$C,0))),"",INDEX('Policy Characteristics'!D:D,MATCH($C1262,'Policy Characteristics'!$C:$C,0)))</f>
        <v>Hydrogen Combustion</v>
      </c>
      <c r="K1262" s="176" t="str">
        <f>IF(ISBLANK(INDEX('Policy Characteristics'!E:E,MATCH($C1262,'Policy Characteristics'!$C:$C,0))),"",INDEX('Policy Characteristics'!E:E,MATCH($C1262,'Policy Characteristics'!$C:$C,0)))</f>
        <v>indst shift to hydrogen</v>
      </c>
      <c r="L1262" s="176">
        <f>IF(ISBLANK(INDEX('Policy Characteristics'!F:F,MATCH($C1262,'Policy Characteristics'!$C:$C,0))),"",INDEX('Policy Characteristics'!F:F,MATCH($C1262,'Policy Characteristics'!$C:$C,0)))</f>
        <v>0</v>
      </c>
      <c r="M1262" s="176">
        <f>IF(ISBLANK(INDEX('Policy Characteristics'!G:G,MATCH($C1262,'Policy Characteristics'!$C:$C,0))),"",INDEX('Policy Characteristics'!G:G,MATCH($C1262,'Policy Characteristics'!$C:$C,0)))</f>
        <v>1</v>
      </c>
      <c r="N1262" s="176">
        <f>IF(ISBLANK(INDEX('Policy Characteristics'!H:H,MATCH($C1262,'Policy Characteristics'!$C:$C,0))),"",INDEX('Policy Characteristics'!H:H,MATCH($C1262,'Policy Characteristics'!$C:$C,0)))</f>
        <v>0.01</v>
      </c>
      <c r="O1262" s="176" t="str">
        <f>IF(ISBLANK(INDEX('Policy Characteristics'!I:I,MATCH($C1262,'Policy Characteristics'!$C:$C,0))),"",INDEX('Policy Characteristics'!I:I,MATCH($C1262,'Policy Characteristics'!$C:$C,0)))</f>
        <v>% of fuel shifted</v>
      </c>
      <c r="P1262" s="176" t="str">
        <f>IF(ISBLANK(INDEX('Policy Characteristics'!J:J,MATCH($C1262,'Policy Characteristics'!$C:$C,0))),"",INDEX('Policy Characteristics'!J:J,MATCH($C1262,'Policy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62" s="176" t="str">
        <f>IF(ISBLANK(INDEX('Policy Characteristics'!K:K,MATCH($C1262,'Policy Characteristics'!$C:$C,0))),"",INDEX('Policy Characteristics'!K:K,MATCH($C1262,'Policy Characteristics'!$C:$C,0)))</f>
        <v>industry-ag-main.html#fuel-switching</v>
      </c>
      <c r="R1262" s="176" t="str">
        <f>IF(ISBLANK(INDEX('Policy Characteristics'!L:L,MATCH($C1262,'Policy Characteristics'!$C:$C,0))),"",INDEX('Policy Characteristics'!L:L,MATCH($C1262,'Policy Characteristics'!$C:$C,0)))</f>
        <v>industry-elec-and-hydrogen.html</v>
      </c>
    </row>
    <row r="1263" spans="1:18" s="2" customFormat="1" x14ac:dyDescent="0.25">
      <c r="A1263" s="176" t="str">
        <f>IF(ISBLANK(INDEX('Policy Characteristics'!A:A,MATCH($C1263,'Policy Characteristics'!$C:$C,0))),"",INDEX('Policy Characteristics'!A:A,MATCH($C1263,'Policy Characteristics'!$C:$C,0)))</f>
        <v>Industry</v>
      </c>
      <c r="B1263" s="184" t="str">
        <f>IF(ISBLANK(INDEX('Policy Characteristics'!B:B,MATCH($C1263,'Policy Characteristics'!$C:$C,0))),"",INDEX('Policy Characteristics'!B:B,MATCH($C1263,'Policy Characteristics'!$C:$C,0)))</f>
        <v>Hydrogen Combustion</v>
      </c>
      <c r="C1263" s="176" t="str">
        <f t="shared" si="46"/>
        <v>Fraction of Eligible Industrial Energy Use Shifted to Hydrogen</v>
      </c>
      <c r="D1263" s="6" t="s">
        <v>1953</v>
      </c>
      <c r="E1263" s="1" t="s">
        <v>2444</v>
      </c>
      <c r="F1263" t="s">
        <v>1915</v>
      </c>
      <c r="G1263" s="47" t="s">
        <v>2444</v>
      </c>
      <c r="H1263" s="44">
        <v>2209</v>
      </c>
      <c r="I1263" s="197" t="s">
        <v>44</v>
      </c>
      <c r="J1263" s="177" t="str">
        <f>IF(ISBLANK(INDEX('Policy Characteristics'!D:D,MATCH($C1263,'Policy Characteristics'!$C:$C,0))),"",INDEX('Policy Characteristics'!D:D,MATCH($C1263,'Policy Characteristics'!$C:$C,0)))</f>
        <v>Hydrogen Combustion</v>
      </c>
      <c r="K1263" s="176" t="str">
        <f>IF(ISBLANK(INDEX('Policy Characteristics'!E:E,MATCH($C1263,'Policy Characteristics'!$C:$C,0))),"",INDEX('Policy Characteristics'!E:E,MATCH($C1263,'Policy Characteristics'!$C:$C,0)))</f>
        <v>indst shift to hydrogen</v>
      </c>
      <c r="L1263" s="176">
        <f>IF(ISBLANK(INDEX('Policy Characteristics'!F:F,MATCH($C1263,'Policy Characteristics'!$C:$C,0))),"",INDEX('Policy Characteristics'!F:F,MATCH($C1263,'Policy Characteristics'!$C:$C,0)))</f>
        <v>0</v>
      </c>
      <c r="M1263" s="176">
        <f>IF(ISBLANK(INDEX('Policy Characteristics'!G:G,MATCH($C1263,'Policy Characteristics'!$C:$C,0))),"",INDEX('Policy Characteristics'!G:G,MATCH($C1263,'Policy Characteristics'!$C:$C,0)))</f>
        <v>1</v>
      </c>
      <c r="N1263" s="176">
        <f>IF(ISBLANK(INDEX('Policy Characteristics'!H:H,MATCH($C1263,'Policy Characteristics'!$C:$C,0))),"",INDEX('Policy Characteristics'!H:H,MATCH($C1263,'Policy Characteristics'!$C:$C,0)))</f>
        <v>0.01</v>
      </c>
      <c r="O1263" s="176" t="str">
        <f>IF(ISBLANK(INDEX('Policy Characteristics'!I:I,MATCH($C1263,'Policy Characteristics'!$C:$C,0))),"",INDEX('Policy Characteristics'!I:I,MATCH($C1263,'Policy Characteristics'!$C:$C,0)))</f>
        <v>% of fuel shifted</v>
      </c>
      <c r="P1263" s="176" t="str">
        <f>IF(ISBLANK(INDEX('Policy Characteristics'!J:J,MATCH($C1263,'Policy Characteristics'!$C:$C,0))),"",INDEX('Policy Characteristics'!J:J,MATCH($C1263,'Policy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63" s="176" t="str">
        <f>IF(ISBLANK(INDEX('Policy Characteristics'!K:K,MATCH($C1263,'Policy Characteristics'!$C:$C,0))),"",INDEX('Policy Characteristics'!K:K,MATCH($C1263,'Policy Characteristics'!$C:$C,0)))</f>
        <v>industry-ag-main.html#fuel-switching</v>
      </c>
      <c r="R1263" s="176" t="str">
        <f>IF(ISBLANK(INDEX('Policy Characteristics'!L:L,MATCH($C1263,'Policy Characteristics'!$C:$C,0))),"",INDEX('Policy Characteristics'!L:L,MATCH($C1263,'Policy Characteristics'!$C:$C,0)))</f>
        <v>industry-elec-and-hydrogen.html</v>
      </c>
    </row>
    <row r="1264" spans="1:18" s="2" customFormat="1" x14ac:dyDescent="0.25">
      <c r="A1264" s="176" t="str">
        <f>IF(ISBLANK(INDEX('Policy Characteristics'!A:A,MATCH($C1264,'Policy Characteristics'!$C:$C,0))),"",INDEX('Policy Characteristics'!A:A,MATCH($C1264,'Policy Characteristics'!$C:$C,0)))</f>
        <v>Industry</v>
      </c>
      <c r="B1264" s="184" t="str">
        <f>IF(ISBLANK(INDEX('Policy Characteristics'!B:B,MATCH($C1264,'Policy Characteristics'!$C:$C,0))),"",INDEX('Policy Characteristics'!B:B,MATCH($C1264,'Policy Characteristics'!$C:$C,0)))</f>
        <v>Hydrogen Combustion</v>
      </c>
      <c r="C1264" s="176" t="str">
        <f t="shared" si="46"/>
        <v>Fraction of Eligible Industrial Energy Use Shifted to Hydrogen</v>
      </c>
      <c r="D1264" s="6" t="s">
        <v>1954</v>
      </c>
      <c r="E1264" s="1" t="s">
        <v>2298</v>
      </c>
      <c r="F1264" t="s">
        <v>1916</v>
      </c>
      <c r="G1264" s="47" t="s">
        <v>2305</v>
      </c>
      <c r="H1264" s="44">
        <v>2210</v>
      </c>
      <c r="I1264" s="197" t="s">
        <v>44</v>
      </c>
      <c r="J1264" s="177" t="str">
        <f>IF(ISBLANK(INDEX('Policy Characteristics'!D:D,MATCH($C1264,'Policy Characteristics'!$C:$C,0))),"",INDEX('Policy Characteristics'!D:D,MATCH($C1264,'Policy Characteristics'!$C:$C,0)))</f>
        <v>Hydrogen Combustion</v>
      </c>
      <c r="K1264" s="176" t="str">
        <f>IF(ISBLANK(INDEX('Policy Characteristics'!E:E,MATCH($C1264,'Policy Characteristics'!$C:$C,0))),"",INDEX('Policy Characteristics'!E:E,MATCH($C1264,'Policy Characteristics'!$C:$C,0)))</f>
        <v>indst shift to hydrogen</v>
      </c>
      <c r="L1264" s="176">
        <f>IF(ISBLANK(INDEX('Policy Characteristics'!F:F,MATCH($C1264,'Policy Characteristics'!$C:$C,0))),"",INDEX('Policy Characteristics'!F:F,MATCH($C1264,'Policy Characteristics'!$C:$C,0)))</f>
        <v>0</v>
      </c>
      <c r="M1264" s="176">
        <f>IF(ISBLANK(INDEX('Policy Characteristics'!G:G,MATCH($C1264,'Policy Characteristics'!$C:$C,0))),"",INDEX('Policy Characteristics'!G:G,MATCH($C1264,'Policy Characteristics'!$C:$C,0)))</f>
        <v>1</v>
      </c>
      <c r="N1264" s="176">
        <f>IF(ISBLANK(INDEX('Policy Characteristics'!H:H,MATCH($C1264,'Policy Characteristics'!$C:$C,0))),"",INDEX('Policy Characteristics'!H:H,MATCH($C1264,'Policy Characteristics'!$C:$C,0)))</f>
        <v>0.01</v>
      </c>
      <c r="O1264" s="176" t="str">
        <f>IF(ISBLANK(INDEX('Policy Characteristics'!I:I,MATCH($C1264,'Policy Characteristics'!$C:$C,0))),"",INDEX('Policy Characteristics'!I:I,MATCH($C1264,'Policy Characteristics'!$C:$C,0)))</f>
        <v>% of fuel shifted</v>
      </c>
      <c r="P1264" s="176" t="str">
        <f>IF(ISBLANK(INDEX('Policy Characteristics'!J:J,MATCH($C1264,'Policy Characteristics'!$C:$C,0))),"",INDEX('Policy Characteristics'!J:J,MATCH($C1264,'Policy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64" s="176" t="str">
        <f>IF(ISBLANK(INDEX('Policy Characteristics'!K:K,MATCH($C1264,'Policy Characteristics'!$C:$C,0))),"",INDEX('Policy Characteristics'!K:K,MATCH($C1264,'Policy Characteristics'!$C:$C,0)))</f>
        <v>industry-ag-main.html#fuel-switching</v>
      </c>
      <c r="R1264" s="176" t="str">
        <f>IF(ISBLANK(INDEX('Policy Characteristics'!L:L,MATCH($C1264,'Policy Characteristics'!$C:$C,0))),"",INDEX('Policy Characteristics'!L:L,MATCH($C1264,'Policy Characteristics'!$C:$C,0)))</f>
        <v>industry-elec-and-hydrogen.html</v>
      </c>
    </row>
    <row r="1265" spans="1:18" s="2" customFormat="1" x14ac:dyDescent="0.25">
      <c r="A1265" s="176" t="str">
        <f>IF(ISBLANK(INDEX('Policy Characteristics'!A:A,MATCH($C1265,'Policy Characteristics'!$C:$C,0))),"",INDEX('Policy Characteristics'!A:A,MATCH($C1265,'Policy Characteristics'!$C:$C,0)))</f>
        <v>Industry</v>
      </c>
      <c r="B1265" s="184" t="str">
        <f>IF(ISBLANK(INDEX('Policy Characteristics'!B:B,MATCH($C1265,'Policy Characteristics'!$C:$C,0))),"",INDEX('Policy Characteristics'!B:B,MATCH($C1265,'Policy Characteristics'!$C:$C,0)))</f>
        <v>Hydrogen Combustion</v>
      </c>
      <c r="C1265" s="176" t="str">
        <f t="shared" si="46"/>
        <v>Fraction of Eligible Industrial Energy Use Shifted to Hydrogen</v>
      </c>
      <c r="D1265" s="6" t="s">
        <v>1954</v>
      </c>
      <c r="E1265" s="1" t="s">
        <v>2299</v>
      </c>
      <c r="F1265" t="s">
        <v>1916</v>
      </c>
      <c r="G1265" s="47" t="s">
        <v>2306</v>
      </c>
      <c r="H1265" s="44">
        <v>2211</v>
      </c>
      <c r="I1265" s="197" t="s">
        <v>44</v>
      </c>
      <c r="J1265" s="177" t="str">
        <f>IF(ISBLANK(INDEX('Policy Characteristics'!D:D,MATCH($C1265,'Policy Characteristics'!$C:$C,0))),"",INDEX('Policy Characteristics'!D:D,MATCH($C1265,'Policy Characteristics'!$C:$C,0)))</f>
        <v>Hydrogen Combustion</v>
      </c>
      <c r="K1265" s="176" t="str">
        <f>IF(ISBLANK(INDEX('Policy Characteristics'!E:E,MATCH($C1265,'Policy Characteristics'!$C:$C,0))),"",INDEX('Policy Characteristics'!E:E,MATCH($C1265,'Policy Characteristics'!$C:$C,0)))</f>
        <v>indst shift to hydrogen</v>
      </c>
      <c r="L1265" s="176">
        <f>IF(ISBLANK(INDEX('Policy Characteristics'!F:F,MATCH($C1265,'Policy Characteristics'!$C:$C,0))),"",INDEX('Policy Characteristics'!F:F,MATCH($C1265,'Policy Characteristics'!$C:$C,0)))</f>
        <v>0</v>
      </c>
      <c r="M1265" s="176">
        <f>IF(ISBLANK(INDEX('Policy Characteristics'!G:G,MATCH($C1265,'Policy Characteristics'!$C:$C,0))),"",INDEX('Policy Characteristics'!G:G,MATCH($C1265,'Policy Characteristics'!$C:$C,0)))</f>
        <v>1</v>
      </c>
      <c r="N1265" s="176">
        <f>IF(ISBLANK(INDEX('Policy Characteristics'!H:H,MATCH($C1265,'Policy Characteristics'!$C:$C,0))),"",INDEX('Policy Characteristics'!H:H,MATCH($C1265,'Policy Characteristics'!$C:$C,0)))</f>
        <v>0.01</v>
      </c>
      <c r="O1265" s="176" t="str">
        <f>IF(ISBLANK(INDEX('Policy Characteristics'!I:I,MATCH($C1265,'Policy Characteristics'!$C:$C,0))),"",INDEX('Policy Characteristics'!I:I,MATCH($C1265,'Policy Characteristics'!$C:$C,0)))</f>
        <v>% of fuel shifted</v>
      </c>
      <c r="P1265" s="176" t="str">
        <f>IF(ISBLANK(INDEX('Policy Characteristics'!J:J,MATCH($C1265,'Policy Characteristics'!$C:$C,0))),"",INDEX('Policy Characteristics'!J:J,MATCH($C1265,'Policy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65" s="176" t="str">
        <f>IF(ISBLANK(INDEX('Policy Characteristics'!K:K,MATCH($C1265,'Policy Characteristics'!$C:$C,0))),"",INDEX('Policy Characteristics'!K:K,MATCH($C1265,'Policy Characteristics'!$C:$C,0)))</f>
        <v>industry-ag-main.html#fuel-switching</v>
      </c>
      <c r="R1265" s="176" t="str">
        <f>IF(ISBLANK(INDEX('Policy Characteristics'!L:L,MATCH($C1265,'Policy Characteristics'!$C:$C,0))),"",INDEX('Policy Characteristics'!L:L,MATCH($C1265,'Policy Characteristics'!$C:$C,0)))</f>
        <v>industry-elec-and-hydrogen.html</v>
      </c>
    </row>
    <row r="1266" spans="1:18" s="2" customFormat="1" x14ac:dyDescent="0.25">
      <c r="A1266" s="176" t="str">
        <f>IF(ISBLANK(INDEX('Policy Characteristics'!A:A,MATCH($C1266,'Policy Characteristics'!$C:$C,0))),"",INDEX('Policy Characteristics'!A:A,MATCH($C1266,'Policy Characteristics'!$C:$C,0)))</f>
        <v>Industry</v>
      </c>
      <c r="B1266" s="184" t="str">
        <f>IF(ISBLANK(INDEX('Policy Characteristics'!B:B,MATCH($C1266,'Policy Characteristics'!$C:$C,0))),"",INDEX('Policy Characteristics'!B:B,MATCH($C1266,'Policy Characteristics'!$C:$C,0)))</f>
        <v>Hydrogen Combustion</v>
      </c>
      <c r="C1266" s="176" t="str">
        <f t="shared" si="46"/>
        <v>Fraction of Eligible Industrial Energy Use Shifted to Hydrogen</v>
      </c>
      <c r="D1266" s="6" t="s">
        <v>1954</v>
      </c>
      <c r="E1266" s="1" t="s">
        <v>2300</v>
      </c>
      <c r="F1266" t="s">
        <v>1916</v>
      </c>
      <c r="G1266" s="47" t="s">
        <v>2307</v>
      </c>
      <c r="H1266" s="44">
        <v>2212</v>
      </c>
      <c r="I1266" s="197" t="s">
        <v>44</v>
      </c>
      <c r="J1266" s="177" t="str">
        <f>IF(ISBLANK(INDEX('Policy Characteristics'!D:D,MATCH($C1266,'Policy Characteristics'!$C:$C,0))),"",INDEX('Policy Characteristics'!D:D,MATCH($C1266,'Policy Characteristics'!$C:$C,0)))</f>
        <v>Hydrogen Combustion</v>
      </c>
      <c r="K1266" s="176" t="str">
        <f>IF(ISBLANK(INDEX('Policy Characteristics'!E:E,MATCH($C1266,'Policy Characteristics'!$C:$C,0))),"",INDEX('Policy Characteristics'!E:E,MATCH($C1266,'Policy Characteristics'!$C:$C,0)))</f>
        <v>indst shift to hydrogen</v>
      </c>
      <c r="L1266" s="176">
        <f>IF(ISBLANK(INDEX('Policy Characteristics'!F:F,MATCH($C1266,'Policy Characteristics'!$C:$C,0))),"",INDEX('Policy Characteristics'!F:F,MATCH($C1266,'Policy Characteristics'!$C:$C,0)))</f>
        <v>0</v>
      </c>
      <c r="M1266" s="176">
        <f>IF(ISBLANK(INDEX('Policy Characteristics'!G:G,MATCH($C1266,'Policy Characteristics'!$C:$C,0))),"",INDEX('Policy Characteristics'!G:G,MATCH($C1266,'Policy Characteristics'!$C:$C,0)))</f>
        <v>1</v>
      </c>
      <c r="N1266" s="176">
        <f>IF(ISBLANK(INDEX('Policy Characteristics'!H:H,MATCH($C1266,'Policy Characteristics'!$C:$C,0))),"",INDEX('Policy Characteristics'!H:H,MATCH($C1266,'Policy Characteristics'!$C:$C,0)))</f>
        <v>0.01</v>
      </c>
      <c r="O1266" s="176" t="str">
        <f>IF(ISBLANK(INDEX('Policy Characteristics'!I:I,MATCH($C1266,'Policy Characteristics'!$C:$C,0))),"",INDEX('Policy Characteristics'!I:I,MATCH($C1266,'Policy Characteristics'!$C:$C,0)))</f>
        <v>% of fuel shifted</v>
      </c>
      <c r="P1266" s="176" t="str">
        <f>IF(ISBLANK(INDEX('Policy Characteristics'!J:J,MATCH($C1266,'Policy Characteristics'!$C:$C,0))),"",INDEX('Policy Characteristics'!J:J,MATCH($C1266,'Policy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66" s="176" t="str">
        <f>IF(ISBLANK(INDEX('Policy Characteristics'!K:K,MATCH($C1266,'Policy Characteristics'!$C:$C,0))),"",INDEX('Policy Characteristics'!K:K,MATCH($C1266,'Policy Characteristics'!$C:$C,0)))</f>
        <v>industry-ag-main.html#fuel-switching</v>
      </c>
      <c r="R1266" s="176" t="str">
        <f>IF(ISBLANK(INDEX('Policy Characteristics'!L:L,MATCH($C1266,'Policy Characteristics'!$C:$C,0))),"",INDEX('Policy Characteristics'!L:L,MATCH($C1266,'Policy Characteristics'!$C:$C,0)))</f>
        <v>industry-elec-and-hydrogen.html</v>
      </c>
    </row>
    <row r="1267" spans="1:18" s="2" customFormat="1" x14ac:dyDescent="0.25">
      <c r="A1267" s="176" t="str">
        <f>IF(ISBLANK(INDEX('Policy Characteristics'!A:A,MATCH($C1267,'Policy Characteristics'!$C:$C,0))),"",INDEX('Policy Characteristics'!A:A,MATCH($C1267,'Policy Characteristics'!$C:$C,0)))</f>
        <v>Industry</v>
      </c>
      <c r="B1267" s="184" t="str">
        <f>IF(ISBLANK(INDEX('Policy Characteristics'!B:B,MATCH($C1267,'Policy Characteristics'!$C:$C,0))),"",INDEX('Policy Characteristics'!B:B,MATCH($C1267,'Policy Characteristics'!$C:$C,0)))</f>
        <v>Hydrogen Combustion</v>
      </c>
      <c r="C1267" s="176" t="str">
        <f t="shared" si="46"/>
        <v>Fraction of Eligible Industrial Energy Use Shifted to Hydrogen</v>
      </c>
      <c r="D1267" s="6" t="s">
        <v>1954</v>
      </c>
      <c r="E1267" s="1" t="s">
        <v>2301</v>
      </c>
      <c r="F1267" t="s">
        <v>1916</v>
      </c>
      <c r="G1267" s="47" t="s">
        <v>2308</v>
      </c>
      <c r="H1267" s="44">
        <v>2213</v>
      </c>
      <c r="I1267" s="197" t="s">
        <v>44</v>
      </c>
      <c r="J1267" s="177" t="str">
        <f>IF(ISBLANK(INDEX('Policy Characteristics'!D:D,MATCH($C1267,'Policy Characteristics'!$C:$C,0))),"",INDEX('Policy Characteristics'!D:D,MATCH($C1267,'Policy Characteristics'!$C:$C,0)))</f>
        <v>Hydrogen Combustion</v>
      </c>
      <c r="K1267" s="176" t="str">
        <f>IF(ISBLANK(INDEX('Policy Characteristics'!E:E,MATCH($C1267,'Policy Characteristics'!$C:$C,0))),"",INDEX('Policy Characteristics'!E:E,MATCH($C1267,'Policy Characteristics'!$C:$C,0)))</f>
        <v>indst shift to hydrogen</v>
      </c>
      <c r="L1267" s="176">
        <f>IF(ISBLANK(INDEX('Policy Characteristics'!F:F,MATCH($C1267,'Policy Characteristics'!$C:$C,0))),"",INDEX('Policy Characteristics'!F:F,MATCH($C1267,'Policy Characteristics'!$C:$C,0)))</f>
        <v>0</v>
      </c>
      <c r="M1267" s="176">
        <f>IF(ISBLANK(INDEX('Policy Characteristics'!G:G,MATCH($C1267,'Policy Characteristics'!$C:$C,0))),"",INDEX('Policy Characteristics'!G:G,MATCH($C1267,'Policy Characteristics'!$C:$C,0)))</f>
        <v>1</v>
      </c>
      <c r="N1267" s="176">
        <f>IF(ISBLANK(INDEX('Policy Characteristics'!H:H,MATCH($C1267,'Policy Characteristics'!$C:$C,0))),"",INDEX('Policy Characteristics'!H:H,MATCH($C1267,'Policy Characteristics'!$C:$C,0)))</f>
        <v>0.01</v>
      </c>
      <c r="O1267" s="176" t="str">
        <f>IF(ISBLANK(INDEX('Policy Characteristics'!I:I,MATCH($C1267,'Policy Characteristics'!$C:$C,0))),"",INDEX('Policy Characteristics'!I:I,MATCH($C1267,'Policy Characteristics'!$C:$C,0)))</f>
        <v>% of fuel shifted</v>
      </c>
      <c r="P1267" s="176" t="str">
        <f>IF(ISBLANK(INDEX('Policy Characteristics'!J:J,MATCH($C1267,'Policy Characteristics'!$C:$C,0))),"",INDEX('Policy Characteristics'!J:J,MATCH($C1267,'Policy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67" s="176" t="str">
        <f>IF(ISBLANK(INDEX('Policy Characteristics'!K:K,MATCH($C1267,'Policy Characteristics'!$C:$C,0))),"",INDEX('Policy Characteristics'!K:K,MATCH($C1267,'Policy Characteristics'!$C:$C,0)))</f>
        <v>industry-ag-main.html#fuel-switching</v>
      </c>
      <c r="R1267" s="176" t="str">
        <f>IF(ISBLANK(INDEX('Policy Characteristics'!L:L,MATCH($C1267,'Policy Characteristics'!$C:$C,0))),"",INDEX('Policy Characteristics'!L:L,MATCH($C1267,'Policy Characteristics'!$C:$C,0)))</f>
        <v>industry-elec-and-hydrogen.html</v>
      </c>
    </row>
    <row r="1268" spans="1:18" s="2" customFormat="1" x14ac:dyDescent="0.25">
      <c r="A1268" s="176" t="str">
        <f>IF(ISBLANK(INDEX('Policy Characteristics'!A:A,MATCH($C1268,'Policy Characteristics'!$C:$C,0))),"",INDEX('Policy Characteristics'!A:A,MATCH($C1268,'Policy Characteristics'!$C:$C,0)))</f>
        <v>Industry</v>
      </c>
      <c r="B1268" s="184" t="str">
        <f>IF(ISBLANK(INDEX('Policy Characteristics'!B:B,MATCH($C1268,'Policy Characteristics'!$C:$C,0))),"",INDEX('Policy Characteristics'!B:B,MATCH($C1268,'Policy Characteristics'!$C:$C,0)))</f>
        <v>Hydrogen Combustion</v>
      </c>
      <c r="C1268" s="176" t="str">
        <f t="shared" si="46"/>
        <v>Fraction of Eligible Industrial Energy Use Shifted to Hydrogen</v>
      </c>
      <c r="D1268" s="6" t="s">
        <v>1954</v>
      </c>
      <c r="E1268" s="1" t="s">
        <v>2302</v>
      </c>
      <c r="F1268" t="s">
        <v>1916</v>
      </c>
      <c r="G1268" s="47" t="s">
        <v>2309</v>
      </c>
      <c r="H1268" s="44">
        <v>2214</v>
      </c>
      <c r="I1268" s="197" t="s">
        <v>44</v>
      </c>
      <c r="J1268" s="177" t="str">
        <f>IF(ISBLANK(INDEX('Policy Characteristics'!D:D,MATCH($C1268,'Policy Characteristics'!$C:$C,0))),"",INDEX('Policy Characteristics'!D:D,MATCH($C1268,'Policy Characteristics'!$C:$C,0)))</f>
        <v>Hydrogen Combustion</v>
      </c>
      <c r="K1268" s="176" t="str">
        <f>IF(ISBLANK(INDEX('Policy Characteristics'!E:E,MATCH($C1268,'Policy Characteristics'!$C:$C,0))),"",INDEX('Policy Characteristics'!E:E,MATCH($C1268,'Policy Characteristics'!$C:$C,0)))</f>
        <v>indst shift to hydrogen</v>
      </c>
      <c r="L1268" s="176">
        <f>IF(ISBLANK(INDEX('Policy Characteristics'!F:F,MATCH($C1268,'Policy Characteristics'!$C:$C,0))),"",INDEX('Policy Characteristics'!F:F,MATCH($C1268,'Policy Characteristics'!$C:$C,0)))</f>
        <v>0</v>
      </c>
      <c r="M1268" s="176">
        <f>IF(ISBLANK(INDEX('Policy Characteristics'!G:G,MATCH($C1268,'Policy Characteristics'!$C:$C,0))),"",INDEX('Policy Characteristics'!G:G,MATCH($C1268,'Policy Characteristics'!$C:$C,0)))</f>
        <v>1</v>
      </c>
      <c r="N1268" s="176">
        <f>IF(ISBLANK(INDEX('Policy Characteristics'!H:H,MATCH($C1268,'Policy Characteristics'!$C:$C,0))),"",INDEX('Policy Characteristics'!H:H,MATCH($C1268,'Policy Characteristics'!$C:$C,0)))</f>
        <v>0.01</v>
      </c>
      <c r="O1268" s="176" t="str">
        <f>IF(ISBLANK(INDEX('Policy Characteristics'!I:I,MATCH($C1268,'Policy Characteristics'!$C:$C,0))),"",INDEX('Policy Characteristics'!I:I,MATCH($C1268,'Policy Characteristics'!$C:$C,0)))</f>
        <v>% of fuel shifted</v>
      </c>
      <c r="P1268" s="176" t="str">
        <f>IF(ISBLANK(INDEX('Policy Characteristics'!J:J,MATCH($C1268,'Policy Characteristics'!$C:$C,0))),"",INDEX('Policy Characteristics'!J:J,MATCH($C1268,'Policy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68" s="176" t="str">
        <f>IF(ISBLANK(INDEX('Policy Characteristics'!K:K,MATCH($C1268,'Policy Characteristics'!$C:$C,0))),"",INDEX('Policy Characteristics'!K:K,MATCH($C1268,'Policy Characteristics'!$C:$C,0)))</f>
        <v>industry-ag-main.html#fuel-switching</v>
      </c>
      <c r="R1268" s="176" t="str">
        <f>IF(ISBLANK(INDEX('Policy Characteristics'!L:L,MATCH($C1268,'Policy Characteristics'!$C:$C,0))),"",INDEX('Policy Characteristics'!L:L,MATCH($C1268,'Policy Characteristics'!$C:$C,0)))</f>
        <v>industry-elec-and-hydrogen.html</v>
      </c>
    </row>
    <row r="1269" spans="1:18" s="2" customFormat="1" x14ac:dyDescent="0.25">
      <c r="A1269" s="176" t="str">
        <f>IF(ISBLANK(INDEX('Policy Characteristics'!A:A,MATCH($C1269,'Policy Characteristics'!$C:$C,0))),"",INDEX('Policy Characteristics'!A:A,MATCH($C1269,'Policy Characteristics'!$C:$C,0)))</f>
        <v>Industry</v>
      </c>
      <c r="B1269" s="184" t="str">
        <f>IF(ISBLANK(INDEX('Policy Characteristics'!B:B,MATCH($C1269,'Policy Characteristics'!$C:$C,0))),"",INDEX('Policy Characteristics'!B:B,MATCH($C1269,'Policy Characteristics'!$C:$C,0)))</f>
        <v>Hydrogen Combustion</v>
      </c>
      <c r="C1269" s="176" t="str">
        <f t="shared" si="46"/>
        <v>Fraction of Eligible Industrial Energy Use Shifted to Hydrogen</v>
      </c>
      <c r="D1269" s="6" t="s">
        <v>1954</v>
      </c>
      <c r="E1269" s="1" t="s">
        <v>2303</v>
      </c>
      <c r="F1269" t="s">
        <v>1916</v>
      </c>
      <c r="G1269" s="47" t="s">
        <v>2310</v>
      </c>
      <c r="H1269" s="44">
        <v>2215</v>
      </c>
      <c r="I1269" s="197" t="s">
        <v>43</v>
      </c>
      <c r="J1269" s="177" t="str">
        <f>IF(ISBLANK(INDEX('Policy Characteristics'!D:D,MATCH($C1269,'Policy Characteristics'!$C:$C,0))),"",INDEX('Policy Characteristics'!D:D,MATCH($C1269,'Policy Characteristics'!$C:$C,0)))</f>
        <v>Hydrogen Combustion</v>
      </c>
      <c r="K1269" s="176" t="str">
        <f>IF(ISBLANK(INDEX('Policy Characteristics'!E:E,MATCH($C1269,'Policy Characteristics'!$C:$C,0))),"",INDEX('Policy Characteristics'!E:E,MATCH($C1269,'Policy Characteristics'!$C:$C,0)))</f>
        <v>indst shift to hydrogen</v>
      </c>
      <c r="L1269" s="176">
        <f>IF(ISBLANK(INDEX('Policy Characteristics'!F:F,MATCH($C1269,'Policy Characteristics'!$C:$C,0))),"",INDEX('Policy Characteristics'!F:F,MATCH($C1269,'Policy Characteristics'!$C:$C,0)))</f>
        <v>0</v>
      </c>
      <c r="M1269" s="176">
        <f>IF(ISBLANK(INDEX('Policy Characteristics'!G:G,MATCH($C1269,'Policy Characteristics'!$C:$C,0))),"",INDEX('Policy Characteristics'!G:G,MATCH($C1269,'Policy Characteristics'!$C:$C,0)))</f>
        <v>1</v>
      </c>
      <c r="N1269" s="176">
        <f>IF(ISBLANK(INDEX('Policy Characteristics'!H:H,MATCH($C1269,'Policy Characteristics'!$C:$C,0))),"",INDEX('Policy Characteristics'!H:H,MATCH($C1269,'Policy Characteristics'!$C:$C,0)))</f>
        <v>0.01</v>
      </c>
      <c r="O1269" s="176" t="str">
        <f>IF(ISBLANK(INDEX('Policy Characteristics'!I:I,MATCH($C1269,'Policy Characteristics'!$C:$C,0))),"",INDEX('Policy Characteristics'!I:I,MATCH($C1269,'Policy Characteristics'!$C:$C,0)))</f>
        <v>% of fuel shifted</v>
      </c>
      <c r="P1269" s="176" t="str">
        <f>IF(ISBLANK(INDEX('Policy Characteristics'!J:J,MATCH($C1269,'Policy Characteristics'!$C:$C,0))),"",INDEX('Policy Characteristics'!J:J,MATCH($C1269,'Policy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69" s="176" t="str">
        <f>IF(ISBLANK(INDEX('Policy Characteristics'!K:K,MATCH($C1269,'Policy Characteristics'!$C:$C,0))),"",INDEX('Policy Characteristics'!K:K,MATCH($C1269,'Policy Characteristics'!$C:$C,0)))</f>
        <v>industry-ag-main.html#fuel-switching</v>
      </c>
      <c r="R1269" s="176" t="str">
        <f>IF(ISBLANK(INDEX('Policy Characteristics'!L:L,MATCH($C1269,'Policy Characteristics'!$C:$C,0))),"",INDEX('Policy Characteristics'!L:L,MATCH($C1269,'Policy Characteristics'!$C:$C,0)))</f>
        <v>industry-elec-and-hydrogen.html</v>
      </c>
    </row>
    <row r="1270" spans="1:18" s="2" customFormat="1" x14ac:dyDescent="0.25">
      <c r="A1270" s="176" t="str">
        <f>IF(ISBLANK(INDEX('Policy Characteristics'!A:A,MATCH($C1270,'Policy Characteristics'!$C:$C,0))),"",INDEX('Policy Characteristics'!A:A,MATCH($C1270,'Policy Characteristics'!$C:$C,0)))</f>
        <v>Industry</v>
      </c>
      <c r="B1270" s="184" t="str">
        <f>IF(ISBLANK(INDEX('Policy Characteristics'!B:B,MATCH($C1270,'Policy Characteristics'!$C:$C,0))),"",INDEX('Policy Characteristics'!B:B,MATCH($C1270,'Policy Characteristics'!$C:$C,0)))</f>
        <v>Hydrogen Combustion</v>
      </c>
      <c r="C1270" s="176" t="str">
        <f t="shared" si="46"/>
        <v>Fraction of Eligible Industrial Energy Use Shifted to Hydrogen</v>
      </c>
      <c r="D1270" s="6" t="s">
        <v>1954</v>
      </c>
      <c r="E1270" s="1" t="s">
        <v>2304</v>
      </c>
      <c r="F1270" t="s">
        <v>1916</v>
      </c>
      <c r="G1270" s="47" t="s">
        <v>2311</v>
      </c>
      <c r="H1270" s="44">
        <v>2216</v>
      </c>
      <c r="I1270" s="197" t="s">
        <v>44</v>
      </c>
      <c r="J1270" s="177" t="str">
        <f>IF(ISBLANK(INDEX('Policy Characteristics'!D:D,MATCH($C1270,'Policy Characteristics'!$C:$C,0))),"",INDEX('Policy Characteristics'!D:D,MATCH($C1270,'Policy Characteristics'!$C:$C,0)))</f>
        <v>Hydrogen Combustion</v>
      </c>
      <c r="K1270" s="176" t="str">
        <f>IF(ISBLANK(INDEX('Policy Characteristics'!E:E,MATCH($C1270,'Policy Characteristics'!$C:$C,0))),"",INDEX('Policy Characteristics'!E:E,MATCH($C1270,'Policy Characteristics'!$C:$C,0)))</f>
        <v>indst shift to hydrogen</v>
      </c>
      <c r="L1270" s="176">
        <f>IF(ISBLANK(INDEX('Policy Characteristics'!F:F,MATCH($C1270,'Policy Characteristics'!$C:$C,0))),"",INDEX('Policy Characteristics'!F:F,MATCH($C1270,'Policy Characteristics'!$C:$C,0)))</f>
        <v>0</v>
      </c>
      <c r="M1270" s="176">
        <f>IF(ISBLANK(INDEX('Policy Characteristics'!G:G,MATCH($C1270,'Policy Characteristics'!$C:$C,0))),"",INDEX('Policy Characteristics'!G:G,MATCH($C1270,'Policy Characteristics'!$C:$C,0)))</f>
        <v>1</v>
      </c>
      <c r="N1270" s="176">
        <f>IF(ISBLANK(INDEX('Policy Characteristics'!H:H,MATCH($C1270,'Policy Characteristics'!$C:$C,0))),"",INDEX('Policy Characteristics'!H:H,MATCH($C1270,'Policy Characteristics'!$C:$C,0)))</f>
        <v>0.01</v>
      </c>
      <c r="O1270" s="176" t="str">
        <f>IF(ISBLANK(INDEX('Policy Characteristics'!I:I,MATCH($C1270,'Policy Characteristics'!$C:$C,0))),"",INDEX('Policy Characteristics'!I:I,MATCH($C1270,'Policy Characteristics'!$C:$C,0)))</f>
        <v>% of fuel shifted</v>
      </c>
      <c r="P1270" s="176" t="str">
        <f>IF(ISBLANK(INDEX('Policy Characteristics'!J:J,MATCH($C1270,'Policy Characteristics'!$C:$C,0))),"",INDEX('Policy Characteristics'!J:J,MATCH($C1270,'Policy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70" s="176" t="str">
        <f>IF(ISBLANK(INDEX('Policy Characteristics'!K:K,MATCH($C1270,'Policy Characteristics'!$C:$C,0))),"",INDEX('Policy Characteristics'!K:K,MATCH($C1270,'Policy Characteristics'!$C:$C,0)))</f>
        <v>industry-ag-main.html#fuel-switching</v>
      </c>
      <c r="R1270" s="176" t="str">
        <f>IF(ISBLANK(INDEX('Policy Characteristics'!L:L,MATCH($C1270,'Policy Characteristics'!$C:$C,0))),"",INDEX('Policy Characteristics'!L:L,MATCH($C1270,'Policy Characteristics'!$C:$C,0)))</f>
        <v>industry-elec-and-hydrogen.html</v>
      </c>
    </row>
    <row r="1271" spans="1:18" s="2" customFormat="1" x14ac:dyDescent="0.25">
      <c r="A1271" s="176" t="str">
        <f>IF(ISBLANK(INDEX('Policy Characteristics'!A:A,MATCH($C1271,'Policy Characteristics'!$C:$C,0))),"",INDEX('Policy Characteristics'!A:A,MATCH($C1271,'Policy Characteristics'!$C:$C,0)))</f>
        <v>Industry</v>
      </c>
      <c r="B1271" s="184" t="str">
        <f>IF(ISBLANK(INDEX('Policy Characteristics'!B:B,MATCH($C1271,'Policy Characteristics'!$C:$C,0))),"",INDEX('Policy Characteristics'!B:B,MATCH($C1271,'Policy Characteristics'!$C:$C,0)))</f>
        <v>Hydrogen Combustion</v>
      </c>
      <c r="C1271" s="176" t="str">
        <f t="shared" si="46"/>
        <v>Fraction of Eligible Industrial Energy Use Shifted to Hydrogen</v>
      </c>
      <c r="D1271" s="6" t="s">
        <v>1954</v>
      </c>
      <c r="E1271" s="1" t="s">
        <v>2444</v>
      </c>
      <c r="F1271" t="s">
        <v>1916</v>
      </c>
      <c r="G1271" s="47" t="s">
        <v>2444</v>
      </c>
      <c r="H1271" s="44">
        <v>2217</v>
      </c>
      <c r="I1271" s="197" t="s">
        <v>44</v>
      </c>
      <c r="J1271" s="177" t="str">
        <f>IF(ISBLANK(INDEX('Policy Characteristics'!D:D,MATCH($C1271,'Policy Characteristics'!$C:$C,0))),"",INDEX('Policy Characteristics'!D:D,MATCH($C1271,'Policy Characteristics'!$C:$C,0)))</f>
        <v>Hydrogen Combustion</v>
      </c>
      <c r="K1271" s="176" t="str">
        <f>IF(ISBLANK(INDEX('Policy Characteristics'!E:E,MATCH($C1271,'Policy Characteristics'!$C:$C,0))),"",INDEX('Policy Characteristics'!E:E,MATCH($C1271,'Policy Characteristics'!$C:$C,0)))</f>
        <v>indst shift to hydrogen</v>
      </c>
      <c r="L1271" s="176">
        <f>IF(ISBLANK(INDEX('Policy Characteristics'!F:F,MATCH($C1271,'Policy Characteristics'!$C:$C,0))),"",INDEX('Policy Characteristics'!F:F,MATCH($C1271,'Policy Characteristics'!$C:$C,0)))</f>
        <v>0</v>
      </c>
      <c r="M1271" s="176">
        <f>IF(ISBLANK(INDEX('Policy Characteristics'!G:G,MATCH($C1271,'Policy Characteristics'!$C:$C,0))),"",INDEX('Policy Characteristics'!G:G,MATCH($C1271,'Policy Characteristics'!$C:$C,0)))</f>
        <v>1</v>
      </c>
      <c r="N1271" s="176">
        <f>IF(ISBLANK(INDEX('Policy Characteristics'!H:H,MATCH($C1271,'Policy Characteristics'!$C:$C,0))),"",INDEX('Policy Characteristics'!H:H,MATCH($C1271,'Policy Characteristics'!$C:$C,0)))</f>
        <v>0.01</v>
      </c>
      <c r="O1271" s="176" t="str">
        <f>IF(ISBLANK(INDEX('Policy Characteristics'!I:I,MATCH($C1271,'Policy Characteristics'!$C:$C,0))),"",INDEX('Policy Characteristics'!I:I,MATCH($C1271,'Policy Characteristics'!$C:$C,0)))</f>
        <v>% of fuel shifted</v>
      </c>
      <c r="P1271" s="176" t="str">
        <f>IF(ISBLANK(INDEX('Policy Characteristics'!J:J,MATCH($C1271,'Policy Characteristics'!$C:$C,0))),"",INDEX('Policy Characteristics'!J:J,MATCH($C1271,'Policy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71" s="176" t="str">
        <f>IF(ISBLANK(INDEX('Policy Characteristics'!K:K,MATCH($C1271,'Policy Characteristics'!$C:$C,0))),"",INDEX('Policy Characteristics'!K:K,MATCH($C1271,'Policy Characteristics'!$C:$C,0)))</f>
        <v>industry-ag-main.html#fuel-switching</v>
      </c>
      <c r="R1271" s="176" t="str">
        <f>IF(ISBLANK(INDEX('Policy Characteristics'!L:L,MATCH($C1271,'Policy Characteristics'!$C:$C,0))),"",INDEX('Policy Characteristics'!L:L,MATCH($C1271,'Policy Characteristics'!$C:$C,0)))</f>
        <v>industry-elec-and-hydrogen.html</v>
      </c>
    </row>
    <row r="1272" spans="1:18" s="2" customFormat="1" x14ac:dyDescent="0.25">
      <c r="A1272" s="176" t="str">
        <f>IF(ISBLANK(INDEX('Policy Characteristics'!A:A,MATCH($C1272,'Policy Characteristics'!$C:$C,0))),"",INDEX('Policy Characteristics'!A:A,MATCH($C1272,'Policy Characteristics'!$C:$C,0)))</f>
        <v>Industry</v>
      </c>
      <c r="B1272" s="184" t="str">
        <f>IF(ISBLANK(INDEX('Policy Characteristics'!B:B,MATCH($C1272,'Policy Characteristics'!$C:$C,0))),"",INDEX('Policy Characteristics'!B:B,MATCH($C1272,'Policy Characteristics'!$C:$C,0)))</f>
        <v>Hydrogen Combustion</v>
      </c>
      <c r="C1272" s="176" t="str">
        <f t="shared" si="46"/>
        <v>Fraction of Eligible Industrial Energy Use Shifted to Hydrogen</v>
      </c>
      <c r="D1272" s="6" t="s">
        <v>1955</v>
      </c>
      <c r="E1272" s="1" t="s">
        <v>2298</v>
      </c>
      <c r="F1272" t="s">
        <v>1958</v>
      </c>
      <c r="G1272" s="47" t="s">
        <v>2305</v>
      </c>
      <c r="H1272" s="44">
        <v>2218</v>
      </c>
      <c r="I1272" s="197" t="s">
        <v>43</v>
      </c>
      <c r="J1272" s="177" t="str">
        <f>IF(ISBLANK(INDEX('Policy Characteristics'!D:D,MATCH($C1272,'Policy Characteristics'!$C:$C,0))),"",INDEX('Policy Characteristics'!D:D,MATCH($C1272,'Policy Characteristics'!$C:$C,0)))</f>
        <v>Hydrogen Combustion</v>
      </c>
      <c r="K1272" s="176" t="str">
        <f>IF(ISBLANK(INDEX('Policy Characteristics'!E:E,MATCH($C1272,'Policy Characteristics'!$C:$C,0))),"",INDEX('Policy Characteristics'!E:E,MATCH($C1272,'Policy Characteristics'!$C:$C,0)))</f>
        <v>indst shift to hydrogen</v>
      </c>
      <c r="L1272" s="176">
        <f>IF(ISBLANK(INDEX('Policy Characteristics'!F:F,MATCH($C1272,'Policy Characteristics'!$C:$C,0))),"",INDEX('Policy Characteristics'!F:F,MATCH($C1272,'Policy Characteristics'!$C:$C,0)))</f>
        <v>0</v>
      </c>
      <c r="M1272" s="176">
        <f>IF(ISBLANK(INDEX('Policy Characteristics'!G:G,MATCH($C1272,'Policy Characteristics'!$C:$C,0))),"",INDEX('Policy Characteristics'!G:G,MATCH($C1272,'Policy Characteristics'!$C:$C,0)))</f>
        <v>1</v>
      </c>
      <c r="N1272" s="176">
        <f>IF(ISBLANK(INDEX('Policy Characteristics'!H:H,MATCH($C1272,'Policy Characteristics'!$C:$C,0))),"",INDEX('Policy Characteristics'!H:H,MATCH($C1272,'Policy Characteristics'!$C:$C,0)))</f>
        <v>0.01</v>
      </c>
      <c r="O1272" s="176" t="str">
        <f>IF(ISBLANK(INDEX('Policy Characteristics'!I:I,MATCH($C1272,'Policy Characteristics'!$C:$C,0))),"",INDEX('Policy Characteristics'!I:I,MATCH($C1272,'Policy Characteristics'!$C:$C,0)))</f>
        <v>% of fuel shifted</v>
      </c>
      <c r="P1272" s="176" t="str">
        <f>IF(ISBLANK(INDEX('Policy Characteristics'!J:J,MATCH($C1272,'Policy Characteristics'!$C:$C,0))),"",INDEX('Policy Characteristics'!J:J,MATCH($C1272,'Policy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72" s="176" t="str">
        <f>IF(ISBLANK(INDEX('Policy Characteristics'!K:K,MATCH($C1272,'Policy Characteristics'!$C:$C,0))),"",INDEX('Policy Characteristics'!K:K,MATCH($C1272,'Policy Characteristics'!$C:$C,0)))</f>
        <v>industry-ag-main.html#fuel-switching</v>
      </c>
      <c r="R1272" s="176" t="str">
        <f>IF(ISBLANK(INDEX('Policy Characteristics'!L:L,MATCH($C1272,'Policy Characteristics'!$C:$C,0))),"",INDEX('Policy Characteristics'!L:L,MATCH($C1272,'Policy Characteristics'!$C:$C,0)))</f>
        <v>industry-elec-and-hydrogen.html</v>
      </c>
    </row>
    <row r="1273" spans="1:18" s="2" customFormat="1" x14ac:dyDescent="0.25">
      <c r="A1273" s="176" t="str">
        <f>IF(ISBLANK(INDEX('Policy Characteristics'!A:A,MATCH($C1273,'Policy Characteristics'!$C:$C,0))),"",INDEX('Policy Characteristics'!A:A,MATCH($C1273,'Policy Characteristics'!$C:$C,0)))</f>
        <v>Industry</v>
      </c>
      <c r="B1273" s="184" t="str">
        <f>IF(ISBLANK(INDEX('Policy Characteristics'!B:B,MATCH($C1273,'Policy Characteristics'!$C:$C,0))),"",INDEX('Policy Characteristics'!B:B,MATCH($C1273,'Policy Characteristics'!$C:$C,0)))</f>
        <v>Hydrogen Combustion</v>
      </c>
      <c r="C1273" s="176" t="str">
        <f t="shared" si="46"/>
        <v>Fraction of Eligible Industrial Energy Use Shifted to Hydrogen</v>
      </c>
      <c r="D1273" s="6" t="s">
        <v>1955</v>
      </c>
      <c r="E1273" s="1" t="s">
        <v>2299</v>
      </c>
      <c r="F1273" t="s">
        <v>1958</v>
      </c>
      <c r="G1273" s="47" t="s">
        <v>2306</v>
      </c>
      <c r="H1273" s="44">
        <v>2219</v>
      </c>
      <c r="I1273" s="197" t="s">
        <v>44</v>
      </c>
      <c r="J1273" s="177" t="str">
        <f>IF(ISBLANK(INDEX('Policy Characteristics'!D:D,MATCH($C1273,'Policy Characteristics'!$C:$C,0))),"",INDEX('Policy Characteristics'!D:D,MATCH($C1273,'Policy Characteristics'!$C:$C,0)))</f>
        <v>Hydrogen Combustion</v>
      </c>
      <c r="K1273" s="176" t="str">
        <f>IF(ISBLANK(INDEX('Policy Characteristics'!E:E,MATCH($C1273,'Policy Characteristics'!$C:$C,0))),"",INDEX('Policy Characteristics'!E:E,MATCH($C1273,'Policy Characteristics'!$C:$C,0)))</f>
        <v>indst shift to hydrogen</v>
      </c>
      <c r="L1273" s="176">
        <f>IF(ISBLANK(INDEX('Policy Characteristics'!F:F,MATCH($C1273,'Policy Characteristics'!$C:$C,0))),"",INDEX('Policy Characteristics'!F:F,MATCH($C1273,'Policy Characteristics'!$C:$C,0)))</f>
        <v>0</v>
      </c>
      <c r="M1273" s="176">
        <f>IF(ISBLANK(INDEX('Policy Characteristics'!G:G,MATCH($C1273,'Policy Characteristics'!$C:$C,0))),"",INDEX('Policy Characteristics'!G:G,MATCH($C1273,'Policy Characteristics'!$C:$C,0)))</f>
        <v>1</v>
      </c>
      <c r="N1273" s="176">
        <f>IF(ISBLANK(INDEX('Policy Characteristics'!H:H,MATCH($C1273,'Policy Characteristics'!$C:$C,0))),"",INDEX('Policy Characteristics'!H:H,MATCH($C1273,'Policy Characteristics'!$C:$C,0)))</f>
        <v>0.01</v>
      </c>
      <c r="O1273" s="176" t="str">
        <f>IF(ISBLANK(INDEX('Policy Characteristics'!I:I,MATCH($C1273,'Policy Characteristics'!$C:$C,0))),"",INDEX('Policy Characteristics'!I:I,MATCH($C1273,'Policy Characteristics'!$C:$C,0)))</f>
        <v>% of fuel shifted</v>
      </c>
      <c r="P1273" s="176" t="str">
        <f>IF(ISBLANK(INDEX('Policy Characteristics'!J:J,MATCH($C1273,'Policy Characteristics'!$C:$C,0))),"",INDEX('Policy Characteristics'!J:J,MATCH($C1273,'Policy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73" s="176" t="str">
        <f>IF(ISBLANK(INDEX('Policy Characteristics'!K:K,MATCH($C1273,'Policy Characteristics'!$C:$C,0))),"",INDEX('Policy Characteristics'!K:K,MATCH($C1273,'Policy Characteristics'!$C:$C,0)))</f>
        <v>industry-ag-main.html#fuel-switching</v>
      </c>
      <c r="R1273" s="176" t="str">
        <f>IF(ISBLANK(INDEX('Policy Characteristics'!L:L,MATCH($C1273,'Policy Characteristics'!$C:$C,0))),"",INDEX('Policy Characteristics'!L:L,MATCH($C1273,'Policy Characteristics'!$C:$C,0)))</f>
        <v>industry-elec-and-hydrogen.html</v>
      </c>
    </row>
    <row r="1274" spans="1:18" s="2" customFormat="1" x14ac:dyDescent="0.25">
      <c r="A1274" s="176" t="str">
        <f>IF(ISBLANK(INDEX('Policy Characteristics'!A:A,MATCH($C1274,'Policy Characteristics'!$C:$C,0))),"",INDEX('Policy Characteristics'!A:A,MATCH($C1274,'Policy Characteristics'!$C:$C,0)))</f>
        <v>Industry</v>
      </c>
      <c r="B1274" s="184" t="str">
        <f>IF(ISBLANK(INDEX('Policy Characteristics'!B:B,MATCH($C1274,'Policy Characteristics'!$C:$C,0))),"",INDEX('Policy Characteristics'!B:B,MATCH($C1274,'Policy Characteristics'!$C:$C,0)))</f>
        <v>Hydrogen Combustion</v>
      </c>
      <c r="C1274" s="176" t="str">
        <f t="shared" si="46"/>
        <v>Fraction of Eligible Industrial Energy Use Shifted to Hydrogen</v>
      </c>
      <c r="D1274" s="6" t="s">
        <v>1955</v>
      </c>
      <c r="E1274" s="1" t="s">
        <v>2300</v>
      </c>
      <c r="F1274" t="s">
        <v>1958</v>
      </c>
      <c r="G1274" s="47" t="s">
        <v>2307</v>
      </c>
      <c r="H1274" s="44">
        <v>2220</v>
      </c>
      <c r="I1274" s="197" t="s">
        <v>44</v>
      </c>
      <c r="J1274" s="177" t="str">
        <f>IF(ISBLANK(INDEX('Policy Characteristics'!D:D,MATCH($C1274,'Policy Characteristics'!$C:$C,0))),"",INDEX('Policy Characteristics'!D:D,MATCH($C1274,'Policy Characteristics'!$C:$C,0)))</f>
        <v>Hydrogen Combustion</v>
      </c>
      <c r="K1274" s="176" t="str">
        <f>IF(ISBLANK(INDEX('Policy Characteristics'!E:E,MATCH($C1274,'Policy Characteristics'!$C:$C,0))),"",INDEX('Policy Characteristics'!E:E,MATCH($C1274,'Policy Characteristics'!$C:$C,0)))</f>
        <v>indst shift to hydrogen</v>
      </c>
      <c r="L1274" s="176">
        <f>IF(ISBLANK(INDEX('Policy Characteristics'!F:F,MATCH($C1274,'Policy Characteristics'!$C:$C,0))),"",INDEX('Policy Characteristics'!F:F,MATCH($C1274,'Policy Characteristics'!$C:$C,0)))</f>
        <v>0</v>
      </c>
      <c r="M1274" s="176">
        <f>IF(ISBLANK(INDEX('Policy Characteristics'!G:G,MATCH($C1274,'Policy Characteristics'!$C:$C,0))),"",INDEX('Policy Characteristics'!G:G,MATCH($C1274,'Policy Characteristics'!$C:$C,0)))</f>
        <v>1</v>
      </c>
      <c r="N1274" s="176">
        <f>IF(ISBLANK(INDEX('Policy Characteristics'!H:H,MATCH($C1274,'Policy Characteristics'!$C:$C,0))),"",INDEX('Policy Characteristics'!H:H,MATCH($C1274,'Policy Characteristics'!$C:$C,0)))</f>
        <v>0.01</v>
      </c>
      <c r="O1274" s="176" t="str">
        <f>IF(ISBLANK(INDEX('Policy Characteristics'!I:I,MATCH($C1274,'Policy Characteristics'!$C:$C,0))),"",INDEX('Policy Characteristics'!I:I,MATCH($C1274,'Policy Characteristics'!$C:$C,0)))</f>
        <v>% of fuel shifted</v>
      </c>
      <c r="P1274" s="176" t="str">
        <f>IF(ISBLANK(INDEX('Policy Characteristics'!J:J,MATCH($C1274,'Policy Characteristics'!$C:$C,0))),"",INDEX('Policy Characteristics'!J:J,MATCH($C1274,'Policy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74" s="176" t="str">
        <f>IF(ISBLANK(INDEX('Policy Characteristics'!K:K,MATCH($C1274,'Policy Characteristics'!$C:$C,0))),"",INDEX('Policy Characteristics'!K:K,MATCH($C1274,'Policy Characteristics'!$C:$C,0)))</f>
        <v>industry-ag-main.html#fuel-switching</v>
      </c>
      <c r="R1274" s="176" t="str">
        <f>IF(ISBLANK(INDEX('Policy Characteristics'!L:L,MATCH($C1274,'Policy Characteristics'!$C:$C,0))),"",INDEX('Policy Characteristics'!L:L,MATCH($C1274,'Policy Characteristics'!$C:$C,0)))</f>
        <v>industry-elec-and-hydrogen.html</v>
      </c>
    </row>
    <row r="1275" spans="1:18" s="2" customFormat="1" x14ac:dyDescent="0.25">
      <c r="A1275" s="176" t="str">
        <f>IF(ISBLANK(INDEX('Policy Characteristics'!A:A,MATCH($C1275,'Policy Characteristics'!$C:$C,0))),"",INDEX('Policy Characteristics'!A:A,MATCH($C1275,'Policy Characteristics'!$C:$C,0)))</f>
        <v>Industry</v>
      </c>
      <c r="B1275" s="184" t="str">
        <f>IF(ISBLANK(INDEX('Policy Characteristics'!B:B,MATCH($C1275,'Policy Characteristics'!$C:$C,0))),"",INDEX('Policy Characteristics'!B:B,MATCH($C1275,'Policy Characteristics'!$C:$C,0)))</f>
        <v>Hydrogen Combustion</v>
      </c>
      <c r="C1275" s="176" t="str">
        <f t="shared" si="46"/>
        <v>Fraction of Eligible Industrial Energy Use Shifted to Hydrogen</v>
      </c>
      <c r="D1275" s="6" t="s">
        <v>1955</v>
      </c>
      <c r="E1275" s="1" t="s">
        <v>2301</v>
      </c>
      <c r="F1275" t="s">
        <v>1958</v>
      </c>
      <c r="G1275" s="47" t="s">
        <v>2308</v>
      </c>
      <c r="H1275" s="44">
        <v>2221</v>
      </c>
      <c r="I1275" s="197" t="s">
        <v>44</v>
      </c>
      <c r="J1275" s="177" t="str">
        <f>IF(ISBLANK(INDEX('Policy Characteristics'!D:D,MATCH($C1275,'Policy Characteristics'!$C:$C,0))),"",INDEX('Policy Characteristics'!D:D,MATCH($C1275,'Policy Characteristics'!$C:$C,0)))</f>
        <v>Hydrogen Combustion</v>
      </c>
      <c r="K1275" s="176" t="str">
        <f>IF(ISBLANK(INDEX('Policy Characteristics'!E:E,MATCH($C1275,'Policy Characteristics'!$C:$C,0))),"",INDEX('Policy Characteristics'!E:E,MATCH($C1275,'Policy Characteristics'!$C:$C,0)))</f>
        <v>indst shift to hydrogen</v>
      </c>
      <c r="L1275" s="176">
        <f>IF(ISBLANK(INDEX('Policy Characteristics'!F:F,MATCH($C1275,'Policy Characteristics'!$C:$C,0))),"",INDEX('Policy Characteristics'!F:F,MATCH($C1275,'Policy Characteristics'!$C:$C,0)))</f>
        <v>0</v>
      </c>
      <c r="M1275" s="176">
        <f>IF(ISBLANK(INDEX('Policy Characteristics'!G:G,MATCH($C1275,'Policy Characteristics'!$C:$C,0))),"",INDEX('Policy Characteristics'!G:G,MATCH($C1275,'Policy Characteristics'!$C:$C,0)))</f>
        <v>1</v>
      </c>
      <c r="N1275" s="176">
        <f>IF(ISBLANK(INDEX('Policy Characteristics'!H:H,MATCH($C1275,'Policy Characteristics'!$C:$C,0))),"",INDEX('Policy Characteristics'!H:H,MATCH($C1275,'Policy Characteristics'!$C:$C,0)))</f>
        <v>0.01</v>
      </c>
      <c r="O1275" s="176" t="str">
        <f>IF(ISBLANK(INDEX('Policy Characteristics'!I:I,MATCH($C1275,'Policy Characteristics'!$C:$C,0))),"",INDEX('Policy Characteristics'!I:I,MATCH($C1275,'Policy Characteristics'!$C:$C,0)))</f>
        <v>% of fuel shifted</v>
      </c>
      <c r="P1275" s="176" t="str">
        <f>IF(ISBLANK(INDEX('Policy Characteristics'!J:J,MATCH($C1275,'Policy Characteristics'!$C:$C,0))),"",INDEX('Policy Characteristics'!J:J,MATCH($C1275,'Policy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75" s="176" t="str">
        <f>IF(ISBLANK(INDEX('Policy Characteristics'!K:K,MATCH($C1275,'Policy Characteristics'!$C:$C,0))),"",INDEX('Policy Characteristics'!K:K,MATCH($C1275,'Policy Characteristics'!$C:$C,0)))</f>
        <v>industry-ag-main.html#fuel-switching</v>
      </c>
      <c r="R1275" s="176" t="str">
        <f>IF(ISBLANK(INDEX('Policy Characteristics'!L:L,MATCH($C1275,'Policy Characteristics'!$C:$C,0))),"",INDEX('Policy Characteristics'!L:L,MATCH($C1275,'Policy Characteristics'!$C:$C,0)))</f>
        <v>industry-elec-and-hydrogen.html</v>
      </c>
    </row>
    <row r="1276" spans="1:18" s="2" customFormat="1" x14ac:dyDescent="0.25">
      <c r="A1276" s="176" t="str">
        <f>IF(ISBLANK(INDEX('Policy Characteristics'!A:A,MATCH($C1276,'Policy Characteristics'!$C:$C,0))),"",INDEX('Policy Characteristics'!A:A,MATCH($C1276,'Policy Characteristics'!$C:$C,0)))</f>
        <v>Industry</v>
      </c>
      <c r="B1276" s="184" t="str">
        <f>IF(ISBLANK(INDEX('Policy Characteristics'!B:B,MATCH($C1276,'Policy Characteristics'!$C:$C,0))),"",INDEX('Policy Characteristics'!B:B,MATCH($C1276,'Policy Characteristics'!$C:$C,0)))</f>
        <v>Hydrogen Combustion</v>
      </c>
      <c r="C1276" s="176" t="str">
        <f t="shared" si="46"/>
        <v>Fraction of Eligible Industrial Energy Use Shifted to Hydrogen</v>
      </c>
      <c r="D1276" s="6" t="s">
        <v>1955</v>
      </c>
      <c r="E1276" s="1" t="s">
        <v>2302</v>
      </c>
      <c r="F1276" t="s">
        <v>1958</v>
      </c>
      <c r="G1276" s="47" t="s">
        <v>2309</v>
      </c>
      <c r="H1276" s="44">
        <v>2222</v>
      </c>
      <c r="I1276" s="197" t="s">
        <v>44</v>
      </c>
      <c r="J1276" s="177" t="str">
        <f>IF(ISBLANK(INDEX('Policy Characteristics'!D:D,MATCH($C1276,'Policy Characteristics'!$C:$C,0))),"",INDEX('Policy Characteristics'!D:D,MATCH($C1276,'Policy Characteristics'!$C:$C,0)))</f>
        <v>Hydrogen Combustion</v>
      </c>
      <c r="K1276" s="176" t="str">
        <f>IF(ISBLANK(INDEX('Policy Characteristics'!E:E,MATCH($C1276,'Policy Characteristics'!$C:$C,0))),"",INDEX('Policy Characteristics'!E:E,MATCH($C1276,'Policy Characteristics'!$C:$C,0)))</f>
        <v>indst shift to hydrogen</v>
      </c>
      <c r="L1276" s="176">
        <f>IF(ISBLANK(INDEX('Policy Characteristics'!F:F,MATCH($C1276,'Policy Characteristics'!$C:$C,0))),"",INDEX('Policy Characteristics'!F:F,MATCH($C1276,'Policy Characteristics'!$C:$C,0)))</f>
        <v>0</v>
      </c>
      <c r="M1276" s="176">
        <f>IF(ISBLANK(INDEX('Policy Characteristics'!G:G,MATCH($C1276,'Policy Characteristics'!$C:$C,0))),"",INDEX('Policy Characteristics'!G:G,MATCH($C1276,'Policy Characteristics'!$C:$C,0)))</f>
        <v>1</v>
      </c>
      <c r="N1276" s="176">
        <f>IF(ISBLANK(INDEX('Policy Characteristics'!H:H,MATCH($C1276,'Policy Characteristics'!$C:$C,0))),"",INDEX('Policy Characteristics'!H:H,MATCH($C1276,'Policy Characteristics'!$C:$C,0)))</f>
        <v>0.01</v>
      </c>
      <c r="O1276" s="176" t="str">
        <f>IF(ISBLANK(INDEX('Policy Characteristics'!I:I,MATCH($C1276,'Policy Characteristics'!$C:$C,0))),"",INDEX('Policy Characteristics'!I:I,MATCH($C1276,'Policy Characteristics'!$C:$C,0)))</f>
        <v>% of fuel shifted</v>
      </c>
      <c r="P1276" s="176" t="str">
        <f>IF(ISBLANK(INDEX('Policy Characteristics'!J:J,MATCH($C1276,'Policy Characteristics'!$C:$C,0))),"",INDEX('Policy Characteristics'!J:J,MATCH($C1276,'Policy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76" s="176" t="str">
        <f>IF(ISBLANK(INDEX('Policy Characteristics'!K:K,MATCH($C1276,'Policy Characteristics'!$C:$C,0))),"",INDEX('Policy Characteristics'!K:K,MATCH($C1276,'Policy Characteristics'!$C:$C,0)))</f>
        <v>industry-ag-main.html#fuel-switching</v>
      </c>
      <c r="R1276" s="176" t="str">
        <f>IF(ISBLANK(INDEX('Policy Characteristics'!L:L,MATCH($C1276,'Policy Characteristics'!$C:$C,0))),"",INDEX('Policy Characteristics'!L:L,MATCH($C1276,'Policy Characteristics'!$C:$C,0)))</f>
        <v>industry-elec-and-hydrogen.html</v>
      </c>
    </row>
    <row r="1277" spans="1:18" s="2" customFormat="1" x14ac:dyDescent="0.25">
      <c r="A1277" s="176" t="str">
        <f>IF(ISBLANK(INDEX('Policy Characteristics'!A:A,MATCH($C1277,'Policy Characteristics'!$C:$C,0))),"",INDEX('Policy Characteristics'!A:A,MATCH($C1277,'Policy Characteristics'!$C:$C,0)))</f>
        <v>Industry</v>
      </c>
      <c r="B1277" s="184" t="str">
        <f>IF(ISBLANK(INDEX('Policy Characteristics'!B:B,MATCH($C1277,'Policy Characteristics'!$C:$C,0))),"",INDEX('Policy Characteristics'!B:B,MATCH($C1277,'Policy Characteristics'!$C:$C,0)))</f>
        <v>Hydrogen Combustion</v>
      </c>
      <c r="C1277" s="176" t="str">
        <f t="shared" si="46"/>
        <v>Fraction of Eligible Industrial Energy Use Shifted to Hydrogen</v>
      </c>
      <c r="D1277" s="6" t="s">
        <v>1955</v>
      </c>
      <c r="E1277" s="1" t="s">
        <v>2303</v>
      </c>
      <c r="F1277" t="s">
        <v>1958</v>
      </c>
      <c r="G1277" s="47" t="s">
        <v>2310</v>
      </c>
      <c r="H1277" s="44">
        <v>2223</v>
      </c>
      <c r="I1277" s="197" t="s">
        <v>44</v>
      </c>
      <c r="J1277" s="177" t="str">
        <f>IF(ISBLANK(INDEX('Policy Characteristics'!D:D,MATCH($C1277,'Policy Characteristics'!$C:$C,0))),"",INDEX('Policy Characteristics'!D:D,MATCH($C1277,'Policy Characteristics'!$C:$C,0)))</f>
        <v>Hydrogen Combustion</v>
      </c>
      <c r="K1277" s="176" t="str">
        <f>IF(ISBLANK(INDEX('Policy Characteristics'!E:E,MATCH($C1277,'Policy Characteristics'!$C:$C,0))),"",INDEX('Policy Characteristics'!E:E,MATCH($C1277,'Policy Characteristics'!$C:$C,0)))</f>
        <v>indst shift to hydrogen</v>
      </c>
      <c r="L1277" s="176">
        <f>IF(ISBLANK(INDEX('Policy Characteristics'!F:F,MATCH($C1277,'Policy Characteristics'!$C:$C,0))),"",INDEX('Policy Characteristics'!F:F,MATCH($C1277,'Policy Characteristics'!$C:$C,0)))</f>
        <v>0</v>
      </c>
      <c r="M1277" s="176">
        <f>IF(ISBLANK(INDEX('Policy Characteristics'!G:G,MATCH($C1277,'Policy Characteristics'!$C:$C,0))),"",INDEX('Policy Characteristics'!G:G,MATCH($C1277,'Policy Characteristics'!$C:$C,0)))</f>
        <v>1</v>
      </c>
      <c r="N1277" s="176">
        <f>IF(ISBLANK(INDEX('Policy Characteristics'!H:H,MATCH($C1277,'Policy Characteristics'!$C:$C,0))),"",INDEX('Policy Characteristics'!H:H,MATCH($C1277,'Policy Characteristics'!$C:$C,0)))</f>
        <v>0.01</v>
      </c>
      <c r="O1277" s="176" t="str">
        <f>IF(ISBLANK(INDEX('Policy Characteristics'!I:I,MATCH($C1277,'Policy Characteristics'!$C:$C,0))),"",INDEX('Policy Characteristics'!I:I,MATCH($C1277,'Policy Characteristics'!$C:$C,0)))</f>
        <v>% of fuel shifted</v>
      </c>
      <c r="P1277" s="176" t="str">
        <f>IF(ISBLANK(INDEX('Policy Characteristics'!J:J,MATCH($C1277,'Policy Characteristics'!$C:$C,0))),"",INDEX('Policy Characteristics'!J:J,MATCH($C1277,'Policy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77" s="176" t="str">
        <f>IF(ISBLANK(INDEX('Policy Characteristics'!K:K,MATCH($C1277,'Policy Characteristics'!$C:$C,0))),"",INDEX('Policy Characteristics'!K:K,MATCH($C1277,'Policy Characteristics'!$C:$C,0)))</f>
        <v>industry-ag-main.html#fuel-switching</v>
      </c>
      <c r="R1277" s="176" t="str">
        <f>IF(ISBLANK(INDEX('Policy Characteristics'!L:L,MATCH($C1277,'Policy Characteristics'!$C:$C,0))),"",INDEX('Policy Characteristics'!L:L,MATCH($C1277,'Policy Characteristics'!$C:$C,0)))</f>
        <v>industry-elec-and-hydrogen.html</v>
      </c>
    </row>
    <row r="1278" spans="1:18" s="2" customFormat="1" x14ac:dyDescent="0.25">
      <c r="A1278" s="176" t="str">
        <f>IF(ISBLANK(INDEX('Policy Characteristics'!A:A,MATCH($C1278,'Policy Characteristics'!$C:$C,0))),"",INDEX('Policy Characteristics'!A:A,MATCH($C1278,'Policy Characteristics'!$C:$C,0)))</f>
        <v>Industry</v>
      </c>
      <c r="B1278" s="184" t="str">
        <f>IF(ISBLANK(INDEX('Policy Characteristics'!B:B,MATCH($C1278,'Policy Characteristics'!$C:$C,0))),"",INDEX('Policy Characteristics'!B:B,MATCH($C1278,'Policy Characteristics'!$C:$C,0)))</f>
        <v>Hydrogen Combustion</v>
      </c>
      <c r="C1278" s="176" t="str">
        <f t="shared" si="46"/>
        <v>Fraction of Eligible Industrial Energy Use Shifted to Hydrogen</v>
      </c>
      <c r="D1278" s="6" t="s">
        <v>1955</v>
      </c>
      <c r="E1278" s="1" t="s">
        <v>2304</v>
      </c>
      <c r="F1278" t="s">
        <v>1958</v>
      </c>
      <c r="G1278" s="47" t="s">
        <v>2311</v>
      </c>
      <c r="H1278" s="44">
        <v>2224</v>
      </c>
      <c r="I1278" s="197" t="s">
        <v>44</v>
      </c>
      <c r="J1278" s="177" t="str">
        <f>IF(ISBLANK(INDEX('Policy Characteristics'!D:D,MATCH($C1278,'Policy Characteristics'!$C:$C,0))),"",INDEX('Policy Characteristics'!D:D,MATCH($C1278,'Policy Characteristics'!$C:$C,0)))</f>
        <v>Hydrogen Combustion</v>
      </c>
      <c r="K1278" s="176" t="str">
        <f>IF(ISBLANK(INDEX('Policy Characteristics'!E:E,MATCH($C1278,'Policy Characteristics'!$C:$C,0))),"",INDEX('Policy Characteristics'!E:E,MATCH($C1278,'Policy Characteristics'!$C:$C,0)))</f>
        <v>indst shift to hydrogen</v>
      </c>
      <c r="L1278" s="176">
        <f>IF(ISBLANK(INDEX('Policy Characteristics'!F:F,MATCH($C1278,'Policy Characteristics'!$C:$C,0))),"",INDEX('Policy Characteristics'!F:F,MATCH($C1278,'Policy Characteristics'!$C:$C,0)))</f>
        <v>0</v>
      </c>
      <c r="M1278" s="176">
        <f>IF(ISBLANK(INDEX('Policy Characteristics'!G:G,MATCH($C1278,'Policy Characteristics'!$C:$C,0))),"",INDEX('Policy Characteristics'!G:G,MATCH($C1278,'Policy Characteristics'!$C:$C,0)))</f>
        <v>1</v>
      </c>
      <c r="N1278" s="176">
        <f>IF(ISBLANK(INDEX('Policy Characteristics'!H:H,MATCH($C1278,'Policy Characteristics'!$C:$C,0))),"",INDEX('Policy Characteristics'!H:H,MATCH($C1278,'Policy Characteristics'!$C:$C,0)))</f>
        <v>0.01</v>
      </c>
      <c r="O1278" s="176" t="str">
        <f>IF(ISBLANK(INDEX('Policy Characteristics'!I:I,MATCH($C1278,'Policy Characteristics'!$C:$C,0))),"",INDEX('Policy Characteristics'!I:I,MATCH($C1278,'Policy Characteristics'!$C:$C,0)))</f>
        <v>% of fuel shifted</v>
      </c>
      <c r="P1278" s="176" t="str">
        <f>IF(ISBLANK(INDEX('Policy Characteristics'!J:J,MATCH($C1278,'Policy Characteristics'!$C:$C,0))),"",INDEX('Policy Characteristics'!J:J,MATCH($C1278,'Policy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78" s="176" t="str">
        <f>IF(ISBLANK(INDEX('Policy Characteristics'!K:K,MATCH($C1278,'Policy Characteristics'!$C:$C,0))),"",INDEX('Policy Characteristics'!K:K,MATCH($C1278,'Policy Characteristics'!$C:$C,0)))</f>
        <v>industry-ag-main.html#fuel-switching</v>
      </c>
      <c r="R1278" s="176" t="str">
        <f>IF(ISBLANK(INDEX('Policy Characteristics'!L:L,MATCH($C1278,'Policy Characteristics'!$C:$C,0))),"",INDEX('Policy Characteristics'!L:L,MATCH($C1278,'Policy Characteristics'!$C:$C,0)))</f>
        <v>industry-elec-and-hydrogen.html</v>
      </c>
    </row>
    <row r="1279" spans="1:18" s="2" customFormat="1" x14ac:dyDescent="0.25">
      <c r="A1279" s="176" t="str">
        <f>IF(ISBLANK(INDEX('Policy Characteristics'!A:A,MATCH($C1279,'Policy Characteristics'!$C:$C,0))),"",INDEX('Policy Characteristics'!A:A,MATCH($C1279,'Policy Characteristics'!$C:$C,0)))</f>
        <v>Industry</v>
      </c>
      <c r="B1279" s="184" t="str">
        <f>IF(ISBLANK(INDEX('Policy Characteristics'!B:B,MATCH($C1279,'Policy Characteristics'!$C:$C,0))),"",INDEX('Policy Characteristics'!B:B,MATCH($C1279,'Policy Characteristics'!$C:$C,0)))</f>
        <v>Hydrogen Combustion</v>
      </c>
      <c r="C1279" s="176" t="str">
        <f t="shared" si="46"/>
        <v>Fraction of Eligible Industrial Energy Use Shifted to Hydrogen</v>
      </c>
      <c r="D1279" s="6" t="s">
        <v>1955</v>
      </c>
      <c r="E1279" s="1" t="s">
        <v>2444</v>
      </c>
      <c r="F1279" t="s">
        <v>1958</v>
      </c>
      <c r="G1279" s="47" t="s">
        <v>2444</v>
      </c>
      <c r="H1279" s="44">
        <v>2225</v>
      </c>
      <c r="I1279" s="197" t="s">
        <v>44</v>
      </c>
      <c r="J1279" s="177" t="str">
        <f>IF(ISBLANK(INDEX('Policy Characteristics'!D:D,MATCH($C1279,'Policy Characteristics'!$C:$C,0))),"",INDEX('Policy Characteristics'!D:D,MATCH($C1279,'Policy Characteristics'!$C:$C,0)))</f>
        <v>Hydrogen Combustion</v>
      </c>
      <c r="K1279" s="176" t="str">
        <f>IF(ISBLANK(INDEX('Policy Characteristics'!E:E,MATCH($C1279,'Policy Characteristics'!$C:$C,0))),"",INDEX('Policy Characteristics'!E:E,MATCH($C1279,'Policy Characteristics'!$C:$C,0)))</f>
        <v>indst shift to hydrogen</v>
      </c>
      <c r="L1279" s="176">
        <f>IF(ISBLANK(INDEX('Policy Characteristics'!F:F,MATCH($C1279,'Policy Characteristics'!$C:$C,0))),"",INDEX('Policy Characteristics'!F:F,MATCH($C1279,'Policy Characteristics'!$C:$C,0)))</f>
        <v>0</v>
      </c>
      <c r="M1279" s="176">
        <f>IF(ISBLANK(INDEX('Policy Characteristics'!G:G,MATCH($C1279,'Policy Characteristics'!$C:$C,0))),"",INDEX('Policy Characteristics'!G:G,MATCH($C1279,'Policy Characteristics'!$C:$C,0)))</f>
        <v>1</v>
      </c>
      <c r="N1279" s="176">
        <f>IF(ISBLANK(INDEX('Policy Characteristics'!H:H,MATCH($C1279,'Policy Characteristics'!$C:$C,0))),"",INDEX('Policy Characteristics'!H:H,MATCH($C1279,'Policy Characteristics'!$C:$C,0)))</f>
        <v>0.01</v>
      </c>
      <c r="O1279" s="176" t="str">
        <f>IF(ISBLANK(INDEX('Policy Characteristics'!I:I,MATCH($C1279,'Policy Characteristics'!$C:$C,0))),"",INDEX('Policy Characteristics'!I:I,MATCH($C1279,'Policy Characteristics'!$C:$C,0)))</f>
        <v>% of fuel shifted</v>
      </c>
      <c r="P1279" s="176" t="str">
        <f>IF(ISBLANK(INDEX('Policy Characteristics'!J:J,MATCH($C1279,'Policy Characteristics'!$C:$C,0))),"",INDEX('Policy Characteristics'!J:J,MATCH($C1279,'Policy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79" s="176" t="str">
        <f>IF(ISBLANK(INDEX('Policy Characteristics'!K:K,MATCH($C1279,'Policy Characteristics'!$C:$C,0))),"",INDEX('Policy Characteristics'!K:K,MATCH($C1279,'Policy Characteristics'!$C:$C,0)))</f>
        <v>industry-ag-main.html#fuel-switching</v>
      </c>
      <c r="R1279" s="176" t="str">
        <f>IF(ISBLANK(INDEX('Policy Characteristics'!L:L,MATCH($C1279,'Policy Characteristics'!$C:$C,0))),"",INDEX('Policy Characteristics'!L:L,MATCH($C1279,'Policy Characteristics'!$C:$C,0)))</f>
        <v>industry-elec-and-hydrogen.html</v>
      </c>
    </row>
    <row r="1280" spans="1:18" s="2" customFormat="1" x14ac:dyDescent="0.25">
      <c r="A1280" s="176" t="str">
        <f>IF(ISBLANK(INDEX('Policy Characteristics'!A:A,MATCH($C1280,'Policy Characteristics'!$C:$C,0))),"",INDEX('Policy Characteristics'!A:A,MATCH($C1280,'Policy Characteristics'!$C:$C,0)))</f>
        <v>Industry</v>
      </c>
      <c r="B1280" s="184" t="str">
        <f>IF(ISBLANK(INDEX('Policy Characteristics'!B:B,MATCH($C1280,'Policy Characteristics'!$C:$C,0))),"",INDEX('Policy Characteristics'!B:B,MATCH($C1280,'Policy Characteristics'!$C:$C,0)))</f>
        <v>Hydrogen Combustion</v>
      </c>
      <c r="C1280" s="176" t="str">
        <f t="shared" si="46"/>
        <v>Fraction of Eligible Industrial Energy Use Shifted to Hydrogen</v>
      </c>
      <c r="D1280" s="6" t="s">
        <v>1956</v>
      </c>
      <c r="E1280" s="1" t="s">
        <v>2298</v>
      </c>
      <c r="F1280" t="s">
        <v>1917</v>
      </c>
      <c r="G1280" s="47" t="s">
        <v>2305</v>
      </c>
      <c r="H1280" s="44">
        <v>2226</v>
      </c>
      <c r="I1280" s="197" t="s">
        <v>44</v>
      </c>
      <c r="J1280" s="177" t="str">
        <f>IF(ISBLANK(INDEX('Policy Characteristics'!D:D,MATCH($C1280,'Policy Characteristics'!$C:$C,0))),"",INDEX('Policy Characteristics'!D:D,MATCH($C1280,'Policy Characteristics'!$C:$C,0)))</f>
        <v>Hydrogen Combustion</v>
      </c>
      <c r="K1280" s="176" t="str">
        <f>IF(ISBLANK(INDEX('Policy Characteristics'!E:E,MATCH($C1280,'Policy Characteristics'!$C:$C,0))),"",INDEX('Policy Characteristics'!E:E,MATCH($C1280,'Policy Characteristics'!$C:$C,0)))</f>
        <v>indst shift to hydrogen</v>
      </c>
      <c r="L1280" s="176">
        <f>IF(ISBLANK(INDEX('Policy Characteristics'!F:F,MATCH($C1280,'Policy Characteristics'!$C:$C,0))),"",INDEX('Policy Characteristics'!F:F,MATCH($C1280,'Policy Characteristics'!$C:$C,0)))</f>
        <v>0</v>
      </c>
      <c r="M1280" s="176">
        <f>IF(ISBLANK(INDEX('Policy Characteristics'!G:G,MATCH($C1280,'Policy Characteristics'!$C:$C,0))),"",INDEX('Policy Characteristics'!G:G,MATCH($C1280,'Policy Characteristics'!$C:$C,0)))</f>
        <v>1</v>
      </c>
      <c r="N1280" s="176">
        <f>IF(ISBLANK(INDEX('Policy Characteristics'!H:H,MATCH($C1280,'Policy Characteristics'!$C:$C,0))),"",INDEX('Policy Characteristics'!H:H,MATCH($C1280,'Policy Characteristics'!$C:$C,0)))</f>
        <v>0.01</v>
      </c>
      <c r="O1280" s="176" t="str">
        <f>IF(ISBLANK(INDEX('Policy Characteristics'!I:I,MATCH($C1280,'Policy Characteristics'!$C:$C,0))),"",INDEX('Policy Characteristics'!I:I,MATCH($C1280,'Policy Characteristics'!$C:$C,0)))</f>
        <v>% of fuel shifted</v>
      </c>
      <c r="P1280" s="176" t="str">
        <f>IF(ISBLANK(INDEX('Policy Characteristics'!J:J,MATCH($C1280,'Policy Characteristics'!$C:$C,0))),"",INDEX('Policy Characteristics'!J:J,MATCH($C1280,'Policy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80" s="176" t="str">
        <f>IF(ISBLANK(INDEX('Policy Characteristics'!K:K,MATCH($C1280,'Policy Characteristics'!$C:$C,0))),"",INDEX('Policy Characteristics'!K:K,MATCH($C1280,'Policy Characteristics'!$C:$C,0)))</f>
        <v>industry-ag-main.html#fuel-switching</v>
      </c>
      <c r="R1280" s="176" t="str">
        <f>IF(ISBLANK(INDEX('Policy Characteristics'!L:L,MATCH($C1280,'Policy Characteristics'!$C:$C,0))),"",INDEX('Policy Characteristics'!L:L,MATCH($C1280,'Policy Characteristics'!$C:$C,0)))</f>
        <v>industry-elec-and-hydrogen.html</v>
      </c>
    </row>
    <row r="1281" spans="1:18" s="2" customFormat="1" x14ac:dyDescent="0.25">
      <c r="A1281" s="176" t="str">
        <f>IF(ISBLANK(INDEX('Policy Characteristics'!A:A,MATCH($C1281,'Policy Characteristics'!$C:$C,0))),"",INDEX('Policy Characteristics'!A:A,MATCH($C1281,'Policy Characteristics'!$C:$C,0)))</f>
        <v>Industry</v>
      </c>
      <c r="B1281" s="184" t="str">
        <f>IF(ISBLANK(INDEX('Policy Characteristics'!B:B,MATCH($C1281,'Policy Characteristics'!$C:$C,0))),"",INDEX('Policy Characteristics'!B:B,MATCH($C1281,'Policy Characteristics'!$C:$C,0)))</f>
        <v>Hydrogen Combustion</v>
      </c>
      <c r="C1281" s="176" t="str">
        <f t="shared" si="46"/>
        <v>Fraction of Eligible Industrial Energy Use Shifted to Hydrogen</v>
      </c>
      <c r="D1281" s="6" t="s">
        <v>1956</v>
      </c>
      <c r="E1281" s="1" t="s">
        <v>2299</v>
      </c>
      <c r="F1281" t="s">
        <v>1917</v>
      </c>
      <c r="G1281" s="47" t="s">
        <v>2306</v>
      </c>
      <c r="H1281" s="44">
        <v>2227</v>
      </c>
      <c r="I1281" s="197" t="s">
        <v>44</v>
      </c>
      <c r="J1281" s="177" t="str">
        <f>IF(ISBLANK(INDEX('Policy Characteristics'!D:D,MATCH($C1281,'Policy Characteristics'!$C:$C,0))),"",INDEX('Policy Characteristics'!D:D,MATCH($C1281,'Policy Characteristics'!$C:$C,0)))</f>
        <v>Hydrogen Combustion</v>
      </c>
      <c r="K1281" s="176" t="str">
        <f>IF(ISBLANK(INDEX('Policy Characteristics'!E:E,MATCH($C1281,'Policy Characteristics'!$C:$C,0))),"",INDEX('Policy Characteristics'!E:E,MATCH($C1281,'Policy Characteristics'!$C:$C,0)))</f>
        <v>indst shift to hydrogen</v>
      </c>
      <c r="L1281" s="176">
        <f>IF(ISBLANK(INDEX('Policy Characteristics'!F:F,MATCH($C1281,'Policy Characteristics'!$C:$C,0))),"",INDEX('Policy Characteristics'!F:F,MATCH($C1281,'Policy Characteristics'!$C:$C,0)))</f>
        <v>0</v>
      </c>
      <c r="M1281" s="176">
        <f>IF(ISBLANK(INDEX('Policy Characteristics'!G:G,MATCH($C1281,'Policy Characteristics'!$C:$C,0))),"",INDEX('Policy Characteristics'!G:G,MATCH($C1281,'Policy Characteristics'!$C:$C,0)))</f>
        <v>1</v>
      </c>
      <c r="N1281" s="176">
        <f>IF(ISBLANK(INDEX('Policy Characteristics'!H:H,MATCH($C1281,'Policy Characteristics'!$C:$C,0))),"",INDEX('Policy Characteristics'!H:H,MATCH($C1281,'Policy Characteristics'!$C:$C,0)))</f>
        <v>0.01</v>
      </c>
      <c r="O1281" s="176" t="str">
        <f>IF(ISBLANK(INDEX('Policy Characteristics'!I:I,MATCH($C1281,'Policy Characteristics'!$C:$C,0))),"",INDEX('Policy Characteristics'!I:I,MATCH($C1281,'Policy Characteristics'!$C:$C,0)))</f>
        <v>% of fuel shifted</v>
      </c>
      <c r="P1281" s="176" t="str">
        <f>IF(ISBLANK(INDEX('Policy Characteristics'!J:J,MATCH($C1281,'Policy Characteristics'!$C:$C,0))),"",INDEX('Policy Characteristics'!J:J,MATCH($C1281,'Policy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81" s="176" t="str">
        <f>IF(ISBLANK(INDEX('Policy Characteristics'!K:K,MATCH($C1281,'Policy Characteristics'!$C:$C,0))),"",INDEX('Policy Characteristics'!K:K,MATCH($C1281,'Policy Characteristics'!$C:$C,0)))</f>
        <v>industry-ag-main.html#fuel-switching</v>
      </c>
      <c r="R1281" s="176" t="str">
        <f>IF(ISBLANK(INDEX('Policy Characteristics'!L:L,MATCH($C1281,'Policy Characteristics'!$C:$C,0))),"",INDEX('Policy Characteristics'!L:L,MATCH($C1281,'Policy Characteristics'!$C:$C,0)))</f>
        <v>industry-elec-and-hydrogen.html</v>
      </c>
    </row>
    <row r="1282" spans="1:18" s="2" customFormat="1" x14ac:dyDescent="0.25">
      <c r="A1282" s="176" t="str">
        <f>IF(ISBLANK(INDEX('Policy Characteristics'!A:A,MATCH($C1282,'Policy Characteristics'!$C:$C,0))),"",INDEX('Policy Characteristics'!A:A,MATCH($C1282,'Policy Characteristics'!$C:$C,0)))</f>
        <v>Industry</v>
      </c>
      <c r="B1282" s="184" t="str">
        <f>IF(ISBLANK(INDEX('Policy Characteristics'!B:B,MATCH($C1282,'Policy Characteristics'!$C:$C,0))),"",INDEX('Policy Characteristics'!B:B,MATCH($C1282,'Policy Characteristics'!$C:$C,0)))</f>
        <v>Hydrogen Combustion</v>
      </c>
      <c r="C1282" s="176" t="str">
        <f t="shared" ref="C1282:C1287" si="47">C$1088</f>
        <v>Fraction of Eligible Industrial Energy Use Shifted to Hydrogen</v>
      </c>
      <c r="D1282" s="6" t="s">
        <v>1956</v>
      </c>
      <c r="E1282" s="1" t="s">
        <v>2300</v>
      </c>
      <c r="F1282" t="s">
        <v>1917</v>
      </c>
      <c r="G1282" s="47" t="s">
        <v>2307</v>
      </c>
      <c r="H1282" s="44">
        <v>2228</v>
      </c>
      <c r="I1282" s="197" t="s">
        <v>44</v>
      </c>
      <c r="J1282" s="177" t="str">
        <f>IF(ISBLANK(INDEX('Policy Characteristics'!D:D,MATCH($C1282,'Policy Characteristics'!$C:$C,0))),"",INDEX('Policy Characteristics'!D:D,MATCH($C1282,'Policy Characteristics'!$C:$C,0)))</f>
        <v>Hydrogen Combustion</v>
      </c>
      <c r="K1282" s="176" t="str">
        <f>IF(ISBLANK(INDEX('Policy Characteristics'!E:E,MATCH($C1282,'Policy Characteristics'!$C:$C,0))),"",INDEX('Policy Characteristics'!E:E,MATCH($C1282,'Policy Characteristics'!$C:$C,0)))</f>
        <v>indst shift to hydrogen</v>
      </c>
      <c r="L1282" s="176">
        <f>IF(ISBLANK(INDEX('Policy Characteristics'!F:F,MATCH($C1282,'Policy Characteristics'!$C:$C,0))),"",INDEX('Policy Characteristics'!F:F,MATCH($C1282,'Policy Characteristics'!$C:$C,0)))</f>
        <v>0</v>
      </c>
      <c r="M1282" s="176">
        <f>IF(ISBLANK(INDEX('Policy Characteristics'!G:G,MATCH($C1282,'Policy Characteristics'!$C:$C,0))),"",INDEX('Policy Characteristics'!G:G,MATCH($C1282,'Policy Characteristics'!$C:$C,0)))</f>
        <v>1</v>
      </c>
      <c r="N1282" s="176">
        <f>IF(ISBLANK(INDEX('Policy Characteristics'!H:H,MATCH($C1282,'Policy Characteristics'!$C:$C,0))),"",INDEX('Policy Characteristics'!H:H,MATCH($C1282,'Policy Characteristics'!$C:$C,0)))</f>
        <v>0.01</v>
      </c>
      <c r="O1282" s="176" t="str">
        <f>IF(ISBLANK(INDEX('Policy Characteristics'!I:I,MATCH($C1282,'Policy Characteristics'!$C:$C,0))),"",INDEX('Policy Characteristics'!I:I,MATCH($C1282,'Policy Characteristics'!$C:$C,0)))</f>
        <v>% of fuel shifted</v>
      </c>
      <c r="P1282" s="176" t="str">
        <f>IF(ISBLANK(INDEX('Policy Characteristics'!J:J,MATCH($C1282,'Policy Characteristics'!$C:$C,0))),"",INDEX('Policy Characteristics'!J:J,MATCH($C1282,'Policy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82" s="176" t="str">
        <f>IF(ISBLANK(INDEX('Policy Characteristics'!K:K,MATCH($C1282,'Policy Characteristics'!$C:$C,0))),"",INDEX('Policy Characteristics'!K:K,MATCH($C1282,'Policy Characteristics'!$C:$C,0)))</f>
        <v>industry-ag-main.html#fuel-switching</v>
      </c>
      <c r="R1282" s="176" t="str">
        <f>IF(ISBLANK(INDEX('Policy Characteristics'!L:L,MATCH($C1282,'Policy Characteristics'!$C:$C,0))),"",INDEX('Policy Characteristics'!L:L,MATCH($C1282,'Policy Characteristics'!$C:$C,0)))</f>
        <v>industry-elec-and-hydrogen.html</v>
      </c>
    </row>
    <row r="1283" spans="1:18" s="2" customFormat="1" x14ac:dyDescent="0.25">
      <c r="A1283" s="176" t="str">
        <f>IF(ISBLANK(INDEX('Policy Characteristics'!A:A,MATCH($C1283,'Policy Characteristics'!$C:$C,0))),"",INDEX('Policy Characteristics'!A:A,MATCH($C1283,'Policy Characteristics'!$C:$C,0)))</f>
        <v>Industry</v>
      </c>
      <c r="B1283" s="184" t="str">
        <f>IF(ISBLANK(INDEX('Policy Characteristics'!B:B,MATCH($C1283,'Policy Characteristics'!$C:$C,0))),"",INDEX('Policy Characteristics'!B:B,MATCH($C1283,'Policy Characteristics'!$C:$C,0)))</f>
        <v>Hydrogen Combustion</v>
      </c>
      <c r="C1283" s="176" t="str">
        <f t="shared" si="47"/>
        <v>Fraction of Eligible Industrial Energy Use Shifted to Hydrogen</v>
      </c>
      <c r="D1283" s="6" t="s">
        <v>1956</v>
      </c>
      <c r="E1283" s="1" t="s">
        <v>2301</v>
      </c>
      <c r="F1283" t="s">
        <v>1917</v>
      </c>
      <c r="G1283" s="47" t="s">
        <v>2308</v>
      </c>
      <c r="H1283" s="44">
        <v>2229</v>
      </c>
      <c r="I1283" s="197" t="s">
        <v>44</v>
      </c>
      <c r="J1283" s="177" t="str">
        <f>IF(ISBLANK(INDEX('Policy Characteristics'!D:D,MATCH($C1283,'Policy Characteristics'!$C:$C,0))),"",INDEX('Policy Characteristics'!D:D,MATCH($C1283,'Policy Characteristics'!$C:$C,0)))</f>
        <v>Hydrogen Combustion</v>
      </c>
      <c r="K1283" s="176" t="str">
        <f>IF(ISBLANK(INDEX('Policy Characteristics'!E:E,MATCH($C1283,'Policy Characteristics'!$C:$C,0))),"",INDEX('Policy Characteristics'!E:E,MATCH($C1283,'Policy Characteristics'!$C:$C,0)))</f>
        <v>indst shift to hydrogen</v>
      </c>
      <c r="L1283" s="176">
        <f>IF(ISBLANK(INDEX('Policy Characteristics'!F:F,MATCH($C1283,'Policy Characteristics'!$C:$C,0))),"",INDEX('Policy Characteristics'!F:F,MATCH($C1283,'Policy Characteristics'!$C:$C,0)))</f>
        <v>0</v>
      </c>
      <c r="M1283" s="176">
        <f>IF(ISBLANK(INDEX('Policy Characteristics'!G:G,MATCH($C1283,'Policy Characteristics'!$C:$C,0))),"",INDEX('Policy Characteristics'!G:G,MATCH($C1283,'Policy Characteristics'!$C:$C,0)))</f>
        <v>1</v>
      </c>
      <c r="N1283" s="176">
        <f>IF(ISBLANK(INDEX('Policy Characteristics'!H:H,MATCH($C1283,'Policy Characteristics'!$C:$C,0))),"",INDEX('Policy Characteristics'!H:H,MATCH($C1283,'Policy Characteristics'!$C:$C,0)))</f>
        <v>0.01</v>
      </c>
      <c r="O1283" s="176" t="str">
        <f>IF(ISBLANK(INDEX('Policy Characteristics'!I:I,MATCH($C1283,'Policy Characteristics'!$C:$C,0))),"",INDEX('Policy Characteristics'!I:I,MATCH($C1283,'Policy Characteristics'!$C:$C,0)))</f>
        <v>% of fuel shifted</v>
      </c>
      <c r="P1283" s="176" t="str">
        <f>IF(ISBLANK(INDEX('Policy Characteristics'!J:J,MATCH($C1283,'Policy Characteristics'!$C:$C,0))),"",INDEX('Policy Characteristics'!J:J,MATCH($C1283,'Policy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83" s="176" t="str">
        <f>IF(ISBLANK(INDEX('Policy Characteristics'!K:K,MATCH($C1283,'Policy Characteristics'!$C:$C,0))),"",INDEX('Policy Characteristics'!K:K,MATCH($C1283,'Policy Characteristics'!$C:$C,0)))</f>
        <v>industry-ag-main.html#fuel-switching</v>
      </c>
      <c r="R1283" s="176" t="str">
        <f>IF(ISBLANK(INDEX('Policy Characteristics'!L:L,MATCH($C1283,'Policy Characteristics'!$C:$C,0))),"",INDEX('Policy Characteristics'!L:L,MATCH($C1283,'Policy Characteristics'!$C:$C,0)))</f>
        <v>industry-elec-and-hydrogen.html</v>
      </c>
    </row>
    <row r="1284" spans="1:18" s="2" customFormat="1" x14ac:dyDescent="0.25">
      <c r="A1284" s="176" t="str">
        <f>IF(ISBLANK(INDEX('Policy Characteristics'!A:A,MATCH($C1284,'Policy Characteristics'!$C:$C,0))),"",INDEX('Policy Characteristics'!A:A,MATCH($C1284,'Policy Characteristics'!$C:$C,0)))</f>
        <v>Industry</v>
      </c>
      <c r="B1284" s="184" t="str">
        <f>IF(ISBLANK(INDEX('Policy Characteristics'!B:B,MATCH($C1284,'Policy Characteristics'!$C:$C,0))),"",INDEX('Policy Characteristics'!B:B,MATCH($C1284,'Policy Characteristics'!$C:$C,0)))</f>
        <v>Hydrogen Combustion</v>
      </c>
      <c r="C1284" s="176" t="str">
        <f t="shared" si="47"/>
        <v>Fraction of Eligible Industrial Energy Use Shifted to Hydrogen</v>
      </c>
      <c r="D1284" s="6" t="s">
        <v>1956</v>
      </c>
      <c r="E1284" s="1" t="s">
        <v>2302</v>
      </c>
      <c r="F1284" t="s">
        <v>1917</v>
      </c>
      <c r="G1284" s="47" t="s">
        <v>2309</v>
      </c>
      <c r="H1284" s="44">
        <v>2230</v>
      </c>
      <c r="I1284" s="197" t="s">
        <v>44</v>
      </c>
      <c r="J1284" s="177" t="str">
        <f>IF(ISBLANK(INDEX('Policy Characteristics'!D:D,MATCH($C1284,'Policy Characteristics'!$C:$C,0))),"",INDEX('Policy Characteristics'!D:D,MATCH($C1284,'Policy Characteristics'!$C:$C,0)))</f>
        <v>Hydrogen Combustion</v>
      </c>
      <c r="K1284" s="176" t="str">
        <f>IF(ISBLANK(INDEX('Policy Characteristics'!E:E,MATCH($C1284,'Policy Characteristics'!$C:$C,0))),"",INDEX('Policy Characteristics'!E:E,MATCH($C1284,'Policy Characteristics'!$C:$C,0)))</f>
        <v>indst shift to hydrogen</v>
      </c>
      <c r="L1284" s="176">
        <f>IF(ISBLANK(INDEX('Policy Characteristics'!F:F,MATCH($C1284,'Policy Characteristics'!$C:$C,0))),"",INDEX('Policy Characteristics'!F:F,MATCH($C1284,'Policy Characteristics'!$C:$C,0)))</f>
        <v>0</v>
      </c>
      <c r="M1284" s="176">
        <f>IF(ISBLANK(INDEX('Policy Characteristics'!G:G,MATCH($C1284,'Policy Characteristics'!$C:$C,0))),"",INDEX('Policy Characteristics'!G:G,MATCH($C1284,'Policy Characteristics'!$C:$C,0)))</f>
        <v>1</v>
      </c>
      <c r="N1284" s="176">
        <f>IF(ISBLANK(INDEX('Policy Characteristics'!H:H,MATCH($C1284,'Policy Characteristics'!$C:$C,0))),"",INDEX('Policy Characteristics'!H:H,MATCH($C1284,'Policy Characteristics'!$C:$C,0)))</f>
        <v>0.01</v>
      </c>
      <c r="O1284" s="176" t="str">
        <f>IF(ISBLANK(INDEX('Policy Characteristics'!I:I,MATCH($C1284,'Policy Characteristics'!$C:$C,0))),"",INDEX('Policy Characteristics'!I:I,MATCH($C1284,'Policy Characteristics'!$C:$C,0)))</f>
        <v>% of fuel shifted</v>
      </c>
      <c r="P1284" s="176" t="str">
        <f>IF(ISBLANK(INDEX('Policy Characteristics'!J:J,MATCH($C1284,'Policy Characteristics'!$C:$C,0))),"",INDEX('Policy Characteristics'!J:J,MATCH($C1284,'Policy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84" s="176" t="str">
        <f>IF(ISBLANK(INDEX('Policy Characteristics'!K:K,MATCH($C1284,'Policy Characteristics'!$C:$C,0))),"",INDEX('Policy Characteristics'!K:K,MATCH($C1284,'Policy Characteristics'!$C:$C,0)))</f>
        <v>industry-ag-main.html#fuel-switching</v>
      </c>
      <c r="R1284" s="176" t="str">
        <f>IF(ISBLANK(INDEX('Policy Characteristics'!L:L,MATCH($C1284,'Policy Characteristics'!$C:$C,0))),"",INDEX('Policy Characteristics'!L:L,MATCH($C1284,'Policy Characteristics'!$C:$C,0)))</f>
        <v>industry-elec-and-hydrogen.html</v>
      </c>
    </row>
    <row r="1285" spans="1:18" s="2" customFormat="1" x14ac:dyDescent="0.25">
      <c r="A1285" s="176" t="str">
        <f>IF(ISBLANK(INDEX('Policy Characteristics'!A:A,MATCH($C1285,'Policy Characteristics'!$C:$C,0))),"",INDEX('Policy Characteristics'!A:A,MATCH($C1285,'Policy Characteristics'!$C:$C,0)))</f>
        <v>Industry</v>
      </c>
      <c r="B1285" s="184" t="str">
        <f>IF(ISBLANK(INDEX('Policy Characteristics'!B:B,MATCH($C1285,'Policy Characteristics'!$C:$C,0))),"",INDEX('Policy Characteristics'!B:B,MATCH($C1285,'Policy Characteristics'!$C:$C,0)))</f>
        <v>Hydrogen Combustion</v>
      </c>
      <c r="C1285" s="176" t="str">
        <f t="shared" si="47"/>
        <v>Fraction of Eligible Industrial Energy Use Shifted to Hydrogen</v>
      </c>
      <c r="D1285" s="6" t="s">
        <v>1956</v>
      </c>
      <c r="E1285" s="1" t="s">
        <v>2303</v>
      </c>
      <c r="F1285" t="s">
        <v>1917</v>
      </c>
      <c r="G1285" s="47" t="s">
        <v>2310</v>
      </c>
      <c r="H1285" s="44">
        <v>2231</v>
      </c>
      <c r="I1285" s="197" t="s">
        <v>44</v>
      </c>
      <c r="J1285" s="177" t="str">
        <f>IF(ISBLANK(INDEX('Policy Characteristics'!D:D,MATCH($C1285,'Policy Characteristics'!$C:$C,0))),"",INDEX('Policy Characteristics'!D:D,MATCH($C1285,'Policy Characteristics'!$C:$C,0)))</f>
        <v>Hydrogen Combustion</v>
      </c>
      <c r="K1285" s="176" t="str">
        <f>IF(ISBLANK(INDEX('Policy Characteristics'!E:E,MATCH($C1285,'Policy Characteristics'!$C:$C,0))),"",INDEX('Policy Characteristics'!E:E,MATCH($C1285,'Policy Characteristics'!$C:$C,0)))</f>
        <v>indst shift to hydrogen</v>
      </c>
      <c r="L1285" s="176">
        <f>IF(ISBLANK(INDEX('Policy Characteristics'!F:F,MATCH($C1285,'Policy Characteristics'!$C:$C,0))),"",INDEX('Policy Characteristics'!F:F,MATCH($C1285,'Policy Characteristics'!$C:$C,0)))</f>
        <v>0</v>
      </c>
      <c r="M1285" s="176">
        <f>IF(ISBLANK(INDEX('Policy Characteristics'!G:G,MATCH($C1285,'Policy Characteristics'!$C:$C,0))),"",INDEX('Policy Characteristics'!G:G,MATCH($C1285,'Policy Characteristics'!$C:$C,0)))</f>
        <v>1</v>
      </c>
      <c r="N1285" s="176">
        <f>IF(ISBLANK(INDEX('Policy Characteristics'!H:H,MATCH($C1285,'Policy Characteristics'!$C:$C,0))),"",INDEX('Policy Characteristics'!H:H,MATCH($C1285,'Policy Characteristics'!$C:$C,0)))</f>
        <v>0.01</v>
      </c>
      <c r="O1285" s="176" t="str">
        <f>IF(ISBLANK(INDEX('Policy Characteristics'!I:I,MATCH($C1285,'Policy Characteristics'!$C:$C,0))),"",INDEX('Policy Characteristics'!I:I,MATCH($C1285,'Policy Characteristics'!$C:$C,0)))</f>
        <v>% of fuel shifted</v>
      </c>
      <c r="P1285" s="176" t="str">
        <f>IF(ISBLANK(INDEX('Policy Characteristics'!J:J,MATCH($C1285,'Policy Characteristics'!$C:$C,0))),"",INDEX('Policy Characteristics'!J:J,MATCH($C1285,'Policy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85" s="176" t="str">
        <f>IF(ISBLANK(INDEX('Policy Characteristics'!K:K,MATCH($C1285,'Policy Characteristics'!$C:$C,0))),"",INDEX('Policy Characteristics'!K:K,MATCH($C1285,'Policy Characteristics'!$C:$C,0)))</f>
        <v>industry-ag-main.html#fuel-switching</v>
      </c>
      <c r="R1285" s="176" t="str">
        <f>IF(ISBLANK(INDEX('Policy Characteristics'!L:L,MATCH($C1285,'Policy Characteristics'!$C:$C,0))),"",INDEX('Policy Characteristics'!L:L,MATCH($C1285,'Policy Characteristics'!$C:$C,0)))</f>
        <v>industry-elec-and-hydrogen.html</v>
      </c>
    </row>
    <row r="1286" spans="1:18" s="2" customFormat="1" x14ac:dyDescent="0.25">
      <c r="A1286" s="176" t="str">
        <f>IF(ISBLANK(INDEX('Policy Characteristics'!A:A,MATCH($C1286,'Policy Characteristics'!$C:$C,0))),"",INDEX('Policy Characteristics'!A:A,MATCH($C1286,'Policy Characteristics'!$C:$C,0)))</f>
        <v>Industry</v>
      </c>
      <c r="B1286" s="184" t="str">
        <f>IF(ISBLANK(INDEX('Policy Characteristics'!B:B,MATCH($C1286,'Policy Characteristics'!$C:$C,0))),"",INDEX('Policy Characteristics'!B:B,MATCH($C1286,'Policy Characteristics'!$C:$C,0)))</f>
        <v>Hydrogen Combustion</v>
      </c>
      <c r="C1286" s="176" t="str">
        <f t="shared" si="47"/>
        <v>Fraction of Eligible Industrial Energy Use Shifted to Hydrogen</v>
      </c>
      <c r="D1286" s="6" t="s">
        <v>1956</v>
      </c>
      <c r="E1286" s="1" t="s">
        <v>2304</v>
      </c>
      <c r="F1286" t="s">
        <v>1917</v>
      </c>
      <c r="G1286" s="47" t="s">
        <v>2311</v>
      </c>
      <c r="H1286" s="44">
        <v>2232</v>
      </c>
      <c r="I1286" s="197" t="s">
        <v>44</v>
      </c>
      <c r="J1286" s="177" t="str">
        <f>IF(ISBLANK(INDEX('Policy Characteristics'!D:D,MATCH($C1286,'Policy Characteristics'!$C:$C,0))),"",INDEX('Policy Characteristics'!D:D,MATCH($C1286,'Policy Characteristics'!$C:$C,0)))</f>
        <v>Hydrogen Combustion</v>
      </c>
      <c r="K1286" s="176" t="str">
        <f>IF(ISBLANK(INDEX('Policy Characteristics'!E:E,MATCH($C1286,'Policy Characteristics'!$C:$C,0))),"",INDEX('Policy Characteristics'!E:E,MATCH($C1286,'Policy Characteristics'!$C:$C,0)))</f>
        <v>indst shift to hydrogen</v>
      </c>
      <c r="L1286" s="176">
        <f>IF(ISBLANK(INDEX('Policy Characteristics'!F:F,MATCH($C1286,'Policy Characteristics'!$C:$C,0))),"",INDEX('Policy Characteristics'!F:F,MATCH($C1286,'Policy Characteristics'!$C:$C,0)))</f>
        <v>0</v>
      </c>
      <c r="M1286" s="176">
        <f>IF(ISBLANK(INDEX('Policy Characteristics'!G:G,MATCH($C1286,'Policy Characteristics'!$C:$C,0))),"",INDEX('Policy Characteristics'!G:G,MATCH($C1286,'Policy Characteristics'!$C:$C,0)))</f>
        <v>1</v>
      </c>
      <c r="N1286" s="176">
        <f>IF(ISBLANK(INDEX('Policy Characteristics'!H:H,MATCH($C1286,'Policy Characteristics'!$C:$C,0))),"",INDEX('Policy Characteristics'!H:H,MATCH($C1286,'Policy Characteristics'!$C:$C,0)))</f>
        <v>0.01</v>
      </c>
      <c r="O1286" s="176" t="str">
        <f>IF(ISBLANK(INDEX('Policy Characteristics'!I:I,MATCH($C1286,'Policy Characteristics'!$C:$C,0))),"",INDEX('Policy Characteristics'!I:I,MATCH($C1286,'Policy Characteristics'!$C:$C,0)))</f>
        <v>% of fuel shifted</v>
      </c>
      <c r="P1286" s="176" t="str">
        <f>IF(ISBLANK(INDEX('Policy Characteristics'!J:J,MATCH($C1286,'Policy Characteristics'!$C:$C,0))),"",INDEX('Policy Characteristics'!J:J,MATCH($C1286,'Policy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86" s="176" t="str">
        <f>IF(ISBLANK(INDEX('Policy Characteristics'!K:K,MATCH($C1286,'Policy Characteristics'!$C:$C,0))),"",INDEX('Policy Characteristics'!K:K,MATCH($C1286,'Policy Characteristics'!$C:$C,0)))</f>
        <v>industry-ag-main.html#fuel-switching</v>
      </c>
      <c r="R1286" s="176" t="str">
        <f>IF(ISBLANK(INDEX('Policy Characteristics'!L:L,MATCH($C1286,'Policy Characteristics'!$C:$C,0))),"",INDEX('Policy Characteristics'!L:L,MATCH($C1286,'Policy Characteristics'!$C:$C,0)))</f>
        <v>industry-elec-and-hydrogen.html</v>
      </c>
    </row>
    <row r="1287" spans="1:18" s="2" customFormat="1" x14ac:dyDescent="0.25">
      <c r="A1287" s="176" t="str">
        <f>IF(ISBLANK(INDEX('Policy Characteristics'!A:A,MATCH($C1287,'Policy Characteristics'!$C:$C,0))),"",INDEX('Policy Characteristics'!A:A,MATCH($C1287,'Policy Characteristics'!$C:$C,0)))</f>
        <v>Industry</v>
      </c>
      <c r="B1287" s="184" t="str">
        <f>IF(ISBLANK(INDEX('Policy Characteristics'!B:B,MATCH($C1287,'Policy Characteristics'!$C:$C,0))),"",INDEX('Policy Characteristics'!B:B,MATCH($C1287,'Policy Characteristics'!$C:$C,0)))</f>
        <v>Hydrogen Combustion</v>
      </c>
      <c r="C1287" s="176" t="str">
        <f t="shared" si="47"/>
        <v>Fraction of Eligible Industrial Energy Use Shifted to Hydrogen</v>
      </c>
      <c r="D1287" s="6" t="s">
        <v>1956</v>
      </c>
      <c r="E1287" s="1" t="s">
        <v>2444</v>
      </c>
      <c r="F1287" t="s">
        <v>1917</v>
      </c>
      <c r="G1287" s="47" t="s">
        <v>2444</v>
      </c>
      <c r="H1287" s="44">
        <v>2233</v>
      </c>
      <c r="I1287" s="197" t="s">
        <v>44</v>
      </c>
      <c r="J1287" s="177" t="str">
        <f>IF(ISBLANK(INDEX('Policy Characteristics'!D:D,MATCH($C1287,'Policy Characteristics'!$C:$C,0))),"",INDEX('Policy Characteristics'!D:D,MATCH($C1287,'Policy Characteristics'!$C:$C,0)))</f>
        <v>Hydrogen Combustion</v>
      </c>
      <c r="K1287" s="176" t="str">
        <f>IF(ISBLANK(INDEX('Policy Characteristics'!E:E,MATCH($C1287,'Policy Characteristics'!$C:$C,0))),"",INDEX('Policy Characteristics'!E:E,MATCH($C1287,'Policy Characteristics'!$C:$C,0)))</f>
        <v>indst shift to hydrogen</v>
      </c>
      <c r="L1287" s="176">
        <f>IF(ISBLANK(INDEX('Policy Characteristics'!F:F,MATCH($C1287,'Policy Characteristics'!$C:$C,0))),"",INDEX('Policy Characteristics'!F:F,MATCH($C1287,'Policy Characteristics'!$C:$C,0)))</f>
        <v>0</v>
      </c>
      <c r="M1287" s="176">
        <f>IF(ISBLANK(INDEX('Policy Characteristics'!G:G,MATCH($C1287,'Policy Characteristics'!$C:$C,0))),"",INDEX('Policy Characteristics'!G:G,MATCH($C1287,'Policy Characteristics'!$C:$C,0)))</f>
        <v>1</v>
      </c>
      <c r="N1287" s="176">
        <f>IF(ISBLANK(INDEX('Policy Characteristics'!H:H,MATCH($C1287,'Policy Characteristics'!$C:$C,0))),"",INDEX('Policy Characteristics'!H:H,MATCH($C1287,'Policy Characteristics'!$C:$C,0)))</f>
        <v>0.01</v>
      </c>
      <c r="O1287" s="176" t="str">
        <f>IF(ISBLANK(INDEX('Policy Characteristics'!I:I,MATCH($C1287,'Policy Characteristics'!$C:$C,0))),"",INDEX('Policy Characteristics'!I:I,MATCH($C1287,'Policy Characteristics'!$C:$C,0)))</f>
        <v>% of fuel shifted</v>
      </c>
      <c r="P1287" s="176" t="str">
        <f>IF(ISBLANK(INDEX('Policy Characteristics'!J:J,MATCH($C1287,'Policy Characteristics'!$C:$C,0))),"",INDEX('Policy Characteristics'!J:J,MATCH($C1287,'Policy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87" s="176" t="str">
        <f>IF(ISBLANK(INDEX('Policy Characteristics'!K:K,MATCH($C1287,'Policy Characteristics'!$C:$C,0))),"",INDEX('Policy Characteristics'!K:K,MATCH($C1287,'Policy Characteristics'!$C:$C,0)))</f>
        <v>industry-ag-main.html#fuel-switching</v>
      </c>
      <c r="R1287" s="176" t="str">
        <f>IF(ISBLANK(INDEX('Policy Characteristics'!L:L,MATCH($C1287,'Policy Characteristics'!$C:$C,0))),"",INDEX('Policy Characteristics'!L:L,MATCH($C1287,'Policy Characteristics'!$C:$C,0)))</f>
        <v>industry-elec-and-hydrogen.html</v>
      </c>
    </row>
    <row r="1288" spans="1:18" s="4" customFormat="1" x14ac:dyDescent="0.25">
      <c r="A1288" s="176" t="str">
        <f>IF(ISBLANK(INDEX('Policy Characteristics'!A:A,MATCH($C1288,'Policy Characteristics'!$C:$C,0))),"",INDEX('Policy Characteristics'!A:A,MATCH($C1288,'Policy Characteristics'!$C:$C,0)))</f>
        <v>Industry</v>
      </c>
      <c r="B1288" s="184" t="str">
        <f>IF(ISBLANK(INDEX('Policy Characteristics'!B:B,MATCH($C1288,'Policy Characteristics'!$C:$C,0))),"",INDEX('Policy Characteristics'!B:B,MATCH($C1288,'Policy Characteristics'!$C:$C,0)))</f>
        <v>Improved System Design</v>
      </c>
      <c r="C1288" t="s">
        <v>278</v>
      </c>
      <c r="D1288" s="47"/>
      <c r="E1288" s="47"/>
      <c r="F1288" s="47"/>
      <c r="G1288" s="47"/>
      <c r="H1288" s="44">
        <v>54</v>
      </c>
      <c r="I1288" s="197" t="s">
        <v>43</v>
      </c>
      <c r="J1288" s="177" t="str">
        <f>IF(ISBLANK(INDEX('Policy Characteristics'!D:D,MATCH($C1288,'Policy Characteristics'!$C:$C,0))),"",INDEX('Policy Characteristics'!D:D,MATCH($C1288,'Policy Characteristics'!$C:$C,0)))</f>
        <v>Improved System Design</v>
      </c>
      <c r="K1288" s="176" t="str">
        <f>IF(ISBLANK(INDEX('Policy Characteristics'!E:E,MATCH($C1288,'Policy Characteristics'!$C:$C,0))),"",INDEX('Policy Characteristics'!E:E,MATCH($C1288,'Policy Characteristics'!$C:$C,0)))</f>
        <v>indst system integration</v>
      </c>
      <c r="L1288" s="176">
        <f>IF(ISBLANK(INDEX('Policy Characteristics'!F:F,MATCH($C1288,'Policy Characteristics'!$C:$C,0))),"",INDEX('Policy Characteristics'!F:F,MATCH($C1288,'Policy Characteristics'!$C:$C,0)))</f>
        <v>0</v>
      </c>
      <c r="M1288" s="176">
        <f>IF(ISBLANK(INDEX('Policy Characteristics'!G:G,MATCH($C1288,'Policy Characteristics'!$C:$C,0))),"",INDEX('Policy Characteristics'!G:G,MATCH($C1288,'Policy Characteristics'!$C:$C,0)))</f>
        <v>1</v>
      </c>
      <c r="N1288" s="176">
        <f>IF(ISBLANK(INDEX('Policy Characteristics'!H:H,MATCH($C1288,'Policy Characteristics'!$C:$C,0))),"",INDEX('Policy Characteristics'!H:H,MATCH($C1288,'Policy Characteristics'!$C:$C,0)))</f>
        <v>0.01</v>
      </c>
      <c r="O1288" s="176" t="str">
        <f>IF(ISBLANK(INDEX('Policy Characteristics'!I:I,MATCH($C1288,'Policy Characteristics'!$C:$C,0))),"",INDEX('Policy Characteristics'!I:I,MATCH($C1288,'Policy Characteristics'!$C:$C,0)))</f>
        <v>% of potential achieved</v>
      </c>
      <c r="P1288" s="176" t="str">
        <f>IF(ISBLANK(INDEX('Policy Characteristics'!J:J,MATCH($C1288,'Policy Characteristics'!$C:$C,0))),"",INDEX('Policy Characteristics'!J:J,MATCH($C1288,'Policy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1288" s="176" t="str">
        <f>IF(ISBLANK(INDEX('Policy Characteristics'!K:K,MATCH($C1288,'Policy Characteristics'!$C:$C,0))),"",INDEX('Policy Characteristics'!K:K,MATCH($C1288,'Policy Characteristics'!$C:$C,0)))</f>
        <v>industry-ag-main.html#system-integ</v>
      </c>
      <c r="R1288" s="176" t="str">
        <f>IF(ISBLANK(INDEX('Policy Characteristics'!L:L,MATCH($C1288,'Policy Characteristics'!$C:$C,0))),"",INDEX('Policy Characteristics'!L:L,MATCH($C1288,'Policy Characteristics'!$C:$C,0)))</f>
        <v>improved-system-design.html</v>
      </c>
    </row>
    <row r="1289" spans="1:18" s="4" customFormat="1" x14ac:dyDescent="0.25">
      <c r="A1289" s="176" t="str">
        <f>IF(ISBLANK(INDEX('Policy Characteristics'!A:A,MATCH($C1289,'Policy Characteristics'!$C:$C,0))),"",INDEX('Policy Characteristics'!A:A,MATCH($C1289,'Policy Characteristics'!$C:$C,0)))</f>
        <v>Industry</v>
      </c>
      <c r="B1289" s="184" t="str">
        <f>IF(ISBLANK(INDEX('Policy Characteristics'!B:B,MATCH($C1289,'Policy Characteristics'!$C:$C,0))),"",INDEX('Policy Characteristics'!B:B,MATCH($C1289,'Policy Characteristics'!$C:$C,0)))</f>
        <v>Industry Energy Efficiency Standards</v>
      </c>
      <c r="C1289" t="s">
        <v>277</v>
      </c>
      <c r="D1289" s="47" t="s">
        <v>1932</v>
      </c>
      <c r="E1289" s="47" t="s">
        <v>1280</v>
      </c>
      <c r="F1289" t="s">
        <v>1957</v>
      </c>
      <c r="G1289" s="47" t="s">
        <v>1286</v>
      </c>
      <c r="H1289" s="44">
        <v>958</v>
      </c>
      <c r="I1289" s="197" t="s">
        <v>43</v>
      </c>
      <c r="J1289" s="177" t="str">
        <f>IF(ISBLANK(INDEX('Policy Characteristics'!D:D,MATCH($C1289,'Policy Characteristics'!$C:$C,0))),"",INDEX('Policy Characteristics'!D:D,MATCH($C1289,'Policy Characteristics'!$C:$C,0)))</f>
        <v>Industry Energy Efficiency Standards</v>
      </c>
      <c r="K1289" s="176" t="str">
        <f>IF(ISBLANK(INDEX('Policy Characteristics'!E:E,MATCH($C1289,'Policy Characteristics'!$C:$C,0))),"",INDEX('Policy Characteristics'!E:E,MATCH($C1289,'Policy Characteristics'!$C:$C,0)))</f>
        <v>indst efficiency standards</v>
      </c>
      <c r="L1289" s="176">
        <f>IF(ISBLANK(INDEX('Policy Characteristics'!F:F,MATCH($C1289,'Policy Characteristics'!$C:$C,0))),"",INDEX('Policy Characteristics'!F:F,MATCH($C1289,'Policy Characteristics'!$C:$C,0)))</f>
        <v>0</v>
      </c>
      <c r="M1289" s="176">
        <f>IF(ISBLANK(INDEX('Policy Characteristics'!G:G,MATCH($C1289,'Policy Characteristics'!$C:$C,0))),"",INDEX('Policy Characteristics'!G:G,MATCH($C1289,'Policy Characteristics'!$C:$C,0)))</f>
        <v>0.25</v>
      </c>
      <c r="N1289" s="176">
        <f>IF(ISBLANK(INDEX('Policy Characteristics'!H:H,MATCH($C1289,'Policy Characteristics'!$C:$C,0))),"",INDEX('Policy Characteristics'!H:H,MATCH($C1289,'Policy Characteristics'!$C:$C,0)))</f>
        <v>0.01</v>
      </c>
      <c r="O1289" s="176" t="str">
        <f>IF(ISBLANK(INDEX('Policy Characteristics'!I:I,MATCH($C1289,'Policy Characteristics'!$C:$C,0))),"",INDEX('Policy Characteristics'!I:I,MATCH($C1289,'Policy Characteristics'!$C:$C,0)))</f>
        <v>% reduction in energy use</v>
      </c>
      <c r="P1289" s="176" t="str">
        <f>IF(ISBLANK(INDEX('Policy Characteristics'!J:J,MATCH($C1289,'Policy Characteristics'!$C:$C,0))),"",INDEX('Policy Characteristics'!J:J,MATCH($C1289,'Policy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89" s="176" t="str">
        <f>IF(ISBLANK(INDEX('Policy Characteristics'!K:K,MATCH($C1289,'Policy Characteristics'!$C:$C,0))),"",INDEX('Policy Characteristics'!K:K,MATCH($C1289,'Policy Characteristics'!$C:$C,0)))</f>
        <v>industry-ag-main.html#eff-stds</v>
      </c>
      <c r="R1289" s="176" t="str">
        <f>IF(ISBLANK(INDEX('Policy Characteristics'!L:L,MATCH($C1289,'Policy Characteristics'!$C:$C,0))),"",INDEX('Policy Characteristics'!L:L,MATCH($C1289,'Policy Characteristics'!$C:$C,0)))</f>
        <v>industry-energy-efficiency-standards.html</v>
      </c>
    </row>
    <row r="1290" spans="1:18" s="4" customFormat="1" x14ac:dyDescent="0.25">
      <c r="A1290" s="176" t="str">
        <f>IF(ISBLANK(INDEX('Policy Characteristics'!A:A,MATCH($C1290,'Policy Characteristics'!$C:$C,0))),"",INDEX('Policy Characteristics'!A:A,MATCH($C1290,'Policy Characteristics'!$C:$C,0)))</f>
        <v>Industry</v>
      </c>
      <c r="B1290" s="184" t="str">
        <f>IF(ISBLANK(INDEX('Policy Characteristics'!B:B,MATCH($C1290,'Policy Characteristics'!$C:$C,0))),"",INDEX('Policy Characteristics'!B:B,MATCH($C1290,'Policy Characteristics'!$C:$C,0)))</f>
        <v>Industry Energy Efficiency Standards</v>
      </c>
      <c r="C1290" s="176" t="str">
        <f t="shared" ref="C1290:C1353" si="48">C$1289</f>
        <v>Percentage Improvement in Eqpt Efficiency Standards above BAU</v>
      </c>
      <c r="D1290" s="47" t="s">
        <v>1932</v>
      </c>
      <c r="E1290" s="47" t="s">
        <v>1281</v>
      </c>
      <c r="F1290" t="s">
        <v>1957</v>
      </c>
      <c r="G1290" s="47" t="s">
        <v>1289</v>
      </c>
      <c r="H1290" s="44">
        <v>959</v>
      </c>
      <c r="I1290" s="197" t="s">
        <v>44</v>
      </c>
      <c r="J1290" s="177" t="str">
        <f>IF(ISBLANK(INDEX('Policy Characteristics'!D:D,MATCH($C1290,'Policy Characteristics'!$C:$C,0))),"",INDEX('Policy Characteristics'!D:D,MATCH($C1290,'Policy Characteristics'!$C:$C,0)))</f>
        <v>Industry Energy Efficiency Standards</v>
      </c>
      <c r="K1290" s="176" t="str">
        <f>IF(ISBLANK(INDEX('Policy Characteristics'!E:E,MATCH($C1290,'Policy Characteristics'!$C:$C,0))),"",INDEX('Policy Characteristics'!E:E,MATCH($C1290,'Policy Characteristics'!$C:$C,0)))</f>
        <v>indst efficiency standards</v>
      </c>
      <c r="L1290" s="176">
        <f>IF(ISBLANK(INDEX('Policy Characteristics'!F:F,MATCH($C1290,'Policy Characteristics'!$C:$C,0))),"",INDEX('Policy Characteristics'!F:F,MATCH($C1290,'Policy Characteristics'!$C:$C,0)))</f>
        <v>0</v>
      </c>
      <c r="M1290" s="176">
        <f>IF(ISBLANK(INDEX('Policy Characteristics'!G:G,MATCH($C1290,'Policy Characteristics'!$C:$C,0))),"",INDEX('Policy Characteristics'!G:G,MATCH($C1290,'Policy Characteristics'!$C:$C,0)))</f>
        <v>0.25</v>
      </c>
      <c r="N1290" s="176">
        <f>IF(ISBLANK(INDEX('Policy Characteristics'!H:H,MATCH($C1290,'Policy Characteristics'!$C:$C,0))),"",INDEX('Policy Characteristics'!H:H,MATCH($C1290,'Policy Characteristics'!$C:$C,0)))</f>
        <v>0.01</v>
      </c>
      <c r="O1290" s="176" t="str">
        <f>IF(ISBLANK(INDEX('Policy Characteristics'!I:I,MATCH($C1290,'Policy Characteristics'!$C:$C,0))),"",INDEX('Policy Characteristics'!I:I,MATCH($C1290,'Policy Characteristics'!$C:$C,0)))</f>
        <v>% reduction in energy use</v>
      </c>
      <c r="P1290" s="176" t="str">
        <f>IF(ISBLANK(INDEX('Policy Characteristics'!J:J,MATCH($C1290,'Policy Characteristics'!$C:$C,0))),"",INDEX('Policy Characteristics'!J:J,MATCH($C1290,'Policy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0" s="176" t="str">
        <f>IF(ISBLANK(INDEX('Policy Characteristics'!K:K,MATCH($C1290,'Policy Characteristics'!$C:$C,0))),"",INDEX('Policy Characteristics'!K:K,MATCH($C1290,'Policy Characteristics'!$C:$C,0)))</f>
        <v>industry-ag-main.html#eff-stds</v>
      </c>
      <c r="R1290" s="176" t="str">
        <f>IF(ISBLANK(INDEX('Policy Characteristics'!L:L,MATCH($C1290,'Policy Characteristics'!$C:$C,0))),"",INDEX('Policy Characteristics'!L:L,MATCH($C1290,'Policy Characteristics'!$C:$C,0)))</f>
        <v>industry-energy-efficiency-standards.html</v>
      </c>
    </row>
    <row r="1291" spans="1:18" s="4" customFormat="1" x14ac:dyDescent="0.25">
      <c r="A1291" s="176" t="str">
        <f>IF(ISBLANK(INDEX('Policy Characteristics'!A:A,MATCH($C1291,'Policy Characteristics'!$C:$C,0))),"",INDEX('Policy Characteristics'!A:A,MATCH($C1291,'Policy Characteristics'!$C:$C,0)))</f>
        <v>Industry</v>
      </c>
      <c r="B1291" s="184" t="str">
        <f>IF(ISBLANK(INDEX('Policy Characteristics'!B:B,MATCH($C1291,'Policy Characteristics'!$C:$C,0))),"",INDEX('Policy Characteristics'!B:B,MATCH($C1291,'Policy Characteristics'!$C:$C,0)))</f>
        <v>Industry Energy Efficiency Standards</v>
      </c>
      <c r="C1291" s="176" t="str">
        <f t="shared" si="48"/>
        <v>Percentage Improvement in Eqpt Efficiency Standards above BAU</v>
      </c>
      <c r="D1291" s="47" t="s">
        <v>1932</v>
      </c>
      <c r="E1291" s="47" t="s">
        <v>1282</v>
      </c>
      <c r="F1291" t="s">
        <v>1957</v>
      </c>
      <c r="G1291" s="47" t="s">
        <v>1290</v>
      </c>
      <c r="H1291" s="44">
        <v>960</v>
      </c>
      <c r="I1291" s="197" t="s">
        <v>43</v>
      </c>
      <c r="J1291" s="177" t="str">
        <f>IF(ISBLANK(INDEX('Policy Characteristics'!D:D,MATCH($C1291,'Policy Characteristics'!$C:$C,0))),"",INDEX('Policy Characteristics'!D:D,MATCH($C1291,'Policy Characteristics'!$C:$C,0)))</f>
        <v>Industry Energy Efficiency Standards</v>
      </c>
      <c r="K1291" s="176" t="str">
        <f>IF(ISBLANK(INDEX('Policy Characteristics'!E:E,MATCH($C1291,'Policy Characteristics'!$C:$C,0))),"",INDEX('Policy Characteristics'!E:E,MATCH($C1291,'Policy Characteristics'!$C:$C,0)))</f>
        <v>indst efficiency standards</v>
      </c>
      <c r="L1291" s="176">
        <f>IF(ISBLANK(INDEX('Policy Characteristics'!F:F,MATCH($C1291,'Policy Characteristics'!$C:$C,0))),"",INDEX('Policy Characteristics'!F:F,MATCH($C1291,'Policy Characteristics'!$C:$C,0)))</f>
        <v>0</v>
      </c>
      <c r="M1291" s="176">
        <f>IF(ISBLANK(INDEX('Policy Characteristics'!G:G,MATCH($C1291,'Policy Characteristics'!$C:$C,0))),"",INDEX('Policy Characteristics'!G:G,MATCH($C1291,'Policy Characteristics'!$C:$C,0)))</f>
        <v>0.25</v>
      </c>
      <c r="N1291" s="176">
        <f>IF(ISBLANK(INDEX('Policy Characteristics'!H:H,MATCH($C1291,'Policy Characteristics'!$C:$C,0))),"",INDEX('Policy Characteristics'!H:H,MATCH($C1291,'Policy Characteristics'!$C:$C,0)))</f>
        <v>0.01</v>
      </c>
      <c r="O1291" s="176" t="str">
        <f>IF(ISBLANK(INDEX('Policy Characteristics'!I:I,MATCH($C1291,'Policy Characteristics'!$C:$C,0))),"",INDEX('Policy Characteristics'!I:I,MATCH($C1291,'Policy Characteristics'!$C:$C,0)))</f>
        <v>% reduction in energy use</v>
      </c>
      <c r="P1291" s="176" t="str">
        <f>IF(ISBLANK(INDEX('Policy Characteristics'!J:J,MATCH($C1291,'Policy Characteristics'!$C:$C,0))),"",INDEX('Policy Characteristics'!J:J,MATCH($C1291,'Policy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1" s="176" t="str">
        <f>IF(ISBLANK(INDEX('Policy Characteristics'!K:K,MATCH($C1291,'Policy Characteristics'!$C:$C,0))),"",INDEX('Policy Characteristics'!K:K,MATCH($C1291,'Policy Characteristics'!$C:$C,0)))</f>
        <v>industry-ag-main.html#eff-stds</v>
      </c>
      <c r="R1291" s="176" t="str">
        <f>IF(ISBLANK(INDEX('Policy Characteristics'!L:L,MATCH($C1291,'Policy Characteristics'!$C:$C,0))),"",INDEX('Policy Characteristics'!L:L,MATCH($C1291,'Policy Characteristics'!$C:$C,0)))</f>
        <v>industry-energy-efficiency-standards.html</v>
      </c>
    </row>
    <row r="1292" spans="1:18" s="4" customFormat="1" x14ac:dyDescent="0.25">
      <c r="A1292" s="176" t="str">
        <f>IF(ISBLANK(INDEX('Policy Characteristics'!A:A,MATCH($C1292,'Policy Characteristics'!$C:$C,0))),"",INDEX('Policy Characteristics'!A:A,MATCH($C1292,'Policy Characteristics'!$C:$C,0)))</f>
        <v>Industry</v>
      </c>
      <c r="B1292" s="184" t="str">
        <f>IF(ISBLANK(INDEX('Policy Characteristics'!B:B,MATCH($C1292,'Policy Characteristics'!$C:$C,0))),"",INDEX('Policy Characteristics'!B:B,MATCH($C1292,'Policy Characteristics'!$C:$C,0)))</f>
        <v>Industry Energy Efficiency Standards</v>
      </c>
      <c r="C1292" s="176" t="str">
        <f t="shared" si="48"/>
        <v>Percentage Improvement in Eqpt Efficiency Standards above BAU</v>
      </c>
      <c r="D1292" s="47" t="s">
        <v>1932</v>
      </c>
      <c r="E1292" s="47" t="s">
        <v>1283</v>
      </c>
      <c r="F1292" t="s">
        <v>1957</v>
      </c>
      <c r="G1292" s="47" t="s">
        <v>1287</v>
      </c>
      <c r="H1292" s="44">
        <v>961</v>
      </c>
      <c r="I1292" s="197" t="s">
        <v>44</v>
      </c>
      <c r="J1292" s="177" t="str">
        <f>IF(ISBLANK(INDEX('Policy Characteristics'!D:D,MATCH($C1292,'Policy Characteristics'!$C:$C,0))),"",INDEX('Policy Characteristics'!D:D,MATCH($C1292,'Policy Characteristics'!$C:$C,0)))</f>
        <v>Industry Energy Efficiency Standards</v>
      </c>
      <c r="K1292" s="176" t="str">
        <f>IF(ISBLANK(INDEX('Policy Characteristics'!E:E,MATCH($C1292,'Policy Characteristics'!$C:$C,0))),"",INDEX('Policy Characteristics'!E:E,MATCH($C1292,'Policy Characteristics'!$C:$C,0)))</f>
        <v>indst efficiency standards</v>
      </c>
      <c r="L1292" s="176">
        <f>IF(ISBLANK(INDEX('Policy Characteristics'!F:F,MATCH($C1292,'Policy Characteristics'!$C:$C,0))),"",INDEX('Policy Characteristics'!F:F,MATCH($C1292,'Policy Characteristics'!$C:$C,0)))</f>
        <v>0</v>
      </c>
      <c r="M1292" s="176">
        <f>IF(ISBLANK(INDEX('Policy Characteristics'!G:G,MATCH($C1292,'Policy Characteristics'!$C:$C,0))),"",INDEX('Policy Characteristics'!G:G,MATCH($C1292,'Policy Characteristics'!$C:$C,0)))</f>
        <v>0.25</v>
      </c>
      <c r="N1292" s="176">
        <f>IF(ISBLANK(INDEX('Policy Characteristics'!H:H,MATCH($C1292,'Policy Characteristics'!$C:$C,0))),"",INDEX('Policy Characteristics'!H:H,MATCH($C1292,'Policy Characteristics'!$C:$C,0)))</f>
        <v>0.01</v>
      </c>
      <c r="O1292" s="176" t="str">
        <f>IF(ISBLANK(INDEX('Policy Characteristics'!I:I,MATCH($C1292,'Policy Characteristics'!$C:$C,0))),"",INDEX('Policy Characteristics'!I:I,MATCH($C1292,'Policy Characteristics'!$C:$C,0)))</f>
        <v>% reduction in energy use</v>
      </c>
      <c r="P1292" s="176" t="str">
        <f>IF(ISBLANK(INDEX('Policy Characteristics'!J:J,MATCH($C1292,'Policy Characteristics'!$C:$C,0))),"",INDEX('Policy Characteristics'!J:J,MATCH($C1292,'Policy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2" s="176" t="str">
        <f>IF(ISBLANK(INDEX('Policy Characteristics'!K:K,MATCH($C1292,'Policy Characteristics'!$C:$C,0))),"",INDEX('Policy Characteristics'!K:K,MATCH($C1292,'Policy Characteristics'!$C:$C,0)))</f>
        <v>industry-ag-main.html#eff-stds</v>
      </c>
      <c r="R1292" s="176" t="str">
        <f>IF(ISBLANK(INDEX('Policy Characteristics'!L:L,MATCH($C1292,'Policy Characteristics'!$C:$C,0))),"",INDEX('Policy Characteristics'!L:L,MATCH($C1292,'Policy Characteristics'!$C:$C,0)))</f>
        <v>industry-energy-efficiency-standards.html</v>
      </c>
    </row>
    <row r="1293" spans="1:18" s="4" customFormat="1" x14ac:dyDescent="0.25">
      <c r="A1293" s="176" t="str">
        <f>IF(ISBLANK(INDEX('Policy Characteristics'!A:A,MATCH($C1293,'Policy Characteristics'!$C:$C,0))),"",INDEX('Policy Characteristics'!A:A,MATCH($C1293,'Policy Characteristics'!$C:$C,0)))</f>
        <v>Industry</v>
      </c>
      <c r="B1293" s="184" t="str">
        <f>IF(ISBLANK(INDEX('Policy Characteristics'!B:B,MATCH($C1293,'Policy Characteristics'!$C:$C,0))),"",INDEX('Policy Characteristics'!B:B,MATCH($C1293,'Policy Characteristics'!$C:$C,0)))</f>
        <v>Industry Energy Efficiency Standards</v>
      </c>
      <c r="C1293" s="176" t="str">
        <f t="shared" si="48"/>
        <v>Percentage Improvement in Eqpt Efficiency Standards above BAU</v>
      </c>
      <c r="D1293" s="47" t="s">
        <v>1932</v>
      </c>
      <c r="E1293" s="47" t="s">
        <v>1284</v>
      </c>
      <c r="F1293" t="s">
        <v>1957</v>
      </c>
      <c r="G1293" s="47" t="s">
        <v>1288</v>
      </c>
      <c r="H1293" s="44">
        <v>962</v>
      </c>
      <c r="I1293" s="197" t="s">
        <v>43</v>
      </c>
      <c r="J1293" s="177" t="str">
        <f>IF(ISBLANK(INDEX('Policy Characteristics'!D:D,MATCH($C1293,'Policy Characteristics'!$C:$C,0))),"",INDEX('Policy Characteristics'!D:D,MATCH($C1293,'Policy Characteristics'!$C:$C,0)))</f>
        <v>Industry Energy Efficiency Standards</v>
      </c>
      <c r="K1293" s="176" t="str">
        <f>IF(ISBLANK(INDEX('Policy Characteristics'!E:E,MATCH($C1293,'Policy Characteristics'!$C:$C,0))),"",INDEX('Policy Characteristics'!E:E,MATCH($C1293,'Policy Characteristics'!$C:$C,0)))</f>
        <v>indst efficiency standards</v>
      </c>
      <c r="L1293" s="176">
        <f>IF(ISBLANK(INDEX('Policy Characteristics'!F:F,MATCH($C1293,'Policy Characteristics'!$C:$C,0))),"",INDEX('Policy Characteristics'!F:F,MATCH($C1293,'Policy Characteristics'!$C:$C,0)))</f>
        <v>0</v>
      </c>
      <c r="M1293" s="176">
        <f>IF(ISBLANK(INDEX('Policy Characteristics'!G:G,MATCH($C1293,'Policy Characteristics'!$C:$C,0))),"",INDEX('Policy Characteristics'!G:G,MATCH($C1293,'Policy Characteristics'!$C:$C,0)))</f>
        <v>0.25</v>
      </c>
      <c r="N1293" s="176">
        <f>IF(ISBLANK(INDEX('Policy Characteristics'!H:H,MATCH($C1293,'Policy Characteristics'!$C:$C,0))),"",INDEX('Policy Characteristics'!H:H,MATCH($C1293,'Policy Characteristics'!$C:$C,0)))</f>
        <v>0.01</v>
      </c>
      <c r="O1293" s="176" t="str">
        <f>IF(ISBLANK(INDEX('Policy Characteristics'!I:I,MATCH($C1293,'Policy Characteristics'!$C:$C,0))),"",INDEX('Policy Characteristics'!I:I,MATCH($C1293,'Policy Characteristics'!$C:$C,0)))</f>
        <v>% reduction in energy use</v>
      </c>
      <c r="P1293" s="176" t="str">
        <f>IF(ISBLANK(INDEX('Policy Characteristics'!J:J,MATCH($C1293,'Policy Characteristics'!$C:$C,0))),"",INDEX('Policy Characteristics'!J:J,MATCH($C1293,'Policy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3" s="176" t="str">
        <f>IF(ISBLANK(INDEX('Policy Characteristics'!K:K,MATCH($C1293,'Policy Characteristics'!$C:$C,0))),"",INDEX('Policy Characteristics'!K:K,MATCH($C1293,'Policy Characteristics'!$C:$C,0)))</f>
        <v>industry-ag-main.html#eff-stds</v>
      </c>
      <c r="R1293" s="176" t="str">
        <f>IF(ISBLANK(INDEX('Policy Characteristics'!L:L,MATCH($C1293,'Policy Characteristics'!$C:$C,0))),"",INDEX('Policy Characteristics'!L:L,MATCH($C1293,'Policy Characteristics'!$C:$C,0)))</f>
        <v>industry-energy-efficiency-standards.html</v>
      </c>
    </row>
    <row r="1294" spans="1:18" s="4" customFormat="1" x14ac:dyDescent="0.25">
      <c r="A1294" s="176" t="str">
        <f>IF(ISBLANK(INDEX('Policy Characteristics'!A:A,MATCH($C1294,'Policy Characteristics'!$C:$C,0))),"",INDEX('Policy Characteristics'!A:A,MATCH($C1294,'Policy Characteristics'!$C:$C,0)))</f>
        <v>Industry</v>
      </c>
      <c r="B1294" s="184" t="str">
        <f>IF(ISBLANK(INDEX('Policy Characteristics'!B:B,MATCH($C1294,'Policy Characteristics'!$C:$C,0))),"",INDEX('Policy Characteristics'!B:B,MATCH($C1294,'Policy Characteristics'!$C:$C,0)))</f>
        <v>Industry Energy Efficiency Standards</v>
      </c>
      <c r="C1294" s="176" t="str">
        <f t="shared" si="48"/>
        <v>Percentage Improvement in Eqpt Efficiency Standards above BAU</v>
      </c>
      <c r="D1294" s="47" t="s">
        <v>1932</v>
      </c>
      <c r="E1294" s="47" t="s">
        <v>1285</v>
      </c>
      <c r="F1294" t="s">
        <v>1957</v>
      </c>
      <c r="G1294" s="47" t="s">
        <v>1291</v>
      </c>
      <c r="H1294" s="44">
        <v>963</v>
      </c>
      <c r="I1294" s="197" t="s">
        <v>44</v>
      </c>
      <c r="J1294" s="177" t="str">
        <f>IF(ISBLANK(INDEX('Policy Characteristics'!D:D,MATCH($C1294,'Policy Characteristics'!$C:$C,0))),"",INDEX('Policy Characteristics'!D:D,MATCH($C1294,'Policy Characteristics'!$C:$C,0)))</f>
        <v>Industry Energy Efficiency Standards</v>
      </c>
      <c r="K1294" s="176" t="str">
        <f>IF(ISBLANK(INDEX('Policy Characteristics'!E:E,MATCH($C1294,'Policy Characteristics'!$C:$C,0))),"",INDEX('Policy Characteristics'!E:E,MATCH($C1294,'Policy Characteristics'!$C:$C,0)))</f>
        <v>indst efficiency standards</v>
      </c>
      <c r="L1294" s="176">
        <f>IF(ISBLANK(INDEX('Policy Characteristics'!F:F,MATCH($C1294,'Policy Characteristics'!$C:$C,0))),"",INDEX('Policy Characteristics'!F:F,MATCH($C1294,'Policy Characteristics'!$C:$C,0)))</f>
        <v>0</v>
      </c>
      <c r="M1294" s="176">
        <f>IF(ISBLANK(INDEX('Policy Characteristics'!G:G,MATCH($C1294,'Policy Characteristics'!$C:$C,0))),"",INDEX('Policy Characteristics'!G:G,MATCH($C1294,'Policy Characteristics'!$C:$C,0)))</f>
        <v>0.25</v>
      </c>
      <c r="N1294" s="176">
        <f>IF(ISBLANK(INDEX('Policy Characteristics'!H:H,MATCH($C1294,'Policy Characteristics'!$C:$C,0))),"",INDEX('Policy Characteristics'!H:H,MATCH($C1294,'Policy Characteristics'!$C:$C,0)))</f>
        <v>0.01</v>
      </c>
      <c r="O1294" s="176" t="str">
        <f>IF(ISBLANK(INDEX('Policy Characteristics'!I:I,MATCH($C1294,'Policy Characteristics'!$C:$C,0))),"",INDEX('Policy Characteristics'!I:I,MATCH($C1294,'Policy Characteristics'!$C:$C,0)))</f>
        <v>% reduction in energy use</v>
      </c>
      <c r="P1294" s="176" t="str">
        <f>IF(ISBLANK(INDEX('Policy Characteristics'!J:J,MATCH($C1294,'Policy Characteristics'!$C:$C,0))),"",INDEX('Policy Characteristics'!J:J,MATCH($C1294,'Policy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4" s="176" t="str">
        <f>IF(ISBLANK(INDEX('Policy Characteristics'!K:K,MATCH($C1294,'Policy Characteristics'!$C:$C,0))),"",INDEX('Policy Characteristics'!K:K,MATCH($C1294,'Policy Characteristics'!$C:$C,0)))</f>
        <v>industry-ag-main.html#eff-stds</v>
      </c>
      <c r="R1294" s="176" t="str">
        <f>IF(ISBLANK(INDEX('Policy Characteristics'!L:L,MATCH($C1294,'Policy Characteristics'!$C:$C,0))),"",INDEX('Policy Characteristics'!L:L,MATCH($C1294,'Policy Characteristics'!$C:$C,0)))</f>
        <v>industry-energy-efficiency-standards.html</v>
      </c>
    </row>
    <row r="1295" spans="1:18" x14ac:dyDescent="0.25">
      <c r="A1295" s="176" t="str">
        <f>IF(ISBLANK(INDEX('Policy Characteristics'!A:A,MATCH($C1295,'Policy Characteristics'!$C:$C,0))),"",INDEX('Policy Characteristics'!A:A,MATCH($C1295,'Policy Characteristics'!$C:$C,0)))</f>
        <v>Industry</v>
      </c>
      <c r="B1295" s="184" t="str">
        <f>IF(ISBLANK(INDEX('Policy Characteristics'!B:B,MATCH($C1295,'Policy Characteristics'!$C:$C,0))),"",INDEX('Policy Characteristics'!B:B,MATCH($C1295,'Policy Characteristics'!$C:$C,0)))</f>
        <v>Industry Energy Efficiency Standards</v>
      </c>
      <c r="C1295" s="176" t="str">
        <f t="shared" si="48"/>
        <v>Percentage Improvement in Eqpt Efficiency Standards above BAU</v>
      </c>
      <c r="D1295" s="47" t="s">
        <v>1932</v>
      </c>
      <c r="E1295" s="47" t="s">
        <v>1582</v>
      </c>
      <c r="F1295" t="s">
        <v>1957</v>
      </c>
      <c r="G1295" s="47" t="s">
        <v>1585</v>
      </c>
      <c r="H1295" s="44">
        <v>964</v>
      </c>
      <c r="I1295" s="197" t="s">
        <v>44</v>
      </c>
      <c r="J1295" s="177" t="str">
        <f>IF(ISBLANK(INDEX('Policy Characteristics'!D:D,MATCH($C1295,'Policy Characteristics'!$C:$C,0))),"",INDEX('Policy Characteristics'!D:D,MATCH($C1295,'Policy Characteristics'!$C:$C,0)))</f>
        <v>Industry Energy Efficiency Standards</v>
      </c>
      <c r="K1295" s="176" t="str">
        <f>IF(ISBLANK(INDEX('Policy Characteristics'!E:E,MATCH($C1295,'Policy Characteristics'!$C:$C,0))),"",INDEX('Policy Characteristics'!E:E,MATCH($C1295,'Policy Characteristics'!$C:$C,0)))</f>
        <v>indst efficiency standards</v>
      </c>
      <c r="L1295" s="176">
        <f>IF(ISBLANK(INDEX('Policy Characteristics'!F:F,MATCH($C1295,'Policy Characteristics'!$C:$C,0))),"",INDEX('Policy Characteristics'!F:F,MATCH($C1295,'Policy Characteristics'!$C:$C,0)))</f>
        <v>0</v>
      </c>
      <c r="M1295" s="176">
        <f>IF(ISBLANK(INDEX('Policy Characteristics'!G:G,MATCH($C1295,'Policy Characteristics'!$C:$C,0))),"",INDEX('Policy Characteristics'!G:G,MATCH($C1295,'Policy Characteristics'!$C:$C,0)))</f>
        <v>0.25</v>
      </c>
      <c r="N1295" s="176">
        <f>IF(ISBLANK(INDEX('Policy Characteristics'!H:H,MATCH($C1295,'Policy Characteristics'!$C:$C,0))),"",INDEX('Policy Characteristics'!H:H,MATCH($C1295,'Policy Characteristics'!$C:$C,0)))</f>
        <v>0.01</v>
      </c>
      <c r="O1295" s="176" t="str">
        <f>IF(ISBLANK(INDEX('Policy Characteristics'!I:I,MATCH($C1295,'Policy Characteristics'!$C:$C,0))),"",INDEX('Policy Characteristics'!I:I,MATCH($C1295,'Policy Characteristics'!$C:$C,0)))</f>
        <v>% reduction in energy use</v>
      </c>
      <c r="P1295" s="176" t="str">
        <f>IF(ISBLANK(INDEX('Policy Characteristics'!J:J,MATCH($C1295,'Policy Characteristics'!$C:$C,0))),"",INDEX('Policy Characteristics'!J:J,MATCH($C1295,'Policy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5" s="176" t="str">
        <f>IF(ISBLANK(INDEX('Policy Characteristics'!K:K,MATCH($C1295,'Policy Characteristics'!$C:$C,0))),"",INDEX('Policy Characteristics'!K:K,MATCH($C1295,'Policy Characteristics'!$C:$C,0)))</f>
        <v>industry-ag-main.html#eff-stds</v>
      </c>
      <c r="R1295" s="176" t="str">
        <f>IF(ISBLANK(INDEX('Policy Characteristics'!L:L,MATCH($C1295,'Policy Characteristics'!$C:$C,0))),"",INDEX('Policy Characteristics'!L:L,MATCH($C1295,'Policy Characteristics'!$C:$C,0)))</f>
        <v>industry-energy-efficiency-standards.html</v>
      </c>
    </row>
    <row r="1296" spans="1:18" s="4" customFormat="1" x14ac:dyDescent="0.25">
      <c r="A1296" s="176" t="str">
        <f>IF(ISBLANK(INDEX('Policy Characteristics'!A:A,MATCH($C1296,'Policy Characteristics'!$C:$C,0))),"",INDEX('Policy Characteristics'!A:A,MATCH($C1296,'Policy Characteristics'!$C:$C,0)))</f>
        <v>Industry</v>
      </c>
      <c r="B1296" s="184" t="str">
        <f>IF(ISBLANK(INDEX('Policy Characteristics'!B:B,MATCH($C1296,'Policy Characteristics'!$C:$C,0))),"",INDEX('Policy Characteristics'!B:B,MATCH($C1296,'Policy Characteristics'!$C:$C,0)))</f>
        <v>Industry Energy Efficiency Standards</v>
      </c>
      <c r="C1296" s="176" t="str">
        <f t="shared" si="48"/>
        <v>Percentage Improvement in Eqpt Efficiency Standards above BAU</v>
      </c>
      <c r="D1296" s="47" t="s">
        <v>1932</v>
      </c>
      <c r="E1296" s="47" t="s">
        <v>1583</v>
      </c>
      <c r="F1296" t="s">
        <v>1957</v>
      </c>
      <c r="G1296" s="47" t="s">
        <v>1587</v>
      </c>
      <c r="H1296" s="44">
        <v>965</v>
      </c>
      <c r="I1296" s="197" t="s">
        <v>43</v>
      </c>
      <c r="J1296" s="177" t="str">
        <f>IF(ISBLANK(INDEX('Policy Characteristics'!D:D,MATCH($C1296,'Policy Characteristics'!$C:$C,0))),"",INDEX('Policy Characteristics'!D:D,MATCH($C1296,'Policy Characteristics'!$C:$C,0)))</f>
        <v>Industry Energy Efficiency Standards</v>
      </c>
      <c r="K1296" s="176" t="str">
        <f>IF(ISBLANK(INDEX('Policy Characteristics'!E:E,MATCH($C1296,'Policy Characteristics'!$C:$C,0))),"",INDEX('Policy Characteristics'!E:E,MATCH($C1296,'Policy Characteristics'!$C:$C,0)))</f>
        <v>indst efficiency standards</v>
      </c>
      <c r="L1296" s="176">
        <f>IF(ISBLANK(INDEX('Policy Characteristics'!F:F,MATCH($C1296,'Policy Characteristics'!$C:$C,0))),"",INDEX('Policy Characteristics'!F:F,MATCH($C1296,'Policy Characteristics'!$C:$C,0)))</f>
        <v>0</v>
      </c>
      <c r="M1296" s="176">
        <f>IF(ISBLANK(INDEX('Policy Characteristics'!G:G,MATCH($C1296,'Policy Characteristics'!$C:$C,0))),"",INDEX('Policy Characteristics'!G:G,MATCH($C1296,'Policy Characteristics'!$C:$C,0)))</f>
        <v>0.25</v>
      </c>
      <c r="N1296" s="176">
        <f>IF(ISBLANK(INDEX('Policy Characteristics'!H:H,MATCH($C1296,'Policy Characteristics'!$C:$C,0))),"",INDEX('Policy Characteristics'!H:H,MATCH($C1296,'Policy Characteristics'!$C:$C,0)))</f>
        <v>0.01</v>
      </c>
      <c r="O1296" s="176" t="str">
        <f>IF(ISBLANK(INDEX('Policy Characteristics'!I:I,MATCH($C1296,'Policy Characteristics'!$C:$C,0))),"",INDEX('Policy Characteristics'!I:I,MATCH($C1296,'Policy Characteristics'!$C:$C,0)))</f>
        <v>% reduction in energy use</v>
      </c>
      <c r="P1296" s="176" t="str">
        <f>IF(ISBLANK(INDEX('Policy Characteristics'!J:J,MATCH($C1296,'Policy Characteristics'!$C:$C,0))),"",INDEX('Policy Characteristics'!J:J,MATCH($C1296,'Policy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6" s="176" t="str">
        <f>IF(ISBLANK(INDEX('Policy Characteristics'!K:K,MATCH($C1296,'Policy Characteristics'!$C:$C,0))),"",INDEX('Policy Characteristics'!K:K,MATCH($C1296,'Policy Characteristics'!$C:$C,0)))</f>
        <v>industry-ag-main.html#eff-stds</v>
      </c>
      <c r="R1296" s="176" t="str">
        <f>IF(ISBLANK(INDEX('Policy Characteristics'!L:L,MATCH($C1296,'Policy Characteristics'!$C:$C,0))),"",INDEX('Policy Characteristics'!L:L,MATCH($C1296,'Policy Characteristics'!$C:$C,0)))</f>
        <v>industry-energy-efficiency-standards.html</v>
      </c>
    </row>
    <row r="1297" spans="1:18" s="4" customFormat="1" x14ac:dyDescent="0.25">
      <c r="A1297" s="176" t="str">
        <f>IF(ISBLANK(INDEX('Policy Characteristics'!A:A,MATCH($C1297,'Policy Characteristics'!$C:$C,0))),"",INDEX('Policy Characteristics'!A:A,MATCH($C1297,'Policy Characteristics'!$C:$C,0)))</f>
        <v>Industry</v>
      </c>
      <c r="B1297" s="184" t="str">
        <f>IF(ISBLANK(INDEX('Policy Characteristics'!B:B,MATCH($C1297,'Policy Characteristics'!$C:$C,0))),"",INDEX('Policy Characteristics'!B:B,MATCH($C1297,'Policy Characteristics'!$C:$C,0)))</f>
        <v>Industry Energy Efficiency Standards</v>
      </c>
      <c r="C1297" s="176" t="str">
        <f t="shared" si="48"/>
        <v>Percentage Improvement in Eqpt Efficiency Standards above BAU</v>
      </c>
      <c r="D1297" s="47" t="s">
        <v>1932</v>
      </c>
      <c r="E1297" s="47" t="s">
        <v>1584</v>
      </c>
      <c r="F1297" t="s">
        <v>1957</v>
      </c>
      <c r="G1297" s="47" t="s">
        <v>1588</v>
      </c>
      <c r="H1297" s="44">
        <v>966</v>
      </c>
      <c r="I1297" s="197" t="s">
        <v>43</v>
      </c>
      <c r="J1297" s="177" t="str">
        <f>IF(ISBLANK(INDEX('Policy Characteristics'!D:D,MATCH($C1297,'Policy Characteristics'!$C:$C,0))),"",INDEX('Policy Characteristics'!D:D,MATCH($C1297,'Policy Characteristics'!$C:$C,0)))</f>
        <v>Industry Energy Efficiency Standards</v>
      </c>
      <c r="K1297" s="176" t="str">
        <f>IF(ISBLANK(INDEX('Policy Characteristics'!E:E,MATCH($C1297,'Policy Characteristics'!$C:$C,0))),"",INDEX('Policy Characteristics'!E:E,MATCH($C1297,'Policy Characteristics'!$C:$C,0)))</f>
        <v>indst efficiency standards</v>
      </c>
      <c r="L1297" s="176">
        <f>IF(ISBLANK(INDEX('Policy Characteristics'!F:F,MATCH($C1297,'Policy Characteristics'!$C:$C,0))),"",INDEX('Policy Characteristics'!F:F,MATCH($C1297,'Policy Characteristics'!$C:$C,0)))</f>
        <v>0</v>
      </c>
      <c r="M1297" s="176">
        <f>IF(ISBLANK(INDEX('Policy Characteristics'!G:G,MATCH($C1297,'Policy Characteristics'!$C:$C,0))),"",INDEX('Policy Characteristics'!G:G,MATCH($C1297,'Policy Characteristics'!$C:$C,0)))</f>
        <v>0.25</v>
      </c>
      <c r="N1297" s="176">
        <f>IF(ISBLANK(INDEX('Policy Characteristics'!H:H,MATCH($C1297,'Policy Characteristics'!$C:$C,0))),"",INDEX('Policy Characteristics'!H:H,MATCH($C1297,'Policy Characteristics'!$C:$C,0)))</f>
        <v>0.01</v>
      </c>
      <c r="O1297" s="176" t="str">
        <f>IF(ISBLANK(INDEX('Policy Characteristics'!I:I,MATCH($C1297,'Policy Characteristics'!$C:$C,0))),"",INDEX('Policy Characteristics'!I:I,MATCH($C1297,'Policy Characteristics'!$C:$C,0)))</f>
        <v>% reduction in energy use</v>
      </c>
      <c r="P1297" s="176" t="str">
        <f>IF(ISBLANK(INDEX('Policy Characteristics'!J:J,MATCH($C1297,'Policy Characteristics'!$C:$C,0))),"",INDEX('Policy Characteristics'!J:J,MATCH($C1297,'Policy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7" s="176" t="str">
        <f>IF(ISBLANK(INDEX('Policy Characteristics'!K:K,MATCH($C1297,'Policy Characteristics'!$C:$C,0))),"",INDEX('Policy Characteristics'!K:K,MATCH($C1297,'Policy Characteristics'!$C:$C,0)))</f>
        <v>industry-ag-main.html#eff-stds</v>
      </c>
      <c r="R1297" s="176" t="str">
        <f>IF(ISBLANK(INDEX('Policy Characteristics'!L:L,MATCH($C1297,'Policy Characteristics'!$C:$C,0))),"",INDEX('Policy Characteristics'!L:L,MATCH($C1297,'Policy Characteristics'!$C:$C,0)))</f>
        <v>industry-energy-efficiency-standards.html</v>
      </c>
    </row>
    <row r="1298" spans="1:18" s="4" customFormat="1" x14ac:dyDescent="0.25">
      <c r="A1298" s="176" t="str">
        <f>IF(ISBLANK(INDEX('Policy Characteristics'!A:A,MATCH($C1298,'Policy Characteristics'!$C:$C,0))),"",INDEX('Policy Characteristics'!A:A,MATCH($C1298,'Policy Characteristics'!$C:$C,0)))</f>
        <v>Industry</v>
      </c>
      <c r="B1298" s="184" t="str">
        <f>IF(ISBLANK(INDEX('Policy Characteristics'!B:B,MATCH($C1298,'Policy Characteristics'!$C:$C,0))),"",INDEX('Policy Characteristics'!B:B,MATCH($C1298,'Policy Characteristics'!$C:$C,0)))</f>
        <v>Industry Energy Efficiency Standards</v>
      </c>
      <c r="C1298" s="176" t="str">
        <f t="shared" si="48"/>
        <v>Percentage Improvement in Eqpt Efficiency Standards above BAU</v>
      </c>
      <c r="D1298" s="47" t="s">
        <v>1932</v>
      </c>
      <c r="E1298" s="47" t="s">
        <v>1581</v>
      </c>
      <c r="F1298" t="s">
        <v>1957</v>
      </c>
      <c r="G1298" s="47" t="s">
        <v>1586</v>
      </c>
      <c r="H1298" s="44">
        <v>967</v>
      </c>
      <c r="I1298" s="197" t="s">
        <v>44</v>
      </c>
      <c r="J1298" s="177" t="str">
        <f>IF(ISBLANK(INDEX('Policy Characteristics'!D:D,MATCH($C1298,'Policy Characteristics'!$C:$C,0))),"",INDEX('Policy Characteristics'!D:D,MATCH($C1298,'Policy Characteristics'!$C:$C,0)))</f>
        <v>Industry Energy Efficiency Standards</v>
      </c>
      <c r="K1298" s="176" t="str">
        <f>IF(ISBLANK(INDEX('Policy Characteristics'!E:E,MATCH($C1298,'Policy Characteristics'!$C:$C,0))),"",INDEX('Policy Characteristics'!E:E,MATCH($C1298,'Policy Characteristics'!$C:$C,0)))</f>
        <v>indst efficiency standards</v>
      </c>
      <c r="L1298" s="176">
        <f>IF(ISBLANK(INDEX('Policy Characteristics'!F:F,MATCH($C1298,'Policy Characteristics'!$C:$C,0))),"",INDEX('Policy Characteristics'!F:F,MATCH($C1298,'Policy Characteristics'!$C:$C,0)))</f>
        <v>0</v>
      </c>
      <c r="M1298" s="176">
        <f>IF(ISBLANK(INDEX('Policy Characteristics'!G:G,MATCH($C1298,'Policy Characteristics'!$C:$C,0))),"",INDEX('Policy Characteristics'!G:G,MATCH($C1298,'Policy Characteristics'!$C:$C,0)))</f>
        <v>0.25</v>
      </c>
      <c r="N1298" s="176">
        <f>IF(ISBLANK(INDEX('Policy Characteristics'!H:H,MATCH($C1298,'Policy Characteristics'!$C:$C,0))),"",INDEX('Policy Characteristics'!H:H,MATCH($C1298,'Policy Characteristics'!$C:$C,0)))</f>
        <v>0.01</v>
      </c>
      <c r="O1298" s="176" t="str">
        <f>IF(ISBLANK(INDEX('Policy Characteristics'!I:I,MATCH($C1298,'Policy Characteristics'!$C:$C,0))),"",INDEX('Policy Characteristics'!I:I,MATCH($C1298,'Policy Characteristics'!$C:$C,0)))</f>
        <v>% reduction in energy use</v>
      </c>
      <c r="P1298" s="176" t="str">
        <f>IF(ISBLANK(INDEX('Policy Characteristics'!J:J,MATCH($C1298,'Policy Characteristics'!$C:$C,0))),"",INDEX('Policy Characteristics'!J:J,MATCH($C1298,'Policy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8" s="176" t="str">
        <f>IF(ISBLANK(INDEX('Policy Characteristics'!K:K,MATCH($C1298,'Policy Characteristics'!$C:$C,0))),"",INDEX('Policy Characteristics'!K:K,MATCH($C1298,'Policy Characteristics'!$C:$C,0)))</f>
        <v>industry-ag-main.html#eff-stds</v>
      </c>
      <c r="R1298" s="176" t="str">
        <f>IF(ISBLANK(INDEX('Policy Characteristics'!L:L,MATCH($C1298,'Policy Characteristics'!$C:$C,0))),"",INDEX('Policy Characteristics'!L:L,MATCH($C1298,'Policy Characteristics'!$C:$C,0)))</f>
        <v>industry-energy-efficiency-standards.html</v>
      </c>
    </row>
    <row r="1299" spans="1:18" s="4" customFormat="1" x14ac:dyDescent="0.25">
      <c r="A1299" s="176" t="str">
        <f>IF(ISBLANK(INDEX('Policy Characteristics'!A:A,MATCH($C1299,'Policy Characteristics'!$C:$C,0))),"",INDEX('Policy Characteristics'!A:A,MATCH($C1299,'Policy Characteristics'!$C:$C,0)))</f>
        <v>Industry</v>
      </c>
      <c r="B1299" s="184" t="str">
        <f>IF(ISBLANK(INDEX('Policy Characteristics'!B:B,MATCH($C1299,'Policy Characteristics'!$C:$C,0))),"",INDEX('Policy Characteristics'!B:B,MATCH($C1299,'Policy Characteristics'!$C:$C,0)))</f>
        <v>Industry Energy Efficiency Standards</v>
      </c>
      <c r="C1299" s="176" t="str">
        <f t="shared" si="48"/>
        <v>Percentage Improvement in Eqpt Efficiency Standards above BAU</v>
      </c>
      <c r="D1299" s="6" t="s">
        <v>1933</v>
      </c>
      <c r="E1299" s="47" t="s">
        <v>1280</v>
      </c>
      <c r="F1299" t="s">
        <v>1633</v>
      </c>
      <c r="G1299" s="47" t="s">
        <v>1286</v>
      </c>
      <c r="H1299" s="44">
        <v>968</v>
      </c>
      <c r="I1299" s="197" t="s">
        <v>43</v>
      </c>
      <c r="J1299" s="177" t="str">
        <f>IF(ISBLANK(INDEX('Policy Characteristics'!D:D,MATCH($C1299,'Policy Characteristics'!$C:$C,0))),"",INDEX('Policy Characteristics'!D:D,MATCH($C1299,'Policy Characteristics'!$C:$C,0)))</f>
        <v>Industry Energy Efficiency Standards</v>
      </c>
      <c r="K1299" s="176" t="str">
        <f>IF(ISBLANK(INDEX('Policy Characteristics'!E:E,MATCH($C1299,'Policy Characteristics'!$C:$C,0))),"",INDEX('Policy Characteristics'!E:E,MATCH($C1299,'Policy Characteristics'!$C:$C,0)))</f>
        <v>indst efficiency standards</v>
      </c>
      <c r="L1299" s="176">
        <f>IF(ISBLANK(INDEX('Policy Characteristics'!F:F,MATCH($C1299,'Policy Characteristics'!$C:$C,0))),"",INDEX('Policy Characteristics'!F:F,MATCH($C1299,'Policy Characteristics'!$C:$C,0)))</f>
        <v>0</v>
      </c>
      <c r="M1299" s="176">
        <f>IF(ISBLANK(INDEX('Policy Characteristics'!G:G,MATCH($C1299,'Policy Characteristics'!$C:$C,0))),"",INDEX('Policy Characteristics'!G:G,MATCH($C1299,'Policy Characteristics'!$C:$C,0)))</f>
        <v>0.25</v>
      </c>
      <c r="N1299" s="176">
        <f>IF(ISBLANK(INDEX('Policy Characteristics'!H:H,MATCH($C1299,'Policy Characteristics'!$C:$C,0))),"",INDEX('Policy Characteristics'!H:H,MATCH($C1299,'Policy Characteristics'!$C:$C,0)))</f>
        <v>0.01</v>
      </c>
      <c r="O1299" s="176" t="str">
        <f>IF(ISBLANK(INDEX('Policy Characteristics'!I:I,MATCH($C1299,'Policy Characteristics'!$C:$C,0))),"",INDEX('Policy Characteristics'!I:I,MATCH($C1299,'Policy Characteristics'!$C:$C,0)))</f>
        <v>% reduction in energy use</v>
      </c>
      <c r="P1299" s="176" t="str">
        <f>IF(ISBLANK(INDEX('Policy Characteristics'!J:J,MATCH($C1299,'Policy Characteristics'!$C:$C,0))),"",INDEX('Policy Characteristics'!J:J,MATCH($C1299,'Policy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9" s="176" t="str">
        <f>IF(ISBLANK(INDEX('Policy Characteristics'!K:K,MATCH($C1299,'Policy Characteristics'!$C:$C,0))),"",INDEX('Policy Characteristics'!K:K,MATCH($C1299,'Policy Characteristics'!$C:$C,0)))</f>
        <v>industry-ag-main.html#eff-stds</v>
      </c>
      <c r="R1299" s="176" t="str">
        <f>IF(ISBLANK(INDEX('Policy Characteristics'!L:L,MATCH($C1299,'Policy Characteristics'!$C:$C,0))),"",INDEX('Policy Characteristics'!L:L,MATCH($C1299,'Policy Characteristics'!$C:$C,0)))</f>
        <v>industry-energy-efficiency-standards.html</v>
      </c>
    </row>
    <row r="1300" spans="1:18" s="4" customFormat="1" x14ac:dyDescent="0.25">
      <c r="A1300" s="176" t="str">
        <f>IF(ISBLANK(INDEX('Policy Characteristics'!A:A,MATCH($C1300,'Policy Characteristics'!$C:$C,0))),"",INDEX('Policy Characteristics'!A:A,MATCH($C1300,'Policy Characteristics'!$C:$C,0)))</f>
        <v>Industry</v>
      </c>
      <c r="B1300" s="184" t="str">
        <f>IF(ISBLANK(INDEX('Policy Characteristics'!B:B,MATCH($C1300,'Policy Characteristics'!$C:$C,0))),"",INDEX('Policy Characteristics'!B:B,MATCH($C1300,'Policy Characteristics'!$C:$C,0)))</f>
        <v>Industry Energy Efficiency Standards</v>
      </c>
      <c r="C1300" s="176" t="str">
        <f t="shared" si="48"/>
        <v>Percentage Improvement in Eqpt Efficiency Standards above BAU</v>
      </c>
      <c r="D1300" s="6" t="s">
        <v>1933</v>
      </c>
      <c r="E1300" s="47" t="s">
        <v>1281</v>
      </c>
      <c r="F1300" t="s">
        <v>1633</v>
      </c>
      <c r="G1300" s="47" t="s">
        <v>1289</v>
      </c>
      <c r="H1300" s="44">
        <v>969</v>
      </c>
      <c r="I1300" s="197" t="s">
        <v>43</v>
      </c>
      <c r="J1300" s="177" t="str">
        <f>IF(ISBLANK(INDEX('Policy Characteristics'!D:D,MATCH($C1300,'Policy Characteristics'!$C:$C,0))),"",INDEX('Policy Characteristics'!D:D,MATCH($C1300,'Policy Characteristics'!$C:$C,0)))</f>
        <v>Industry Energy Efficiency Standards</v>
      </c>
      <c r="K1300" s="176" t="str">
        <f>IF(ISBLANK(INDEX('Policy Characteristics'!E:E,MATCH($C1300,'Policy Characteristics'!$C:$C,0))),"",INDEX('Policy Characteristics'!E:E,MATCH($C1300,'Policy Characteristics'!$C:$C,0)))</f>
        <v>indst efficiency standards</v>
      </c>
      <c r="L1300" s="176">
        <f>IF(ISBLANK(INDEX('Policy Characteristics'!F:F,MATCH($C1300,'Policy Characteristics'!$C:$C,0))),"",INDEX('Policy Characteristics'!F:F,MATCH($C1300,'Policy Characteristics'!$C:$C,0)))</f>
        <v>0</v>
      </c>
      <c r="M1300" s="176">
        <f>IF(ISBLANK(INDEX('Policy Characteristics'!G:G,MATCH($C1300,'Policy Characteristics'!$C:$C,0))),"",INDEX('Policy Characteristics'!G:G,MATCH($C1300,'Policy Characteristics'!$C:$C,0)))</f>
        <v>0.25</v>
      </c>
      <c r="N1300" s="176">
        <f>IF(ISBLANK(INDEX('Policy Characteristics'!H:H,MATCH($C1300,'Policy Characteristics'!$C:$C,0))),"",INDEX('Policy Characteristics'!H:H,MATCH($C1300,'Policy Characteristics'!$C:$C,0)))</f>
        <v>0.01</v>
      </c>
      <c r="O1300" s="176" t="str">
        <f>IF(ISBLANK(INDEX('Policy Characteristics'!I:I,MATCH($C1300,'Policy Characteristics'!$C:$C,0))),"",INDEX('Policy Characteristics'!I:I,MATCH($C1300,'Policy Characteristics'!$C:$C,0)))</f>
        <v>% reduction in energy use</v>
      </c>
      <c r="P1300" s="176" t="str">
        <f>IF(ISBLANK(INDEX('Policy Characteristics'!J:J,MATCH($C1300,'Policy Characteristics'!$C:$C,0))),"",INDEX('Policy Characteristics'!J:J,MATCH($C1300,'Policy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0" s="176" t="str">
        <f>IF(ISBLANK(INDEX('Policy Characteristics'!K:K,MATCH($C1300,'Policy Characteristics'!$C:$C,0))),"",INDEX('Policy Characteristics'!K:K,MATCH($C1300,'Policy Characteristics'!$C:$C,0)))</f>
        <v>industry-ag-main.html#eff-stds</v>
      </c>
      <c r="R1300" s="176" t="str">
        <f>IF(ISBLANK(INDEX('Policy Characteristics'!L:L,MATCH($C1300,'Policy Characteristics'!$C:$C,0))),"",INDEX('Policy Characteristics'!L:L,MATCH($C1300,'Policy Characteristics'!$C:$C,0)))</f>
        <v>industry-energy-efficiency-standards.html</v>
      </c>
    </row>
    <row r="1301" spans="1:18" s="4" customFormat="1" x14ac:dyDescent="0.25">
      <c r="A1301" s="176" t="str">
        <f>IF(ISBLANK(INDEX('Policy Characteristics'!A:A,MATCH($C1301,'Policy Characteristics'!$C:$C,0))),"",INDEX('Policy Characteristics'!A:A,MATCH($C1301,'Policy Characteristics'!$C:$C,0)))</f>
        <v>Industry</v>
      </c>
      <c r="B1301" s="184" t="str">
        <f>IF(ISBLANK(INDEX('Policy Characteristics'!B:B,MATCH($C1301,'Policy Characteristics'!$C:$C,0))),"",INDEX('Policy Characteristics'!B:B,MATCH($C1301,'Policy Characteristics'!$C:$C,0)))</f>
        <v>Industry Energy Efficiency Standards</v>
      </c>
      <c r="C1301" s="176" t="str">
        <f t="shared" si="48"/>
        <v>Percentage Improvement in Eqpt Efficiency Standards above BAU</v>
      </c>
      <c r="D1301" s="6" t="s">
        <v>1933</v>
      </c>
      <c r="E1301" s="47" t="s">
        <v>1282</v>
      </c>
      <c r="F1301" t="s">
        <v>1633</v>
      </c>
      <c r="G1301" s="47" t="s">
        <v>1290</v>
      </c>
      <c r="H1301" s="44">
        <v>970</v>
      </c>
      <c r="I1301" s="197" t="s">
        <v>43</v>
      </c>
      <c r="J1301" s="177" t="str">
        <f>IF(ISBLANK(INDEX('Policy Characteristics'!D:D,MATCH($C1301,'Policy Characteristics'!$C:$C,0))),"",INDEX('Policy Characteristics'!D:D,MATCH($C1301,'Policy Characteristics'!$C:$C,0)))</f>
        <v>Industry Energy Efficiency Standards</v>
      </c>
      <c r="K1301" s="176" t="str">
        <f>IF(ISBLANK(INDEX('Policy Characteristics'!E:E,MATCH($C1301,'Policy Characteristics'!$C:$C,0))),"",INDEX('Policy Characteristics'!E:E,MATCH($C1301,'Policy Characteristics'!$C:$C,0)))</f>
        <v>indst efficiency standards</v>
      </c>
      <c r="L1301" s="176">
        <f>IF(ISBLANK(INDEX('Policy Characteristics'!F:F,MATCH($C1301,'Policy Characteristics'!$C:$C,0))),"",INDEX('Policy Characteristics'!F:F,MATCH($C1301,'Policy Characteristics'!$C:$C,0)))</f>
        <v>0</v>
      </c>
      <c r="M1301" s="176">
        <f>IF(ISBLANK(INDEX('Policy Characteristics'!G:G,MATCH($C1301,'Policy Characteristics'!$C:$C,0))),"",INDEX('Policy Characteristics'!G:G,MATCH($C1301,'Policy Characteristics'!$C:$C,0)))</f>
        <v>0.25</v>
      </c>
      <c r="N1301" s="176">
        <f>IF(ISBLANK(INDEX('Policy Characteristics'!H:H,MATCH($C1301,'Policy Characteristics'!$C:$C,0))),"",INDEX('Policy Characteristics'!H:H,MATCH($C1301,'Policy Characteristics'!$C:$C,0)))</f>
        <v>0.01</v>
      </c>
      <c r="O1301" s="176" t="str">
        <f>IF(ISBLANK(INDEX('Policy Characteristics'!I:I,MATCH($C1301,'Policy Characteristics'!$C:$C,0))),"",INDEX('Policy Characteristics'!I:I,MATCH($C1301,'Policy Characteristics'!$C:$C,0)))</f>
        <v>% reduction in energy use</v>
      </c>
      <c r="P1301" s="176" t="str">
        <f>IF(ISBLANK(INDEX('Policy Characteristics'!J:J,MATCH($C1301,'Policy Characteristics'!$C:$C,0))),"",INDEX('Policy Characteristics'!J:J,MATCH($C1301,'Policy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1" s="176" t="str">
        <f>IF(ISBLANK(INDEX('Policy Characteristics'!K:K,MATCH($C1301,'Policy Characteristics'!$C:$C,0))),"",INDEX('Policy Characteristics'!K:K,MATCH($C1301,'Policy Characteristics'!$C:$C,0)))</f>
        <v>industry-ag-main.html#eff-stds</v>
      </c>
      <c r="R1301" s="176" t="str">
        <f>IF(ISBLANK(INDEX('Policy Characteristics'!L:L,MATCH($C1301,'Policy Characteristics'!$C:$C,0))),"",INDEX('Policy Characteristics'!L:L,MATCH($C1301,'Policy Characteristics'!$C:$C,0)))</f>
        <v>industry-energy-efficiency-standards.html</v>
      </c>
    </row>
    <row r="1302" spans="1:18" s="4" customFormat="1" x14ac:dyDescent="0.25">
      <c r="A1302" s="176" t="str">
        <f>IF(ISBLANK(INDEX('Policy Characteristics'!A:A,MATCH($C1302,'Policy Characteristics'!$C:$C,0))),"",INDEX('Policy Characteristics'!A:A,MATCH($C1302,'Policy Characteristics'!$C:$C,0)))</f>
        <v>Industry</v>
      </c>
      <c r="B1302" s="184" t="str">
        <f>IF(ISBLANK(INDEX('Policy Characteristics'!B:B,MATCH($C1302,'Policy Characteristics'!$C:$C,0))),"",INDEX('Policy Characteristics'!B:B,MATCH($C1302,'Policy Characteristics'!$C:$C,0)))</f>
        <v>Industry Energy Efficiency Standards</v>
      </c>
      <c r="C1302" s="176" t="str">
        <f t="shared" si="48"/>
        <v>Percentage Improvement in Eqpt Efficiency Standards above BAU</v>
      </c>
      <c r="D1302" s="6" t="s">
        <v>1933</v>
      </c>
      <c r="E1302" s="47" t="s">
        <v>1283</v>
      </c>
      <c r="F1302" t="s">
        <v>1633</v>
      </c>
      <c r="G1302" s="47" t="s">
        <v>1287</v>
      </c>
      <c r="H1302" s="44">
        <v>971</v>
      </c>
      <c r="I1302" s="197" t="s">
        <v>44</v>
      </c>
      <c r="J1302" s="177" t="str">
        <f>IF(ISBLANK(INDEX('Policy Characteristics'!D:D,MATCH($C1302,'Policy Characteristics'!$C:$C,0))),"",INDEX('Policy Characteristics'!D:D,MATCH($C1302,'Policy Characteristics'!$C:$C,0)))</f>
        <v>Industry Energy Efficiency Standards</v>
      </c>
      <c r="K1302" s="176" t="str">
        <f>IF(ISBLANK(INDEX('Policy Characteristics'!E:E,MATCH($C1302,'Policy Characteristics'!$C:$C,0))),"",INDEX('Policy Characteristics'!E:E,MATCH($C1302,'Policy Characteristics'!$C:$C,0)))</f>
        <v>indst efficiency standards</v>
      </c>
      <c r="L1302" s="176">
        <f>IF(ISBLANK(INDEX('Policy Characteristics'!F:F,MATCH($C1302,'Policy Characteristics'!$C:$C,0))),"",INDEX('Policy Characteristics'!F:F,MATCH($C1302,'Policy Characteristics'!$C:$C,0)))</f>
        <v>0</v>
      </c>
      <c r="M1302" s="176">
        <f>IF(ISBLANK(INDEX('Policy Characteristics'!G:G,MATCH($C1302,'Policy Characteristics'!$C:$C,0))),"",INDEX('Policy Characteristics'!G:G,MATCH($C1302,'Policy Characteristics'!$C:$C,0)))</f>
        <v>0.25</v>
      </c>
      <c r="N1302" s="176">
        <f>IF(ISBLANK(INDEX('Policy Characteristics'!H:H,MATCH($C1302,'Policy Characteristics'!$C:$C,0))),"",INDEX('Policy Characteristics'!H:H,MATCH($C1302,'Policy Characteristics'!$C:$C,0)))</f>
        <v>0.01</v>
      </c>
      <c r="O1302" s="176" t="str">
        <f>IF(ISBLANK(INDEX('Policy Characteristics'!I:I,MATCH($C1302,'Policy Characteristics'!$C:$C,0))),"",INDEX('Policy Characteristics'!I:I,MATCH($C1302,'Policy Characteristics'!$C:$C,0)))</f>
        <v>% reduction in energy use</v>
      </c>
      <c r="P1302" s="176" t="str">
        <f>IF(ISBLANK(INDEX('Policy Characteristics'!J:J,MATCH($C1302,'Policy Characteristics'!$C:$C,0))),"",INDEX('Policy Characteristics'!J:J,MATCH($C1302,'Policy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2" s="176" t="str">
        <f>IF(ISBLANK(INDEX('Policy Characteristics'!K:K,MATCH($C1302,'Policy Characteristics'!$C:$C,0))),"",INDEX('Policy Characteristics'!K:K,MATCH($C1302,'Policy Characteristics'!$C:$C,0)))</f>
        <v>industry-ag-main.html#eff-stds</v>
      </c>
      <c r="R1302" s="176" t="str">
        <f>IF(ISBLANK(INDEX('Policy Characteristics'!L:L,MATCH($C1302,'Policy Characteristics'!$C:$C,0))),"",INDEX('Policy Characteristics'!L:L,MATCH($C1302,'Policy Characteristics'!$C:$C,0)))</f>
        <v>industry-energy-efficiency-standards.html</v>
      </c>
    </row>
    <row r="1303" spans="1:18" s="4" customFormat="1" x14ac:dyDescent="0.25">
      <c r="A1303" s="176" t="str">
        <f>IF(ISBLANK(INDEX('Policy Characteristics'!A:A,MATCH($C1303,'Policy Characteristics'!$C:$C,0))),"",INDEX('Policy Characteristics'!A:A,MATCH($C1303,'Policy Characteristics'!$C:$C,0)))</f>
        <v>Industry</v>
      </c>
      <c r="B1303" s="184" t="str">
        <f>IF(ISBLANK(INDEX('Policy Characteristics'!B:B,MATCH($C1303,'Policy Characteristics'!$C:$C,0))),"",INDEX('Policy Characteristics'!B:B,MATCH($C1303,'Policy Characteristics'!$C:$C,0)))</f>
        <v>Industry Energy Efficiency Standards</v>
      </c>
      <c r="C1303" s="176" t="str">
        <f t="shared" si="48"/>
        <v>Percentage Improvement in Eqpt Efficiency Standards above BAU</v>
      </c>
      <c r="D1303" s="6" t="s">
        <v>1933</v>
      </c>
      <c r="E1303" s="47" t="s">
        <v>1284</v>
      </c>
      <c r="F1303" t="s">
        <v>1633</v>
      </c>
      <c r="G1303" s="47" t="s">
        <v>1288</v>
      </c>
      <c r="H1303" s="44">
        <v>972</v>
      </c>
      <c r="I1303" s="197" t="s">
        <v>43</v>
      </c>
      <c r="J1303" s="177" t="str">
        <f>IF(ISBLANK(INDEX('Policy Characteristics'!D:D,MATCH($C1303,'Policy Characteristics'!$C:$C,0))),"",INDEX('Policy Characteristics'!D:D,MATCH($C1303,'Policy Characteristics'!$C:$C,0)))</f>
        <v>Industry Energy Efficiency Standards</v>
      </c>
      <c r="K1303" s="176" t="str">
        <f>IF(ISBLANK(INDEX('Policy Characteristics'!E:E,MATCH($C1303,'Policy Characteristics'!$C:$C,0))),"",INDEX('Policy Characteristics'!E:E,MATCH($C1303,'Policy Characteristics'!$C:$C,0)))</f>
        <v>indst efficiency standards</v>
      </c>
      <c r="L1303" s="176">
        <f>IF(ISBLANK(INDEX('Policy Characteristics'!F:F,MATCH($C1303,'Policy Characteristics'!$C:$C,0))),"",INDEX('Policy Characteristics'!F:F,MATCH($C1303,'Policy Characteristics'!$C:$C,0)))</f>
        <v>0</v>
      </c>
      <c r="M1303" s="176">
        <f>IF(ISBLANK(INDEX('Policy Characteristics'!G:G,MATCH($C1303,'Policy Characteristics'!$C:$C,0))),"",INDEX('Policy Characteristics'!G:G,MATCH($C1303,'Policy Characteristics'!$C:$C,0)))</f>
        <v>0.25</v>
      </c>
      <c r="N1303" s="176">
        <f>IF(ISBLANK(INDEX('Policy Characteristics'!H:H,MATCH($C1303,'Policy Characteristics'!$C:$C,0))),"",INDEX('Policy Characteristics'!H:H,MATCH($C1303,'Policy Characteristics'!$C:$C,0)))</f>
        <v>0.01</v>
      </c>
      <c r="O1303" s="176" t="str">
        <f>IF(ISBLANK(INDEX('Policy Characteristics'!I:I,MATCH($C1303,'Policy Characteristics'!$C:$C,0))),"",INDEX('Policy Characteristics'!I:I,MATCH($C1303,'Policy Characteristics'!$C:$C,0)))</f>
        <v>% reduction in energy use</v>
      </c>
      <c r="P1303" s="176" t="str">
        <f>IF(ISBLANK(INDEX('Policy Characteristics'!J:J,MATCH($C1303,'Policy Characteristics'!$C:$C,0))),"",INDEX('Policy Characteristics'!J:J,MATCH($C1303,'Policy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3" s="176" t="str">
        <f>IF(ISBLANK(INDEX('Policy Characteristics'!K:K,MATCH($C1303,'Policy Characteristics'!$C:$C,0))),"",INDEX('Policy Characteristics'!K:K,MATCH($C1303,'Policy Characteristics'!$C:$C,0)))</f>
        <v>industry-ag-main.html#eff-stds</v>
      </c>
      <c r="R1303" s="176" t="str">
        <f>IF(ISBLANK(INDEX('Policy Characteristics'!L:L,MATCH($C1303,'Policy Characteristics'!$C:$C,0))),"",INDEX('Policy Characteristics'!L:L,MATCH($C1303,'Policy Characteristics'!$C:$C,0)))</f>
        <v>industry-energy-efficiency-standards.html</v>
      </c>
    </row>
    <row r="1304" spans="1:18" s="4" customFormat="1" x14ac:dyDescent="0.25">
      <c r="A1304" s="176" t="str">
        <f>IF(ISBLANK(INDEX('Policy Characteristics'!A:A,MATCH($C1304,'Policy Characteristics'!$C:$C,0))),"",INDEX('Policy Characteristics'!A:A,MATCH($C1304,'Policy Characteristics'!$C:$C,0)))</f>
        <v>Industry</v>
      </c>
      <c r="B1304" s="184" t="str">
        <f>IF(ISBLANK(INDEX('Policy Characteristics'!B:B,MATCH($C1304,'Policy Characteristics'!$C:$C,0))),"",INDEX('Policy Characteristics'!B:B,MATCH($C1304,'Policy Characteristics'!$C:$C,0)))</f>
        <v>Industry Energy Efficiency Standards</v>
      </c>
      <c r="C1304" s="176" t="str">
        <f t="shared" si="48"/>
        <v>Percentage Improvement in Eqpt Efficiency Standards above BAU</v>
      </c>
      <c r="D1304" s="6" t="s">
        <v>1933</v>
      </c>
      <c r="E1304" s="47" t="s">
        <v>1285</v>
      </c>
      <c r="F1304" t="s">
        <v>1633</v>
      </c>
      <c r="G1304" s="47" t="s">
        <v>1291</v>
      </c>
      <c r="H1304" s="44">
        <v>973</v>
      </c>
      <c r="I1304" s="197" t="s">
        <v>44</v>
      </c>
      <c r="J1304" s="177" t="str">
        <f>IF(ISBLANK(INDEX('Policy Characteristics'!D:D,MATCH($C1304,'Policy Characteristics'!$C:$C,0))),"",INDEX('Policy Characteristics'!D:D,MATCH($C1304,'Policy Characteristics'!$C:$C,0)))</f>
        <v>Industry Energy Efficiency Standards</v>
      </c>
      <c r="K1304" s="176" t="str">
        <f>IF(ISBLANK(INDEX('Policy Characteristics'!E:E,MATCH($C1304,'Policy Characteristics'!$C:$C,0))),"",INDEX('Policy Characteristics'!E:E,MATCH($C1304,'Policy Characteristics'!$C:$C,0)))</f>
        <v>indst efficiency standards</v>
      </c>
      <c r="L1304" s="176">
        <f>IF(ISBLANK(INDEX('Policy Characteristics'!F:F,MATCH($C1304,'Policy Characteristics'!$C:$C,0))),"",INDEX('Policy Characteristics'!F:F,MATCH($C1304,'Policy Characteristics'!$C:$C,0)))</f>
        <v>0</v>
      </c>
      <c r="M1304" s="176">
        <f>IF(ISBLANK(INDEX('Policy Characteristics'!G:G,MATCH($C1304,'Policy Characteristics'!$C:$C,0))),"",INDEX('Policy Characteristics'!G:G,MATCH($C1304,'Policy Characteristics'!$C:$C,0)))</f>
        <v>0.25</v>
      </c>
      <c r="N1304" s="176">
        <f>IF(ISBLANK(INDEX('Policy Characteristics'!H:H,MATCH($C1304,'Policy Characteristics'!$C:$C,0))),"",INDEX('Policy Characteristics'!H:H,MATCH($C1304,'Policy Characteristics'!$C:$C,0)))</f>
        <v>0.01</v>
      </c>
      <c r="O1304" s="176" t="str">
        <f>IF(ISBLANK(INDEX('Policy Characteristics'!I:I,MATCH($C1304,'Policy Characteristics'!$C:$C,0))),"",INDEX('Policy Characteristics'!I:I,MATCH($C1304,'Policy Characteristics'!$C:$C,0)))</f>
        <v>% reduction in energy use</v>
      </c>
      <c r="P1304" s="176" t="str">
        <f>IF(ISBLANK(INDEX('Policy Characteristics'!J:J,MATCH($C1304,'Policy Characteristics'!$C:$C,0))),"",INDEX('Policy Characteristics'!J:J,MATCH($C1304,'Policy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4" s="176" t="str">
        <f>IF(ISBLANK(INDEX('Policy Characteristics'!K:K,MATCH($C1304,'Policy Characteristics'!$C:$C,0))),"",INDEX('Policy Characteristics'!K:K,MATCH($C1304,'Policy Characteristics'!$C:$C,0)))</f>
        <v>industry-ag-main.html#eff-stds</v>
      </c>
      <c r="R1304" s="176" t="str">
        <f>IF(ISBLANK(INDEX('Policy Characteristics'!L:L,MATCH($C1304,'Policy Characteristics'!$C:$C,0))),"",INDEX('Policy Characteristics'!L:L,MATCH($C1304,'Policy Characteristics'!$C:$C,0)))</f>
        <v>industry-energy-efficiency-standards.html</v>
      </c>
    </row>
    <row r="1305" spans="1:18" s="4" customFormat="1" x14ac:dyDescent="0.25">
      <c r="A1305" s="176" t="str">
        <f>IF(ISBLANK(INDEX('Policy Characteristics'!A:A,MATCH($C1305,'Policy Characteristics'!$C:$C,0))),"",INDEX('Policy Characteristics'!A:A,MATCH($C1305,'Policy Characteristics'!$C:$C,0)))</f>
        <v>Industry</v>
      </c>
      <c r="B1305" s="184" t="str">
        <f>IF(ISBLANK(INDEX('Policy Characteristics'!B:B,MATCH($C1305,'Policy Characteristics'!$C:$C,0))),"",INDEX('Policy Characteristics'!B:B,MATCH($C1305,'Policy Characteristics'!$C:$C,0)))</f>
        <v>Industry Energy Efficiency Standards</v>
      </c>
      <c r="C1305" s="176" t="str">
        <f t="shared" si="48"/>
        <v>Percentage Improvement in Eqpt Efficiency Standards above BAU</v>
      </c>
      <c r="D1305" s="6" t="s">
        <v>1933</v>
      </c>
      <c r="E1305" s="47" t="s">
        <v>1582</v>
      </c>
      <c r="F1305" t="s">
        <v>1633</v>
      </c>
      <c r="G1305" s="47" t="s">
        <v>1585</v>
      </c>
      <c r="H1305" s="44">
        <v>974</v>
      </c>
      <c r="I1305" s="197" t="s">
        <v>44</v>
      </c>
      <c r="J1305" s="177" t="str">
        <f>IF(ISBLANK(INDEX('Policy Characteristics'!D:D,MATCH($C1305,'Policy Characteristics'!$C:$C,0))),"",INDEX('Policy Characteristics'!D:D,MATCH($C1305,'Policy Characteristics'!$C:$C,0)))</f>
        <v>Industry Energy Efficiency Standards</v>
      </c>
      <c r="K1305" s="176" t="str">
        <f>IF(ISBLANK(INDEX('Policy Characteristics'!E:E,MATCH($C1305,'Policy Characteristics'!$C:$C,0))),"",INDEX('Policy Characteristics'!E:E,MATCH($C1305,'Policy Characteristics'!$C:$C,0)))</f>
        <v>indst efficiency standards</v>
      </c>
      <c r="L1305" s="176">
        <f>IF(ISBLANK(INDEX('Policy Characteristics'!F:F,MATCH($C1305,'Policy Characteristics'!$C:$C,0))),"",INDEX('Policy Characteristics'!F:F,MATCH($C1305,'Policy Characteristics'!$C:$C,0)))</f>
        <v>0</v>
      </c>
      <c r="M1305" s="176">
        <f>IF(ISBLANK(INDEX('Policy Characteristics'!G:G,MATCH($C1305,'Policy Characteristics'!$C:$C,0))),"",INDEX('Policy Characteristics'!G:G,MATCH($C1305,'Policy Characteristics'!$C:$C,0)))</f>
        <v>0.25</v>
      </c>
      <c r="N1305" s="176">
        <f>IF(ISBLANK(INDEX('Policy Characteristics'!H:H,MATCH($C1305,'Policy Characteristics'!$C:$C,0))),"",INDEX('Policy Characteristics'!H:H,MATCH($C1305,'Policy Characteristics'!$C:$C,0)))</f>
        <v>0.01</v>
      </c>
      <c r="O1305" s="176" t="str">
        <f>IF(ISBLANK(INDEX('Policy Characteristics'!I:I,MATCH($C1305,'Policy Characteristics'!$C:$C,0))),"",INDEX('Policy Characteristics'!I:I,MATCH($C1305,'Policy Characteristics'!$C:$C,0)))</f>
        <v>% reduction in energy use</v>
      </c>
      <c r="P1305" s="176" t="str">
        <f>IF(ISBLANK(INDEX('Policy Characteristics'!J:J,MATCH($C1305,'Policy Characteristics'!$C:$C,0))),"",INDEX('Policy Characteristics'!J:J,MATCH($C1305,'Policy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5" s="176" t="str">
        <f>IF(ISBLANK(INDEX('Policy Characteristics'!K:K,MATCH($C1305,'Policy Characteristics'!$C:$C,0))),"",INDEX('Policy Characteristics'!K:K,MATCH($C1305,'Policy Characteristics'!$C:$C,0)))</f>
        <v>industry-ag-main.html#eff-stds</v>
      </c>
      <c r="R1305" s="176" t="str">
        <f>IF(ISBLANK(INDEX('Policy Characteristics'!L:L,MATCH($C1305,'Policy Characteristics'!$C:$C,0))),"",INDEX('Policy Characteristics'!L:L,MATCH($C1305,'Policy Characteristics'!$C:$C,0)))</f>
        <v>industry-energy-efficiency-standards.html</v>
      </c>
    </row>
    <row r="1306" spans="1:18" s="4" customFormat="1" x14ac:dyDescent="0.25">
      <c r="A1306" s="176" t="str">
        <f>IF(ISBLANK(INDEX('Policy Characteristics'!A:A,MATCH($C1306,'Policy Characteristics'!$C:$C,0))),"",INDEX('Policy Characteristics'!A:A,MATCH($C1306,'Policy Characteristics'!$C:$C,0)))</f>
        <v>Industry</v>
      </c>
      <c r="B1306" s="184" t="str">
        <f>IF(ISBLANK(INDEX('Policy Characteristics'!B:B,MATCH($C1306,'Policy Characteristics'!$C:$C,0))),"",INDEX('Policy Characteristics'!B:B,MATCH($C1306,'Policy Characteristics'!$C:$C,0)))</f>
        <v>Industry Energy Efficiency Standards</v>
      </c>
      <c r="C1306" s="176" t="str">
        <f t="shared" si="48"/>
        <v>Percentage Improvement in Eqpt Efficiency Standards above BAU</v>
      </c>
      <c r="D1306" s="6" t="s">
        <v>1933</v>
      </c>
      <c r="E1306" s="47" t="s">
        <v>1583</v>
      </c>
      <c r="F1306" t="s">
        <v>1633</v>
      </c>
      <c r="G1306" s="47" t="s">
        <v>1587</v>
      </c>
      <c r="H1306" s="44">
        <v>975</v>
      </c>
      <c r="I1306" s="197" t="s">
        <v>43</v>
      </c>
      <c r="J1306" s="177" t="str">
        <f>IF(ISBLANK(INDEX('Policy Characteristics'!D:D,MATCH($C1306,'Policy Characteristics'!$C:$C,0))),"",INDEX('Policy Characteristics'!D:D,MATCH($C1306,'Policy Characteristics'!$C:$C,0)))</f>
        <v>Industry Energy Efficiency Standards</v>
      </c>
      <c r="K1306" s="176" t="str">
        <f>IF(ISBLANK(INDEX('Policy Characteristics'!E:E,MATCH($C1306,'Policy Characteristics'!$C:$C,0))),"",INDEX('Policy Characteristics'!E:E,MATCH($C1306,'Policy Characteristics'!$C:$C,0)))</f>
        <v>indst efficiency standards</v>
      </c>
      <c r="L1306" s="176">
        <f>IF(ISBLANK(INDEX('Policy Characteristics'!F:F,MATCH($C1306,'Policy Characteristics'!$C:$C,0))),"",INDEX('Policy Characteristics'!F:F,MATCH($C1306,'Policy Characteristics'!$C:$C,0)))</f>
        <v>0</v>
      </c>
      <c r="M1306" s="176">
        <f>IF(ISBLANK(INDEX('Policy Characteristics'!G:G,MATCH($C1306,'Policy Characteristics'!$C:$C,0))),"",INDEX('Policy Characteristics'!G:G,MATCH($C1306,'Policy Characteristics'!$C:$C,0)))</f>
        <v>0.25</v>
      </c>
      <c r="N1306" s="176">
        <f>IF(ISBLANK(INDEX('Policy Characteristics'!H:H,MATCH($C1306,'Policy Characteristics'!$C:$C,0))),"",INDEX('Policy Characteristics'!H:H,MATCH($C1306,'Policy Characteristics'!$C:$C,0)))</f>
        <v>0.01</v>
      </c>
      <c r="O1306" s="176" t="str">
        <f>IF(ISBLANK(INDEX('Policy Characteristics'!I:I,MATCH($C1306,'Policy Characteristics'!$C:$C,0))),"",INDEX('Policy Characteristics'!I:I,MATCH($C1306,'Policy Characteristics'!$C:$C,0)))</f>
        <v>% reduction in energy use</v>
      </c>
      <c r="P1306" s="176" t="str">
        <f>IF(ISBLANK(INDEX('Policy Characteristics'!J:J,MATCH($C1306,'Policy Characteristics'!$C:$C,0))),"",INDEX('Policy Characteristics'!J:J,MATCH($C1306,'Policy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6" s="176" t="str">
        <f>IF(ISBLANK(INDEX('Policy Characteristics'!K:K,MATCH($C1306,'Policy Characteristics'!$C:$C,0))),"",INDEX('Policy Characteristics'!K:K,MATCH($C1306,'Policy Characteristics'!$C:$C,0)))</f>
        <v>industry-ag-main.html#eff-stds</v>
      </c>
      <c r="R1306" s="176" t="str">
        <f>IF(ISBLANK(INDEX('Policy Characteristics'!L:L,MATCH($C1306,'Policy Characteristics'!$C:$C,0))),"",INDEX('Policy Characteristics'!L:L,MATCH($C1306,'Policy Characteristics'!$C:$C,0)))</f>
        <v>industry-energy-efficiency-standards.html</v>
      </c>
    </row>
    <row r="1307" spans="1:18" s="4" customFormat="1" x14ac:dyDescent="0.25">
      <c r="A1307" s="176" t="str">
        <f>IF(ISBLANK(INDEX('Policy Characteristics'!A:A,MATCH($C1307,'Policy Characteristics'!$C:$C,0))),"",INDEX('Policy Characteristics'!A:A,MATCH($C1307,'Policy Characteristics'!$C:$C,0)))</f>
        <v>Industry</v>
      </c>
      <c r="B1307" s="184" t="str">
        <f>IF(ISBLANK(INDEX('Policy Characteristics'!B:B,MATCH($C1307,'Policy Characteristics'!$C:$C,0))),"",INDEX('Policy Characteristics'!B:B,MATCH($C1307,'Policy Characteristics'!$C:$C,0)))</f>
        <v>Industry Energy Efficiency Standards</v>
      </c>
      <c r="C1307" s="176" t="str">
        <f t="shared" si="48"/>
        <v>Percentage Improvement in Eqpt Efficiency Standards above BAU</v>
      </c>
      <c r="D1307" s="6" t="s">
        <v>1933</v>
      </c>
      <c r="E1307" s="47" t="s">
        <v>1584</v>
      </c>
      <c r="F1307" t="s">
        <v>1633</v>
      </c>
      <c r="G1307" s="47" t="s">
        <v>1588</v>
      </c>
      <c r="H1307" s="44">
        <v>976</v>
      </c>
      <c r="I1307" s="197" t="s">
        <v>44</v>
      </c>
      <c r="J1307" s="177" t="str">
        <f>IF(ISBLANK(INDEX('Policy Characteristics'!D:D,MATCH($C1307,'Policy Characteristics'!$C:$C,0))),"",INDEX('Policy Characteristics'!D:D,MATCH($C1307,'Policy Characteristics'!$C:$C,0)))</f>
        <v>Industry Energy Efficiency Standards</v>
      </c>
      <c r="K1307" s="176" t="str">
        <f>IF(ISBLANK(INDEX('Policy Characteristics'!E:E,MATCH($C1307,'Policy Characteristics'!$C:$C,0))),"",INDEX('Policy Characteristics'!E:E,MATCH($C1307,'Policy Characteristics'!$C:$C,0)))</f>
        <v>indst efficiency standards</v>
      </c>
      <c r="L1307" s="176">
        <f>IF(ISBLANK(INDEX('Policy Characteristics'!F:F,MATCH($C1307,'Policy Characteristics'!$C:$C,0))),"",INDEX('Policy Characteristics'!F:F,MATCH($C1307,'Policy Characteristics'!$C:$C,0)))</f>
        <v>0</v>
      </c>
      <c r="M1307" s="176">
        <f>IF(ISBLANK(INDEX('Policy Characteristics'!G:G,MATCH($C1307,'Policy Characteristics'!$C:$C,0))),"",INDEX('Policy Characteristics'!G:G,MATCH($C1307,'Policy Characteristics'!$C:$C,0)))</f>
        <v>0.25</v>
      </c>
      <c r="N1307" s="176">
        <f>IF(ISBLANK(INDEX('Policy Characteristics'!H:H,MATCH($C1307,'Policy Characteristics'!$C:$C,0))),"",INDEX('Policy Characteristics'!H:H,MATCH($C1307,'Policy Characteristics'!$C:$C,0)))</f>
        <v>0.01</v>
      </c>
      <c r="O1307" s="176" t="str">
        <f>IF(ISBLANK(INDEX('Policy Characteristics'!I:I,MATCH($C1307,'Policy Characteristics'!$C:$C,0))),"",INDEX('Policy Characteristics'!I:I,MATCH($C1307,'Policy Characteristics'!$C:$C,0)))</f>
        <v>% reduction in energy use</v>
      </c>
      <c r="P1307" s="176" t="str">
        <f>IF(ISBLANK(INDEX('Policy Characteristics'!J:J,MATCH($C1307,'Policy Characteristics'!$C:$C,0))),"",INDEX('Policy Characteristics'!J:J,MATCH($C1307,'Policy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7" s="176" t="str">
        <f>IF(ISBLANK(INDEX('Policy Characteristics'!K:K,MATCH($C1307,'Policy Characteristics'!$C:$C,0))),"",INDEX('Policy Characteristics'!K:K,MATCH($C1307,'Policy Characteristics'!$C:$C,0)))</f>
        <v>industry-ag-main.html#eff-stds</v>
      </c>
      <c r="R1307" s="176" t="str">
        <f>IF(ISBLANK(INDEX('Policy Characteristics'!L:L,MATCH($C1307,'Policy Characteristics'!$C:$C,0))),"",INDEX('Policy Characteristics'!L:L,MATCH($C1307,'Policy Characteristics'!$C:$C,0)))</f>
        <v>industry-energy-efficiency-standards.html</v>
      </c>
    </row>
    <row r="1308" spans="1:18" s="4" customFormat="1" x14ac:dyDescent="0.25">
      <c r="A1308" s="176" t="str">
        <f>IF(ISBLANK(INDEX('Policy Characteristics'!A:A,MATCH($C1308,'Policy Characteristics'!$C:$C,0))),"",INDEX('Policy Characteristics'!A:A,MATCH($C1308,'Policy Characteristics'!$C:$C,0)))</f>
        <v>Industry</v>
      </c>
      <c r="B1308" s="184" t="str">
        <f>IF(ISBLANK(INDEX('Policy Characteristics'!B:B,MATCH($C1308,'Policy Characteristics'!$C:$C,0))),"",INDEX('Policy Characteristics'!B:B,MATCH($C1308,'Policy Characteristics'!$C:$C,0)))</f>
        <v>Industry Energy Efficiency Standards</v>
      </c>
      <c r="C1308" s="176" t="str">
        <f t="shared" si="48"/>
        <v>Percentage Improvement in Eqpt Efficiency Standards above BAU</v>
      </c>
      <c r="D1308" s="6" t="s">
        <v>1933</v>
      </c>
      <c r="E1308" s="47" t="s">
        <v>1581</v>
      </c>
      <c r="F1308" t="s">
        <v>1633</v>
      </c>
      <c r="G1308" s="47" t="s">
        <v>1586</v>
      </c>
      <c r="H1308" s="44">
        <v>977</v>
      </c>
      <c r="I1308" s="197" t="s">
        <v>44</v>
      </c>
      <c r="J1308" s="177" t="str">
        <f>IF(ISBLANK(INDEX('Policy Characteristics'!D:D,MATCH($C1308,'Policy Characteristics'!$C:$C,0))),"",INDEX('Policy Characteristics'!D:D,MATCH($C1308,'Policy Characteristics'!$C:$C,0)))</f>
        <v>Industry Energy Efficiency Standards</v>
      </c>
      <c r="K1308" s="176" t="str">
        <f>IF(ISBLANK(INDEX('Policy Characteristics'!E:E,MATCH($C1308,'Policy Characteristics'!$C:$C,0))),"",INDEX('Policy Characteristics'!E:E,MATCH($C1308,'Policy Characteristics'!$C:$C,0)))</f>
        <v>indst efficiency standards</v>
      </c>
      <c r="L1308" s="176">
        <f>IF(ISBLANK(INDEX('Policy Characteristics'!F:F,MATCH($C1308,'Policy Characteristics'!$C:$C,0))),"",INDEX('Policy Characteristics'!F:F,MATCH($C1308,'Policy Characteristics'!$C:$C,0)))</f>
        <v>0</v>
      </c>
      <c r="M1308" s="176">
        <f>IF(ISBLANK(INDEX('Policy Characteristics'!G:G,MATCH($C1308,'Policy Characteristics'!$C:$C,0))),"",INDEX('Policy Characteristics'!G:G,MATCH($C1308,'Policy Characteristics'!$C:$C,0)))</f>
        <v>0.25</v>
      </c>
      <c r="N1308" s="176">
        <f>IF(ISBLANK(INDEX('Policy Characteristics'!H:H,MATCH($C1308,'Policy Characteristics'!$C:$C,0))),"",INDEX('Policy Characteristics'!H:H,MATCH($C1308,'Policy Characteristics'!$C:$C,0)))</f>
        <v>0.01</v>
      </c>
      <c r="O1308" s="176" t="str">
        <f>IF(ISBLANK(INDEX('Policy Characteristics'!I:I,MATCH($C1308,'Policy Characteristics'!$C:$C,0))),"",INDEX('Policy Characteristics'!I:I,MATCH($C1308,'Policy Characteristics'!$C:$C,0)))</f>
        <v>% reduction in energy use</v>
      </c>
      <c r="P1308" s="176" t="str">
        <f>IF(ISBLANK(INDEX('Policy Characteristics'!J:J,MATCH($C1308,'Policy Characteristics'!$C:$C,0))),"",INDEX('Policy Characteristics'!J:J,MATCH($C1308,'Policy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8" s="176" t="str">
        <f>IF(ISBLANK(INDEX('Policy Characteristics'!K:K,MATCH($C1308,'Policy Characteristics'!$C:$C,0))),"",INDEX('Policy Characteristics'!K:K,MATCH($C1308,'Policy Characteristics'!$C:$C,0)))</f>
        <v>industry-ag-main.html#eff-stds</v>
      </c>
      <c r="R1308" s="176" t="str">
        <f>IF(ISBLANK(INDEX('Policy Characteristics'!L:L,MATCH($C1308,'Policy Characteristics'!$C:$C,0))),"",INDEX('Policy Characteristics'!L:L,MATCH($C1308,'Policy Characteristics'!$C:$C,0)))</f>
        <v>industry-energy-efficiency-standards.html</v>
      </c>
    </row>
    <row r="1309" spans="1:18" s="4" customFormat="1" x14ac:dyDescent="0.25">
      <c r="A1309" s="176" t="str">
        <f>IF(ISBLANK(INDEX('Policy Characteristics'!A:A,MATCH($C1309,'Policy Characteristics'!$C:$C,0))),"",INDEX('Policy Characteristics'!A:A,MATCH($C1309,'Policy Characteristics'!$C:$C,0)))</f>
        <v>Industry</v>
      </c>
      <c r="B1309" s="184" t="str">
        <f>IF(ISBLANK(INDEX('Policy Characteristics'!B:B,MATCH($C1309,'Policy Characteristics'!$C:$C,0))),"",INDEX('Policy Characteristics'!B:B,MATCH($C1309,'Policy Characteristics'!$C:$C,0)))</f>
        <v>Industry Energy Efficiency Standards</v>
      </c>
      <c r="C1309" s="176" t="str">
        <f t="shared" si="48"/>
        <v>Percentage Improvement in Eqpt Efficiency Standards above BAU</v>
      </c>
      <c r="D1309" s="6" t="s">
        <v>1934</v>
      </c>
      <c r="E1309" s="47" t="s">
        <v>1280</v>
      </c>
      <c r="F1309" t="s">
        <v>1898</v>
      </c>
      <c r="G1309" s="47" t="s">
        <v>1286</v>
      </c>
      <c r="H1309" s="44">
        <v>978</v>
      </c>
      <c r="I1309" s="197" t="s">
        <v>43</v>
      </c>
      <c r="J1309" s="177" t="str">
        <f>IF(ISBLANK(INDEX('Policy Characteristics'!D:D,MATCH($C1309,'Policy Characteristics'!$C:$C,0))),"",INDEX('Policy Characteristics'!D:D,MATCH($C1309,'Policy Characteristics'!$C:$C,0)))</f>
        <v>Industry Energy Efficiency Standards</v>
      </c>
      <c r="K1309" s="176" t="str">
        <f>IF(ISBLANK(INDEX('Policy Characteristics'!E:E,MATCH($C1309,'Policy Characteristics'!$C:$C,0))),"",INDEX('Policy Characteristics'!E:E,MATCH($C1309,'Policy Characteristics'!$C:$C,0)))</f>
        <v>indst efficiency standards</v>
      </c>
      <c r="L1309" s="176">
        <f>IF(ISBLANK(INDEX('Policy Characteristics'!F:F,MATCH($C1309,'Policy Characteristics'!$C:$C,0))),"",INDEX('Policy Characteristics'!F:F,MATCH($C1309,'Policy Characteristics'!$C:$C,0)))</f>
        <v>0</v>
      </c>
      <c r="M1309" s="176">
        <f>IF(ISBLANK(INDEX('Policy Characteristics'!G:G,MATCH($C1309,'Policy Characteristics'!$C:$C,0))),"",INDEX('Policy Characteristics'!G:G,MATCH($C1309,'Policy Characteristics'!$C:$C,0)))</f>
        <v>0.25</v>
      </c>
      <c r="N1309" s="176">
        <f>IF(ISBLANK(INDEX('Policy Characteristics'!H:H,MATCH($C1309,'Policy Characteristics'!$C:$C,0))),"",INDEX('Policy Characteristics'!H:H,MATCH($C1309,'Policy Characteristics'!$C:$C,0)))</f>
        <v>0.01</v>
      </c>
      <c r="O1309" s="176" t="str">
        <f>IF(ISBLANK(INDEX('Policy Characteristics'!I:I,MATCH($C1309,'Policy Characteristics'!$C:$C,0))),"",INDEX('Policy Characteristics'!I:I,MATCH($C1309,'Policy Characteristics'!$C:$C,0)))</f>
        <v>% reduction in energy use</v>
      </c>
      <c r="P1309" s="176" t="str">
        <f>IF(ISBLANK(INDEX('Policy Characteristics'!J:J,MATCH($C1309,'Policy Characteristics'!$C:$C,0))),"",INDEX('Policy Characteristics'!J:J,MATCH($C1309,'Policy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9" s="176" t="str">
        <f>IF(ISBLANK(INDEX('Policy Characteristics'!K:K,MATCH($C1309,'Policy Characteristics'!$C:$C,0))),"",INDEX('Policy Characteristics'!K:K,MATCH($C1309,'Policy Characteristics'!$C:$C,0)))</f>
        <v>industry-ag-main.html#eff-stds</v>
      </c>
      <c r="R1309" s="176" t="str">
        <f>IF(ISBLANK(INDEX('Policy Characteristics'!L:L,MATCH($C1309,'Policy Characteristics'!$C:$C,0))),"",INDEX('Policy Characteristics'!L:L,MATCH($C1309,'Policy Characteristics'!$C:$C,0)))</f>
        <v>industry-energy-efficiency-standards.html</v>
      </c>
    </row>
    <row r="1310" spans="1:18" s="4" customFormat="1" x14ac:dyDescent="0.25">
      <c r="A1310" s="176" t="str">
        <f>IF(ISBLANK(INDEX('Policy Characteristics'!A:A,MATCH($C1310,'Policy Characteristics'!$C:$C,0))),"",INDEX('Policy Characteristics'!A:A,MATCH($C1310,'Policy Characteristics'!$C:$C,0)))</f>
        <v>Industry</v>
      </c>
      <c r="B1310" s="184" t="str">
        <f>IF(ISBLANK(INDEX('Policy Characteristics'!B:B,MATCH($C1310,'Policy Characteristics'!$C:$C,0))),"",INDEX('Policy Characteristics'!B:B,MATCH($C1310,'Policy Characteristics'!$C:$C,0)))</f>
        <v>Industry Energy Efficiency Standards</v>
      </c>
      <c r="C1310" s="176" t="str">
        <f t="shared" si="48"/>
        <v>Percentage Improvement in Eqpt Efficiency Standards above BAU</v>
      </c>
      <c r="D1310" s="6" t="s">
        <v>1934</v>
      </c>
      <c r="E1310" s="47" t="s">
        <v>1281</v>
      </c>
      <c r="F1310" t="s">
        <v>1898</v>
      </c>
      <c r="G1310" s="47" t="s">
        <v>1289</v>
      </c>
      <c r="H1310" s="44">
        <v>979</v>
      </c>
      <c r="I1310" s="197" t="s">
        <v>44</v>
      </c>
      <c r="J1310" s="177" t="str">
        <f>IF(ISBLANK(INDEX('Policy Characteristics'!D:D,MATCH($C1310,'Policy Characteristics'!$C:$C,0))),"",INDEX('Policy Characteristics'!D:D,MATCH($C1310,'Policy Characteristics'!$C:$C,0)))</f>
        <v>Industry Energy Efficiency Standards</v>
      </c>
      <c r="K1310" s="176" t="str">
        <f>IF(ISBLANK(INDEX('Policy Characteristics'!E:E,MATCH($C1310,'Policy Characteristics'!$C:$C,0))),"",INDEX('Policy Characteristics'!E:E,MATCH($C1310,'Policy Characteristics'!$C:$C,0)))</f>
        <v>indst efficiency standards</v>
      </c>
      <c r="L1310" s="176">
        <f>IF(ISBLANK(INDEX('Policy Characteristics'!F:F,MATCH($C1310,'Policy Characteristics'!$C:$C,0))),"",INDEX('Policy Characteristics'!F:F,MATCH($C1310,'Policy Characteristics'!$C:$C,0)))</f>
        <v>0</v>
      </c>
      <c r="M1310" s="176">
        <f>IF(ISBLANK(INDEX('Policy Characteristics'!G:G,MATCH($C1310,'Policy Characteristics'!$C:$C,0))),"",INDEX('Policy Characteristics'!G:G,MATCH($C1310,'Policy Characteristics'!$C:$C,0)))</f>
        <v>0.25</v>
      </c>
      <c r="N1310" s="176">
        <f>IF(ISBLANK(INDEX('Policy Characteristics'!H:H,MATCH($C1310,'Policy Characteristics'!$C:$C,0))),"",INDEX('Policy Characteristics'!H:H,MATCH($C1310,'Policy Characteristics'!$C:$C,0)))</f>
        <v>0.01</v>
      </c>
      <c r="O1310" s="176" t="str">
        <f>IF(ISBLANK(INDEX('Policy Characteristics'!I:I,MATCH($C1310,'Policy Characteristics'!$C:$C,0))),"",INDEX('Policy Characteristics'!I:I,MATCH($C1310,'Policy Characteristics'!$C:$C,0)))</f>
        <v>% reduction in energy use</v>
      </c>
      <c r="P1310" s="176" t="str">
        <f>IF(ISBLANK(INDEX('Policy Characteristics'!J:J,MATCH($C1310,'Policy Characteristics'!$C:$C,0))),"",INDEX('Policy Characteristics'!J:J,MATCH($C1310,'Policy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0" s="176" t="str">
        <f>IF(ISBLANK(INDEX('Policy Characteristics'!K:K,MATCH($C1310,'Policy Characteristics'!$C:$C,0))),"",INDEX('Policy Characteristics'!K:K,MATCH($C1310,'Policy Characteristics'!$C:$C,0)))</f>
        <v>industry-ag-main.html#eff-stds</v>
      </c>
      <c r="R1310" s="176" t="str">
        <f>IF(ISBLANK(INDEX('Policy Characteristics'!L:L,MATCH($C1310,'Policy Characteristics'!$C:$C,0))),"",INDEX('Policy Characteristics'!L:L,MATCH($C1310,'Policy Characteristics'!$C:$C,0)))</f>
        <v>industry-energy-efficiency-standards.html</v>
      </c>
    </row>
    <row r="1311" spans="1:18" s="4" customFormat="1" x14ac:dyDescent="0.25">
      <c r="A1311" s="176" t="str">
        <f>IF(ISBLANK(INDEX('Policy Characteristics'!A:A,MATCH($C1311,'Policy Characteristics'!$C:$C,0))),"",INDEX('Policy Characteristics'!A:A,MATCH($C1311,'Policy Characteristics'!$C:$C,0)))</f>
        <v>Industry</v>
      </c>
      <c r="B1311" s="184" t="str">
        <f>IF(ISBLANK(INDEX('Policy Characteristics'!B:B,MATCH($C1311,'Policy Characteristics'!$C:$C,0))),"",INDEX('Policy Characteristics'!B:B,MATCH($C1311,'Policy Characteristics'!$C:$C,0)))</f>
        <v>Industry Energy Efficiency Standards</v>
      </c>
      <c r="C1311" s="176" t="str">
        <f t="shared" si="48"/>
        <v>Percentage Improvement in Eqpt Efficiency Standards above BAU</v>
      </c>
      <c r="D1311" s="6" t="s">
        <v>1934</v>
      </c>
      <c r="E1311" s="47" t="s">
        <v>1282</v>
      </c>
      <c r="F1311" t="s">
        <v>1898</v>
      </c>
      <c r="G1311" s="47" t="s">
        <v>1290</v>
      </c>
      <c r="H1311" s="44">
        <v>980</v>
      </c>
      <c r="I1311" s="197" t="s">
        <v>43</v>
      </c>
      <c r="J1311" s="177" t="str">
        <f>IF(ISBLANK(INDEX('Policy Characteristics'!D:D,MATCH($C1311,'Policy Characteristics'!$C:$C,0))),"",INDEX('Policy Characteristics'!D:D,MATCH($C1311,'Policy Characteristics'!$C:$C,0)))</f>
        <v>Industry Energy Efficiency Standards</v>
      </c>
      <c r="K1311" s="176" t="str">
        <f>IF(ISBLANK(INDEX('Policy Characteristics'!E:E,MATCH($C1311,'Policy Characteristics'!$C:$C,0))),"",INDEX('Policy Characteristics'!E:E,MATCH($C1311,'Policy Characteristics'!$C:$C,0)))</f>
        <v>indst efficiency standards</v>
      </c>
      <c r="L1311" s="176">
        <f>IF(ISBLANK(INDEX('Policy Characteristics'!F:F,MATCH($C1311,'Policy Characteristics'!$C:$C,0))),"",INDEX('Policy Characteristics'!F:F,MATCH($C1311,'Policy Characteristics'!$C:$C,0)))</f>
        <v>0</v>
      </c>
      <c r="M1311" s="176">
        <f>IF(ISBLANK(INDEX('Policy Characteristics'!G:G,MATCH($C1311,'Policy Characteristics'!$C:$C,0))),"",INDEX('Policy Characteristics'!G:G,MATCH($C1311,'Policy Characteristics'!$C:$C,0)))</f>
        <v>0.25</v>
      </c>
      <c r="N1311" s="176">
        <f>IF(ISBLANK(INDEX('Policy Characteristics'!H:H,MATCH($C1311,'Policy Characteristics'!$C:$C,0))),"",INDEX('Policy Characteristics'!H:H,MATCH($C1311,'Policy Characteristics'!$C:$C,0)))</f>
        <v>0.01</v>
      </c>
      <c r="O1311" s="176" t="str">
        <f>IF(ISBLANK(INDEX('Policy Characteristics'!I:I,MATCH($C1311,'Policy Characteristics'!$C:$C,0))),"",INDEX('Policy Characteristics'!I:I,MATCH($C1311,'Policy Characteristics'!$C:$C,0)))</f>
        <v>% reduction in energy use</v>
      </c>
      <c r="P1311" s="176" t="str">
        <f>IF(ISBLANK(INDEX('Policy Characteristics'!J:J,MATCH($C1311,'Policy Characteristics'!$C:$C,0))),"",INDEX('Policy Characteristics'!J:J,MATCH($C1311,'Policy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1" s="176" t="str">
        <f>IF(ISBLANK(INDEX('Policy Characteristics'!K:K,MATCH($C1311,'Policy Characteristics'!$C:$C,0))),"",INDEX('Policy Characteristics'!K:K,MATCH($C1311,'Policy Characteristics'!$C:$C,0)))</f>
        <v>industry-ag-main.html#eff-stds</v>
      </c>
      <c r="R1311" s="176" t="str">
        <f>IF(ISBLANK(INDEX('Policy Characteristics'!L:L,MATCH($C1311,'Policy Characteristics'!$C:$C,0))),"",INDEX('Policy Characteristics'!L:L,MATCH($C1311,'Policy Characteristics'!$C:$C,0)))</f>
        <v>industry-energy-efficiency-standards.html</v>
      </c>
    </row>
    <row r="1312" spans="1:18" s="4" customFormat="1" x14ac:dyDescent="0.25">
      <c r="A1312" s="176" t="str">
        <f>IF(ISBLANK(INDEX('Policy Characteristics'!A:A,MATCH($C1312,'Policy Characteristics'!$C:$C,0))),"",INDEX('Policy Characteristics'!A:A,MATCH($C1312,'Policy Characteristics'!$C:$C,0)))</f>
        <v>Industry</v>
      </c>
      <c r="B1312" s="184" t="str">
        <f>IF(ISBLANK(INDEX('Policy Characteristics'!B:B,MATCH($C1312,'Policy Characteristics'!$C:$C,0))),"",INDEX('Policy Characteristics'!B:B,MATCH($C1312,'Policy Characteristics'!$C:$C,0)))</f>
        <v>Industry Energy Efficiency Standards</v>
      </c>
      <c r="C1312" s="176" t="str">
        <f t="shared" si="48"/>
        <v>Percentage Improvement in Eqpt Efficiency Standards above BAU</v>
      </c>
      <c r="D1312" s="6" t="s">
        <v>1934</v>
      </c>
      <c r="E1312" s="47" t="s">
        <v>1283</v>
      </c>
      <c r="F1312" t="s">
        <v>1898</v>
      </c>
      <c r="G1312" s="47" t="s">
        <v>1287</v>
      </c>
      <c r="H1312" s="44">
        <v>981</v>
      </c>
      <c r="I1312" s="197" t="s">
        <v>44</v>
      </c>
      <c r="J1312" s="177" t="str">
        <f>IF(ISBLANK(INDEX('Policy Characteristics'!D:D,MATCH($C1312,'Policy Characteristics'!$C:$C,0))),"",INDEX('Policy Characteristics'!D:D,MATCH($C1312,'Policy Characteristics'!$C:$C,0)))</f>
        <v>Industry Energy Efficiency Standards</v>
      </c>
      <c r="K1312" s="176" t="str">
        <f>IF(ISBLANK(INDEX('Policy Characteristics'!E:E,MATCH($C1312,'Policy Characteristics'!$C:$C,0))),"",INDEX('Policy Characteristics'!E:E,MATCH($C1312,'Policy Characteristics'!$C:$C,0)))</f>
        <v>indst efficiency standards</v>
      </c>
      <c r="L1312" s="176">
        <f>IF(ISBLANK(INDEX('Policy Characteristics'!F:F,MATCH($C1312,'Policy Characteristics'!$C:$C,0))),"",INDEX('Policy Characteristics'!F:F,MATCH($C1312,'Policy Characteristics'!$C:$C,0)))</f>
        <v>0</v>
      </c>
      <c r="M1312" s="176">
        <f>IF(ISBLANK(INDEX('Policy Characteristics'!G:G,MATCH($C1312,'Policy Characteristics'!$C:$C,0))),"",INDEX('Policy Characteristics'!G:G,MATCH($C1312,'Policy Characteristics'!$C:$C,0)))</f>
        <v>0.25</v>
      </c>
      <c r="N1312" s="176">
        <f>IF(ISBLANK(INDEX('Policy Characteristics'!H:H,MATCH($C1312,'Policy Characteristics'!$C:$C,0))),"",INDEX('Policy Characteristics'!H:H,MATCH($C1312,'Policy Characteristics'!$C:$C,0)))</f>
        <v>0.01</v>
      </c>
      <c r="O1312" s="176" t="str">
        <f>IF(ISBLANK(INDEX('Policy Characteristics'!I:I,MATCH($C1312,'Policy Characteristics'!$C:$C,0))),"",INDEX('Policy Characteristics'!I:I,MATCH($C1312,'Policy Characteristics'!$C:$C,0)))</f>
        <v>% reduction in energy use</v>
      </c>
      <c r="P1312" s="176" t="str">
        <f>IF(ISBLANK(INDEX('Policy Characteristics'!J:J,MATCH($C1312,'Policy Characteristics'!$C:$C,0))),"",INDEX('Policy Characteristics'!J:J,MATCH($C1312,'Policy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2" s="176" t="str">
        <f>IF(ISBLANK(INDEX('Policy Characteristics'!K:K,MATCH($C1312,'Policy Characteristics'!$C:$C,0))),"",INDEX('Policy Characteristics'!K:K,MATCH($C1312,'Policy Characteristics'!$C:$C,0)))</f>
        <v>industry-ag-main.html#eff-stds</v>
      </c>
      <c r="R1312" s="176" t="str">
        <f>IF(ISBLANK(INDEX('Policy Characteristics'!L:L,MATCH($C1312,'Policy Characteristics'!$C:$C,0))),"",INDEX('Policy Characteristics'!L:L,MATCH($C1312,'Policy Characteristics'!$C:$C,0)))</f>
        <v>industry-energy-efficiency-standards.html</v>
      </c>
    </row>
    <row r="1313" spans="1:18" s="4" customFormat="1" x14ac:dyDescent="0.25">
      <c r="A1313" s="176" t="str">
        <f>IF(ISBLANK(INDEX('Policy Characteristics'!A:A,MATCH($C1313,'Policy Characteristics'!$C:$C,0))),"",INDEX('Policy Characteristics'!A:A,MATCH($C1313,'Policy Characteristics'!$C:$C,0)))</f>
        <v>Industry</v>
      </c>
      <c r="B1313" s="184" t="str">
        <f>IF(ISBLANK(INDEX('Policy Characteristics'!B:B,MATCH($C1313,'Policy Characteristics'!$C:$C,0))),"",INDEX('Policy Characteristics'!B:B,MATCH($C1313,'Policy Characteristics'!$C:$C,0)))</f>
        <v>Industry Energy Efficiency Standards</v>
      </c>
      <c r="C1313" s="176" t="str">
        <f t="shared" si="48"/>
        <v>Percentage Improvement in Eqpt Efficiency Standards above BAU</v>
      </c>
      <c r="D1313" s="6" t="s">
        <v>1934</v>
      </c>
      <c r="E1313" s="47" t="s">
        <v>1284</v>
      </c>
      <c r="F1313" t="s">
        <v>1898</v>
      </c>
      <c r="G1313" s="47" t="s">
        <v>1288</v>
      </c>
      <c r="H1313" s="44">
        <v>982</v>
      </c>
      <c r="I1313" s="197" t="s">
        <v>43</v>
      </c>
      <c r="J1313" s="177" t="str">
        <f>IF(ISBLANK(INDEX('Policy Characteristics'!D:D,MATCH($C1313,'Policy Characteristics'!$C:$C,0))),"",INDEX('Policy Characteristics'!D:D,MATCH($C1313,'Policy Characteristics'!$C:$C,0)))</f>
        <v>Industry Energy Efficiency Standards</v>
      </c>
      <c r="K1313" s="176" t="str">
        <f>IF(ISBLANK(INDEX('Policy Characteristics'!E:E,MATCH($C1313,'Policy Characteristics'!$C:$C,0))),"",INDEX('Policy Characteristics'!E:E,MATCH($C1313,'Policy Characteristics'!$C:$C,0)))</f>
        <v>indst efficiency standards</v>
      </c>
      <c r="L1313" s="176">
        <f>IF(ISBLANK(INDEX('Policy Characteristics'!F:F,MATCH($C1313,'Policy Characteristics'!$C:$C,0))),"",INDEX('Policy Characteristics'!F:F,MATCH($C1313,'Policy Characteristics'!$C:$C,0)))</f>
        <v>0</v>
      </c>
      <c r="M1313" s="176">
        <f>IF(ISBLANK(INDEX('Policy Characteristics'!G:G,MATCH($C1313,'Policy Characteristics'!$C:$C,0))),"",INDEX('Policy Characteristics'!G:G,MATCH($C1313,'Policy Characteristics'!$C:$C,0)))</f>
        <v>0.25</v>
      </c>
      <c r="N1313" s="176">
        <f>IF(ISBLANK(INDEX('Policy Characteristics'!H:H,MATCH($C1313,'Policy Characteristics'!$C:$C,0))),"",INDEX('Policy Characteristics'!H:H,MATCH($C1313,'Policy Characteristics'!$C:$C,0)))</f>
        <v>0.01</v>
      </c>
      <c r="O1313" s="176" t="str">
        <f>IF(ISBLANK(INDEX('Policy Characteristics'!I:I,MATCH($C1313,'Policy Characteristics'!$C:$C,0))),"",INDEX('Policy Characteristics'!I:I,MATCH($C1313,'Policy Characteristics'!$C:$C,0)))</f>
        <v>% reduction in energy use</v>
      </c>
      <c r="P1313" s="176" t="str">
        <f>IF(ISBLANK(INDEX('Policy Characteristics'!J:J,MATCH($C1313,'Policy Characteristics'!$C:$C,0))),"",INDEX('Policy Characteristics'!J:J,MATCH($C1313,'Policy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3" s="176" t="str">
        <f>IF(ISBLANK(INDEX('Policy Characteristics'!K:K,MATCH($C1313,'Policy Characteristics'!$C:$C,0))),"",INDEX('Policy Characteristics'!K:K,MATCH($C1313,'Policy Characteristics'!$C:$C,0)))</f>
        <v>industry-ag-main.html#eff-stds</v>
      </c>
      <c r="R1313" s="176" t="str">
        <f>IF(ISBLANK(INDEX('Policy Characteristics'!L:L,MATCH($C1313,'Policy Characteristics'!$C:$C,0))),"",INDEX('Policy Characteristics'!L:L,MATCH($C1313,'Policy Characteristics'!$C:$C,0)))</f>
        <v>industry-energy-efficiency-standards.html</v>
      </c>
    </row>
    <row r="1314" spans="1:18" s="4" customFormat="1" x14ac:dyDescent="0.25">
      <c r="A1314" s="176" t="str">
        <f>IF(ISBLANK(INDEX('Policy Characteristics'!A:A,MATCH($C1314,'Policy Characteristics'!$C:$C,0))),"",INDEX('Policy Characteristics'!A:A,MATCH($C1314,'Policy Characteristics'!$C:$C,0)))</f>
        <v>Industry</v>
      </c>
      <c r="B1314" s="184" t="str">
        <f>IF(ISBLANK(INDEX('Policy Characteristics'!B:B,MATCH($C1314,'Policy Characteristics'!$C:$C,0))),"",INDEX('Policy Characteristics'!B:B,MATCH($C1314,'Policy Characteristics'!$C:$C,0)))</f>
        <v>Industry Energy Efficiency Standards</v>
      </c>
      <c r="C1314" s="176" t="str">
        <f t="shared" si="48"/>
        <v>Percentage Improvement in Eqpt Efficiency Standards above BAU</v>
      </c>
      <c r="D1314" s="6" t="s">
        <v>1934</v>
      </c>
      <c r="E1314" s="47" t="s">
        <v>1285</v>
      </c>
      <c r="F1314" t="s">
        <v>1898</v>
      </c>
      <c r="G1314" s="47" t="s">
        <v>1291</v>
      </c>
      <c r="H1314" s="44">
        <v>983</v>
      </c>
      <c r="I1314" s="197" t="s">
        <v>44</v>
      </c>
      <c r="J1314" s="177" t="str">
        <f>IF(ISBLANK(INDEX('Policy Characteristics'!D:D,MATCH($C1314,'Policy Characteristics'!$C:$C,0))),"",INDEX('Policy Characteristics'!D:D,MATCH($C1314,'Policy Characteristics'!$C:$C,0)))</f>
        <v>Industry Energy Efficiency Standards</v>
      </c>
      <c r="K1314" s="176" t="str">
        <f>IF(ISBLANK(INDEX('Policy Characteristics'!E:E,MATCH($C1314,'Policy Characteristics'!$C:$C,0))),"",INDEX('Policy Characteristics'!E:E,MATCH($C1314,'Policy Characteristics'!$C:$C,0)))</f>
        <v>indst efficiency standards</v>
      </c>
      <c r="L1314" s="176">
        <f>IF(ISBLANK(INDEX('Policy Characteristics'!F:F,MATCH($C1314,'Policy Characteristics'!$C:$C,0))),"",INDEX('Policy Characteristics'!F:F,MATCH($C1314,'Policy Characteristics'!$C:$C,0)))</f>
        <v>0</v>
      </c>
      <c r="M1314" s="176">
        <f>IF(ISBLANK(INDEX('Policy Characteristics'!G:G,MATCH($C1314,'Policy Characteristics'!$C:$C,0))),"",INDEX('Policy Characteristics'!G:G,MATCH($C1314,'Policy Characteristics'!$C:$C,0)))</f>
        <v>0.25</v>
      </c>
      <c r="N1314" s="176">
        <f>IF(ISBLANK(INDEX('Policy Characteristics'!H:H,MATCH($C1314,'Policy Characteristics'!$C:$C,0))),"",INDEX('Policy Characteristics'!H:H,MATCH($C1314,'Policy Characteristics'!$C:$C,0)))</f>
        <v>0.01</v>
      </c>
      <c r="O1314" s="176" t="str">
        <f>IF(ISBLANK(INDEX('Policy Characteristics'!I:I,MATCH($C1314,'Policy Characteristics'!$C:$C,0))),"",INDEX('Policy Characteristics'!I:I,MATCH($C1314,'Policy Characteristics'!$C:$C,0)))</f>
        <v>% reduction in energy use</v>
      </c>
      <c r="P1314" s="176" t="str">
        <f>IF(ISBLANK(INDEX('Policy Characteristics'!J:J,MATCH($C1314,'Policy Characteristics'!$C:$C,0))),"",INDEX('Policy Characteristics'!J:J,MATCH($C1314,'Policy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4" s="176" t="str">
        <f>IF(ISBLANK(INDEX('Policy Characteristics'!K:K,MATCH($C1314,'Policy Characteristics'!$C:$C,0))),"",INDEX('Policy Characteristics'!K:K,MATCH($C1314,'Policy Characteristics'!$C:$C,0)))</f>
        <v>industry-ag-main.html#eff-stds</v>
      </c>
      <c r="R1314" s="176" t="str">
        <f>IF(ISBLANK(INDEX('Policy Characteristics'!L:L,MATCH($C1314,'Policy Characteristics'!$C:$C,0))),"",INDEX('Policy Characteristics'!L:L,MATCH($C1314,'Policy Characteristics'!$C:$C,0)))</f>
        <v>industry-energy-efficiency-standards.html</v>
      </c>
    </row>
    <row r="1315" spans="1:18" s="4" customFormat="1" x14ac:dyDescent="0.25">
      <c r="A1315" s="176" t="str">
        <f>IF(ISBLANK(INDEX('Policy Characteristics'!A:A,MATCH($C1315,'Policy Characteristics'!$C:$C,0))),"",INDEX('Policy Characteristics'!A:A,MATCH($C1315,'Policy Characteristics'!$C:$C,0)))</f>
        <v>Industry</v>
      </c>
      <c r="B1315" s="184" t="str">
        <f>IF(ISBLANK(INDEX('Policy Characteristics'!B:B,MATCH($C1315,'Policy Characteristics'!$C:$C,0))),"",INDEX('Policy Characteristics'!B:B,MATCH($C1315,'Policy Characteristics'!$C:$C,0)))</f>
        <v>Industry Energy Efficiency Standards</v>
      </c>
      <c r="C1315" s="176" t="str">
        <f t="shared" si="48"/>
        <v>Percentage Improvement in Eqpt Efficiency Standards above BAU</v>
      </c>
      <c r="D1315" s="6" t="s">
        <v>1934</v>
      </c>
      <c r="E1315" s="47" t="s">
        <v>1582</v>
      </c>
      <c r="F1315" t="s">
        <v>1898</v>
      </c>
      <c r="G1315" s="47" t="s">
        <v>1585</v>
      </c>
      <c r="H1315" s="44">
        <v>984</v>
      </c>
      <c r="I1315" s="197" t="s">
        <v>44</v>
      </c>
      <c r="J1315" s="177" t="str">
        <f>IF(ISBLANK(INDEX('Policy Characteristics'!D:D,MATCH($C1315,'Policy Characteristics'!$C:$C,0))),"",INDEX('Policy Characteristics'!D:D,MATCH($C1315,'Policy Characteristics'!$C:$C,0)))</f>
        <v>Industry Energy Efficiency Standards</v>
      </c>
      <c r="K1315" s="176" t="str">
        <f>IF(ISBLANK(INDEX('Policy Characteristics'!E:E,MATCH($C1315,'Policy Characteristics'!$C:$C,0))),"",INDEX('Policy Characteristics'!E:E,MATCH($C1315,'Policy Characteristics'!$C:$C,0)))</f>
        <v>indst efficiency standards</v>
      </c>
      <c r="L1315" s="176">
        <f>IF(ISBLANK(INDEX('Policy Characteristics'!F:F,MATCH($C1315,'Policy Characteristics'!$C:$C,0))),"",INDEX('Policy Characteristics'!F:F,MATCH($C1315,'Policy Characteristics'!$C:$C,0)))</f>
        <v>0</v>
      </c>
      <c r="M1315" s="176">
        <f>IF(ISBLANK(INDEX('Policy Characteristics'!G:G,MATCH($C1315,'Policy Characteristics'!$C:$C,0))),"",INDEX('Policy Characteristics'!G:G,MATCH($C1315,'Policy Characteristics'!$C:$C,0)))</f>
        <v>0.25</v>
      </c>
      <c r="N1315" s="176">
        <f>IF(ISBLANK(INDEX('Policy Characteristics'!H:H,MATCH($C1315,'Policy Characteristics'!$C:$C,0))),"",INDEX('Policy Characteristics'!H:H,MATCH($C1315,'Policy Characteristics'!$C:$C,0)))</f>
        <v>0.01</v>
      </c>
      <c r="O1315" s="176" t="str">
        <f>IF(ISBLANK(INDEX('Policy Characteristics'!I:I,MATCH($C1315,'Policy Characteristics'!$C:$C,0))),"",INDEX('Policy Characteristics'!I:I,MATCH($C1315,'Policy Characteristics'!$C:$C,0)))</f>
        <v>% reduction in energy use</v>
      </c>
      <c r="P1315" s="176" t="str">
        <f>IF(ISBLANK(INDEX('Policy Characteristics'!J:J,MATCH($C1315,'Policy Characteristics'!$C:$C,0))),"",INDEX('Policy Characteristics'!J:J,MATCH($C1315,'Policy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5" s="176" t="str">
        <f>IF(ISBLANK(INDEX('Policy Characteristics'!K:K,MATCH($C1315,'Policy Characteristics'!$C:$C,0))),"",INDEX('Policy Characteristics'!K:K,MATCH($C1315,'Policy Characteristics'!$C:$C,0)))</f>
        <v>industry-ag-main.html#eff-stds</v>
      </c>
      <c r="R1315" s="176" t="str">
        <f>IF(ISBLANK(INDEX('Policy Characteristics'!L:L,MATCH($C1315,'Policy Characteristics'!$C:$C,0))),"",INDEX('Policy Characteristics'!L:L,MATCH($C1315,'Policy Characteristics'!$C:$C,0)))</f>
        <v>industry-energy-efficiency-standards.html</v>
      </c>
    </row>
    <row r="1316" spans="1:18" s="4" customFormat="1" x14ac:dyDescent="0.25">
      <c r="A1316" s="176" t="str">
        <f>IF(ISBLANK(INDEX('Policy Characteristics'!A:A,MATCH($C1316,'Policy Characteristics'!$C:$C,0))),"",INDEX('Policy Characteristics'!A:A,MATCH($C1316,'Policy Characteristics'!$C:$C,0)))</f>
        <v>Industry</v>
      </c>
      <c r="B1316" s="184" t="str">
        <f>IF(ISBLANK(INDEX('Policy Characteristics'!B:B,MATCH($C1316,'Policy Characteristics'!$C:$C,0))),"",INDEX('Policy Characteristics'!B:B,MATCH($C1316,'Policy Characteristics'!$C:$C,0)))</f>
        <v>Industry Energy Efficiency Standards</v>
      </c>
      <c r="C1316" s="176" t="str">
        <f t="shared" si="48"/>
        <v>Percentage Improvement in Eqpt Efficiency Standards above BAU</v>
      </c>
      <c r="D1316" s="6" t="s">
        <v>1934</v>
      </c>
      <c r="E1316" s="47" t="s">
        <v>1583</v>
      </c>
      <c r="F1316" t="s">
        <v>1898</v>
      </c>
      <c r="G1316" s="47" t="s">
        <v>1587</v>
      </c>
      <c r="H1316" s="44">
        <v>985</v>
      </c>
      <c r="I1316" s="197" t="s">
        <v>43</v>
      </c>
      <c r="J1316" s="177" t="str">
        <f>IF(ISBLANK(INDEX('Policy Characteristics'!D:D,MATCH($C1316,'Policy Characteristics'!$C:$C,0))),"",INDEX('Policy Characteristics'!D:D,MATCH($C1316,'Policy Characteristics'!$C:$C,0)))</f>
        <v>Industry Energy Efficiency Standards</v>
      </c>
      <c r="K1316" s="176" t="str">
        <f>IF(ISBLANK(INDEX('Policy Characteristics'!E:E,MATCH($C1316,'Policy Characteristics'!$C:$C,0))),"",INDEX('Policy Characteristics'!E:E,MATCH($C1316,'Policy Characteristics'!$C:$C,0)))</f>
        <v>indst efficiency standards</v>
      </c>
      <c r="L1316" s="176">
        <f>IF(ISBLANK(INDEX('Policy Characteristics'!F:F,MATCH($C1316,'Policy Characteristics'!$C:$C,0))),"",INDEX('Policy Characteristics'!F:F,MATCH($C1316,'Policy Characteristics'!$C:$C,0)))</f>
        <v>0</v>
      </c>
      <c r="M1316" s="176">
        <f>IF(ISBLANK(INDEX('Policy Characteristics'!G:G,MATCH($C1316,'Policy Characteristics'!$C:$C,0))),"",INDEX('Policy Characteristics'!G:G,MATCH($C1316,'Policy Characteristics'!$C:$C,0)))</f>
        <v>0.25</v>
      </c>
      <c r="N1316" s="176">
        <f>IF(ISBLANK(INDEX('Policy Characteristics'!H:H,MATCH($C1316,'Policy Characteristics'!$C:$C,0))),"",INDEX('Policy Characteristics'!H:H,MATCH($C1316,'Policy Characteristics'!$C:$C,0)))</f>
        <v>0.01</v>
      </c>
      <c r="O1316" s="176" t="str">
        <f>IF(ISBLANK(INDEX('Policy Characteristics'!I:I,MATCH($C1316,'Policy Characteristics'!$C:$C,0))),"",INDEX('Policy Characteristics'!I:I,MATCH($C1316,'Policy Characteristics'!$C:$C,0)))</f>
        <v>% reduction in energy use</v>
      </c>
      <c r="P1316" s="176" t="str">
        <f>IF(ISBLANK(INDEX('Policy Characteristics'!J:J,MATCH($C1316,'Policy Characteristics'!$C:$C,0))),"",INDEX('Policy Characteristics'!J:J,MATCH($C1316,'Policy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6" s="176" t="str">
        <f>IF(ISBLANK(INDEX('Policy Characteristics'!K:K,MATCH($C1316,'Policy Characteristics'!$C:$C,0))),"",INDEX('Policy Characteristics'!K:K,MATCH($C1316,'Policy Characteristics'!$C:$C,0)))</f>
        <v>industry-ag-main.html#eff-stds</v>
      </c>
      <c r="R1316" s="176" t="str">
        <f>IF(ISBLANK(INDEX('Policy Characteristics'!L:L,MATCH($C1316,'Policy Characteristics'!$C:$C,0))),"",INDEX('Policy Characteristics'!L:L,MATCH($C1316,'Policy Characteristics'!$C:$C,0)))</f>
        <v>industry-energy-efficiency-standards.html</v>
      </c>
    </row>
    <row r="1317" spans="1:18" s="4" customFormat="1" x14ac:dyDescent="0.25">
      <c r="A1317" s="176" t="str">
        <f>IF(ISBLANK(INDEX('Policy Characteristics'!A:A,MATCH($C1317,'Policy Characteristics'!$C:$C,0))),"",INDEX('Policy Characteristics'!A:A,MATCH($C1317,'Policy Characteristics'!$C:$C,0)))</f>
        <v>Industry</v>
      </c>
      <c r="B1317" s="184" t="str">
        <f>IF(ISBLANK(INDEX('Policy Characteristics'!B:B,MATCH($C1317,'Policy Characteristics'!$C:$C,0))),"",INDEX('Policy Characteristics'!B:B,MATCH($C1317,'Policy Characteristics'!$C:$C,0)))</f>
        <v>Industry Energy Efficiency Standards</v>
      </c>
      <c r="C1317" s="176" t="str">
        <f t="shared" si="48"/>
        <v>Percentage Improvement in Eqpt Efficiency Standards above BAU</v>
      </c>
      <c r="D1317" s="6" t="s">
        <v>1934</v>
      </c>
      <c r="E1317" s="47" t="s">
        <v>1584</v>
      </c>
      <c r="F1317" t="s">
        <v>1898</v>
      </c>
      <c r="G1317" s="47" t="s">
        <v>1588</v>
      </c>
      <c r="H1317" s="44">
        <v>986</v>
      </c>
      <c r="I1317" s="197" t="s">
        <v>44</v>
      </c>
      <c r="J1317" s="177" t="str">
        <f>IF(ISBLANK(INDEX('Policy Characteristics'!D:D,MATCH($C1317,'Policy Characteristics'!$C:$C,0))),"",INDEX('Policy Characteristics'!D:D,MATCH($C1317,'Policy Characteristics'!$C:$C,0)))</f>
        <v>Industry Energy Efficiency Standards</v>
      </c>
      <c r="K1317" s="176" t="str">
        <f>IF(ISBLANK(INDEX('Policy Characteristics'!E:E,MATCH($C1317,'Policy Characteristics'!$C:$C,0))),"",INDEX('Policy Characteristics'!E:E,MATCH($C1317,'Policy Characteristics'!$C:$C,0)))</f>
        <v>indst efficiency standards</v>
      </c>
      <c r="L1317" s="176">
        <f>IF(ISBLANK(INDEX('Policy Characteristics'!F:F,MATCH($C1317,'Policy Characteristics'!$C:$C,0))),"",INDEX('Policy Characteristics'!F:F,MATCH($C1317,'Policy Characteristics'!$C:$C,0)))</f>
        <v>0</v>
      </c>
      <c r="M1317" s="176">
        <f>IF(ISBLANK(INDEX('Policy Characteristics'!G:G,MATCH($C1317,'Policy Characteristics'!$C:$C,0))),"",INDEX('Policy Characteristics'!G:G,MATCH($C1317,'Policy Characteristics'!$C:$C,0)))</f>
        <v>0.25</v>
      </c>
      <c r="N1317" s="176">
        <f>IF(ISBLANK(INDEX('Policy Characteristics'!H:H,MATCH($C1317,'Policy Characteristics'!$C:$C,0))),"",INDEX('Policy Characteristics'!H:H,MATCH($C1317,'Policy Characteristics'!$C:$C,0)))</f>
        <v>0.01</v>
      </c>
      <c r="O1317" s="176" t="str">
        <f>IF(ISBLANK(INDEX('Policy Characteristics'!I:I,MATCH($C1317,'Policy Characteristics'!$C:$C,0))),"",INDEX('Policy Characteristics'!I:I,MATCH($C1317,'Policy Characteristics'!$C:$C,0)))</f>
        <v>% reduction in energy use</v>
      </c>
      <c r="P1317" s="176" t="str">
        <f>IF(ISBLANK(INDEX('Policy Characteristics'!J:J,MATCH($C1317,'Policy Characteristics'!$C:$C,0))),"",INDEX('Policy Characteristics'!J:J,MATCH($C1317,'Policy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7" s="176" t="str">
        <f>IF(ISBLANK(INDEX('Policy Characteristics'!K:K,MATCH($C1317,'Policy Characteristics'!$C:$C,0))),"",INDEX('Policy Characteristics'!K:K,MATCH($C1317,'Policy Characteristics'!$C:$C,0)))</f>
        <v>industry-ag-main.html#eff-stds</v>
      </c>
      <c r="R1317" s="176" t="str">
        <f>IF(ISBLANK(INDEX('Policy Characteristics'!L:L,MATCH($C1317,'Policy Characteristics'!$C:$C,0))),"",INDEX('Policy Characteristics'!L:L,MATCH($C1317,'Policy Characteristics'!$C:$C,0)))</f>
        <v>industry-energy-efficiency-standards.html</v>
      </c>
    </row>
    <row r="1318" spans="1:18" s="4" customFormat="1" x14ac:dyDescent="0.25">
      <c r="A1318" s="176" t="str">
        <f>IF(ISBLANK(INDEX('Policy Characteristics'!A:A,MATCH($C1318,'Policy Characteristics'!$C:$C,0))),"",INDEX('Policy Characteristics'!A:A,MATCH($C1318,'Policy Characteristics'!$C:$C,0)))</f>
        <v>Industry</v>
      </c>
      <c r="B1318" s="184" t="str">
        <f>IF(ISBLANK(INDEX('Policy Characteristics'!B:B,MATCH($C1318,'Policy Characteristics'!$C:$C,0))),"",INDEX('Policy Characteristics'!B:B,MATCH($C1318,'Policy Characteristics'!$C:$C,0)))</f>
        <v>Industry Energy Efficiency Standards</v>
      </c>
      <c r="C1318" s="176" t="str">
        <f t="shared" si="48"/>
        <v>Percentage Improvement in Eqpt Efficiency Standards above BAU</v>
      </c>
      <c r="D1318" s="6" t="s">
        <v>1934</v>
      </c>
      <c r="E1318" s="47" t="s">
        <v>1581</v>
      </c>
      <c r="F1318" t="s">
        <v>1898</v>
      </c>
      <c r="G1318" s="47" t="s">
        <v>1586</v>
      </c>
      <c r="H1318" s="44">
        <v>987</v>
      </c>
      <c r="I1318" s="197" t="s">
        <v>44</v>
      </c>
      <c r="J1318" s="177" t="str">
        <f>IF(ISBLANK(INDEX('Policy Characteristics'!D:D,MATCH($C1318,'Policy Characteristics'!$C:$C,0))),"",INDEX('Policy Characteristics'!D:D,MATCH($C1318,'Policy Characteristics'!$C:$C,0)))</f>
        <v>Industry Energy Efficiency Standards</v>
      </c>
      <c r="K1318" s="176" t="str">
        <f>IF(ISBLANK(INDEX('Policy Characteristics'!E:E,MATCH($C1318,'Policy Characteristics'!$C:$C,0))),"",INDEX('Policy Characteristics'!E:E,MATCH($C1318,'Policy Characteristics'!$C:$C,0)))</f>
        <v>indst efficiency standards</v>
      </c>
      <c r="L1318" s="176">
        <f>IF(ISBLANK(INDEX('Policy Characteristics'!F:F,MATCH($C1318,'Policy Characteristics'!$C:$C,0))),"",INDEX('Policy Characteristics'!F:F,MATCH($C1318,'Policy Characteristics'!$C:$C,0)))</f>
        <v>0</v>
      </c>
      <c r="M1318" s="176">
        <f>IF(ISBLANK(INDEX('Policy Characteristics'!G:G,MATCH($C1318,'Policy Characteristics'!$C:$C,0))),"",INDEX('Policy Characteristics'!G:G,MATCH($C1318,'Policy Characteristics'!$C:$C,0)))</f>
        <v>0.25</v>
      </c>
      <c r="N1318" s="176">
        <f>IF(ISBLANK(INDEX('Policy Characteristics'!H:H,MATCH($C1318,'Policy Characteristics'!$C:$C,0))),"",INDEX('Policy Characteristics'!H:H,MATCH($C1318,'Policy Characteristics'!$C:$C,0)))</f>
        <v>0.01</v>
      </c>
      <c r="O1318" s="176" t="str">
        <f>IF(ISBLANK(INDEX('Policy Characteristics'!I:I,MATCH($C1318,'Policy Characteristics'!$C:$C,0))),"",INDEX('Policy Characteristics'!I:I,MATCH($C1318,'Policy Characteristics'!$C:$C,0)))</f>
        <v>% reduction in energy use</v>
      </c>
      <c r="P1318" s="176" t="str">
        <f>IF(ISBLANK(INDEX('Policy Characteristics'!J:J,MATCH($C1318,'Policy Characteristics'!$C:$C,0))),"",INDEX('Policy Characteristics'!J:J,MATCH($C1318,'Policy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8" s="176" t="str">
        <f>IF(ISBLANK(INDEX('Policy Characteristics'!K:K,MATCH($C1318,'Policy Characteristics'!$C:$C,0))),"",INDEX('Policy Characteristics'!K:K,MATCH($C1318,'Policy Characteristics'!$C:$C,0)))</f>
        <v>industry-ag-main.html#eff-stds</v>
      </c>
      <c r="R1318" s="176" t="str">
        <f>IF(ISBLANK(INDEX('Policy Characteristics'!L:L,MATCH($C1318,'Policy Characteristics'!$C:$C,0))),"",INDEX('Policy Characteristics'!L:L,MATCH($C1318,'Policy Characteristics'!$C:$C,0)))</f>
        <v>industry-energy-efficiency-standards.html</v>
      </c>
    </row>
    <row r="1319" spans="1:18" s="4" customFormat="1" x14ac:dyDescent="0.25">
      <c r="A1319" s="176" t="str">
        <f>IF(ISBLANK(INDEX('Policy Characteristics'!A:A,MATCH($C1319,'Policy Characteristics'!$C:$C,0))),"",INDEX('Policy Characteristics'!A:A,MATCH($C1319,'Policy Characteristics'!$C:$C,0)))</f>
        <v>Industry</v>
      </c>
      <c r="B1319" s="184" t="str">
        <f>IF(ISBLANK(INDEX('Policy Characteristics'!B:B,MATCH($C1319,'Policy Characteristics'!$C:$C,0))),"",INDEX('Policy Characteristics'!B:B,MATCH($C1319,'Policy Characteristics'!$C:$C,0)))</f>
        <v>Industry Energy Efficiency Standards</v>
      </c>
      <c r="C1319" s="176" t="str">
        <f t="shared" si="48"/>
        <v>Percentage Improvement in Eqpt Efficiency Standards above BAU</v>
      </c>
      <c r="D1319" s="6" t="s">
        <v>1935</v>
      </c>
      <c r="E1319" s="47" t="s">
        <v>1280</v>
      </c>
      <c r="F1319" t="s">
        <v>1899</v>
      </c>
      <c r="G1319" s="47" t="s">
        <v>1286</v>
      </c>
      <c r="H1319" s="44">
        <v>988</v>
      </c>
      <c r="I1319" s="197" t="s">
        <v>44</v>
      </c>
      <c r="J1319" s="177" t="str">
        <f>IF(ISBLANK(INDEX('Policy Characteristics'!D:D,MATCH($C1319,'Policy Characteristics'!$C:$C,0))),"",INDEX('Policy Characteristics'!D:D,MATCH($C1319,'Policy Characteristics'!$C:$C,0)))</f>
        <v>Industry Energy Efficiency Standards</v>
      </c>
      <c r="K1319" s="176" t="str">
        <f>IF(ISBLANK(INDEX('Policy Characteristics'!E:E,MATCH($C1319,'Policy Characteristics'!$C:$C,0))),"",INDEX('Policy Characteristics'!E:E,MATCH($C1319,'Policy Characteristics'!$C:$C,0)))</f>
        <v>indst efficiency standards</v>
      </c>
      <c r="L1319" s="176">
        <f>IF(ISBLANK(INDEX('Policy Characteristics'!F:F,MATCH($C1319,'Policy Characteristics'!$C:$C,0))),"",INDEX('Policy Characteristics'!F:F,MATCH($C1319,'Policy Characteristics'!$C:$C,0)))</f>
        <v>0</v>
      </c>
      <c r="M1319" s="176">
        <f>IF(ISBLANK(INDEX('Policy Characteristics'!G:G,MATCH($C1319,'Policy Characteristics'!$C:$C,0))),"",INDEX('Policy Characteristics'!G:G,MATCH($C1319,'Policy Characteristics'!$C:$C,0)))</f>
        <v>0.25</v>
      </c>
      <c r="N1319" s="176">
        <f>IF(ISBLANK(INDEX('Policy Characteristics'!H:H,MATCH($C1319,'Policy Characteristics'!$C:$C,0))),"",INDEX('Policy Characteristics'!H:H,MATCH($C1319,'Policy Characteristics'!$C:$C,0)))</f>
        <v>0.01</v>
      </c>
      <c r="O1319" s="176" t="str">
        <f>IF(ISBLANK(INDEX('Policy Characteristics'!I:I,MATCH($C1319,'Policy Characteristics'!$C:$C,0))),"",INDEX('Policy Characteristics'!I:I,MATCH($C1319,'Policy Characteristics'!$C:$C,0)))</f>
        <v>% reduction in energy use</v>
      </c>
      <c r="P1319" s="176" t="str">
        <f>IF(ISBLANK(INDEX('Policy Characteristics'!J:J,MATCH($C1319,'Policy Characteristics'!$C:$C,0))),"",INDEX('Policy Characteristics'!J:J,MATCH($C1319,'Policy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9" s="176" t="str">
        <f>IF(ISBLANK(INDEX('Policy Characteristics'!K:K,MATCH($C1319,'Policy Characteristics'!$C:$C,0))),"",INDEX('Policy Characteristics'!K:K,MATCH($C1319,'Policy Characteristics'!$C:$C,0)))</f>
        <v>industry-ag-main.html#eff-stds</v>
      </c>
      <c r="R1319" s="176" t="str">
        <f>IF(ISBLANK(INDEX('Policy Characteristics'!L:L,MATCH($C1319,'Policy Characteristics'!$C:$C,0))),"",INDEX('Policy Characteristics'!L:L,MATCH($C1319,'Policy Characteristics'!$C:$C,0)))</f>
        <v>industry-energy-efficiency-standards.html</v>
      </c>
    </row>
    <row r="1320" spans="1:18" s="4" customFormat="1" x14ac:dyDescent="0.25">
      <c r="A1320" s="176" t="str">
        <f>IF(ISBLANK(INDEX('Policy Characteristics'!A:A,MATCH($C1320,'Policy Characteristics'!$C:$C,0))),"",INDEX('Policy Characteristics'!A:A,MATCH($C1320,'Policy Characteristics'!$C:$C,0)))</f>
        <v>Industry</v>
      </c>
      <c r="B1320" s="184" t="str">
        <f>IF(ISBLANK(INDEX('Policy Characteristics'!B:B,MATCH($C1320,'Policy Characteristics'!$C:$C,0))),"",INDEX('Policy Characteristics'!B:B,MATCH($C1320,'Policy Characteristics'!$C:$C,0)))</f>
        <v>Industry Energy Efficiency Standards</v>
      </c>
      <c r="C1320" s="176" t="str">
        <f t="shared" si="48"/>
        <v>Percentage Improvement in Eqpt Efficiency Standards above BAU</v>
      </c>
      <c r="D1320" s="6" t="s">
        <v>1935</v>
      </c>
      <c r="E1320" s="47" t="s">
        <v>1281</v>
      </c>
      <c r="F1320" t="s">
        <v>1899</v>
      </c>
      <c r="G1320" s="47" t="s">
        <v>1289</v>
      </c>
      <c r="H1320" s="44">
        <v>989</v>
      </c>
      <c r="I1320" s="197" t="s">
        <v>44</v>
      </c>
      <c r="J1320" s="177" t="str">
        <f>IF(ISBLANK(INDEX('Policy Characteristics'!D:D,MATCH($C1320,'Policy Characteristics'!$C:$C,0))),"",INDEX('Policy Characteristics'!D:D,MATCH($C1320,'Policy Characteristics'!$C:$C,0)))</f>
        <v>Industry Energy Efficiency Standards</v>
      </c>
      <c r="K1320" s="176" t="str">
        <f>IF(ISBLANK(INDEX('Policy Characteristics'!E:E,MATCH($C1320,'Policy Characteristics'!$C:$C,0))),"",INDEX('Policy Characteristics'!E:E,MATCH($C1320,'Policy Characteristics'!$C:$C,0)))</f>
        <v>indst efficiency standards</v>
      </c>
      <c r="L1320" s="176">
        <f>IF(ISBLANK(INDEX('Policy Characteristics'!F:F,MATCH($C1320,'Policy Characteristics'!$C:$C,0))),"",INDEX('Policy Characteristics'!F:F,MATCH($C1320,'Policy Characteristics'!$C:$C,0)))</f>
        <v>0</v>
      </c>
      <c r="M1320" s="176">
        <f>IF(ISBLANK(INDEX('Policy Characteristics'!G:G,MATCH($C1320,'Policy Characteristics'!$C:$C,0))),"",INDEX('Policy Characteristics'!G:G,MATCH($C1320,'Policy Characteristics'!$C:$C,0)))</f>
        <v>0.25</v>
      </c>
      <c r="N1320" s="176">
        <f>IF(ISBLANK(INDEX('Policy Characteristics'!H:H,MATCH($C1320,'Policy Characteristics'!$C:$C,0))),"",INDEX('Policy Characteristics'!H:H,MATCH($C1320,'Policy Characteristics'!$C:$C,0)))</f>
        <v>0.01</v>
      </c>
      <c r="O1320" s="176" t="str">
        <f>IF(ISBLANK(INDEX('Policy Characteristics'!I:I,MATCH($C1320,'Policy Characteristics'!$C:$C,0))),"",INDEX('Policy Characteristics'!I:I,MATCH($C1320,'Policy Characteristics'!$C:$C,0)))</f>
        <v>% reduction in energy use</v>
      </c>
      <c r="P1320" s="176" t="str">
        <f>IF(ISBLANK(INDEX('Policy Characteristics'!J:J,MATCH($C1320,'Policy Characteristics'!$C:$C,0))),"",INDEX('Policy Characteristics'!J:J,MATCH($C1320,'Policy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0" s="176" t="str">
        <f>IF(ISBLANK(INDEX('Policy Characteristics'!K:K,MATCH($C1320,'Policy Characteristics'!$C:$C,0))),"",INDEX('Policy Characteristics'!K:K,MATCH($C1320,'Policy Characteristics'!$C:$C,0)))</f>
        <v>industry-ag-main.html#eff-stds</v>
      </c>
      <c r="R1320" s="176" t="str">
        <f>IF(ISBLANK(INDEX('Policy Characteristics'!L:L,MATCH($C1320,'Policy Characteristics'!$C:$C,0))),"",INDEX('Policy Characteristics'!L:L,MATCH($C1320,'Policy Characteristics'!$C:$C,0)))</f>
        <v>industry-energy-efficiency-standards.html</v>
      </c>
    </row>
    <row r="1321" spans="1:18" s="4" customFormat="1" x14ac:dyDescent="0.25">
      <c r="A1321" s="176" t="str">
        <f>IF(ISBLANK(INDEX('Policy Characteristics'!A:A,MATCH($C1321,'Policy Characteristics'!$C:$C,0))),"",INDEX('Policy Characteristics'!A:A,MATCH($C1321,'Policy Characteristics'!$C:$C,0)))</f>
        <v>Industry</v>
      </c>
      <c r="B1321" s="184" t="str">
        <f>IF(ISBLANK(INDEX('Policy Characteristics'!B:B,MATCH($C1321,'Policy Characteristics'!$C:$C,0))),"",INDEX('Policy Characteristics'!B:B,MATCH($C1321,'Policy Characteristics'!$C:$C,0)))</f>
        <v>Industry Energy Efficiency Standards</v>
      </c>
      <c r="C1321" s="176" t="str">
        <f t="shared" si="48"/>
        <v>Percentage Improvement in Eqpt Efficiency Standards above BAU</v>
      </c>
      <c r="D1321" s="6" t="s">
        <v>1935</v>
      </c>
      <c r="E1321" s="47" t="s">
        <v>1282</v>
      </c>
      <c r="F1321" t="s">
        <v>1899</v>
      </c>
      <c r="G1321" s="47" t="s">
        <v>1290</v>
      </c>
      <c r="H1321" s="44">
        <v>990</v>
      </c>
      <c r="I1321" s="197" t="s">
        <v>44</v>
      </c>
      <c r="J1321" s="177" t="str">
        <f>IF(ISBLANK(INDEX('Policy Characteristics'!D:D,MATCH($C1321,'Policy Characteristics'!$C:$C,0))),"",INDEX('Policy Characteristics'!D:D,MATCH($C1321,'Policy Characteristics'!$C:$C,0)))</f>
        <v>Industry Energy Efficiency Standards</v>
      </c>
      <c r="K1321" s="176" t="str">
        <f>IF(ISBLANK(INDEX('Policy Characteristics'!E:E,MATCH($C1321,'Policy Characteristics'!$C:$C,0))),"",INDEX('Policy Characteristics'!E:E,MATCH($C1321,'Policy Characteristics'!$C:$C,0)))</f>
        <v>indst efficiency standards</v>
      </c>
      <c r="L1321" s="176">
        <f>IF(ISBLANK(INDEX('Policy Characteristics'!F:F,MATCH($C1321,'Policy Characteristics'!$C:$C,0))),"",INDEX('Policy Characteristics'!F:F,MATCH($C1321,'Policy Characteristics'!$C:$C,0)))</f>
        <v>0</v>
      </c>
      <c r="M1321" s="176">
        <f>IF(ISBLANK(INDEX('Policy Characteristics'!G:G,MATCH($C1321,'Policy Characteristics'!$C:$C,0))),"",INDEX('Policy Characteristics'!G:G,MATCH($C1321,'Policy Characteristics'!$C:$C,0)))</f>
        <v>0.25</v>
      </c>
      <c r="N1321" s="176">
        <f>IF(ISBLANK(INDEX('Policy Characteristics'!H:H,MATCH($C1321,'Policy Characteristics'!$C:$C,0))),"",INDEX('Policy Characteristics'!H:H,MATCH($C1321,'Policy Characteristics'!$C:$C,0)))</f>
        <v>0.01</v>
      </c>
      <c r="O1321" s="176" t="str">
        <f>IF(ISBLANK(INDEX('Policy Characteristics'!I:I,MATCH($C1321,'Policy Characteristics'!$C:$C,0))),"",INDEX('Policy Characteristics'!I:I,MATCH($C1321,'Policy Characteristics'!$C:$C,0)))</f>
        <v>% reduction in energy use</v>
      </c>
      <c r="P1321" s="176" t="str">
        <f>IF(ISBLANK(INDEX('Policy Characteristics'!J:J,MATCH($C1321,'Policy Characteristics'!$C:$C,0))),"",INDEX('Policy Characteristics'!J:J,MATCH($C1321,'Policy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1" s="176" t="str">
        <f>IF(ISBLANK(INDEX('Policy Characteristics'!K:K,MATCH($C1321,'Policy Characteristics'!$C:$C,0))),"",INDEX('Policy Characteristics'!K:K,MATCH($C1321,'Policy Characteristics'!$C:$C,0)))</f>
        <v>industry-ag-main.html#eff-stds</v>
      </c>
      <c r="R1321" s="176" t="str">
        <f>IF(ISBLANK(INDEX('Policy Characteristics'!L:L,MATCH($C1321,'Policy Characteristics'!$C:$C,0))),"",INDEX('Policy Characteristics'!L:L,MATCH($C1321,'Policy Characteristics'!$C:$C,0)))</f>
        <v>industry-energy-efficiency-standards.html</v>
      </c>
    </row>
    <row r="1322" spans="1:18" s="4" customFormat="1" x14ac:dyDescent="0.25">
      <c r="A1322" s="176" t="str">
        <f>IF(ISBLANK(INDEX('Policy Characteristics'!A:A,MATCH($C1322,'Policy Characteristics'!$C:$C,0))),"",INDEX('Policy Characteristics'!A:A,MATCH($C1322,'Policy Characteristics'!$C:$C,0)))</f>
        <v>Industry</v>
      </c>
      <c r="B1322" s="184" t="str">
        <f>IF(ISBLANK(INDEX('Policy Characteristics'!B:B,MATCH($C1322,'Policy Characteristics'!$C:$C,0))),"",INDEX('Policy Characteristics'!B:B,MATCH($C1322,'Policy Characteristics'!$C:$C,0)))</f>
        <v>Industry Energy Efficiency Standards</v>
      </c>
      <c r="C1322" s="176" t="str">
        <f t="shared" si="48"/>
        <v>Percentage Improvement in Eqpt Efficiency Standards above BAU</v>
      </c>
      <c r="D1322" s="6" t="s">
        <v>1935</v>
      </c>
      <c r="E1322" s="47" t="s">
        <v>1283</v>
      </c>
      <c r="F1322" t="s">
        <v>1899</v>
      </c>
      <c r="G1322" s="47" t="s">
        <v>1287</v>
      </c>
      <c r="H1322" s="44">
        <v>991</v>
      </c>
      <c r="I1322" s="197" t="s">
        <v>44</v>
      </c>
      <c r="J1322" s="177" t="str">
        <f>IF(ISBLANK(INDEX('Policy Characteristics'!D:D,MATCH($C1322,'Policy Characteristics'!$C:$C,0))),"",INDEX('Policy Characteristics'!D:D,MATCH($C1322,'Policy Characteristics'!$C:$C,0)))</f>
        <v>Industry Energy Efficiency Standards</v>
      </c>
      <c r="K1322" s="176" t="str">
        <f>IF(ISBLANK(INDEX('Policy Characteristics'!E:E,MATCH($C1322,'Policy Characteristics'!$C:$C,0))),"",INDEX('Policy Characteristics'!E:E,MATCH($C1322,'Policy Characteristics'!$C:$C,0)))</f>
        <v>indst efficiency standards</v>
      </c>
      <c r="L1322" s="176">
        <f>IF(ISBLANK(INDEX('Policy Characteristics'!F:F,MATCH($C1322,'Policy Characteristics'!$C:$C,0))),"",INDEX('Policy Characteristics'!F:F,MATCH($C1322,'Policy Characteristics'!$C:$C,0)))</f>
        <v>0</v>
      </c>
      <c r="M1322" s="176">
        <f>IF(ISBLANK(INDEX('Policy Characteristics'!G:G,MATCH($C1322,'Policy Characteristics'!$C:$C,0))),"",INDEX('Policy Characteristics'!G:G,MATCH($C1322,'Policy Characteristics'!$C:$C,0)))</f>
        <v>0.25</v>
      </c>
      <c r="N1322" s="176">
        <f>IF(ISBLANK(INDEX('Policy Characteristics'!H:H,MATCH($C1322,'Policy Characteristics'!$C:$C,0))),"",INDEX('Policy Characteristics'!H:H,MATCH($C1322,'Policy Characteristics'!$C:$C,0)))</f>
        <v>0.01</v>
      </c>
      <c r="O1322" s="176" t="str">
        <f>IF(ISBLANK(INDEX('Policy Characteristics'!I:I,MATCH($C1322,'Policy Characteristics'!$C:$C,0))),"",INDEX('Policy Characteristics'!I:I,MATCH($C1322,'Policy Characteristics'!$C:$C,0)))</f>
        <v>% reduction in energy use</v>
      </c>
      <c r="P1322" s="176" t="str">
        <f>IF(ISBLANK(INDEX('Policy Characteristics'!J:J,MATCH($C1322,'Policy Characteristics'!$C:$C,0))),"",INDEX('Policy Characteristics'!J:J,MATCH($C1322,'Policy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2" s="176" t="str">
        <f>IF(ISBLANK(INDEX('Policy Characteristics'!K:K,MATCH($C1322,'Policy Characteristics'!$C:$C,0))),"",INDEX('Policy Characteristics'!K:K,MATCH($C1322,'Policy Characteristics'!$C:$C,0)))</f>
        <v>industry-ag-main.html#eff-stds</v>
      </c>
      <c r="R1322" s="176" t="str">
        <f>IF(ISBLANK(INDEX('Policy Characteristics'!L:L,MATCH($C1322,'Policy Characteristics'!$C:$C,0))),"",INDEX('Policy Characteristics'!L:L,MATCH($C1322,'Policy Characteristics'!$C:$C,0)))</f>
        <v>industry-energy-efficiency-standards.html</v>
      </c>
    </row>
    <row r="1323" spans="1:18" s="4" customFormat="1" x14ac:dyDescent="0.25">
      <c r="A1323" s="176" t="str">
        <f>IF(ISBLANK(INDEX('Policy Characteristics'!A:A,MATCH($C1323,'Policy Characteristics'!$C:$C,0))),"",INDEX('Policy Characteristics'!A:A,MATCH($C1323,'Policy Characteristics'!$C:$C,0)))</f>
        <v>Industry</v>
      </c>
      <c r="B1323" s="184" t="str">
        <f>IF(ISBLANK(INDEX('Policy Characteristics'!B:B,MATCH($C1323,'Policy Characteristics'!$C:$C,0))),"",INDEX('Policy Characteristics'!B:B,MATCH($C1323,'Policy Characteristics'!$C:$C,0)))</f>
        <v>Industry Energy Efficiency Standards</v>
      </c>
      <c r="C1323" s="176" t="str">
        <f t="shared" si="48"/>
        <v>Percentage Improvement in Eqpt Efficiency Standards above BAU</v>
      </c>
      <c r="D1323" s="6" t="s">
        <v>1935</v>
      </c>
      <c r="E1323" s="47" t="s">
        <v>1284</v>
      </c>
      <c r="F1323" t="s">
        <v>1899</v>
      </c>
      <c r="G1323" s="47" t="s">
        <v>1288</v>
      </c>
      <c r="H1323" s="44">
        <v>992</v>
      </c>
      <c r="I1323" s="197" t="s">
        <v>44</v>
      </c>
      <c r="J1323" s="177" t="str">
        <f>IF(ISBLANK(INDEX('Policy Characteristics'!D:D,MATCH($C1323,'Policy Characteristics'!$C:$C,0))),"",INDEX('Policy Characteristics'!D:D,MATCH($C1323,'Policy Characteristics'!$C:$C,0)))</f>
        <v>Industry Energy Efficiency Standards</v>
      </c>
      <c r="K1323" s="176" t="str">
        <f>IF(ISBLANK(INDEX('Policy Characteristics'!E:E,MATCH($C1323,'Policy Characteristics'!$C:$C,0))),"",INDEX('Policy Characteristics'!E:E,MATCH($C1323,'Policy Characteristics'!$C:$C,0)))</f>
        <v>indst efficiency standards</v>
      </c>
      <c r="L1323" s="176">
        <f>IF(ISBLANK(INDEX('Policy Characteristics'!F:F,MATCH($C1323,'Policy Characteristics'!$C:$C,0))),"",INDEX('Policy Characteristics'!F:F,MATCH($C1323,'Policy Characteristics'!$C:$C,0)))</f>
        <v>0</v>
      </c>
      <c r="M1323" s="176">
        <f>IF(ISBLANK(INDEX('Policy Characteristics'!G:G,MATCH($C1323,'Policy Characteristics'!$C:$C,0))),"",INDEX('Policy Characteristics'!G:G,MATCH($C1323,'Policy Characteristics'!$C:$C,0)))</f>
        <v>0.25</v>
      </c>
      <c r="N1323" s="176">
        <f>IF(ISBLANK(INDEX('Policy Characteristics'!H:H,MATCH($C1323,'Policy Characteristics'!$C:$C,0))),"",INDEX('Policy Characteristics'!H:H,MATCH($C1323,'Policy Characteristics'!$C:$C,0)))</f>
        <v>0.01</v>
      </c>
      <c r="O1323" s="176" t="str">
        <f>IF(ISBLANK(INDEX('Policy Characteristics'!I:I,MATCH($C1323,'Policy Characteristics'!$C:$C,0))),"",INDEX('Policy Characteristics'!I:I,MATCH($C1323,'Policy Characteristics'!$C:$C,0)))</f>
        <v>% reduction in energy use</v>
      </c>
      <c r="P1323" s="176" t="str">
        <f>IF(ISBLANK(INDEX('Policy Characteristics'!J:J,MATCH($C1323,'Policy Characteristics'!$C:$C,0))),"",INDEX('Policy Characteristics'!J:J,MATCH($C1323,'Policy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3" s="176" t="str">
        <f>IF(ISBLANK(INDEX('Policy Characteristics'!K:K,MATCH($C1323,'Policy Characteristics'!$C:$C,0))),"",INDEX('Policy Characteristics'!K:K,MATCH($C1323,'Policy Characteristics'!$C:$C,0)))</f>
        <v>industry-ag-main.html#eff-stds</v>
      </c>
      <c r="R1323" s="176" t="str">
        <f>IF(ISBLANK(INDEX('Policy Characteristics'!L:L,MATCH($C1323,'Policy Characteristics'!$C:$C,0))),"",INDEX('Policy Characteristics'!L:L,MATCH($C1323,'Policy Characteristics'!$C:$C,0)))</f>
        <v>industry-energy-efficiency-standards.html</v>
      </c>
    </row>
    <row r="1324" spans="1:18" s="4" customFormat="1" x14ac:dyDescent="0.25">
      <c r="A1324" s="176" t="str">
        <f>IF(ISBLANK(INDEX('Policy Characteristics'!A:A,MATCH($C1324,'Policy Characteristics'!$C:$C,0))),"",INDEX('Policy Characteristics'!A:A,MATCH($C1324,'Policy Characteristics'!$C:$C,0)))</f>
        <v>Industry</v>
      </c>
      <c r="B1324" s="184" t="str">
        <f>IF(ISBLANK(INDEX('Policy Characteristics'!B:B,MATCH($C1324,'Policy Characteristics'!$C:$C,0))),"",INDEX('Policy Characteristics'!B:B,MATCH($C1324,'Policy Characteristics'!$C:$C,0)))</f>
        <v>Industry Energy Efficiency Standards</v>
      </c>
      <c r="C1324" s="176" t="str">
        <f t="shared" si="48"/>
        <v>Percentage Improvement in Eqpt Efficiency Standards above BAU</v>
      </c>
      <c r="D1324" s="6" t="s">
        <v>1935</v>
      </c>
      <c r="E1324" s="47" t="s">
        <v>1285</v>
      </c>
      <c r="F1324" t="s">
        <v>1899</v>
      </c>
      <c r="G1324" s="47" t="s">
        <v>1291</v>
      </c>
      <c r="H1324" s="44">
        <v>993</v>
      </c>
      <c r="I1324" s="197" t="s">
        <v>44</v>
      </c>
      <c r="J1324" s="177" t="str">
        <f>IF(ISBLANK(INDEX('Policy Characteristics'!D:D,MATCH($C1324,'Policy Characteristics'!$C:$C,0))),"",INDEX('Policy Characteristics'!D:D,MATCH($C1324,'Policy Characteristics'!$C:$C,0)))</f>
        <v>Industry Energy Efficiency Standards</v>
      </c>
      <c r="K1324" s="176" t="str">
        <f>IF(ISBLANK(INDEX('Policy Characteristics'!E:E,MATCH($C1324,'Policy Characteristics'!$C:$C,0))),"",INDEX('Policy Characteristics'!E:E,MATCH($C1324,'Policy Characteristics'!$C:$C,0)))</f>
        <v>indst efficiency standards</v>
      </c>
      <c r="L1324" s="176">
        <f>IF(ISBLANK(INDEX('Policy Characteristics'!F:F,MATCH($C1324,'Policy Characteristics'!$C:$C,0))),"",INDEX('Policy Characteristics'!F:F,MATCH($C1324,'Policy Characteristics'!$C:$C,0)))</f>
        <v>0</v>
      </c>
      <c r="M1324" s="176">
        <f>IF(ISBLANK(INDEX('Policy Characteristics'!G:G,MATCH($C1324,'Policy Characteristics'!$C:$C,0))),"",INDEX('Policy Characteristics'!G:G,MATCH($C1324,'Policy Characteristics'!$C:$C,0)))</f>
        <v>0.25</v>
      </c>
      <c r="N1324" s="176">
        <f>IF(ISBLANK(INDEX('Policy Characteristics'!H:H,MATCH($C1324,'Policy Characteristics'!$C:$C,0))),"",INDEX('Policy Characteristics'!H:H,MATCH($C1324,'Policy Characteristics'!$C:$C,0)))</f>
        <v>0.01</v>
      </c>
      <c r="O1324" s="176" t="str">
        <f>IF(ISBLANK(INDEX('Policy Characteristics'!I:I,MATCH($C1324,'Policy Characteristics'!$C:$C,0))),"",INDEX('Policy Characteristics'!I:I,MATCH($C1324,'Policy Characteristics'!$C:$C,0)))</f>
        <v>% reduction in energy use</v>
      </c>
      <c r="P1324" s="176" t="str">
        <f>IF(ISBLANK(INDEX('Policy Characteristics'!J:J,MATCH($C1324,'Policy Characteristics'!$C:$C,0))),"",INDEX('Policy Characteristics'!J:J,MATCH($C1324,'Policy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4" s="176" t="str">
        <f>IF(ISBLANK(INDEX('Policy Characteristics'!K:K,MATCH($C1324,'Policy Characteristics'!$C:$C,0))),"",INDEX('Policy Characteristics'!K:K,MATCH($C1324,'Policy Characteristics'!$C:$C,0)))</f>
        <v>industry-ag-main.html#eff-stds</v>
      </c>
      <c r="R1324" s="176" t="str">
        <f>IF(ISBLANK(INDEX('Policy Characteristics'!L:L,MATCH($C1324,'Policy Characteristics'!$C:$C,0))),"",INDEX('Policy Characteristics'!L:L,MATCH($C1324,'Policy Characteristics'!$C:$C,0)))</f>
        <v>industry-energy-efficiency-standards.html</v>
      </c>
    </row>
    <row r="1325" spans="1:18" s="4" customFormat="1" x14ac:dyDescent="0.25">
      <c r="A1325" s="176" t="str">
        <f>IF(ISBLANK(INDEX('Policy Characteristics'!A:A,MATCH($C1325,'Policy Characteristics'!$C:$C,0))),"",INDEX('Policy Characteristics'!A:A,MATCH($C1325,'Policy Characteristics'!$C:$C,0)))</f>
        <v>Industry</v>
      </c>
      <c r="B1325" s="184" t="str">
        <f>IF(ISBLANK(INDEX('Policy Characteristics'!B:B,MATCH($C1325,'Policy Characteristics'!$C:$C,0))),"",INDEX('Policy Characteristics'!B:B,MATCH($C1325,'Policy Characteristics'!$C:$C,0)))</f>
        <v>Industry Energy Efficiency Standards</v>
      </c>
      <c r="C1325" s="176" t="str">
        <f t="shared" si="48"/>
        <v>Percentage Improvement in Eqpt Efficiency Standards above BAU</v>
      </c>
      <c r="D1325" s="6" t="s">
        <v>1935</v>
      </c>
      <c r="E1325" s="47" t="s">
        <v>1582</v>
      </c>
      <c r="F1325" t="s">
        <v>1899</v>
      </c>
      <c r="G1325" s="47" t="s">
        <v>1585</v>
      </c>
      <c r="H1325" s="44">
        <v>994</v>
      </c>
      <c r="I1325" s="197" t="s">
        <v>44</v>
      </c>
      <c r="J1325" s="177" t="str">
        <f>IF(ISBLANK(INDEX('Policy Characteristics'!D:D,MATCH($C1325,'Policy Characteristics'!$C:$C,0))),"",INDEX('Policy Characteristics'!D:D,MATCH($C1325,'Policy Characteristics'!$C:$C,0)))</f>
        <v>Industry Energy Efficiency Standards</v>
      </c>
      <c r="K1325" s="176" t="str">
        <f>IF(ISBLANK(INDEX('Policy Characteristics'!E:E,MATCH($C1325,'Policy Characteristics'!$C:$C,0))),"",INDEX('Policy Characteristics'!E:E,MATCH($C1325,'Policy Characteristics'!$C:$C,0)))</f>
        <v>indst efficiency standards</v>
      </c>
      <c r="L1325" s="176">
        <f>IF(ISBLANK(INDEX('Policy Characteristics'!F:F,MATCH($C1325,'Policy Characteristics'!$C:$C,0))),"",INDEX('Policy Characteristics'!F:F,MATCH($C1325,'Policy Characteristics'!$C:$C,0)))</f>
        <v>0</v>
      </c>
      <c r="M1325" s="176">
        <f>IF(ISBLANK(INDEX('Policy Characteristics'!G:G,MATCH($C1325,'Policy Characteristics'!$C:$C,0))),"",INDEX('Policy Characteristics'!G:G,MATCH($C1325,'Policy Characteristics'!$C:$C,0)))</f>
        <v>0.25</v>
      </c>
      <c r="N1325" s="176">
        <f>IF(ISBLANK(INDEX('Policy Characteristics'!H:H,MATCH($C1325,'Policy Characteristics'!$C:$C,0))),"",INDEX('Policy Characteristics'!H:H,MATCH($C1325,'Policy Characteristics'!$C:$C,0)))</f>
        <v>0.01</v>
      </c>
      <c r="O1325" s="176" t="str">
        <f>IF(ISBLANK(INDEX('Policy Characteristics'!I:I,MATCH($C1325,'Policy Characteristics'!$C:$C,0))),"",INDEX('Policy Characteristics'!I:I,MATCH($C1325,'Policy Characteristics'!$C:$C,0)))</f>
        <v>% reduction in energy use</v>
      </c>
      <c r="P1325" s="176" t="str">
        <f>IF(ISBLANK(INDEX('Policy Characteristics'!J:J,MATCH($C1325,'Policy Characteristics'!$C:$C,0))),"",INDEX('Policy Characteristics'!J:J,MATCH($C1325,'Policy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5" s="176" t="str">
        <f>IF(ISBLANK(INDEX('Policy Characteristics'!K:K,MATCH($C1325,'Policy Characteristics'!$C:$C,0))),"",INDEX('Policy Characteristics'!K:K,MATCH($C1325,'Policy Characteristics'!$C:$C,0)))</f>
        <v>industry-ag-main.html#eff-stds</v>
      </c>
      <c r="R1325" s="176" t="str">
        <f>IF(ISBLANK(INDEX('Policy Characteristics'!L:L,MATCH($C1325,'Policy Characteristics'!$C:$C,0))),"",INDEX('Policy Characteristics'!L:L,MATCH($C1325,'Policy Characteristics'!$C:$C,0)))</f>
        <v>industry-energy-efficiency-standards.html</v>
      </c>
    </row>
    <row r="1326" spans="1:18" s="4" customFormat="1" x14ac:dyDescent="0.25">
      <c r="A1326" s="176" t="str">
        <f>IF(ISBLANK(INDEX('Policy Characteristics'!A:A,MATCH($C1326,'Policy Characteristics'!$C:$C,0))),"",INDEX('Policy Characteristics'!A:A,MATCH($C1326,'Policy Characteristics'!$C:$C,0)))</f>
        <v>Industry</v>
      </c>
      <c r="B1326" s="184" t="str">
        <f>IF(ISBLANK(INDEX('Policy Characteristics'!B:B,MATCH($C1326,'Policy Characteristics'!$C:$C,0))),"",INDEX('Policy Characteristics'!B:B,MATCH($C1326,'Policy Characteristics'!$C:$C,0)))</f>
        <v>Industry Energy Efficiency Standards</v>
      </c>
      <c r="C1326" s="176" t="str">
        <f t="shared" si="48"/>
        <v>Percentage Improvement in Eqpt Efficiency Standards above BAU</v>
      </c>
      <c r="D1326" s="6" t="s">
        <v>1935</v>
      </c>
      <c r="E1326" s="47" t="s">
        <v>1583</v>
      </c>
      <c r="F1326" t="s">
        <v>1899</v>
      </c>
      <c r="G1326" s="47" t="s">
        <v>1587</v>
      </c>
      <c r="H1326" s="44">
        <v>995</v>
      </c>
      <c r="I1326" s="197" t="s">
        <v>44</v>
      </c>
      <c r="J1326" s="177" t="str">
        <f>IF(ISBLANK(INDEX('Policy Characteristics'!D:D,MATCH($C1326,'Policy Characteristics'!$C:$C,0))),"",INDEX('Policy Characteristics'!D:D,MATCH($C1326,'Policy Characteristics'!$C:$C,0)))</f>
        <v>Industry Energy Efficiency Standards</v>
      </c>
      <c r="K1326" s="176" t="str">
        <f>IF(ISBLANK(INDEX('Policy Characteristics'!E:E,MATCH($C1326,'Policy Characteristics'!$C:$C,0))),"",INDEX('Policy Characteristics'!E:E,MATCH($C1326,'Policy Characteristics'!$C:$C,0)))</f>
        <v>indst efficiency standards</v>
      </c>
      <c r="L1326" s="176">
        <f>IF(ISBLANK(INDEX('Policy Characteristics'!F:F,MATCH($C1326,'Policy Characteristics'!$C:$C,0))),"",INDEX('Policy Characteristics'!F:F,MATCH($C1326,'Policy Characteristics'!$C:$C,0)))</f>
        <v>0</v>
      </c>
      <c r="M1326" s="176">
        <f>IF(ISBLANK(INDEX('Policy Characteristics'!G:G,MATCH($C1326,'Policy Characteristics'!$C:$C,0))),"",INDEX('Policy Characteristics'!G:G,MATCH($C1326,'Policy Characteristics'!$C:$C,0)))</f>
        <v>0.25</v>
      </c>
      <c r="N1326" s="176">
        <f>IF(ISBLANK(INDEX('Policy Characteristics'!H:H,MATCH($C1326,'Policy Characteristics'!$C:$C,0))),"",INDEX('Policy Characteristics'!H:H,MATCH($C1326,'Policy Characteristics'!$C:$C,0)))</f>
        <v>0.01</v>
      </c>
      <c r="O1326" s="176" t="str">
        <f>IF(ISBLANK(INDEX('Policy Characteristics'!I:I,MATCH($C1326,'Policy Characteristics'!$C:$C,0))),"",INDEX('Policy Characteristics'!I:I,MATCH($C1326,'Policy Characteristics'!$C:$C,0)))</f>
        <v>% reduction in energy use</v>
      </c>
      <c r="P1326" s="176" t="str">
        <f>IF(ISBLANK(INDEX('Policy Characteristics'!J:J,MATCH($C1326,'Policy Characteristics'!$C:$C,0))),"",INDEX('Policy Characteristics'!J:J,MATCH($C1326,'Policy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6" s="176" t="str">
        <f>IF(ISBLANK(INDEX('Policy Characteristics'!K:K,MATCH($C1326,'Policy Characteristics'!$C:$C,0))),"",INDEX('Policy Characteristics'!K:K,MATCH($C1326,'Policy Characteristics'!$C:$C,0)))</f>
        <v>industry-ag-main.html#eff-stds</v>
      </c>
      <c r="R1326" s="176" t="str">
        <f>IF(ISBLANK(INDEX('Policy Characteristics'!L:L,MATCH($C1326,'Policy Characteristics'!$C:$C,0))),"",INDEX('Policy Characteristics'!L:L,MATCH($C1326,'Policy Characteristics'!$C:$C,0)))</f>
        <v>industry-energy-efficiency-standards.html</v>
      </c>
    </row>
    <row r="1327" spans="1:18" s="4" customFormat="1" x14ac:dyDescent="0.25">
      <c r="A1327" s="176" t="str">
        <f>IF(ISBLANK(INDEX('Policy Characteristics'!A:A,MATCH($C1327,'Policy Characteristics'!$C:$C,0))),"",INDEX('Policy Characteristics'!A:A,MATCH($C1327,'Policy Characteristics'!$C:$C,0)))</f>
        <v>Industry</v>
      </c>
      <c r="B1327" s="184" t="str">
        <f>IF(ISBLANK(INDEX('Policy Characteristics'!B:B,MATCH($C1327,'Policy Characteristics'!$C:$C,0))),"",INDEX('Policy Characteristics'!B:B,MATCH($C1327,'Policy Characteristics'!$C:$C,0)))</f>
        <v>Industry Energy Efficiency Standards</v>
      </c>
      <c r="C1327" s="176" t="str">
        <f t="shared" si="48"/>
        <v>Percentage Improvement in Eqpt Efficiency Standards above BAU</v>
      </c>
      <c r="D1327" s="6" t="s">
        <v>1935</v>
      </c>
      <c r="E1327" s="47" t="s">
        <v>1584</v>
      </c>
      <c r="F1327" t="s">
        <v>1899</v>
      </c>
      <c r="G1327" s="47" t="s">
        <v>1588</v>
      </c>
      <c r="H1327" s="44">
        <v>996</v>
      </c>
      <c r="I1327" s="197" t="s">
        <v>44</v>
      </c>
      <c r="J1327" s="177" t="str">
        <f>IF(ISBLANK(INDEX('Policy Characteristics'!D:D,MATCH($C1327,'Policy Characteristics'!$C:$C,0))),"",INDEX('Policy Characteristics'!D:D,MATCH($C1327,'Policy Characteristics'!$C:$C,0)))</f>
        <v>Industry Energy Efficiency Standards</v>
      </c>
      <c r="K1327" s="176" t="str">
        <f>IF(ISBLANK(INDEX('Policy Characteristics'!E:E,MATCH($C1327,'Policy Characteristics'!$C:$C,0))),"",INDEX('Policy Characteristics'!E:E,MATCH($C1327,'Policy Characteristics'!$C:$C,0)))</f>
        <v>indst efficiency standards</v>
      </c>
      <c r="L1327" s="176">
        <f>IF(ISBLANK(INDEX('Policy Characteristics'!F:F,MATCH($C1327,'Policy Characteristics'!$C:$C,0))),"",INDEX('Policy Characteristics'!F:F,MATCH($C1327,'Policy Characteristics'!$C:$C,0)))</f>
        <v>0</v>
      </c>
      <c r="M1327" s="176">
        <f>IF(ISBLANK(INDEX('Policy Characteristics'!G:G,MATCH($C1327,'Policy Characteristics'!$C:$C,0))),"",INDEX('Policy Characteristics'!G:G,MATCH($C1327,'Policy Characteristics'!$C:$C,0)))</f>
        <v>0.25</v>
      </c>
      <c r="N1327" s="176">
        <f>IF(ISBLANK(INDEX('Policy Characteristics'!H:H,MATCH($C1327,'Policy Characteristics'!$C:$C,0))),"",INDEX('Policy Characteristics'!H:H,MATCH($C1327,'Policy Characteristics'!$C:$C,0)))</f>
        <v>0.01</v>
      </c>
      <c r="O1327" s="176" t="str">
        <f>IF(ISBLANK(INDEX('Policy Characteristics'!I:I,MATCH($C1327,'Policy Characteristics'!$C:$C,0))),"",INDEX('Policy Characteristics'!I:I,MATCH($C1327,'Policy Characteristics'!$C:$C,0)))</f>
        <v>% reduction in energy use</v>
      </c>
      <c r="P1327" s="176" t="str">
        <f>IF(ISBLANK(INDEX('Policy Characteristics'!J:J,MATCH($C1327,'Policy Characteristics'!$C:$C,0))),"",INDEX('Policy Characteristics'!J:J,MATCH($C1327,'Policy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7" s="176" t="str">
        <f>IF(ISBLANK(INDEX('Policy Characteristics'!K:K,MATCH($C1327,'Policy Characteristics'!$C:$C,0))),"",INDEX('Policy Characteristics'!K:K,MATCH($C1327,'Policy Characteristics'!$C:$C,0)))</f>
        <v>industry-ag-main.html#eff-stds</v>
      </c>
      <c r="R1327" s="176" t="str">
        <f>IF(ISBLANK(INDEX('Policy Characteristics'!L:L,MATCH($C1327,'Policy Characteristics'!$C:$C,0))),"",INDEX('Policy Characteristics'!L:L,MATCH($C1327,'Policy Characteristics'!$C:$C,0)))</f>
        <v>industry-energy-efficiency-standards.html</v>
      </c>
    </row>
    <row r="1328" spans="1:18" s="4" customFormat="1" x14ac:dyDescent="0.25">
      <c r="A1328" s="176" t="str">
        <f>IF(ISBLANK(INDEX('Policy Characteristics'!A:A,MATCH($C1328,'Policy Characteristics'!$C:$C,0))),"",INDEX('Policy Characteristics'!A:A,MATCH($C1328,'Policy Characteristics'!$C:$C,0)))</f>
        <v>Industry</v>
      </c>
      <c r="B1328" s="184" t="str">
        <f>IF(ISBLANK(INDEX('Policy Characteristics'!B:B,MATCH($C1328,'Policy Characteristics'!$C:$C,0))),"",INDEX('Policy Characteristics'!B:B,MATCH($C1328,'Policy Characteristics'!$C:$C,0)))</f>
        <v>Industry Energy Efficiency Standards</v>
      </c>
      <c r="C1328" s="176" t="str">
        <f t="shared" si="48"/>
        <v>Percentage Improvement in Eqpt Efficiency Standards above BAU</v>
      </c>
      <c r="D1328" s="6" t="s">
        <v>1935</v>
      </c>
      <c r="E1328" s="47" t="s">
        <v>1581</v>
      </c>
      <c r="F1328" t="s">
        <v>1899</v>
      </c>
      <c r="G1328" s="47" t="s">
        <v>1586</v>
      </c>
      <c r="H1328" s="44">
        <v>997</v>
      </c>
      <c r="I1328" s="197" t="s">
        <v>44</v>
      </c>
      <c r="J1328" s="177" t="str">
        <f>IF(ISBLANK(INDEX('Policy Characteristics'!D:D,MATCH($C1328,'Policy Characteristics'!$C:$C,0))),"",INDEX('Policy Characteristics'!D:D,MATCH($C1328,'Policy Characteristics'!$C:$C,0)))</f>
        <v>Industry Energy Efficiency Standards</v>
      </c>
      <c r="K1328" s="176" t="str">
        <f>IF(ISBLANK(INDEX('Policy Characteristics'!E:E,MATCH($C1328,'Policy Characteristics'!$C:$C,0))),"",INDEX('Policy Characteristics'!E:E,MATCH($C1328,'Policy Characteristics'!$C:$C,0)))</f>
        <v>indst efficiency standards</v>
      </c>
      <c r="L1328" s="176">
        <f>IF(ISBLANK(INDEX('Policy Characteristics'!F:F,MATCH($C1328,'Policy Characteristics'!$C:$C,0))),"",INDEX('Policy Characteristics'!F:F,MATCH($C1328,'Policy Characteristics'!$C:$C,0)))</f>
        <v>0</v>
      </c>
      <c r="M1328" s="176">
        <f>IF(ISBLANK(INDEX('Policy Characteristics'!G:G,MATCH($C1328,'Policy Characteristics'!$C:$C,0))),"",INDEX('Policy Characteristics'!G:G,MATCH($C1328,'Policy Characteristics'!$C:$C,0)))</f>
        <v>0.25</v>
      </c>
      <c r="N1328" s="176">
        <f>IF(ISBLANK(INDEX('Policy Characteristics'!H:H,MATCH($C1328,'Policy Characteristics'!$C:$C,0))),"",INDEX('Policy Characteristics'!H:H,MATCH($C1328,'Policy Characteristics'!$C:$C,0)))</f>
        <v>0.01</v>
      </c>
      <c r="O1328" s="176" t="str">
        <f>IF(ISBLANK(INDEX('Policy Characteristics'!I:I,MATCH($C1328,'Policy Characteristics'!$C:$C,0))),"",INDEX('Policy Characteristics'!I:I,MATCH($C1328,'Policy Characteristics'!$C:$C,0)))</f>
        <v>% reduction in energy use</v>
      </c>
      <c r="P1328" s="176" t="str">
        <f>IF(ISBLANK(INDEX('Policy Characteristics'!J:J,MATCH($C1328,'Policy Characteristics'!$C:$C,0))),"",INDEX('Policy Characteristics'!J:J,MATCH($C1328,'Policy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8" s="176" t="str">
        <f>IF(ISBLANK(INDEX('Policy Characteristics'!K:K,MATCH($C1328,'Policy Characteristics'!$C:$C,0))),"",INDEX('Policy Characteristics'!K:K,MATCH($C1328,'Policy Characteristics'!$C:$C,0)))</f>
        <v>industry-ag-main.html#eff-stds</v>
      </c>
      <c r="R1328" s="176" t="str">
        <f>IF(ISBLANK(INDEX('Policy Characteristics'!L:L,MATCH($C1328,'Policy Characteristics'!$C:$C,0))),"",INDEX('Policy Characteristics'!L:L,MATCH($C1328,'Policy Characteristics'!$C:$C,0)))</f>
        <v>industry-energy-efficiency-standards.html</v>
      </c>
    </row>
    <row r="1329" spans="1:18" s="4" customFormat="1" x14ac:dyDescent="0.25">
      <c r="A1329" s="176" t="str">
        <f>IF(ISBLANK(INDEX('Policy Characteristics'!A:A,MATCH($C1329,'Policy Characteristics'!$C:$C,0))),"",INDEX('Policy Characteristics'!A:A,MATCH($C1329,'Policy Characteristics'!$C:$C,0)))</f>
        <v>Industry</v>
      </c>
      <c r="B1329" s="184" t="str">
        <f>IF(ISBLANK(INDEX('Policy Characteristics'!B:B,MATCH($C1329,'Policy Characteristics'!$C:$C,0))),"",INDEX('Policy Characteristics'!B:B,MATCH($C1329,'Policy Characteristics'!$C:$C,0)))</f>
        <v>Industry Energy Efficiency Standards</v>
      </c>
      <c r="C1329" s="176" t="str">
        <f t="shared" si="48"/>
        <v>Percentage Improvement in Eqpt Efficiency Standards above BAU</v>
      </c>
      <c r="D1329" s="6" t="s">
        <v>1936</v>
      </c>
      <c r="E1329" s="47" t="s">
        <v>1280</v>
      </c>
      <c r="F1329" t="s">
        <v>1900</v>
      </c>
      <c r="G1329" s="47" t="s">
        <v>1286</v>
      </c>
      <c r="H1329" s="44">
        <v>998</v>
      </c>
      <c r="I1329" s="197" t="s">
        <v>43</v>
      </c>
      <c r="J1329" s="177" t="str">
        <f>IF(ISBLANK(INDEX('Policy Characteristics'!D:D,MATCH($C1329,'Policy Characteristics'!$C:$C,0))),"",INDEX('Policy Characteristics'!D:D,MATCH($C1329,'Policy Characteristics'!$C:$C,0)))</f>
        <v>Industry Energy Efficiency Standards</v>
      </c>
      <c r="K1329" s="176" t="str">
        <f>IF(ISBLANK(INDEX('Policy Characteristics'!E:E,MATCH($C1329,'Policy Characteristics'!$C:$C,0))),"",INDEX('Policy Characteristics'!E:E,MATCH($C1329,'Policy Characteristics'!$C:$C,0)))</f>
        <v>indst efficiency standards</v>
      </c>
      <c r="L1329" s="176">
        <f>IF(ISBLANK(INDEX('Policy Characteristics'!F:F,MATCH($C1329,'Policy Characteristics'!$C:$C,0))),"",INDEX('Policy Characteristics'!F:F,MATCH($C1329,'Policy Characteristics'!$C:$C,0)))</f>
        <v>0</v>
      </c>
      <c r="M1329" s="176">
        <f>IF(ISBLANK(INDEX('Policy Characteristics'!G:G,MATCH($C1329,'Policy Characteristics'!$C:$C,0))),"",INDEX('Policy Characteristics'!G:G,MATCH($C1329,'Policy Characteristics'!$C:$C,0)))</f>
        <v>0.25</v>
      </c>
      <c r="N1329" s="176">
        <f>IF(ISBLANK(INDEX('Policy Characteristics'!H:H,MATCH($C1329,'Policy Characteristics'!$C:$C,0))),"",INDEX('Policy Characteristics'!H:H,MATCH($C1329,'Policy Characteristics'!$C:$C,0)))</f>
        <v>0.01</v>
      </c>
      <c r="O1329" s="176" t="str">
        <f>IF(ISBLANK(INDEX('Policy Characteristics'!I:I,MATCH($C1329,'Policy Characteristics'!$C:$C,0))),"",INDEX('Policy Characteristics'!I:I,MATCH($C1329,'Policy Characteristics'!$C:$C,0)))</f>
        <v>% reduction in energy use</v>
      </c>
      <c r="P1329" s="176" t="str">
        <f>IF(ISBLANK(INDEX('Policy Characteristics'!J:J,MATCH($C1329,'Policy Characteristics'!$C:$C,0))),"",INDEX('Policy Characteristics'!J:J,MATCH($C1329,'Policy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9" s="176" t="str">
        <f>IF(ISBLANK(INDEX('Policy Characteristics'!K:K,MATCH($C1329,'Policy Characteristics'!$C:$C,0))),"",INDEX('Policy Characteristics'!K:K,MATCH($C1329,'Policy Characteristics'!$C:$C,0)))</f>
        <v>industry-ag-main.html#eff-stds</v>
      </c>
      <c r="R1329" s="176" t="str">
        <f>IF(ISBLANK(INDEX('Policy Characteristics'!L:L,MATCH($C1329,'Policy Characteristics'!$C:$C,0))),"",INDEX('Policy Characteristics'!L:L,MATCH($C1329,'Policy Characteristics'!$C:$C,0)))</f>
        <v>industry-energy-efficiency-standards.html</v>
      </c>
    </row>
    <row r="1330" spans="1:18" s="4" customFormat="1" x14ac:dyDescent="0.25">
      <c r="A1330" s="176" t="str">
        <f>IF(ISBLANK(INDEX('Policy Characteristics'!A:A,MATCH($C1330,'Policy Characteristics'!$C:$C,0))),"",INDEX('Policy Characteristics'!A:A,MATCH($C1330,'Policy Characteristics'!$C:$C,0)))</f>
        <v>Industry</v>
      </c>
      <c r="B1330" s="184" t="str">
        <f>IF(ISBLANK(INDEX('Policy Characteristics'!B:B,MATCH($C1330,'Policy Characteristics'!$C:$C,0))),"",INDEX('Policy Characteristics'!B:B,MATCH($C1330,'Policy Characteristics'!$C:$C,0)))</f>
        <v>Industry Energy Efficiency Standards</v>
      </c>
      <c r="C1330" s="176" t="str">
        <f t="shared" si="48"/>
        <v>Percentage Improvement in Eqpt Efficiency Standards above BAU</v>
      </c>
      <c r="D1330" s="6" t="s">
        <v>1936</v>
      </c>
      <c r="E1330" s="47" t="s">
        <v>1281</v>
      </c>
      <c r="F1330" t="s">
        <v>1900</v>
      </c>
      <c r="G1330" s="47" t="s">
        <v>1289</v>
      </c>
      <c r="H1330" s="44">
        <v>999</v>
      </c>
      <c r="I1330" s="197" t="s">
        <v>43</v>
      </c>
      <c r="J1330" s="177" t="str">
        <f>IF(ISBLANK(INDEX('Policy Characteristics'!D:D,MATCH($C1330,'Policy Characteristics'!$C:$C,0))),"",INDEX('Policy Characteristics'!D:D,MATCH($C1330,'Policy Characteristics'!$C:$C,0)))</f>
        <v>Industry Energy Efficiency Standards</v>
      </c>
      <c r="K1330" s="176" t="str">
        <f>IF(ISBLANK(INDEX('Policy Characteristics'!E:E,MATCH($C1330,'Policy Characteristics'!$C:$C,0))),"",INDEX('Policy Characteristics'!E:E,MATCH($C1330,'Policy Characteristics'!$C:$C,0)))</f>
        <v>indst efficiency standards</v>
      </c>
      <c r="L1330" s="176">
        <f>IF(ISBLANK(INDEX('Policy Characteristics'!F:F,MATCH($C1330,'Policy Characteristics'!$C:$C,0))),"",INDEX('Policy Characteristics'!F:F,MATCH($C1330,'Policy Characteristics'!$C:$C,0)))</f>
        <v>0</v>
      </c>
      <c r="M1330" s="176">
        <f>IF(ISBLANK(INDEX('Policy Characteristics'!G:G,MATCH($C1330,'Policy Characteristics'!$C:$C,0))),"",INDEX('Policy Characteristics'!G:G,MATCH($C1330,'Policy Characteristics'!$C:$C,0)))</f>
        <v>0.25</v>
      </c>
      <c r="N1330" s="176">
        <f>IF(ISBLANK(INDEX('Policy Characteristics'!H:H,MATCH($C1330,'Policy Characteristics'!$C:$C,0))),"",INDEX('Policy Characteristics'!H:H,MATCH($C1330,'Policy Characteristics'!$C:$C,0)))</f>
        <v>0.01</v>
      </c>
      <c r="O1330" s="176" t="str">
        <f>IF(ISBLANK(INDEX('Policy Characteristics'!I:I,MATCH($C1330,'Policy Characteristics'!$C:$C,0))),"",INDEX('Policy Characteristics'!I:I,MATCH($C1330,'Policy Characteristics'!$C:$C,0)))</f>
        <v>% reduction in energy use</v>
      </c>
      <c r="P1330" s="176" t="str">
        <f>IF(ISBLANK(INDEX('Policy Characteristics'!J:J,MATCH($C1330,'Policy Characteristics'!$C:$C,0))),"",INDEX('Policy Characteristics'!J:J,MATCH($C1330,'Policy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0" s="176" t="str">
        <f>IF(ISBLANK(INDEX('Policy Characteristics'!K:K,MATCH($C1330,'Policy Characteristics'!$C:$C,0))),"",INDEX('Policy Characteristics'!K:K,MATCH($C1330,'Policy Characteristics'!$C:$C,0)))</f>
        <v>industry-ag-main.html#eff-stds</v>
      </c>
      <c r="R1330" s="176" t="str">
        <f>IF(ISBLANK(INDEX('Policy Characteristics'!L:L,MATCH($C1330,'Policy Characteristics'!$C:$C,0))),"",INDEX('Policy Characteristics'!L:L,MATCH($C1330,'Policy Characteristics'!$C:$C,0)))</f>
        <v>industry-energy-efficiency-standards.html</v>
      </c>
    </row>
    <row r="1331" spans="1:18" s="4" customFormat="1" x14ac:dyDescent="0.25">
      <c r="A1331" s="176" t="str">
        <f>IF(ISBLANK(INDEX('Policy Characteristics'!A:A,MATCH($C1331,'Policy Characteristics'!$C:$C,0))),"",INDEX('Policy Characteristics'!A:A,MATCH($C1331,'Policy Characteristics'!$C:$C,0)))</f>
        <v>Industry</v>
      </c>
      <c r="B1331" s="184" t="str">
        <f>IF(ISBLANK(INDEX('Policy Characteristics'!B:B,MATCH($C1331,'Policy Characteristics'!$C:$C,0))),"",INDEX('Policy Characteristics'!B:B,MATCH($C1331,'Policy Characteristics'!$C:$C,0)))</f>
        <v>Industry Energy Efficiency Standards</v>
      </c>
      <c r="C1331" s="176" t="str">
        <f t="shared" si="48"/>
        <v>Percentage Improvement in Eqpt Efficiency Standards above BAU</v>
      </c>
      <c r="D1331" s="6" t="s">
        <v>1936</v>
      </c>
      <c r="E1331" s="47" t="s">
        <v>1282</v>
      </c>
      <c r="F1331" t="s">
        <v>1900</v>
      </c>
      <c r="G1331" s="47" t="s">
        <v>1290</v>
      </c>
      <c r="H1331" s="44">
        <v>1000</v>
      </c>
      <c r="I1331" s="197" t="s">
        <v>43</v>
      </c>
      <c r="J1331" s="177" t="str">
        <f>IF(ISBLANK(INDEX('Policy Characteristics'!D:D,MATCH($C1331,'Policy Characteristics'!$C:$C,0))),"",INDEX('Policy Characteristics'!D:D,MATCH($C1331,'Policy Characteristics'!$C:$C,0)))</f>
        <v>Industry Energy Efficiency Standards</v>
      </c>
      <c r="K1331" s="176" t="str">
        <f>IF(ISBLANK(INDEX('Policy Characteristics'!E:E,MATCH($C1331,'Policy Characteristics'!$C:$C,0))),"",INDEX('Policy Characteristics'!E:E,MATCH($C1331,'Policy Characteristics'!$C:$C,0)))</f>
        <v>indst efficiency standards</v>
      </c>
      <c r="L1331" s="176">
        <f>IF(ISBLANK(INDEX('Policy Characteristics'!F:F,MATCH($C1331,'Policy Characteristics'!$C:$C,0))),"",INDEX('Policy Characteristics'!F:F,MATCH($C1331,'Policy Characteristics'!$C:$C,0)))</f>
        <v>0</v>
      </c>
      <c r="M1331" s="176">
        <f>IF(ISBLANK(INDEX('Policy Characteristics'!G:G,MATCH($C1331,'Policy Characteristics'!$C:$C,0))),"",INDEX('Policy Characteristics'!G:G,MATCH($C1331,'Policy Characteristics'!$C:$C,0)))</f>
        <v>0.25</v>
      </c>
      <c r="N1331" s="176">
        <f>IF(ISBLANK(INDEX('Policy Characteristics'!H:H,MATCH($C1331,'Policy Characteristics'!$C:$C,0))),"",INDEX('Policy Characteristics'!H:H,MATCH($C1331,'Policy Characteristics'!$C:$C,0)))</f>
        <v>0.01</v>
      </c>
      <c r="O1331" s="176" t="str">
        <f>IF(ISBLANK(INDEX('Policy Characteristics'!I:I,MATCH($C1331,'Policy Characteristics'!$C:$C,0))),"",INDEX('Policy Characteristics'!I:I,MATCH($C1331,'Policy Characteristics'!$C:$C,0)))</f>
        <v>% reduction in energy use</v>
      </c>
      <c r="P1331" s="176" t="str">
        <f>IF(ISBLANK(INDEX('Policy Characteristics'!J:J,MATCH($C1331,'Policy Characteristics'!$C:$C,0))),"",INDEX('Policy Characteristics'!J:J,MATCH($C1331,'Policy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1" s="176" t="str">
        <f>IF(ISBLANK(INDEX('Policy Characteristics'!K:K,MATCH($C1331,'Policy Characteristics'!$C:$C,0))),"",INDEX('Policy Characteristics'!K:K,MATCH($C1331,'Policy Characteristics'!$C:$C,0)))</f>
        <v>industry-ag-main.html#eff-stds</v>
      </c>
      <c r="R1331" s="176" t="str">
        <f>IF(ISBLANK(INDEX('Policy Characteristics'!L:L,MATCH($C1331,'Policy Characteristics'!$C:$C,0))),"",INDEX('Policy Characteristics'!L:L,MATCH($C1331,'Policy Characteristics'!$C:$C,0)))</f>
        <v>industry-energy-efficiency-standards.html</v>
      </c>
    </row>
    <row r="1332" spans="1:18" s="4" customFormat="1" x14ac:dyDescent="0.25">
      <c r="A1332" s="176" t="str">
        <f>IF(ISBLANK(INDEX('Policy Characteristics'!A:A,MATCH($C1332,'Policy Characteristics'!$C:$C,0))),"",INDEX('Policy Characteristics'!A:A,MATCH($C1332,'Policy Characteristics'!$C:$C,0)))</f>
        <v>Industry</v>
      </c>
      <c r="B1332" s="184" t="str">
        <f>IF(ISBLANK(INDEX('Policy Characteristics'!B:B,MATCH($C1332,'Policy Characteristics'!$C:$C,0))),"",INDEX('Policy Characteristics'!B:B,MATCH($C1332,'Policy Characteristics'!$C:$C,0)))</f>
        <v>Industry Energy Efficiency Standards</v>
      </c>
      <c r="C1332" s="176" t="str">
        <f t="shared" si="48"/>
        <v>Percentage Improvement in Eqpt Efficiency Standards above BAU</v>
      </c>
      <c r="D1332" s="6" t="s">
        <v>1936</v>
      </c>
      <c r="E1332" s="47" t="s">
        <v>1283</v>
      </c>
      <c r="F1332" t="s">
        <v>1900</v>
      </c>
      <c r="G1332" s="47" t="s">
        <v>1287</v>
      </c>
      <c r="H1332" s="44">
        <v>1001</v>
      </c>
      <c r="I1332" s="197" t="s">
        <v>44</v>
      </c>
      <c r="J1332" s="177" t="str">
        <f>IF(ISBLANK(INDEX('Policy Characteristics'!D:D,MATCH($C1332,'Policy Characteristics'!$C:$C,0))),"",INDEX('Policy Characteristics'!D:D,MATCH($C1332,'Policy Characteristics'!$C:$C,0)))</f>
        <v>Industry Energy Efficiency Standards</v>
      </c>
      <c r="K1332" s="176" t="str">
        <f>IF(ISBLANK(INDEX('Policy Characteristics'!E:E,MATCH($C1332,'Policy Characteristics'!$C:$C,0))),"",INDEX('Policy Characteristics'!E:E,MATCH($C1332,'Policy Characteristics'!$C:$C,0)))</f>
        <v>indst efficiency standards</v>
      </c>
      <c r="L1332" s="176">
        <f>IF(ISBLANK(INDEX('Policy Characteristics'!F:F,MATCH($C1332,'Policy Characteristics'!$C:$C,0))),"",INDEX('Policy Characteristics'!F:F,MATCH($C1332,'Policy Characteristics'!$C:$C,0)))</f>
        <v>0</v>
      </c>
      <c r="M1332" s="176">
        <f>IF(ISBLANK(INDEX('Policy Characteristics'!G:G,MATCH($C1332,'Policy Characteristics'!$C:$C,0))),"",INDEX('Policy Characteristics'!G:G,MATCH($C1332,'Policy Characteristics'!$C:$C,0)))</f>
        <v>0.25</v>
      </c>
      <c r="N1332" s="176">
        <f>IF(ISBLANK(INDEX('Policy Characteristics'!H:H,MATCH($C1332,'Policy Characteristics'!$C:$C,0))),"",INDEX('Policy Characteristics'!H:H,MATCH($C1332,'Policy Characteristics'!$C:$C,0)))</f>
        <v>0.01</v>
      </c>
      <c r="O1332" s="176" t="str">
        <f>IF(ISBLANK(INDEX('Policy Characteristics'!I:I,MATCH($C1332,'Policy Characteristics'!$C:$C,0))),"",INDEX('Policy Characteristics'!I:I,MATCH($C1332,'Policy Characteristics'!$C:$C,0)))</f>
        <v>% reduction in energy use</v>
      </c>
      <c r="P1332" s="176" t="str">
        <f>IF(ISBLANK(INDEX('Policy Characteristics'!J:J,MATCH($C1332,'Policy Characteristics'!$C:$C,0))),"",INDEX('Policy Characteristics'!J:J,MATCH($C1332,'Policy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2" s="176" t="str">
        <f>IF(ISBLANK(INDEX('Policy Characteristics'!K:K,MATCH($C1332,'Policy Characteristics'!$C:$C,0))),"",INDEX('Policy Characteristics'!K:K,MATCH($C1332,'Policy Characteristics'!$C:$C,0)))</f>
        <v>industry-ag-main.html#eff-stds</v>
      </c>
      <c r="R1332" s="176" t="str">
        <f>IF(ISBLANK(INDEX('Policy Characteristics'!L:L,MATCH($C1332,'Policy Characteristics'!$C:$C,0))),"",INDEX('Policy Characteristics'!L:L,MATCH($C1332,'Policy Characteristics'!$C:$C,0)))</f>
        <v>industry-energy-efficiency-standards.html</v>
      </c>
    </row>
    <row r="1333" spans="1:18" s="4" customFormat="1" x14ac:dyDescent="0.25">
      <c r="A1333" s="176" t="str">
        <f>IF(ISBLANK(INDEX('Policy Characteristics'!A:A,MATCH($C1333,'Policy Characteristics'!$C:$C,0))),"",INDEX('Policy Characteristics'!A:A,MATCH($C1333,'Policy Characteristics'!$C:$C,0)))</f>
        <v>Industry</v>
      </c>
      <c r="B1333" s="184" t="str">
        <f>IF(ISBLANK(INDEX('Policy Characteristics'!B:B,MATCH($C1333,'Policy Characteristics'!$C:$C,0))),"",INDEX('Policy Characteristics'!B:B,MATCH($C1333,'Policy Characteristics'!$C:$C,0)))</f>
        <v>Industry Energy Efficiency Standards</v>
      </c>
      <c r="C1333" s="176" t="str">
        <f t="shared" si="48"/>
        <v>Percentage Improvement in Eqpt Efficiency Standards above BAU</v>
      </c>
      <c r="D1333" s="6" t="s">
        <v>1936</v>
      </c>
      <c r="E1333" s="47" t="s">
        <v>1284</v>
      </c>
      <c r="F1333" t="s">
        <v>1900</v>
      </c>
      <c r="G1333" s="47" t="s">
        <v>1288</v>
      </c>
      <c r="H1333" s="44">
        <v>1002</v>
      </c>
      <c r="I1333" s="197" t="s">
        <v>43</v>
      </c>
      <c r="J1333" s="177" t="str">
        <f>IF(ISBLANK(INDEX('Policy Characteristics'!D:D,MATCH($C1333,'Policy Characteristics'!$C:$C,0))),"",INDEX('Policy Characteristics'!D:D,MATCH($C1333,'Policy Characteristics'!$C:$C,0)))</f>
        <v>Industry Energy Efficiency Standards</v>
      </c>
      <c r="K1333" s="176" t="str">
        <f>IF(ISBLANK(INDEX('Policy Characteristics'!E:E,MATCH($C1333,'Policy Characteristics'!$C:$C,0))),"",INDEX('Policy Characteristics'!E:E,MATCH($C1333,'Policy Characteristics'!$C:$C,0)))</f>
        <v>indst efficiency standards</v>
      </c>
      <c r="L1333" s="176">
        <f>IF(ISBLANK(INDEX('Policy Characteristics'!F:F,MATCH($C1333,'Policy Characteristics'!$C:$C,0))),"",INDEX('Policy Characteristics'!F:F,MATCH($C1333,'Policy Characteristics'!$C:$C,0)))</f>
        <v>0</v>
      </c>
      <c r="M1333" s="176">
        <f>IF(ISBLANK(INDEX('Policy Characteristics'!G:G,MATCH($C1333,'Policy Characteristics'!$C:$C,0))),"",INDEX('Policy Characteristics'!G:G,MATCH($C1333,'Policy Characteristics'!$C:$C,0)))</f>
        <v>0.25</v>
      </c>
      <c r="N1333" s="176">
        <f>IF(ISBLANK(INDEX('Policy Characteristics'!H:H,MATCH($C1333,'Policy Characteristics'!$C:$C,0))),"",INDEX('Policy Characteristics'!H:H,MATCH($C1333,'Policy Characteristics'!$C:$C,0)))</f>
        <v>0.01</v>
      </c>
      <c r="O1333" s="176" t="str">
        <f>IF(ISBLANK(INDEX('Policy Characteristics'!I:I,MATCH($C1333,'Policy Characteristics'!$C:$C,0))),"",INDEX('Policy Characteristics'!I:I,MATCH($C1333,'Policy Characteristics'!$C:$C,0)))</f>
        <v>% reduction in energy use</v>
      </c>
      <c r="P1333" s="176" t="str">
        <f>IF(ISBLANK(INDEX('Policy Characteristics'!J:J,MATCH($C1333,'Policy Characteristics'!$C:$C,0))),"",INDEX('Policy Characteristics'!J:J,MATCH($C1333,'Policy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3" s="176" t="str">
        <f>IF(ISBLANK(INDEX('Policy Characteristics'!K:K,MATCH($C1333,'Policy Characteristics'!$C:$C,0))),"",INDEX('Policy Characteristics'!K:K,MATCH($C1333,'Policy Characteristics'!$C:$C,0)))</f>
        <v>industry-ag-main.html#eff-stds</v>
      </c>
      <c r="R1333" s="176" t="str">
        <f>IF(ISBLANK(INDEX('Policy Characteristics'!L:L,MATCH($C1333,'Policy Characteristics'!$C:$C,0))),"",INDEX('Policy Characteristics'!L:L,MATCH($C1333,'Policy Characteristics'!$C:$C,0)))</f>
        <v>industry-energy-efficiency-standards.html</v>
      </c>
    </row>
    <row r="1334" spans="1:18" s="4" customFormat="1" x14ac:dyDescent="0.25">
      <c r="A1334" s="176" t="str">
        <f>IF(ISBLANK(INDEX('Policy Characteristics'!A:A,MATCH($C1334,'Policy Characteristics'!$C:$C,0))),"",INDEX('Policy Characteristics'!A:A,MATCH($C1334,'Policy Characteristics'!$C:$C,0)))</f>
        <v>Industry</v>
      </c>
      <c r="B1334" s="184" t="str">
        <f>IF(ISBLANK(INDEX('Policy Characteristics'!B:B,MATCH($C1334,'Policy Characteristics'!$C:$C,0))),"",INDEX('Policy Characteristics'!B:B,MATCH($C1334,'Policy Characteristics'!$C:$C,0)))</f>
        <v>Industry Energy Efficiency Standards</v>
      </c>
      <c r="C1334" s="176" t="str">
        <f t="shared" si="48"/>
        <v>Percentage Improvement in Eqpt Efficiency Standards above BAU</v>
      </c>
      <c r="D1334" s="6" t="s">
        <v>1936</v>
      </c>
      <c r="E1334" s="47" t="s">
        <v>1285</v>
      </c>
      <c r="F1334" t="s">
        <v>1900</v>
      </c>
      <c r="G1334" s="47" t="s">
        <v>1291</v>
      </c>
      <c r="H1334" s="44">
        <v>1003</v>
      </c>
      <c r="I1334" s="197" t="s">
        <v>44</v>
      </c>
      <c r="J1334" s="177" t="str">
        <f>IF(ISBLANK(INDEX('Policy Characteristics'!D:D,MATCH($C1334,'Policy Characteristics'!$C:$C,0))),"",INDEX('Policy Characteristics'!D:D,MATCH($C1334,'Policy Characteristics'!$C:$C,0)))</f>
        <v>Industry Energy Efficiency Standards</v>
      </c>
      <c r="K1334" s="176" t="str">
        <f>IF(ISBLANK(INDEX('Policy Characteristics'!E:E,MATCH($C1334,'Policy Characteristics'!$C:$C,0))),"",INDEX('Policy Characteristics'!E:E,MATCH($C1334,'Policy Characteristics'!$C:$C,0)))</f>
        <v>indst efficiency standards</v>
      </c>
      <c r="L1334" s="176">
        <f>IF(ISBLANK(INDEX('Policy Characteristics'!F:F,MATCH($C1334,'Policy Characteristics'!$C:$C,0))),"",INDEX('Policy Characteristics'!F:F,MATCH($C1334,'Policy Characteristics'!$C:$C,0)))</f>
        <v>0</v>
      </c>
      <c r="M1334" s="176">
        <f>IF(ISBLANK(INDEX('Policy Characteristics'!G:G,MATCH($C1334,'Policy Characteristics'!$C:$C,0))),"",INDEX('Policy Characteristics'!G:G,MATCH($C1334,'Policy Characteristics'!$C:$C,0)))</f>
        <v>0.25</v>
      </c>
      <c r="N1334" s="176">
        <f>IF(ISBLANK(INDEX('Policy Characteristics'!H:H,MATCH($C1334,'Policy Characteristics'!$C:$C,0))),"",INDEX('Policy Characteristics'!H:H,MATCH($C1334,'Policy Characteristics'!$C:$C,0)))</f>
        <v>0.01</v>
      </c>
      <c r="O1334" s="176" t="str">
        <f>IF(ISBLANK(INDEX('Policy Characteristics'!I:I,MATCH($C1334,'Policy Characteristics'!$C:$C,0))),"",INDEX('Policy Characteristics'!I:I,MATCH($C1334,'Policy Characteristics'!$C:$C,0)))</f>
        <v>% reduction in energy use</v>
      </c>
      <c r="P1334" s="176" t="str">
        <f>IF(ISBLANK(INDEX('Policy Characteristics'!J:J,MATCH($C1334,'Policy Characteristics'!$C:$C,0))),"",INDEX('Policy Characteristics'!J:J,MATCH($C1334,'Policy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4" s="176" t="str">
        <f>IF(ISBLANK(INDEX('Policy Characteristics'!K:K,MATCH($C1334,'Policy Characteristics'!$C:$C,0))),"",INDEX('Policy Characteristics'!K:K,MATCH($C1334,'Policy Characteristics'!$C:$C,0)))</f>
        <v>industry-ag-main.html#eff-stds</v>
      </c>
      <c r="R1334" s="176" t="str">
        <f>IF(ISBLANK(INDEX('Policy Characteristics'!L:L,MATCH($C1334,'Policy Characteristics'!$C:$C,0))),"",INDEX('Policy Characteristics'!L:L,MATCH($C1334,'Policy Characteristics'!$C:$C,0)))</f>
        <v>industry-energy-efficiency-standards.html</v>
      </c>
    </row>
    <row r="1335" spans="1:18" s="4" customFormat="1" x14ac:dyDescent="0.25">
      <c r="A1335" s="176" t="str">
        <f>IF(ISBLANK(INDEX('Policy Characteristics'!A:A,MATCH($C1335,'Policy Characteristics'!$C:$C,0))),"",INDEX('Policy Characteristics'!A:A,MATCH($C1335,'Policy Characteristics'!$C:$C,0)))</f>
        <v>Industry</v>
      </c>
      <c r="B1335" s="184" t="str">
        <f>IF(ISBLANK(INDEX('Policy Characteristics'!B:B,MATCH($C1335,'Policy Characteristics'!$C:$C,0))),"",INDEX('Policy Characteristics'!B:B,MATCH($C1335,'Policy Characteristics'!$C:$C,0)))</f>
        <v>Industry Energy Efficiency Standards</v>
      </c>
      <c r="C1335" s="176" t="str">
        <f t="shared" si="48"/>
        <v>Percentage Improvement in Eqpt Efficiency Standards above BAU</v>
      </c>
      <c r="D1335" s="6" t="s">
        <v>1936</v>
      </c>
      <c r="E1335" s="47" t="s">
        <v>1582</v>
      </c>
      <c r="F1335" t="s">
        <v>1900</v>
      </c>
      <c r="G1335" s="47" t="s">
        <v>1585</v>
      </c>
      <c r="H1335" s="44">
        <v>1004</v>
      </c>
      <c r="I1335" s="197" t="s">
        <v>44</v>
      </c>
      <c r="J1335" s="177" t="str">
        <f>IF(ISBLANK(INDEX('Policy Characteristics'!D:D,MATCH($C1335,'Policy Characteristics'!$C:$C,0))),"",INDEX('Policy Characteristics'!D:D,MATCH($C1335,'Policy Characteristics'!$C:$C,0)))</f>
        <v>Industry Energy Efficiency Standards</v>
      </c>
      <c r="K1335" s="176" t="str">
        <f>IF(ISBLANK(INDEX('Policy Characteristics'!E:E,MATCH($C1335,'Policy Characteristics'!$C:$C,0))),"",INDEX('Policy Characteristics'!E:E,MATCH($C1335,'Policy Characteristics'!$C:$C,0)))</f>
        <v>indst efficiency standards</v>
      </c>
      <c r="L1335" s="176">
        <f>IF(ISBLANK(INDEX('Policy Characteristics'!F:F,MATCH($C1335,'Policy Characteristics'!$C:$C,0))),"",INDEX('Policy Characteristics'!F:F,MATCH($C1335,'Policy Characteristics'!$C:$C,0)))</f>
        <v>0</v>
      </c>
      <c r="M1335" s="176">
        <f>IF(ISBLANK(INDEX('Policy Characteristics'!G:G,MATCH($C1335,'Policy Characteristics'!$C:$C,0))),"",INDEX('Policy Characteristics'!G:G,MATCH($C1335,'Policy Characteristics'!$C:$C,0)))</f>
        <v>0.25</v>
      </c>
      <c r="N1335" s="176">
        <f>IF(ISBLANK(INDEX('Policy Characteristics'!H:H,MATCH($C1335,'Policy Characteristics'!$C:$C,0))),"",INDEX('Policy Characteristics'!H:H,MATCH($C1335,'Policy Characteristics'!$C:$C,0)))</f>
        <v>0.01</v>
      </c>
      <c r="O1335" s="176" t="str">
        <f>IF(ISBLANK(INDEX('Policy Characteristics'!I:I,MATCH($C1335,'Policy Characteristics'!$C:$C,0))),"",INDEX('Policy Characteristics'!I:I,MATCH($C1335,'Policy Characteristics'!$C:$C,0)))</f>
        <v>% reduction in energy use</v>
      </c>
      <c r="P1335" s="176" t="str">
        <f>IF(ISBLANK(INDEX('Policy Characteristics'!J:J,MATCH($C1335,'Policy Characteristics'!$C:$C,0))),"",INDEX('Policy Characteristics'!J:J,MATCH($C1335,'Policy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5" s="176" t="str">
        <f>IF(ISBLANK(INDEX('Policy Characteristics'!K:K,MATCH($C1335,'Policy Characteristics'!$C:$C,0))),"",INDEX('Policy Characteristics'!K:K,MATCH($C1335,'Policy Characteristics'!$C:$C,0)))</f>
        <v>industry-ag-main.html#eff-stds</v>
      </c>
      <c r="R1335" s="176" t="str">
        <f>IF(ISBLANK(INDEX('Policy Characteristics'!L:L,MATCH($C1335,'Policy Characteristics'!$C:$C,0))),"",INDEX('Policy Characteristics'!L:L,MATCH($C1335,'Policy Characteristics'!$C:$C,0)))</f>
        <v>industry-energy-efficiency-standards.html</v>
      </c>
    </row>
    <row r="1336" spans="1:18" s="4" customFormat="1" x14ac:dyDescent="0.25">
      <c r="A1336" s="176" t="str">
        <f>IF(ISBLANK(INDEX('Policy Characteristics'!A:A,MATCH($C1336,'Policy Characteristics'!$C:$C,0))),"",INDEX('Policy Characteristics'!A:A,MATCH($C1336,'Policy Characteristics'!$C:$C,0)))</f>
        <v>Industry</v>
      </c>
      <c r="B1336" s="184" t="str">
        <f>IF(ISBLANK(INDEX('Policy Characteristics'!B:B,MATCH($C1336,'Policy Characteristics'!$C:$C,0))),"",INDEX('Policy Characteristics'!B:B,MATCH($C1336,'Policy Characteristics'!$C:$C,0)))</f>
        <v>Industry Energy Efficiency Standards</v>
      </c>
      <c r="C1336" s="176" t="str">
        <f t="shared" si="48"/>
        <v>Percentage Improvement in Eqpt Efficiency Standards above BAU</v>
      </c>
      <c r="D1336" s="6" t="s">
        <v>1936</v>
      </c>
      <c r="E1336" s="47" t="s">
        <v>1583</v>
      </c>
      <c r="F1336" t="s">
        <v>1900</v>
      </c>
      <c r="G1336" s="47" t="s">
        <v>1587</v>
      </c>
      <c r="H1336" s="44">
        <v>1005</v>
      </c>
      <c r="I1336" s="197" t="s">
        <v>43</v>
      </c>
      <c r="J1336" s="177" t="str">
        <f>IF(ISBLANK(INDEX('Policy Characteristics'!D:D,MATCH($C1336,'Policy Characteristics'!$C:$C,0))),"",INDEX('Policy Characteristics'!D:D,MATCH($C1336,'Policy Characteristics'!$C:$C,0)))</f>
        <v>Industry Energy Efficiency Standards</v>
      </c>
      <c r="K1336" s="176" t="str">
        <f>IF(ISBLANK(INDEX('Policy Characteristics'!E:E,MATCH($C1336,'Policy Characteristics'!$C:$C,0))),"",INDEX('Policy Characteristics'!E:E,MATCH($C1336,'Policy Characteristics'!$C:$C,0)))</f>
        <v>indst efficiency standards</v>
      </c>
      <c r="L1336" s="176">
        <f>IF(ISBLANK(INDEX('Policy Characteristics'!F:F,MATCH($C1336,'Policy Characteristics'!$C:$C,0))),"",INDEX('Policy Characteristics'!F:F,MATCH($C1336,'Policy Characteristics'!$C:$C,0)))</f>
        <v>0</v>
      </c>
      <c r="M1336" s="176">
        <f>IF(ISBLANK(INDEX('Policy Characteristics'!G:G,MATCH($C1336,'Policy Characteristics'!$C:$C,0))),"",INDEX('Policy Characteristics'!G:G,MATCH($C1336,'Policy Characteristics'!$C:$C,0)))</f>
        <v>0.25</v>
      </c>
      <c r="N1336" s="176">
        <f>IF(ISBLANK(INDEX('Policy Characteristics'!H:H,MATCH($C1336,'Policy Characteristics'!$C:$C,0))),"",INDEX('Policy Characteristics'!H:H,MATCH($C1336,'Policy Characteristics'!$C:$C,0)))</f>
        <v>0.01</v>
      </c>
      <c r="O1336" s="176" t="str">
        <f>IF(ISBLANK(INDEX('Policy Characteristics'!I:I,MATCH($C1336,'Policy Characteristics'!$C:$C,0))),"",INDEX('Policy Characteristics'!I:I,MATCH($C1336,'Policy Characteristics'!$C:$C,0)))</f>
        <v>% reduction in energy use</v>
      </c>
      <c r="P1336" s="176" t="str">
        <f>IF(ISBLANK(INDEX('Policy Characteristics'!J:J,MATCH($C1336,'Policy Characteristics'!$C:$C,0))),"",INDEX('Policy Characteristics'!J:J,MATCH($C1336,'Policy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6" s="176" t="str">
        <f>IF(ISBLANK(INDEX('Policy Characteristics'!K:K,MATCH($C1336,'Policy Characteristics'!$C:$C,0))),"",INDEX('Policy Characteristics'!K:K,MATCH($C1336,'Policy Characteristics'!$C:$C,0)))</f>
        <v>industry-ag-main.html#eff-stds</v>
      </c>
      <c r="R1336" s="176" t="str">
        <f>IF(ISBLANK(INDEX('Policy Characteristics'!L:L,MATCH($C1336,'Policy Characteristics'!$C:$C,0))),"",INDEX('Policy Characteristics'!L:L,MATCH($C1336,'Policy Characteristics'!$C:$C,0)))</f>
        <v>industry-energy-efficiency-standards.html</v>
      </c>
    </row>
    <row r="1337" spans="1:18" s="4" customFormat="1" x14ac:dyDescent="0.25">
      <c r="A1337" s="176" t="str">
        <f>IF(ISBLANK(INDEX('Policy Characteristics'!A:A,MATCH($C1337,'Policy Characteristics'!$C:$C,0))),"",INDEX('Policy Characteristics'!A:A,MATCH($C1337,'Policy Characteristics'!$C:$C,0)))</f>
        <v>Industry</v>
      </c>
      <c r="B1337" s="184" t="str">
        <f>IF(ISBLANK(INDEX('Policy Characteristics'!B:B,MATCH($C1337,'Policy Characteristics'!$C:$C,0))),"",INDEX('Policy Characteristics'!B:B,MATCH($C1337,'Policy Characteristics'!$C:$C,0)))</f>
        <v>Industry Energy Efficiency Standards</v>
      </c>
      <c r="C1337" s="176" t="str">
        <f t="shared" si="48"/>
        <v>Percentage Improvement in Eqpt Efficiency Standards above BAU</v>
      </c>
      <c r="D1337" s="6" t="s">
        <v>1936</v>
      </c>
      <c r="E1337" s="47" t="s">
        <v>1584</v>
      </c>
      <c r="F1337" t="s">
        <v>1900</v>
      </c>
      <c r="G1337" s="47" t="s">
        <v>1588</v>
      </c>
      <c r="H1337" s="44">
        <v>1006</v>
      </c>
      <c r="I1337" s="197" t="s">
        <v>43</v>
      </c>
      <c r="J1337" s="177" t="str">
        <f>IF(ISBLANK(INDEX('Policy Characteristics'!D:D,MATCH($C1337,'Policy Characteristics'!$C:$C,0))),"",INDEX('Policy Characteristics'!D:D,MATCH($C1337,'Policy Characteristics'!$C:$C,0)))</f>
        <v>Industry Energy Efficiency Standards</v>
      </c>
      <c r="K1337" s="176" t="str">
        <f>IF(ISBLANK(INDEX('Policy Characteristics'!E:E,MATCH($C1337,'Policy Characteristics'!$C:$C,0))),"",INDEX('Policy Characteristics'!E:E,MATCH($C1337,'Policy Characteristics'!$C:$C,0)))</f>
        <v>indst efficiency standards</v>
      </c>
      <c r="L1337" s="176">
        <f>IF(ISBLANK(INDEX('Policy Characteristics'!F:F,MATCH($C1337,'Policy Characteristics'!$C:$C,0))),"",INDEX('Policy Characteristics'!F:F,MATCH($C1337,'Policy Characteristics'!$C:$C,0)))</f>
        <v>0</v>
      </c>
      <c r="M1337" s="176">
        <f>IF(ISBLANK(INDEX('Policy Characteristics'!G:G,MATCH($C1337,'Policy Characteristics'!$C:$C,0))),"",INDEX('Policy Characteristics'!G:G,MATCH($C1337,'Policy Characteristics'!$C:$C,0)))</f>
        <v>0.25</v>
      </c>
      <c r="N1337" s="176">
        <f>IF(ISBLANK(INDEX('Policy Characteristics'!H:H,MATCH($C1337,'Policy Characteristics'!$C:$C,0))),"",INDEX('Policy Characteristics'!H:H,MATCH($C1337,'Policy Characteristics'!$C:$C,0)))</f>
        <v>0.01</v>
      </c>
      <c r="O1337" s="176" t="str">
        <f>IF(ISBLANK(INDEX('Policy Characteristics'!I:I,MATCH($C1337,'Policy Characteristics'!$C:$C,0))),"",INDEX('Policy Characteristics'!I:I,MATCH($C1337,'Policy Characteristics'!$C:$C,0)))</f>
        <v>% reduction in energy use</v>
      </c>
      <c r="P1337" s="176" t="str">
        <f>IF(ISBLANK(INDEX('Policy Characteristics'!J:J,MATCH($C1337,'Policy Characteristics'!$C:$C,0))),"",INDEX('Policy Characteristics'!J:J,MATCH($C1337,'Policy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7" s="176" t="str">
        <f>IF(ISBLANK(INDEX('Policy Characteristics'!K:K,MATCH($C1337,'Policy Characteristics'!$C:$C,0))),"",INDEX('Policy Characteristics'!K:K,MATCH($C1337,'Policy Characteristics'!$C:$C,0)))</f>
        <v>industry-ag-main.html#eff-stds</v>
      </c>
      <c r="R1337" s="176" t="str">
        <f>IF(ISBLANK(INDEX('Policy Characteristics'!L:L,MATCH($C1337,'Policy Characteristics'!$C:$C,0))),"",INDEX('Policy Characteristics'!L:L,MATCH($C1337,'Policy Characteristics'!$C:$C,0)))</f>
        <v>industry-energy-efficiency-standards.html</v>
      </c>
    </row>
    <row r="1338" spans="1:18" s="4" customFormat="1" x14ac:dyDescent="0.25">
      <c r="A1338" s="176" t="str">
        <f>IF(ISBLANK(INDEX('Policy Characteristics'!A:A,MATCH($C1338,'Policy Characteristics'!$C:$C,0))),"",INDEX('Policy Characteristics'!A:A,MATCH($C1338,'Policy Characteristics'!$C:$C,0)))</f>
        <v>Industry</v>
      </c>
      <c r="B1338" s="184" t="str">
        <f>IF(ISBLANK(INDEX('Policy Characteristics'!B:B,MATCH($C1338,'Policy Characteristics'!$C:$C,0))),"",INDEX('Policy Characteristics'!B:B,MATCH($C1338,'Policy Characteristics'!$C:$C,0)))</f>
        <v>Industry Energy Efficiency Standards</v>
      </c>
      <c r="C1338" s="176" t="str">
        <f t="shared" si="48"/>
        <v>Percentage Improvement in Eqpt Efficiency Standards above BAU</v>
      </c>
      <c r="D1338" s="6" t="s">
        <v>1936</v>
      </c>
      <c r="E1338" s="47" t="s">
        <v>1581</v>
      </c>
      <c r="F1338" t="s">
        <v>1900</v>
      </c>
      <c r="G1338" s="47" t="s">
        <v>1586</v>
      </c>
      <c r="H1338" s="44">
        <v>1007</v>
      </c>
      <c r="I1338" s="197" t="s">
        <v>44</v>
      </c>
      <c r="J1338" s="177" t="str">
        <f>IF(ISBLANK(INDEX('Policy Characteristics'!D:D,MATCH($C1338,'Policy Characteristics'!$C:$C,0))),"",INDEX('Policy Characteristics'!D:D,MATCH($C1338,'Policy Characteristics'!$C:$C,0)))</f>
        <v>Industry Energy Efficiency Standards</v>
      </c>
      <c r="K1338" s="176" t="str">
        <f>IF(ISBLANK(INDEX('Policy Characteristics'!E:E,MATCH($C1338,'Policy Characteristics'!$C:$C,0))),"",INDEX('Policy Characteristics'!E:E,MATCH($C1338,'Policy Characteristics'!$C:$C,0)))</f>
        <v>indst efficiency standards</v>
      </c>
      <c r="L1338" s="176">
        <f>IF(ISBLANK(INDEX('Policy Characteristics'!F:F,MATCH($C1338,'Policy Characteristics'!$C:$C,0))),"",INDEX('Policy Characteristics'!F:F,MATCH($C1338,'Policy Characteristics'!$C:$C,0)))</f>
        <v>0</v>
      </c>
      <c r="M1338" s="176">
        <f>IF(ISBLANK(INDEX('Policy Characteristics'!G:G,MATCH($C1338,'Policy Characteristics'!$C:$C,0))),"",INDEX('Policy Characteristics'!G:G,MATCH($C1338,'Policy Characteristics'!$C:$C,0)))</f>
        <v>0.25</v>
      </c>
      <c r="N1338" s="176">
        <f>IF(ISBLANK(INDEX('Policy Characteristics'!H:H,MATCH($C1338,'Policy Characteristics'!$C:$C,0))),"",INDEX('Policy Characteristics'!H:H,MATCH($C1338,'Policy Characteristics'!$C:$C,0)))</f>
        <v>0.01</v>
      </c>
      <c r="O1338" s="176" t="str">
        <f>IF(ISBLANK(INDEX('Policy Characteristics'!I:I,MATCH($C1338,'Policy Characteristics'!$C:$C,0))),"",INDEX('Policy Characteristics'!I:I,MATCH($C1338,'Policy Characteristics'!$C:$C,0)))</f>
        <v>% reduction in energy use</v>
      </c>
      <c r="P1338" s="176" t="str">
        <f>IF(ISBLANK(INDEX('Policy Characteristics'!J:J,MATCH($C1338,'Policy Characteristics'!$C:$C,0))),"",INDEX('Policy Characteristics'!J:J,MATCH($C1338,'Policy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8" s="176" t="str">
        <f>IF(ISBLANK(INDEX('Policy Characteristics'!K:K,MATCH($C1338,'Policy Characteristics'!$C:$C,0))),"",INDEX('Policy Characteristics'!K:K,MATCH($C1338,'Policy Characteristics'!$C:$C,0)))</f>
        <v>industry-ag-main.html#eff-stds</v>
      </c>
      <c r="R1338" s="176" t="str">
        <f>IF(ISBLANK(INDEX('Policy Characteristics'!L:L,MATCH($C1338,'Policy Characteristics'!$C:$C,0))),"",INDEX('Policy Characteristics'!L:L,MATCH($C1338,'Policy Characteristics'!$C:$C,0)))</f>
        <v>industry-energy-efficiency-standards.html</v>
      </c>
    </row>
    <row r="1339" spans="1:18" s="4" customFormat="1" x14ac:dyDescent="0.25">
      <c r="A1339" s="176" t="str">
        <f>IF(ISBLANK(INDEX('Policy Characteristics'!A:A,MATCH($C1339,'Policy Characteristics'!$C:$C,0))),"",INDEX('Policy Characteristics'!A:A,MATCH($C1339,'Policy Characteristics'!$C:$C,0)))</f>
        <v>Industry</v>
      </c>
      <c r="B1339" s="184" t="str">
        <f>IF(ISBLANK(INDEX('Policy Characteristics'!B:B,MATCH($C1339,'Policy Characteristics'!$C:$C,0))),"",INDEX('Policy Characteristics'!B:B,MATCH($C1339,'Policy Characteristics'!$C:$C,0)))</f>
        <v>Industry Energy Efficiency Standards</v>
      </c>
      <c r="C1339" s="176" t="str">
        <f t="shared" si="48"/>
        <v>Percentage Improvement in Eqpt Efficiency Standards above BAU</v>
      </c>
      <c r="D1339" s="6" t="s">
        <v>1937</v>
      </c>
      <c r="E1339" s="47" t="s">
        <v>1280</v>
      </c>
      <c r="F1339" t="s">
        <v>1901</v>
      </c>
      <c r="G1339" s="47" t="s">
        <v>1286</v>
      </c>
      <c r="H1339" s="44">
        <v>1008</v>
      </c>
      <c r="I1339" s="197" t="s">
        <v>43</v>
      </c>
      <c r="J1339" s="177" t="str">
        <f>IF(ISBLANK(INDEX('Policy Characteristics'!D:D,MATCH($C1339,'Policy Characteristics'!$C:$C,0))),"",INDEX('Policy Characteristics'!D:D,MATCH($C1339,'Policy Characteristics'!$C:$C,0)))</f>
        <v>Industry Energy Efficiency Standards</v>
      </c>
      <c r="K1339" s="176" t="str">
        <f>IF(ISBLANK(INDEX('Policy Characteristics'!E:E,MATCH($C1339,'Policy Characteristics'!$C:$C,0))),"",INDEX('Policy Characteristics'!E:E,MATCH($C1339,'Policy Characteristics'!$C:$C,0)))</f>
        <v>indst efficiency standards</v>
      </c>
      <c r="L1339" s="176">
        <f>IF(ISBLANK(INDEX('Policy Characteristics'!F:F,MATCH($C1339,'Policy Characteristics'!$C:$C,0))),"",INDEX('Policy Characteristics'!F:F,MATCH($C1339,'Policy Characteristics'!$C:$C,0)))</f>
        <v>0</v>
      </c>
      <c r="M1339" s="176">
        <f>IF(ISBLANK(INDEX('Policy Characteristics'!G:G,MATCH($C1339,'Policy Characteristics'!$C:$C,0))),"",INDEX('Policy Characteristics'!G:G,MATCH($C1339,'Policy Characteristics'!$C:$C,0)))</f>
        <v>0.25</v>
      </c>
      <c r="N1339" s="176">
        <f>IF(ISBLANK(INDEX('Policy Characteristics'!H:H,MATCH($C1339,'Policy Characteristics'!$C:$C,0))),"",INDEX('Policy Characteristics'!H:H,MATCH($C1339,'Policy Characteristics'!$C:$C,0)))</f>
        <v>0.01</v>
      </c>
      <c r="O1339" s="176" t="str">
        <f>IF(ISBLANK(INDEX('Policy Characteristics'!I:I,MATCH($C1339,'Policy Characteristics'!$C:$C,0))),"",INDEX('Policy Characteristics'!I:I,MATCH($C1339,'Policy Characteristics'!$C:$C,0)))</f>
        <v>% reduction in energy use</v>
      </c>
      <c r="P1339" s="176" t="str">
        <f>IF(ISBLANK(INDEX('Policy Characteristics'!J:J,MATCH($C1339,'Policy Characteristics'!$C:$C,0))),"",INDEX('Policy Characteristics'!J:J,MATCH($C1339,'Policy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9" s="176" t="str">
        <f>IF(ISBLANK(INDEX('Policy Characteristics'!K:K,MATCH($C1339,'Policy Characteristics'!$C:$C,0))),"",INDEX('Policy Characteristics'!K:K,MATCH($C1339,'Policy Characteristics'!$C:$C,0)))</f>
        <v>industry-ag-main.html#eff-stds</v>
      </c>
      <c r="R1339" s="176" t="str">
        <f>IF(ISBLANK(INDEX('Policy Characteristics'!L:L,MATCH($C1339,'Policy Characteristics'!$C:$C,0))),"",INDEX('Policy Characteristics'!L:L,MATCH($C1339,'Policy Characteristics'!$C:$C,0)))</f>
        <v>industry-energy-efficiency-standards.html</v>
      </c>
    </row>
    <row r="1340" spans="1:18" s="4" customFormat="1" x14ac:dyDescent="0.25">
      <c r="A1340" s="176" t="str">
        <f>IF(ISBLANK(INDEX('Policy Characteristics'!A:A,MATCH($C1340,'Policy Characteristics'!$C:$C,0))),"",INDEX('Policy Characteristics'!A:A,MATCH($C1340,'Policy Characteristics'!$C:$C,0)))</f>
        <v>Industry</v>
      </c>
      <c r="B1340" s="184" t="str">
        <f>IF(ISBLANK(INDEX('Policy Characteristics'!B:B,MATCH($C1340,'Policy Characteristics'!$C:$C,0))),"",INDEX('Policy Characteristics'!B:B,MATCH($C1340,'Policy Characteristics'!$C:$C,0)))</f>
        <v>Industry Energy Efficiency Standards</v>
      </c>
      <c r="C1340" s="176" t="str">
        <f t="shared" si="48"/>
        <v>Percentage Improvement in Eqpt Efficiency Standards above BAU</v>
      </c>
      <c r="D1340" s="6" t="s">
        <v>1937</v>
      </c>
      <c r="E1340" s="47" t="s">
        <v>1281</v>
      </c>
      <c r="F1340" t="s">
        <v>1901</v>
      </c>
      <c r="G1340" s="47" t="s">
        <v>1289</v>
      </c>
      <c r="H1340" s="44">
        <v>1009</v>
      </c>
      <c r="I1340" s="197" t="s">
        <v>43</v>
      </c>
      <c r="J1340" s="177" t="str">
        <f>IF(ISBLANK(INDEX('Policy Characteristics'!D:D,MATCH($C1340,'Policy Characteristics'!$C:$C,0))),"",INDEX('Policy Characteristics'!D:D,MATCH($C1340,'Policy Characteristics'!$C:$C,0)))</f>
        <v>Industry Energy Efficiency Standards</v>
      </c>
      <c r="K1340" s="176" t="str">
        <f>IF(ISBLANK(INDEX('Policy Characteristics'!E:E,MATCH($C1340,'Policy Characteristics'!$C:$C,0))),"",INDEX('Policy Characteristics'!E:E,MATCH($C1340,'Policy Characteristics'!$C:$C,0)))</f>
        <v>indst efficiency standards</v>
      </c>
      <c r="L1340" s="176">
        <f>IF(ISBLANK(INDEX('Policy Characteristics'!F:F,MATCH($C1340,'Policy Characteristics'!$C:$C,0))),"",INDEX('Policy Characteristics'!F:F,MATCH($C1340,'Policy Characteristics'!$C:$C,0)))</f>
        <v>0</v>
      </c>
      <c r="M1340" s="176">
        <f>IF(ISBLANK(INDEX('Policy Characteristics'!G:G,MATCH($C1340,'Policy Characteristics'!$C:$C,0))),"",INDEX('Policy Characteristics'!G:G,MATCH($C1340,'Policy Characteristics'!$C:$C,0)))</f>
        <v>0.25</v>
      </c>
      <c r="N1340" s="176">
        <f>IF(ISBLANK(INDEX('Policy Characteristics'!H:H,MATCH($C1340,'Policy Characteristics'!$C:$C,0))),"",INDEX('Policy Characteristics'!H:H,MATCH($C1340,'Policy Characteristics'!$C:$C,0)))</f>
        <v>0.01</v>
      </c>
      <c r="O1340" s="176" t="str">
        <f>IF(ISBLANK(INDEX('Policy Characteristics'!I:I,MATCH($C1340,'Policy Characteristics'!$C:$C,0))),"",INDEX('Policy Characteristics'!I:I,MATCH($C1340,'Policy Characteristics'!$C:$C,0)))</f>
        <v>% reduction in energy use</v>
      </c>
      <c r="P1340" s="176" t="str">
        <f>IF(ISBLANK(INDEX('Policy Characteristics'!J:J,MATCH($C1340,'Policy Characteristics'!$C:$C,0))),"",INDEX('Policy Characteristics'!J:J,MATCH($C1340,'Policy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0" s="176" t="str">
        <f>IF(ISBLANK(INDEX('Policy Characteristics'!K:K,MATCH($C1340,'Policy Characteristics'!$C:$C,0))),"",INDEX('Policy Characteristics'!K:K,MATCH($C1340,'Policy Characteristics'!$C:$C,0)))</f>
        <v>industry-ag-main.html#eff-stds</v>
      </c>
      <c r="R1340" s="176" t="str">
        <f>IF(ISBLANK(INDEX('Policy Characteristics'!L:L,MATCH($C1340,'Policy Characteristics'!$C:$C,0))),"",INDEX('Policy Characteristics'!L:L,MATCH($C1340,'Policy Characteristics'!$C:$C,0)))</f>
        <v>industry-energy-efficiency-standards.html</v>
      </c>
    </row>
    <row r="1341" spans="1:18" s="4" customFormat="1" x14ac:dyDescent="0.25">
      <c r="A1341" s="176" t="str">
        <f>IF(ISBLANK(INDEX('Policy Characteristics'!A:A,MATCH($C1341,'Policy Characteristics'!$C:$C,0))),"",INDEX('Policy Characteristics'!A:A,MATCH($C1341,'Policy Characteristics'!$C:$C,0)))</f>
        <v>Industry</v>
      </c>
      <c r="B1341" s="184" t="str">
        <f>IF(ISBLANK(INDEX('Policy Characteristics'!B:B,MATCH($C1341,'Policy Characteristics'!$C:$C,0))),"",INDEX('Policy Characteristics'!B:B,MATCH($C1341,'Policy Characteristics'!$C:$C,0)))</f>
        <v>Industry Energy Efficiency Standards</v>
      </c>
      <c r="C1341" s="176" t="str">
        <f t="shared" si="48"/>
        <v>Percentage Improvement in Eqpt Efficiency Standards above BAU</v>
      </c>
      <c r="D1341" s="6" t="s">
        <v>1937</v>
      </c>
      <c r="E1341" s="47" t="s">
        <v>1282</v>
      </c>
      <c r="F1341" t="s">
        <v>1901</v>
      </c>
      <c r="G1341" s="47" t="s">
        <v>1290</v>
      </c>
      <c r="H1341" s="44">
        <v>1010</v>
      </c>
      <c r="I1341" s="197" t="s">
        <v>43</v>
      </c>
      <c r="J1341" s="177" t="str">
        <f>IF(ISBLANK(INDEX('Policy Characteristics'!D:D,MATCH($C1341,'Policy Characteristics'!$C:$C,0))),"",INDEX('Policy Characteristics'!D:D,MATCH($C1341,'Policy Characteristics'!$C:$C,0)))</f>
        <v>Industry Energy Efficiency Standards</v>
      </c>
      <c r="K1341" s="176" t="str">
        <f>IF(ISBLANK(INDEX('Policy Characteristics'!E:E,MATCH($C1341,'Policy Characteristics'!$C:$C,0))),"",INDEX('Policy Characteristics'!E:E,MATCH($C1341,'Policy Characteristics'!$C:$C,0)))</f>
        <v>indst efficiency standards</v>
      </c>
      <c r="L1341" s="176">
        <f>IF(ISBLANK(INDEX('Policy Characteristics'!F:F,MATCH($C1341,'Policy Characteristics'!$C:$C,0))),"",INDEX('Policy Characteristics'!F:F,MATCH($C1341,'Policy Characteristics'!$C:$C,0)))</f>
        <v>0</v>
      </c>
      <c r="M1341" s="176">
        <f>IF(ISBLANK(INDEX('Policy Characteristics'!G:G,MATCH($C1341,'Policy Characteristics'!$C:$C,0))),"",INDEX('Policy Characteristics'!G:G,MATCH($C1341,'Policy Characteristics'!$C:$C,0)))</f>
        <v>0.25</v>
      </c>
      <c r="N1341" s="176">
        <f>IF(ISBLANK(INDEX('Policy Characteristics'!H:H,MATCH($C1341,'Policy Characteristics'!$C:$C,0))),"",INDEX('Policy Characteristics'!H:H,MATCH($C1341,'Policy Characteristics'!$C:$C,0)))</f>
        <v>0.01</v>
      </c>
      <c r="O1341" s="176" t="str">
        <f>IF(ISBLANK(INDEX('Policy Characteristics'!I:I,MATCH($C1341,'Policy Characteristics'!$C:$C,0))),"",INDEX('Policy Characteristics'!I:I,MATCH($C1341,'Policy Characteristics'!$C:$C,0)))</f>
        <v>% reduction in energy use</v>
      </c>
      <c r="P1341" s="176" t="str">
        <f>IF(ISBLANK(INDEX('Policy Characteristics'!J:J,MATCH($C1341,'Policy Characteristics'!$C:$C,0))),"",INDEX('Policy Characteristics'!J:J,MATCH($C1341,'Policy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1" s="176" t="str">
        <f>IF(ISBLANK(INDEX('Policy Characteristics'!K:K,MATCH($C1341,'Policy Characteristics'!$C:$C,0))),"",INDEX('Policy Characteristics'!K:K,MATCH($C1341,'Policy Characteristics'!$C:$C,0)))</f>
        <v>industry-ag-main.html#eff-stds</v>
      </c>
      <c r="R1341" s="176" t="str">
        <f>IF(ISBLANK(INDEX('Policy Characteristics'!L:L,MATCH($C1341,'Policy Characteristics'!$C:$C,0))),"",INDEX('Policy Characteristics'!L:L,MATCH($C1341,'Policy Characteristics'!$C:$C,0)))</f>
        <v>industry-energy-efficiency-standards.html</v>
      </c>
    </row>
    <row r="1342" spans="1:18" s="4" customFormat="1" x14ac:dyDescent="0.25">
      <c r="A1342" s="176" t="str">
        <f>IF(ISBLANK(INDEX('Policy Characteristics'!A:A,MATCH($C1342,'Policy Characteristics'!$C:$C,0))),"",INDEX('Policy Characteristics'!A:A,MATCH($C1342,'Policy Characteristics'!$C:$C,0)))</f>
        <v>Industry</v>
      </c>
      <c r="B1342" s="184" t="str">
        <f>IF(ISBLANK(INDEX('Policy Characteristics'!B:B,MATCH($C1342,'Policy Characteristics'!$C:$C,0))),"",INDEX('Policy Characteristics'!B:B,MATCH($C1342,'Policy Characteristics'!$C:$C,0)))</f>
        <v>Industry Energy Efficiency Standards</v>
      </c>
      <c r="C1342" s="176" t="str">
        <f t="shared" si="48"/>
        <v>Percentage Improvement in Eqpt Efficiency Standards above BAU</v>
      </c>
      <c r="D1342" s="6" t="s">
        <v>1937</v>
      </c>
      <c r="E1342" s="47" t="s">
        <v>1283</v>
      </c>
      <c r="F1342" t="s">
        <v>1901</v>
      </c>
      <c r="G1342" s="47" t="s">
        <v>1287</v>
      </c>
      <c r="H1342" s="44">
        <v>1011</v>
      </c>
      <c r="I1342" s="197" t="s">
        <v>44</v>
      </c>
      <c r="J1342" s="177" t="str">
        <f>IF(ISBLANK(INDEX('Policy Characteristics'!D:D,MATCH($C1342,'Policy Characteristics'!$C:$C,0))),"",INDEX('Policy Characteristics'!D:D,MATCH($C1342,'Policy Characteristics'!$C:$C,0)))</f>
        <v>Industry Energy Efficiency Standards</v>
      </c>
      <c r="K1342" s="176" t="str">
        <f>IF(ISBLANK(INDEX('Policy Characteristics'!E:E,MATCH($C1342,'Policy Characteristics'!$C:$C,0))),"",INDEX('Policy Characteristics'!E:E,MATCH($C1342,'Policy Characteristics'!$C:$C,0)))</f>
        <v>indst efficiency standards</v>
      </c>
      <c r="L1342" s="176">
        <f>IF(ISBLANK(INDEX('Policy Characteristics'!F:F,MATCH($C1342,'Policy Characteristics'!$C:$C,0))),"",INDEX('Policy Characteristics'!F:F,MATCH($C1342,'Policy Characteristics'!$C:$C,0)))</f>
        <v>0</v>
      </c>
      <c r="M1342" s="176">
        <f>IF(ISBLANK(INDEX('Policy Characteristics'!G:G,MATCH($C1342,'Policy Characteristics'!$C:$C,0))),"",INDEX('Policy Characteristics'!G:G,MATCH($C1342,'Policy Characteristics'!$C:$C,0)))</f>
        <v>0.25</v>
      </c>
      <c r="N1342" s="176">
        <f>IF(ISBLANK(INDEX('Policy Characteristics'!H:H,MATCH($C1342,'Policy Characteristics'!$C:$C,0))),"",INDEX('Policy Characteristics'!H:H,MATCH($C1342,'Policy Characteristics'!$C:$C,0)))</f>
        <v>0.01</v>
      </c>
      <c r="O1342" s="176" t="str">
        <f>IF(ISBLANK(INDEX('Policy Characteristics'!I:I,MATCH($C1342,'Policy Characteristics'!$C:$C,0))),"",INDEX('Policy Characteristics'!I:I,MATCH($C1342,'Policy Characteristics'!$C:$C,0)))</f>
        <v>% reduction in energy use</v>
      </c>
      <c r="P1342" s="176" t="str">
        <f>IF(ISBLANK(INDEX('Policy Characteristics'!J:J,MATCH($C1342,'Policy Characteristics'!$C:$C,0))),"",INDEX('Policy Characteristics'!J:J,MATCH($C1342,'Policy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2" s="176" t="str">
        <f>IF(ISBLANK(INDEX('Policy Characteristics'!K:K,MATCH($C1342,'Policy Characteristics'!$C:$C,0))),"",INDEX('Policy Characteristics'!K:K,MATCH($C1342,'Policy Characteristics'!$C:$C,0)))</f>
        <v>industry-ag-main.html#eff-stds</v>
      </c>
      <c r="R1342" s="176" t="str">
        <f>IF(ISBLANK(INDEX('Policy Characteristics'!L:L,MATCH($C1342,'Policy Characteristics'!$C:$C,0))),"",INDEX('Policy Characteristics'!L:L,MATCH($C1342,'Policy Characteristics'!$C:$C,0)))</f>
        <v>industry-energy-efficiency-standards.html</v>
      </c>
    </row>
    <row r="1343" spans="1:18" s="4" customFormat="1" x14ac:dyDescent="0.25">
      <c r="A1343" s="176" t="str">
        <f>IF(ISBLANK(INDEX('Policy Characteristics'!A:A,MATCH($C1343,'Policy Characteristics'!$C:$C,0))),"",INDEX('Policy Characteristics'!A:A,MATCH($C1343,'Policy Characteristics'!$C:$C,0)))</f>
        <v>Industry</v>
      </c>
      <c r="B1343" s="184" t="str">
        <f>IF(ISBLANK(INDEX('Policy Characteristics'!B:B,MATCH($C1343,'Policy Characteristics'!$C:$C,0))),"",INDEX('Policy Characteristics'!B:B,MATCH($C1343,'Policy Characteristics'!$C:$C,0)))</f>
        <v>Industry Energy Efficiency Standards</v>
      </c>
      <c r="C1343" s="176" t="str">
        <f t="shared" si="48"/>
        <v>Percentage Improvement in Eqpt Efficiency Standards above BAU</v>
      </c>
      <c r="D1343" s="6" t="s">
        <v>1937</v>
      </c>
      <c r="E1343" s="47" t="s">
        <v>1284</v>
      </c>
      <c r="F1343" t="s">
        <v>1901</v>
      </c>
      <c r="G1343" s="47" t="s">
        <v>1288</v>
      </c>
      <c r="H1343" s="44">
        <v>1012</v>
      </c>
      <c r="I1343" s="197" t="s">
        <v>43</v>
      </c>
      <c r="J1343" s="177" t="str">
        <f>IF(ISBLANK(INDEX('Policy Characteristics'!D:D,MATCH($C1343,'Policy Characteristics'!$C:$C,0))),"",INDEX('Policy Characteristics'!D:D,MATCH($C1343,'Policy Characteristics'!$C:$C,0)))</f>
        <v>Industry Energy Efficiency Standards</v>
      </c>
      <c r="K1343" s="176" t="str">
        <f>IF(ISBLANK(INDEX('Policy Characteristics'!E:E,MATCH($C1343,'Policy Characteristics'!$C:$C,0))),"",INDEX('Policy Characteristics'!E:E,MATCH($C1343,'Policy Characteristics'!$C:$C,0)))</f>
        <v>indst efficiency standards</v>
      </c>
      <c r="L1343" s="176">
        <f>IF(ISBLANK(INDEX('Policy Characteristics'!F:F,MATCH($C1343,'Policy Characteristics'!$C:$C,0))),"",INDEX('Policy Characteristics'!F:F,MATCH($C1343,'Policy Characteristics'!$C:$C,0)))</f>
        <v>0</v>
      </c>
      <c r="M1343" s="176">
        <f>IF(ISBLANK(INDEX('Policy Characteristics'!G:G,MATCH($C1343,'Policy Characteristics'!$C:$C,0))),"",INDEX('Policy Characteristics'!G:G,MATCH($C1343,'Policy Characteristics'!$C:$C,0)))</f>
        <v>0.25</v>
      </c>
      <c r="N1343" s="176">
        <f>IF(ISBLANK(INDEX('Policy Characteristics'!H:H,MATCH($C1343,'Policy Characteristics'!$C:$C,0))),"",INDEX('Policy Characteristics'!H:H,MATCH($C1343,'Policy Characteristics'!$C:$C,0)))</f>
        <v>0.01</v>
      </c>
      <c r="O1343" s="176" t="str">
        <f>IF(ISBLANK(INDEX('Policy Characteristics'!I:I,MATCH($C1343,'Policy Characteristics'!$C:$C,0))),"",INDEX('Policy Characteristics'!I:I,MATCH($C1343,'Policy Characteristics'!$C:$C,0)))</f>
        <v>% reduction in energy use</v>
      </c>
      <c r="P1343" s="176" t="str">
        <f>IF(ISBLANK(INDEX('Policy Characteristics'!J:J,MATCH($C1343,'Policy Characteristics'!$C:$C,0))),"",INDEX('Policy Characteristics'!J:J,MATCH($C1343,'Policy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3" s="176" t="str">
        <f>IF(ISBLANK(INDEX('Policy Characteristics'!K:K,MATCH($C1343,'Policy Characteristics'!$C:$C,0))),"",INDEX('Policy Characteristics'!K:K,MATCH($C1343,'Policy Characteristics'!$C:$C,0)))</f>
        <v>industry-ag-main.html#eff-stds</v>
      </c>
      <c r="R1343" s="176" t="str">
        <f>IF(ISBLANK(INDEX('Policy Characteristics'!L:L,MATCH($C1343,'Policy Characteristics'!$C:$C,0))),"",INDEX('Policy Characteristics'!L:L,MATCH($C1343,'Policy Characteristics'!$C:$C,0)))</f>
        <v>industry-energy-efficiency-standards.html</v>
      </c>
    </row>
    <row r="1344" spans="1:18" s="4" customFormat="1" x14ac:dyDescent="0.25">
      <c r="A1344" s="176" t="str">
        <f>IF(ISBLANK(INDEX('Policy Characteristics'!A:A,MATCH($C1344,'Policy Characteristics'!$C:$C,0))),"",INDEX('Policy Characteristics'!A:A,MATCH($C1344,'Policy Characteristics'!$C:$C,0)))</f>
        <v>Industry</v>
      </c>
      <c r="B1344" s="184" t="str">
        <f>IF(ISBLANK(INDEX('Policy Characteristics'!B:B,MATCH($C1344,'Policy Characteristics'!$C:$C,0))),"",INDEX('Policy Characteristics'!B:B,MATCH($C1344,'Policy Characteristics'!$C:$C,0)))</f>
        <v>Industry Energy Efficiency Standards</v>
      </c>
      <c r="C1344" s="176" t="str">
        <f t="shared" si="48"/>
        <v>Percentage Improvement in Eqpt Efficiency Standards above BAU</v>
      </c>
      <c r="D1344" s="6" t="s">
        <v>1937</v>
      </c>
      <c r="E1344" s="47" t="s">
        <v>1285</v>
      </c>
      <c r="F1344" t="s">
        <v>1901</v>
      </c>
      <c r="G1344" s="47" t="s">
        <v>1291</v>
      </c>
      <c r="H1344" s="44">
        <v>1013</v>
      </c>
      <c r="I1344" s="197" t="s">
        <v>44</v>
      </c>
      <c r="J1344" s="177" t="str">
        <f>IF(ISBLANK(INDEX('Policy Characteristics'!D:D,MATCH($C1344,'Policy Characteristics'!$C:$C,0))),"",INDEX('Policy Characteristics'!D:D,MATCH($C1344,'Policy Characteristics'!$C:$C,0)))</f>
        <v>Industry Energy Efficiency Standards</v>
      </c>
      <c r="K1344" s="176" t="str">
        <f>IF(ISBLANK(INDEX('Policy Characteristics'!E:E,MATCH($C1344,'Policy Characteristics'!$C:$C,0))),"",INDEX('Policy Characteristics'!E:E,MATCH($C1344,'Policy Characteristics'!$C:$C,0)))</f>
        <v>indst efficiency standards</v>
      </c>
      <c r="L1344" s="176">
        <f>IF(ISBLANK(INDEX('Policy Characteristics'!F:F,MATCH($C1344,'Policy Characteristics'!$C:$C,0))),"",INDEX('Policy Characteristics'!F:F,MATCH($C1344,'Policy Characteristics'!$C:$C,0)))</f>
        <v>0</v>
      </c>
      <c r="M1344" s="176">
        <f>IF(ISBLANK(INDEX('Policy Characteristics'!G:G,MATCH($C1344,'Policy Characteristics'!$C:$C,0))),"",INDEX('Policy Characteristics'!G:G,MATCH($C1344,'Policy Characteristics'!$C:$C,0)))</f>
        <v>0.25</v>
      </c>
      <c r="N1344" s="176">
        <f>IF(ISBLANK(INDEX('Policy Characteristics'!H:H,MATCH($C1344,'Policy Characteristics'!$C:$C,0))),"",INDEX('Policy Characteristics'!H:H,MATCH($C1344,'Policy Characteristics'!$C:$C,0)))</f>
        <v>0.01</v>
      </c>
      <c r="O1344" s="176" t="str">
        <f>IF(ISBLANK(INDEX('Policy Characteristics'!I:I,MATCH($C1344,'Policy Characteristics'!$C:$C,0))),"",INDEX('Policy Characteristics'!I:I,MATCH($C1344,'Policy Characteristics'!$C:$C,0)))</f>
        <v>% reduction in energy use</v>
      </c>
      <c r="P1344" s="176" t="str">
        <f>IF(ISBLANK(INDEX('Policy Characteristics'!J:J,MATCH($C1344,'Policy Characteristics'!$C:$C,0))),"",INDEX('Policy Characteristics'!J:J,MATCH($C1344,'Policy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4" s="176" t="str">
        <f>IF(ISBLANK(INDEX('Policy Characteristics'!K:K,MATCH($C1344,'Policy Characteristics'!$C:$C,0))),"",INDEX('Policy Characteristics'!K:K,MATCH($C1344,'Policy Characteristics'!$C:$C,0)))</f>
        <v>industry-ag-main.html#eff-stds</v>
      </c>
      <c r="R1344" s="176" t="str">
        <f>IF(ISBLANK(INDEX('Policy Characteristics'!L:L,MATCH($C1344,'Policy Characteristics'!$C:$C,0))),"",INDEX('Policy Characteristics'!L:L,MATCH($C1344,'Policy Characteristics'!$C:$C,0)))</f>
        <v>industry-energy-efficiency-standards.html</v>
      </c>
    </row>
    <row r="1345" spans="1:18" s="4" customFormat="1" x14ac:dyDescent="0.25">
      <c r="A1345" s="176" t="str">
        <f>IF(ISBLANK(INDEX('Policy Characteristics'!A:A,MATCH($C1345,'Policy Characteristics'!$C:$C,0))),"",INDEX('Policy Characteristics'!A:A,MATCH($C1345,'Policy Characteristics'!$C:$C,0)))</f>
        <v>Industry</v>
      </c>
      <c r="B1345" s="184" t="str">
        <f>IF(ISBLANK(INDEX('Policy Characteristics'!B:B,MATCH($C1345,'Policy Characteristics'!$C:$C,0))),"",INDEX('Policy Characteristics'!B:B,MATCH($C1345,'Policy Characteristics'!$C:$C,0)))</f>
        <v>Industry Energy Efficiency Standards</v>
      </c>
      <c r="C1345" s="176" t="str">
        <f t="shared" si="48"/>
        <v>Percentage Improvement in Eqpt Efficiency Standards above BAU</v>
      </c>
      <c r="D1345" s="6" t="s">
        <v>1937</v>
      </c>
      <c r="E1345" s="47" t="s">
        <v>1582</v>
      </c>
      <c r="F1345" t="s">
        <v>1901</v>
      </c>
      <c r="G1345" s="47" t="s">
        <v>1585</v>
      </c>
      <c r="H1345" s="44">
        <v>1014</v>
      </c>
      <c r="I1345" s="197" t="s">
        <v>44</v>
      </c>
      <c r="J1345" s="177" t="str">
        <f>IF(ISBLANK(INDEX('Policy Characteristics'!D:D,MATCH($C1345,'Policy Characteristics'!$C:$C,0))),"",INDEX('Policy Characteristics'!D:D,MATCH($C1345,'Policy Characteristics'!$C:$C,0)))</f>
        <v>Industry Energy Efficiency Standards</v>
      </c>
      <c r="K1345" s="176" t="str">
        <f>IF(ISBLANK(INDEX('Policy Characteristics'!E:E,MATCH($C1345,'Policy Characteristics'!$C:$C,0))),"",INDEX('Policy Characteristics'!E:E,MATCH($C1345,'Policy Characteristics'!$C:$C,0)))</f>
        <v>indst efficiency standards</v>
      </c>
      <c r="L1345" s="176">
        <f>IF(ISBLANK(INDEX('Policy Characteristics'!F:F,MATCH($C1345,'Policy Characteristics'!$C:$C,0))),"",INDEX('Policy Characteristics'!F:F,MATCH($C1345,'Policy Characteristics'!$C:$C,0)))</f>
        <v>0</v>
      </c>
      <c r="M1345" s="176">
        <f>IF(ISBLANK(INDEX('Policy Characteristics'!G:G,MATCH($C1345,'Policy Characteristics'!$C:$C,0))),"",INDEX('Policy Characteristics'!G:G,MATCH($C1345,'Policy Characteristics'!$C:$C,0)))</f>
        <v>0.25</v>
      </c>
      <c r="N1345" s="176">
        <f>IF(ISBLANK(INDEX('Policy Characteristics'!H:H,MATCH($C1345,'Policy Characteristics'!$C:$C,0))),"",INDEX('Policy Characteristics'!H:H,MATCH($C1345,'Policy Characteristics'!$C:$C,0)))</f>
        <v>0.01</v>
      </c>
      <c r="O1345" s="176" t="str">
        <f>IF(ISBLANK(INDEX('Policy Characteristics'!I:I,MATCH($C1345,'Policy Characteristics'!$C:$C,0))),"",INDEX('Policy Characteristics'!I:I,MATCH($C1345,'Policy Characteristics'!$C:$C,0)))</f>
        <v>% reduction in energy use</v>
      </c>
      <c r="P1345" s="176" t="str">
        <f>IF(ISBLANK(INDEX('Policy Characteristics'!J:J,MATCH($C1345,'Policy Characteristics'!$C:$C,0))),"",INDEX('Policy Characteristics'!J:J,MATCH($C1345,'Policy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5" s="176" t="str">
        <f>IF(ISBLANK(INDEX('Policy Characteristics'!K:K,MATCH($C1345,'Policy Characteristics'!$C:$C,0))),"",INDEX('Policy Characteristics'!K:K,MATCH($C1345,'Policy Characteristics'!$C:$C,0)))</f>
        <v>industry-ag-main.html#eff-stds</v>
      </c>
      <c r="R1345" s="176" t="str">
        <f>IF(ISBLANK(INDEX('Policy Characteristics'!L:L,MATCH($C1345,'Policy Characteristics'!$C:$C,0))),"",INDEX('Policy Characteristics'!L:L,MATCH($C1345,'Policy Characteristics'!$C:$C,0)))</f>
        <v>industry-energy-efficiency-standards.html</v>
      </c>
    </row>
    <row r="1346" spans="1:18" s="4" customFormat="1" x14ac:dyDescent="0.25">
      <c r="A1346" s="176" t="str">
        <f>IF(ISBLANK(INDEX('Policy Characteristics'!A:A,MATCH($C1346,'Policy Characteristics'!$C:$C,0))),"",INDEX('Policy Characteristics'!A:A,MATCH($C1346,'Policy Characteristics'!$C:$C,0)))</f>
        <v>Industry</v>
      </c>
      <c r="B1346" s="184" t="str">
        <f>IF(ISBLANK(INDEX('Policy Characteristics'!B:B,MATCH($C1346,'Policy Characteristics'!$C:$C,0))),"",INDEX('Policy Characteristics'!B:B,MATCH($C1346,'Policy Characteristics'!$C:$C,0)))</f>
        <v>Industry Energy Efficiency Standards</v>
      </c>
      <c r="C1346" s="176" t="str">
        <f t="shared" si="48"/>
        <v>Percentage Improvement in Eqpt Efficiency Standards above BAU</v>
      </c>
      <c r="D1346" s="6" t="s">
        <v>1937</v>
      </c>
      <c r="E1346" s="47" t="s">
        <v>1583</v>
      </c>
      <c r="F1346" t="s">
        <v>1901</v>
      </c>
      <c r="G1346" s="47" t="s">
        <v>1587</v>
      </c>
      <c r="H1346" s="44">
        <v>1015</v>
      </c>
      <c r="I1346" s="197" t="s">
        <v>43</v>
      </c>
      <c r="J1346" s="177" t="str">
        <f>IF(ISBLANK(INDEX('Policy Characteristics'!D:D,MATCH($C1346,'Policy Characteristics'!$C:$C,0))),"",INDEX('Policy Characteristics'!D:D,MATCH($C1346,'Policy Characteristics'!$C:$C,0)))</f>
        <v>Industry Energy Efficiency Standards</v>
      </c>
      <c r="K1346" s="176" t="str">
        <f>IF(ISBLANK(INDEX('Policy Characteristics'!E:E,MATCH($C1346,'Policy Characteristics'!$C:$C,0))),"",INDEX('Policy Characteristics'!E:E,MATCH($C1346,'Policy Characteristics'!$C:$C,0)))</f>
        <v>indst efficiency standards</v>
      </c>
      <c r="L1346" s="176">
        <f>IF(ISBLANK(INDEX('Policy Characteristics'!F:F,MATCH($C1346,'Policy Characteristics'!$C:$C,0))),"",INDEX('Policy Characteristics'!F:F,MATCH($C1346,'Policy Characteristics'!$C:$C,0)))</f>
        <v>0</v>
      </c>
      <c r="M1346" s="176">
        <f>IF(ISBLANK(INDEX('Policy Characteristics'!G:G,MATCH($C1346,'Policy Characteristics'!$C:$C,0))),"",INDEX('Policy Characteristics'!G:G,MATCH($C1346,'Policy Characteristics'!$C:$C,0)))</f>
        <v>0.25</v>
      </c>
      <c r="N1346" s="176">
        <f>IF(ISBLANK(INDEX('Policy Characteristics'!H:H,MATCH($C1346,'Policy Characteristics'!$C:$C,0))),"",INDEX('Policy Characteristics'!H:H,MATCH($C1346,'Policy Characteristics'!$C:$C,0)))</f>
        <v>0.01</v>
      </c>
      <c r="O1346" s="176" t="str">
        <f>IF(ISBLANK(INDEX('Policy Characteristics'!I:I,MATCH($C1346,'Policy Characteristics'!$C:$C,0))),"",INDEX('Policy Characteristics'!I:I,MATCH($C1346,'Policy Characteristics'!$C:$C,0)))</f>
        <v>% reduction in energy use</v>
      </c>
      <c r="P1346" s="176" t="str">
        <f>IF(ISBLANK(INDEX('Policy Characteristics'!J:J,MATCH($C1346,'Policy Characteristics'!$C:$C,0))),"",INDEX('Policy Characteristics'!J:J,MATCH($C1346,'Policy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6" s="176" t="str">
        <f>IF(ISBLANK(INDEX('Policy Characteristics'!K:K,MATCH($C1346,'Policy Characteristics'!$C:$C,0))),"",INDEX('Policy Characteristics'!K:K,MATCH($C1346,'Policy Characteristics'!$C:$C,0)))</f>
        <v>industry-ag-main.html#eff-stds</v>
      </c>
      <c r="R1346" s="176" t="str">
        <f>IF(ISBLANK(INDEX('Policy Characteristics'!L:L,MATCH($C1346,'Policy Characteristics'!$C:$C,0))),"",INDEX('Policy Characteristics'!L:L,MATCH($C1346,'Policy Characteristics'!$C:$C,0)))</f>
        <v>industry-energy-efficiency-standards.html</v>
      </c>
    </row>
    <row r="1347" spans="1:18" s="4" customFormat="1" x14ac:dyDescent="0.25">
      <c r="A1347" s="176" t="str">
        <f>IF(ISBLANK(INDEX('Policy Characteristics'!A:A,MATCH($C1347,'Policy Characteristics'!$C:$C,0))),"",INDEX('Policy Characteristics'!A:A,MATCH($C1347,'Policy Characteristics'!$C:$C,0)))</f>
        <v>Industry</v>
      </c>
      <c r="B1347" s="184" t="str">
        <f>IF(ISBLANK(INDEX('Policy Characteristics'!B:B,MATCH($C1347,'Policy Characteristics'!$C:$C,0))),"",INDEX('Policy Characteristics'!B:B,MATCH($C1347,'Policy Characteristics'!$C:$C,0)))</f>
        <v>Industry Energy Efficiency Standards</v>
      </c>
      <c r="C1347" s="176" t="str">
        <f t="shared" si="48"/>
        <v>Percentage Improvement in Eqpt Efficiency Standards above BAU</v>
      </c>
      <c r="D1347" s="6" t="s">
        <v>1937</v>
      </c>
      <c r="E1347" s="47" t="s">
        <v>1584</v>
      </c>
      <c r="F1347" t="s">
        <v>1901</v>
      </c>
      <c r="G1347" s="47" t="s">
        <v>1588</v>
      </c>
      <c r="H1347" s="44">
        <v>1016</v>
      </c>
      <c r="I1347" s="197" t="s">
        <v>43</v>
      </c>
      <c r="J1347" s="177" t="str">
        <f>IF(ISBLANK(INDEX('Policy Characteristics'!D:D,MATCH($C1347,'Policy Characteristics'!$C:$C,0))),"",INDEX('Policy Characteristics'!D:D,MATCH($C1347,'Policy Characteristics'!$C:$C,0)))</f>
        <v>Industry Energy Efficiency Standards</v>
      </c>
      <c r="K1347" s="176" t="str">
        <f>IF(ISBLANK(INDEX('Policy Characteristics'!E:E,MATCH($C1347,'Policy Characteristics'!$C:$C,0))),"",INDEX('Policy Characteristics'!E:E,MATCH($C1347,'Policy Characteristics'!$C:$C,0)))</f>
        <v>indst efficiency standards</v>
      </c>
      <c r="L1347" s="176">
        <f>IF(ISBLANK(INDEX('Policy Characteristics'!F:F,MATCH($C1347,'Policy Characteristics'!$C:$C,0))),"",INDEX('Policy Characteristics'!F:F,MATCH($C1347,'Policy Characteristics'!$C:$C,0)))</f>
        <v>0</v>
      </c>
      <c r="M1347" s="176">
        <f>IF(ISBLANK(INDEX('Policy Characteristics'!G:G,MATCH($C1347,'Policy Characteristics'!$C:$C,0))),"",INDEX('Policy Characteristics'!G:G,MATCH($C1347,'Policy Characteristics'!$C:$C,0)))</f>
        <v>0.25</v>
      </c>
      <c r="N1347" s="176">
        <f>IF(ISBLANK(INDEX('Policy Characteristics'!H:H,MATCH($C1347,'Policy Characteristics'!$C:$C,0))),"",INDEX('Policy Characteristics'!H:H,MATCH($C1347,'Policy Characteristics'!$C:$C,0)))</f>
        <v>0.01</v>
      </c>
      <c r="O1347" s="176" t="str">
        <f>IF(ISBLANK(INDEX('Policy Characteristics'!I:I,MATCH($C1347,'Policy Characteristics'!$C:$C,0))),"",INDEX('Policy Characteristics'!I:I,MATCH($C1347,'Policy Characteristics'!$C:$C,0)))</f>
        <v>% reduction in energy use</v>
      </c>
      <c r="P1347" s="176" t="str">
        <f>IF(ISBLANK(INDEX('Policy Characteristics'!J:J,MATCH($C1347,'Policy Characteristics'!$C:$C,0))),"",INDEX('Policy Characteristics'!J:J,MATCH($C1347,'Policy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7" s="176" t="str">
        <f>IF(ISBLANK(INDEX('Policy Characteristics'!K:K,MATCH($C1347,'Policy Characteristics'!$C:$C,0))),"",INDEX('Policy Characteristics'!K:K,MATCH($C1347,'Policy Characteristics'!$C:$C,0)))</f>
        <v>industry-ag-main.html#eff-stds</v>
      </c>
      <c r="R1347" s="176" t="str">
        <f>IF(ISBLANK(INDEX('Policy Characteristics'!L:L,MATCH($C1347,'Policy Characteristics'!$C:$C,0))),"",INDEX('Policy Characteristics'!L:L,MATCH($C1347,'Policy Characteristics'!$C:$C,0)))</f>
        <v>industry-energy-efficiency-standards.html</v>
      </c>
    </row>
    <row r="1348" spans="1:18" s="4" customFormat="1" x14ac:dyDescent="0.25">
      <c r="A1348" s="176" t="str">
        <f>IF(ISBLANK(INDEX('Policy Characteristics'!A:A,MATCH($C1348,'Policy Characteristics'!$C:$C,0))),"",INDEX('Policy Characteristics'!A:A,MATCH($C1348,'Policy Characteristics'!$C:$C,0)))</f>
        <v>Industry</v>
      </c>
      <c r="B1348" s="184" t="str">
        <f>IF(ISBLANK(INDEX('Policy Characteristics'!B:B,MATCH($C1348,'Policy Characteristics'!$C:$C,0))),"",INDEX('Policy Characteristics'!B:B,MATCH($C1348,'Policy Characteristics'!$C:$C,0)))</f>
        <v>Industry Energy Efficiency Standards</v>
      </c>
      <c r="C1348" s="176" t="str">
        <f t="shared" si="48"/>
        <v>Percentage Improvement in Eqpt Efficiency Standards above BAU</v>
      </c>
      <c r="D1348" s="6" t="s">
        <v>1937</v>
      </c>
      <c r="E1348" s="47" t="s">
        <v>1581</v>
      </c>
      <c r="F1348" t="s">
        <v>1901</v>
      </c>
      <c r="G1348" s="47" t="s">
        <v>1586</v>
      </c>
      <c r="H1348" s="44">
        <v>1017</v>
      </c>
      <c r="I1348" s="197" t="s">
        <v>44</v>
      </c>
      <c r="J1348" s="177" t="str">
        <f>IF(ISBLANK(INDEX('Policy Characteristics'!D:D,MATCH($C1348,'Policy Characteristics'!$C:$C,0))),"",INDEX('Policy Characteristics'!D:D,MATCH($C1348,'Policy Characteristics'!$C:$C,0)))</f>
        <v>Industry Energy Efficiency Standards</v>
      </c>
      <c r="K1348" s="176" t="str">
        <f>IF(ISBLANK(INDEX('Policy Characteristics'!E:E,MATCH($C1348,'Policy Characteristics'!$C:$C,0))),"",INDEX('Policy Characteristics'!E:E,MATCH($C1348,'Policy Characteristics'!$C:$C,0)))</f>
        <v>indst efficiency standards</v>
      </c>
      <c r="L1348" s="176">
        <f>IF(ISBLANK(INDEX('Policy Characteristics'!F:F,MATCH($C1348,'Policy Characteristics'!$C:$C,0))),"",INDEX('Policy Characteristics'!F:F,MATCH($C1348,'Policy Characteristics'!$C:$C,0)))</f>
        <v>0</v>
      </c>
      <c r="M1348" s="176">
        <f>IF(ISBLANK(INDEX('Policy Characteristics'!G:G,MATCH($C1348,'Policy Characteristics'!$C:$C,0))),"",INDEX('Policy Characteristics'!G:G,MATCH($C1348,'Policy Characteristics'!$C:$C,0)))</f>
        <v>0.25</v>
      </c>
      <c r="N1348" s="176">
        <f>IF(ISBLANK(INDEX('Policy Characteristics'!H:H,MATCH($C1348,'Policy Characteristics'!$C:$C,0))),"",INDEX('Policy Characteristics'!H:H,MATCH($C1348,'Policy Characteristics'!$C:$C,0)))</f>
        <v>0.01</v>
      </c>
      <c r="O1348" s="176" t="str">
        <f>IF(ISBLANK(INDEX('Policy Characteristics'!I:I,MATCH($C1348,'Policy Characteristics'!$C:$C,0))),"",INDEX('Policy Characteristics'!I:I,MATCH($C1348,'Policy Characteristics'!$C:$C,0)))</f>
        <v>% reduction in energy use</v>
      </c>
      <c r="P1348" s="176" t="str">
        <f>IF(ISBLANK(INDEX('Policy Characteristics'!J:J,MATCH($C1348,'Policy Characteristics'!$C:$C,0))),"",INDEX('Policy Characteristics'!J:J,MATCH($C1348,'Policy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8" s="176" t="str">
        <f>IF(ISBLANK(INDEX('Policy Characteristics'!K:K,MATCH($C1348,'Policy Characteristics'!$C:$C,0))),"",INDEX('Policy Characteristics'!K:K,MATCH($C1348,'Policy Characteristics'!$C:$C,0)))</f>
        <v>industry-ag-main.html#eff-stds</v>
      </c>
      <c r="R1348" s="176" t="str">
        <f>IF(ISBLANK(INDEX('Policy Characteristics'!L:L,MATCH($C1348,'Policy Characteristics'!$C:$C,0))),"",INDEX('Policy Characteristics'!L:L,MATCH($C1348,'Policy Characteristics'!$C:$C,0)))</f>
        <v>industry-energy-efficiency-standards.html</v>
      </c>
    </row>
    <row r="1349" spans="1:18" s="4" customFormat="1" x14ac:dyDescent="0.25">
      <c r="A1349" s="176" t="str">
        <f>IF(ISBLANK(INDEX('Policy Characteristics'!A:A,MATCH($C1349,'Policy Characteristics'!$C:$C,0))),"",INDEX('Policy Characteristics'!A:A,MATCH($C1349,'Policy Characteristics'!$C:$C,0)))</f>
        <v>Industry</v>
      </c>
      <c r="B1349" s="184" t="str">
        <f>IF(ISBLANK(INDEX('Policy Characteristics'!B:B,MATCH($C1349,'Policy Characteristics'!$C:$C,0))),"",INDEX('Policy Characteristics'!B:B,MATCH($C1349,'Policy Characteristics'!$C:$C,0)))</f>
        <v>Industry Energy Efficiency Standards</v>
      </c>
      <c r="C1349" s="176" t="str">
        <f t="shared" si="48"/>
        <v>Percentage Improvement in Eqpt Efficiency Standards above BAU</v>
      </c>
      <c r="D1349" s="6" t="s">
        <v>1938</v>
      </c>
      <c r="E1349" s="47" t="s">
        <v>1280</v>
      </c>
      <c r="F1349" t="s">
        <v>1902</v>
      </c>
      <c r="G1349" s="47" t="s">
        <v>1286</v>
      </c>
      <c r="H1349" s="44">
        <v>1018</v>
      </c>
      <c r="I1349" s="197" t="s">
        <v>43</v>
      </c>
      <c r="J1349" s="177" t="str">
        <f>IF(ISBLANK(INDEX('Policy Characteristics'!D:D,MATCH($C1349,'Policy Characteristics'!$C:$C,0))),"",INDEX('Policy Characteristics'!D:D,MATCH($C1349,'Policy Characteristics'!$C:$C,0)))</f>
        <v>Industry Energy Efficiency Standards</v>
      </c>
      <c r="K1349" s="176" t="str">
        <f>IF(ISBLANK(INDEX('Policy Characteristics'!E:E,MATCH($C1349,'Policy Characteristics'!$C:$C,0))),"",INDEX('Policy Characteristics'!E:E,MATCH($C1349,'Policy Characteristics'!$C:$C,0)))</f>
        <v>indst efficiency standards</v>
      </c>
      <c r="L1349" s="176">
        <f>IF(ISBLANK(INDEX('Policy Characteristics'!F:F,MATCH($C1349,'Policy Characteristics'!$C:$C,0))),"",INDEX('Policy Characteristics'!F:F,MATCH($C1349,'Policy Characteristics'!$C:$C,0)))</f>
        <v>0</v>
      </c>
      <c r="M1349" s="176">
        <f>IF(ISBLANK(INDEX('Policy Characteristics'!G:G,MATCH($C1349,'Policy Characteristics'!$C:$C,0))),"",INDEX('Policy Characteristics'!G:G,MATCH($C1349,'Policy Characteristics'!$C:$C,0)))</f>
        <v>0.25</v>
      </c>
      <c r="N1349" s="176">
        <f>IF(ISBLANK(INDEX('Policy Characteristics'!H:H,MATCH($C1349,'Policy Characteristics'!$C:$C,0))),"",INDEX('Policy Characteristics'!H:H,MATCH($C1349,'Policy Characteristics'!$C:$C,0)))</f>
        <v>0.01</v>
      </c>
      <c r="O1349" s="176" t="str">
        <f>IF(ISBLANK(INDEX('Policy Characteristics'!I:I,MATCH($C1349,'Policy Characteristics'!$C:$C,0))),"",INDEX('Policy Characteristics'!I:I,MATCH($C1349,'Policy Characteristics'!$C:$C,0)))</f>
        <v>% reduction in energy use</v>
      </c>
      <c r="P1349" s="176" t="str">
        <f>IF(ISBLANK(INDEX('Policy Characteristics'!J:J,MATCH($C1349,'Policy Characteristics'!$C:$C,0))),"",INDEX('Policy Characteristics'!J:J,MATCH($C1349,'Policy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9" s="176" t="str">
        <f>IF(ISBLANK(INDEX('Policy Characteristics'!K:K,MATCH($C1349,'Policy Characteristics'!$C:$C,0))),"",INDEX('Policy Characteristics'!K:K,MATCH($C1349,'Policy Characteristics'!$C:$C,0)))</f>
        <v>industry-ag-main.html#eff-stds</v>
      </c>
      <c r="R1349" s="176" t="str">
        <f>IF(ISBLANK(INDEX('Policy Characteristics'!L:L,MATCH($C1349,'Policy Characteristics'!$C:$C,0))),"",INDEX('Policy Characteristics'!L:L,MATCH($C1349,'Policy Characteristics'!$C:$C,0)))</f>
        <v>industry-energy-efficiency-standards.html</v>
      </c>
    </row>
    <row r="1350" spans="1:18" s="4" customFormat="1" x14ac:dyDescent="0.25">
      <c r="A1350" s="176" t="str">
        <f>IF(ISBLANK(INDEX('Policy Characteristics'!A:A,MATCH($C1350,'Policy Characteristics'!$C:$C,0))),"",INDEX('Policy Characteristics'!A:A,MATCH($C1350,'Policy Characteristics'!$C:$C,0)))</f>
        <v>Industry</v>
      </c>
      <c r="B1350" s="184" t="str">
        <f>IF(ISBLANK(INDEX('Policy Characteristics'!B:B,MATCH($C1350,'Policy Characteristics'!$C:$C,0))),"",INDEX('Policy Characteristics'!B:B,MATCH($C1350,'Policy Characteristics'!$C:$C,0)))</f>
        <v>Industry Energy Efficiency Standards</v>
      </c>
      <c r="C1350" s="176" t="str">
        <f t="shared" si="48"/>
        <v>Percentage Improvement in Eqpt Efficiency Standards above BAU</v>
      </c>
      <c r="D1350" s="6" t="s">
        <v>1938</v>
      </c>
      <c r="E1350" s="47" t="s">
        <v>1281</v>
      </c>
      <c r="F1350" t="s">
        <v>1902</v>
      </c>
      <c r="G1350" s="47" t="s">
        <v>1289</v>
      </c>
      <c r="H1350" s="44">
        <v>1019</v>
      </c>
      <c r="I1350" s="197" t="s">
        <v>43</v>
      </c>
      <c r="J1350" s="177" t="str">
        <f>IF(ISBLANK(INDEX('Policy Characteristics'!D:D,MATCH($C1350,'Policy Characteristics'!$C:$C,0))),"",INDEX('Policy Characteristics'!D:D,MATCH($C1350,'Policy Characteristics'!$C:$C,0)))</f>
        <v>Industry Energy Efficiency Standards</v>
      </c>
      <c r="K1350" s="176" t="str">
        <f>IF(ISBLANK(INDEX('Policy Characteristics'!E:E,MATCH($C1350,'Policy Characteristics'!$C:$C,0))),"",INDEX('Policy Characteristics'!E:E,MATCH($C1350,'Policy Characteristics'!$C:$C,0)))</f>
        <v>indst efficiency standards</v>
      </c>
      <c r="L1350" s="176">
        <f>IF(ISBLANK(INDEX('Policy Characteristics'!F:F,MATCH($C1350,'Policy Characteristics'!$C:$C,0))),"",INDEX('Policy Characteristics'!F:F,MATCH($C1350,'Policy Characteristics'!$C:$C,0)))</f>
        <v>0</v>
      </c>
      <c r="M1350" s="176">
        <f>IF(ISBLANK(INDEX('Policy Characteristics'!G:G,MATCH($C1350,'Policy Characteristics'!$C:$C,0))),"",INDEX('Policy Characteristics'!G:G,MATCH($C1350,'Policy Characteristics'!$C:$C,0)))</f>
        <v>0.25</v>
      </c>
      <c r="N1350" s="176">
        <f>IF(ISBLANK(INDEX('Policy Characteristics'!H:H,MATCH($C1350,'Policy Characteristics'!$C:$C,0))),"",INDEX('Policy Characteristics'!H:H,MATCH($C1350,'Policy Characteristics'!$C:$C,0)))</f>
        <v>0.01</v>
      </c>
      <c r="O1350" s="176" t="str">
        <f>IF(ISBLANK(INDEX('Policy Characteristics'!I:I,MATCH($C1350,'Policy Characteristics'!$C:$C,0))),"",INDEX('Policy Characteristics'!I:I,MATCH($C1350,'Policy Characteristics'!$C:$C,0)))</f>
        <v>% reduction in energy use</v>
      </c>
      <c r="P1350" s="176" t="str">
        <f>IF(ISBLANK(INDEX('Policy Characteristics'!J:J,MATCH($C1350,'Policy Characteristics'!$C:$C,0))),"",INDEX('Policy Characteristics'!J:J,MATCH($C1350,'Policy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0" s="176" t="str">
        <f>IF(ISBLANK(INDEX('Policy Characteristics'!K:K,MATCH($C1350,'Policy Characteristics'!$C:$C,0))),"",INDEX('Policy Characteristics'!K:K,MATCH($C1350,'Policy Characteristics'!$C:$C,0)))</f>
        <v>industry-ag-main.html#eff-stds</v>
      </c>
      <c r="R1350" s="176" t="str">
        <f>IF(ISBLANK(INDEX('Policy Characteristics'!L:L,MATCH($C1350,'Policy Characteristics'!$C:$C,0))),"",INDEX('Policy Characteristics'!L:L,MATCH($C1350,'Policy Characteristics'!$C:$C,0)))</f>
        <v>industry-energy-efficiency-standards.html</v>
      </c>
    </row>
    <row r="1351" spans="1:18" s="4" customFormat="1" x14ac:dyDescent="0.25">
      <c r="A1351" s="176" t="str">
        <f>IF(ISBLANK(INDEX('Policy Characteristics'!A:A,MATCH($C1351,'Policy Characteristics'!$C:$C,0))),"",INDEX('Policy Characteristics'!A:A,MATCH($C1351,'Policy Characteristics'!$C:$C,0)))</f>
        <v>Industry</v>
      </c>
      <c r="B1351" s="184" t="str">
        <f>IF(ISBLANK(INDEX('Policy Characteristics'!B:B,MATCH($C1351,'Policy Characteristics'!$C:$C,0))),"",INDEX('Policy Characteristics'!B:B,MATCH($C1351,'Policy Characteristics'!$C:$C,0)))</f>
        <v>Industry Energy Efficiency Standards</v>
      </c>
      <c r="C1351" s="176" t="str">
        <f t="shared" si="48"/>
        <v>Percentage Improvement in Eqpt Efficiency Standards above BAU</v>
      </c>
      <c r="D1351" s="6" t="s">
        <v>1938</v>
      </c>
      <c r="E1351" s="47" t="s">
        <v>1282</v>
      </c>
      <c r="F1351" t="s">
        <v>1902</v>
      </c>
      <c r="G1351" s="47" t="s">
        <v>1290</v>
      </c>
      <c r="H1351" s="44">
        <v>1020</v>
      </c>
      <c r="I1351" s="197" t="s">
        <v>43</v>
      </c>
      <c r="J1351" s="177" t="str">
        <f>IF(ISBLANK(INDEX('Policy Characteristics'!D:D,MATCH($C1351,'Policy Characteristics'!$C:$C,0))),"",INDEX('Policy Characteristics'!D:D,MATCH($C1351,'Policy Characteristics'!$C:$C,0)))</f>
        <v>Industry Energy Efficiency Standards</v>
      </c>
      <c r="K1351" s="176" t="str">
        <f>IF(ISBLANK(INDEX('Policy Characteristics'!E:E,MATCH($C1351,'Policy Characteristics'!$C:$C,0))),"",INDEX('Policy Characteristics'!E:E,MATCH($C1351,'Policy Characteristics'!$C:$C,0)))</f>
        <v>indst efficiency standards</v>
      </c>
      <c r="L1351" s="176">
        <f>IF(ISBLANK(INDEX('Policy Characteristics'!F:F,MATCH($C1351,'Policy Characteristics'!$C:$C,0))),"",INDEX('Policy Characteristics'!F:F,MATCH($C1351,'Policy Characteristics'!$C:$C,0)))</f>
        <v>0</v>
      </c>
      <c r="M1351" s="176">
        <f>IF(ISBLANK(INDEX('Policy Characteristics'!G:G,MATCH($C1351,'Policy Characteristics'!$C:$C,0))),"",INDEX('Policy Characteristics'!G:G,MATCH($C1351,'Policy Characteristics'!$C:$C,0)))</f>
        <v>0.25</v>
      </c>
      <c r="N1351" s="176">
        <f>IF(ISBLANK(INDEX('Policy Characteristics'!H:H,MATCH($C1351,'Policy Characteristics'!$C:$C,0))),"",INDEX('Policy Characteristics'!H:H,MATCH($C1351,'Policy Characteristics'!$C:$C,0)))</f>
        <v>0.01</v>
      </c>
      <c r="O1351" s="176" t="str">
        <f>IF(ISBLANK(INDEX('Policy Characteristics'!I:I,MATCH($C1351,'Policy Characteristics'!$C:$C,0))),"",INDEX('Policy Characteristics'!I:I,MATCH($C1351,'Policy Characteristics'!$C:$C,0)))</f>
        <v>% reduction in energy use</v>
      </c>
      <c r="P1351" s="176" t="str">
        <f>IF(ISBLANK(INDEX('Policy Characteristics'!J:J,MATCH($C1351,'Policy Characteristics'!$C:$C,0))),"",INDEX('Policy Characteristics'!J:J,MATCH($C1351,'Policy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1" s="176" t="str">
        <f>IF(ISBLANK(INDEX('Policy Characteristics'!K:K,MATCH($C1351,'Policy Characteristics'!$C:$C,0))),"",INDEX('Policy Characteristics'!K:K,MATCH($C1351,'Policy Characteristics'!$C:$C,0)))</f>
        <v>industry-ag-main.html#eff-stds</v>
      </c>
      <c r="R1351" s="176" t="str">
        <f>IF(ISBLANK(INDEX('Policy Characteristics'!L:L,MATCH($C1351,'Policy Characteristics'!$C:$C,0))),"",INDEX('Policy Characteristics'!L:L,MATCH($C1351,'Policy Characteristics'!$C:$C,0)))</f>
        <v>industry-energy-efficiency-standards.html</v>
      </c>
    </row>
    <row r="1352" spans="1:18" s="4" customFormat="1" x14ac:dyDescent="0.25">
      <c r="A1352" s="176" t="str">
        <f>IF(ISBLANK(INDEX('Policy Characteristics'!A:A,MATCH($C1352,'Policy Characteristics'!$C:$C,0))),"",INDEX('Policy Characteristics'!A:A,MATCH($C1352,'Policy Characteristics'!$C:$C,0)))</f>
        <v>Industry</v>
      </c>
      <c r="B1352" s="184" t="str">
        <f>IF(ISBLANK(INDEX('Policy Characteristics'!B:B,MATCH($C1352,'Policy Characteristics'!$C:$C,0))),"",INDEX('Policy Characteristics'!B:B,MATCH($C1352,'Policy Characteristics'!$C:$C,0)))</f>
        <v>Industry Energy Efficiency Standards</v>
      </c>
      <c r="C1352" s="176" t="str">
        <f t="shared" si="48"/>
        <v>Percentage Improvement in Eqpt Efficiency Standards above BAU</v>
      </c>
      <c r="D1352" s="6" t="s">
        <v>1938</v>
      </c>
      <c r="E1352" s="47" t="s">
        <v>1283</v>
      </c>
      <c r="F1352" t="s">
        <v>1902</v>
      </c>
      <c r="G1352" s="47" t="s">
        <v>1287</v>
      </c>
      <c r="H1352" s="44">
        <v>1021</v>
      </c>
      <c r="I1352" s="197" t="s">
        <v>44</v>
      </c>
      <c r="J1352" s="177" t="str">
        <f>IF(ISBLANK(INDEX('Policy Characteristics'!D:D,MATCH($C1352,'Policy Characteristics'!$C:$C,0))),"",INDEX('Policy Characteristics'!D:D,MATCH($C1352,'Policy Characteristics'!$C:$C,0)))</f>
        <v>Industry Energy Efficiency Standards</v>
      </c>
      <c r="K1352" s="176" t="str">
        <f>IF(ISBLANK(INDEX('Policy Characteristics'!E:E,MATCH($C1352,'Policy Characteristics'!$C:$C,0))),"",INDEX('Policy Characteristics'!E:E,MATCH($C1352,'Policy Characteristics'!$C:$C,0)))</f>
        <v>indst efficiency standards</v>
      </c>
      <c r="L1352" s="176">
        <f>IF(ISBLANK(INDEX('Policy Characteristics'!F:F,MATCH($C1352,'Policy Characteristics'!$C:$C,0))),"",INDEX('Policy Characteristics'!F:F,MATCH($C1352,'Policy Characteristics'!$C:$C,0)))</f>
        <v>0</v>
      </c>
      <c r="M1352" s="176">
        <f>IF(ISBLANK(INDEX('Policy Characteristics'!G:G,MATCH($C1352,'Policy Characteristics'!$C:$C,0))),"",INDEX('Policy Characteristics'!G:G,MATCH($C1352,'Policy Characteristics'!$C:$C,0)))</f>
        <v>0.25</v>
      </c>
      <c r="N1352" s="176">
        <f>IF(ISBLANK(INDEX('Policy Characteristics'!H:H,MATCH($C1352,'Policy Characteristics'!$C:$C,0))),"",INDEX('Policy Characteristics'!H:H,MATCH($C1352,'Policy Characteristics'!$C:$C,0)))</f>
        <v>0.01</v>
      </c>
      <c r="O1352" s="176" t="str">
        <f>IF(ISBLANK(INDEX('Policy Characteristics'!I:I,MATCH($C1352,'Policy Characteristics'!$C:$C,0))),"",INDEX('Policy Characteristics'!I:I,MATCH($C1352,'Policy Characteristics'!$C:$C,0)))</f>
        <v>% reduction in energy use</v>
      </c>
      <c r="P1352" s="176" t="str">
        <f>IF(ISBLANK(INDEX('Policy Characteristics'!J:J,MATCH($C1352,'Policy Characteristics'!$C:$C,0))),"",INDEX('Policy Characteristics'!J:J,MATCH($C1352,'Policy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2" s="176" t="str">
        <f>IF(ISBLANK(INDEX('Policy Characteristics'!K:K,MATCH($C1352,'Policy Characteristics'!$C:$C,0))),"",INDEX('Policy Characteristics'!K:K,MATCH($C1352,'Policy Characteristics'!$C:$C,0)))</f>
        <v>industry-ag-main.html#eff-stds</v>
      </c>
      <c r="R1352" s="176" t="str">
        <f>IF(ISBLANK(INDEX('Policy Characteristics'!L:L,MATCH($C1352,'Policy Characteristics'!$C:$C,0))),"",INDEX('Policy Characteristics'!L:L,MATCH($C1352,'Policy Characteristics'!$C:$C,0)))</f>
        <v>industry-energy-efficiency-standards.html</v>
      </c>
    </row>
    <row r="1353" spans="1:18" s="4" customFormat="1" x14ac:dyDescent="0.25">
      <c r="A1353" s="176" t="str">
        <f>IF(ISBLANK(INDEX('Policy Characteristics'!A:A,MATCH($C1353,'Policy Characteristics'!$C:$C,0))),"",INDEX('Policy Characteristics'!A:A,MATCH($C1353,'Policy Characteristics'!$C:$C,0)))</f>
        <v>Industry</v>
      </c>
      <c r="B1353" s="184" t="str">
        <f>IF(ISBLANK(INDEX('Policy Characteristics'!B:B,MATCH($C1353,'Policy Characteristics'!$C:$C,0))),"",INDEX('Policy Characteristics'!B:B,MATCH($C1353,'Policy Characteristics'!$C:$C,0)))</f>
        <v>Industry Energy Efficiency Standards</v>
      </c>
      <c r="C1353" s="176" t="str">
        <f t="shared" si="48"/>
        <v>Percentage Improvement in Eqpt Efficiency Standards above BAU</v>
      </c>
      <c r="D1353" s="6" t="s">
        <v>1938</v>
      </c>
      <c r="E1353" s="47" t="s">
        <v>1284</v>
      </c>
      <c r="F1353" t="s">
        <v>1902</v>
      </c>
      <c r="G1353" s="47" t="s">
        <v>1288</v>
      </c>
      <c r="H1353" s="44">
        <v>1022</v>
      </c>
      <c r="I1353" s="197" t="s">
        <v>43</v>
      </c>
      <c r="J1353" s="177" t="str">
        <f>IF(ISBLANK(INDEX('Policy Characteristics'!D:D,MATCH($C1353,'Policy Characteristics'!$C:$C,0))),"",INDEX('Policy Characteristics'!D:D,MATCH($C1353,'Policy Characteristics'!$C:$C,0)))</f>
        <v>Industry Energy Efficiency Standards</v>
      </c>
      <c r="K1353" s="176" t="str">
        <f>IF(ISBLANK(INDEX('Policy Characteristics'!E:E,MATCH($C1353,'Policy Characteristics'!$C:$C,0))),"",INDEX('Policy Characteristics'!E:E,MATCH($C1353,'Policy Characteristics'!$C:$C,0)))</f>
        <v>indst efficiency standards</v>
      </c>
      <c r="L1353" s="176">
        <f>IF(ISBLANK(INDEX('Policy Characteristics'!F:F,MATCH($C1353,'Policy Characteristics'!$C:$C,0))),"",INDEX('Policy Characteristics'!F:F,MATCH($C1353,'Policy Characteristics'!$C:$C,0)))</f>
        <v>0</v>
      </c>
      <c r="M1353" s="176">
        <f>IF(ISBLANK(INDEX('Policy Characteristics'!G:G,MATCH($C1353,'Policy Characteristics'!$C:$C,0))),"",INDEX('Policy Characteristics'!G:G,MATCH($C1353,'Policy Characteristics'!$C:$C,0)))</f>
        <v>0.25</v>
      </c>
      <c r="N1353" s="176">
        <f>IF(ISBLANK(INDEX('Policy Characteristics'!H:H,MATCH($C1353,'Policy Characteristics'!$C:$C,0))),"",INDEX('Policy Characteristics'!H:H,MATCH($C1353,'Policy Characteristics'!$C:$C,0)))</f>
        <v>0.01</v>
      </c>
      <c r="O1353" s="176" t="str">
        <f>IF(ISBLANK(INDEX('Policy Characteristics'!I:I,MATCH($C1353,'Policy Characteristics'!$C:$C,0))),"",INDEX('Policy Characteristics'!I:I,MATCH($C1353,'Policy Characteristics'!$C:$C,0)))</f>
        <v>% reduction in energy use</v>
      </c>
      <c r="P1353" s="176" t="str">
        <f>IF(ISBLANK(INDEX('Policy Characteristics'!J:J,MATCH($C1353,'Policy Characteristics'!$C:$C,0))),"",INDEX('Policy Characteristics'!J:J,MATCH($C1353,'Policy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3" s="176" t="str">
        <f>IF(ISBLANK(INDEX('Policy Characteristics'!K:K,MATCH($C1353,'Policy Characteristics'!$C:$C,0))),"",INDEX('Policy Characteristics'!K:K,MATCH($C1353,'Policy Characteristics'!$C:$C,0)))</f>
        <v>industry-ag-main.html#eff-stds</v>
      </c>
      <c r="R1353" s="176" t="str">
        <f>IF(ISBLANK(INDEX('Policy Characteristics'!L:L,MATCH($C1353,'Policy Characteristics'!$C:$C,0))),"",INDEX('Policy Characteristics'!L:L,MATCH($C1353,'Policy Characteristics'!$C:$C,0)))</f>
        <v>industry-energy-efficiency-standards.html</v>
      </c>
    </row>
    <row r="1354" spans="1:18" s="4" customFormat="1" x14ac:dyDescent="0.25">
      <c r="A1354" s="176" t="str">
        <f>IF(ISBLANK(INDEX('Policy Characteristics'!A:A,MATCH($C1354,'Policy Characteristics'!$C:$C,0))),"",INDEX('Policy Characteristics'!A:A,MATCH($C1354,'Policy Characteristics'!$C:$C,0)))</f>
        <v>Industry</v>
      </c>
      <c r="B1354" s="184" t="str">
        <f>IF(ISBLANK(INDEX('Policy Characteristics'!B:B,MATCH($C1354,'Policy Characteristics'!$C:$C,0))),"",INDEX('Policy Characteristics'!B:B,MATCH($C1354,'Policy Characteristics'!$C:$C,0)))</f>
        <v>Industry Energy Efficiency Standards</v>
      </c>
      <c r="C1354" s="176" t="str">
        <f t="shared" ref="C1354:C1417" si="49">C$1289</f>
        <v>Percentage Improvement in Eqpt Efficiency Standards above BAU</v>
      </c>
      <c r="D1354" s="6" t="s">
        <v>1938</v>
      </c>
      <c r="E1354" s="47" t="s">
        <v>1285</v>
      </c>
      <c r="F1354" t="s">
        <v>1902</v>
      </c>
      <c r="G1354" s="47" t="s">
        <v>1291</v>
      </c>
      <c r="H1354" s="44">
        <v>1023</v>
      </c>
      <c r="I1354" s="197" t="s">
        <v>44</v>
      </c>
      <c r="J1354" s="177" t="str">
        <f>IF(ISBLANK(INDEX('Policy Characteristics'!D:D,MATCH($C1354,'Policy Characteristics'!$C:$C,0))),"",INDEX('Policy Characteristics'!D:D,MATCH($C1354,'Policy Characteristics'!$C:$C,0)))</f>
        <v>Industry Energy Efficiency Standards</v>
      </c>
      <c r="K1354" s="176" t="str">
        <f>IF(ISBLANK(INDEX('Policy Characteristics'!E:E,MATCH($C1354,'Policy Characteristics'!$C:$C,0))),"",INDEX('Policy Characteristics'!E:E,MATCH($C1354,'Policy Characteristics'!$C:$C,0)))</f>
        <v>indst efficiency standards</v>
      </c>
      <c r="L1354" s="176">
        <f>IF(ISBLANK(INDEX('Policy Characteristics'!F:F,MATCH($C1354,'Policy Characteristics'!$C:$C,0))),"",INDEX('Policy Characteristics'!F:F,MATCH($C1354,'Policy Characteristics'!$C:$C,0)))</f>
        <v>0</v>
      </c>
      <c r="M1354" s="176">
        <f>IF(ISBLANK(INDEX('Policy Characteristics'!G:G,MATCH($C1354,'Policy Characteristics'!$C:$C,0))),"",INDEX('Policy Characteristics'!G:G,MATCH($C1354,'Policy Characteristics'!$C:$C,0)))</f>
        <v>0.25</v>
      </c>
      <c r="N1354" s="176">
        <f>IF(ISBLANK(INDEX('Policy Characteristics'!H:H,MATCH($C1354,'Policy Characteristics'!$C:$C,0))),"",INDEX('Policy Characteristics'!H:H,MATCH($C1354,'Policy Characteristics'!$C:$C,0)))</f>
        <v>0.01</v>
      </c>
      <c r="O1354" s="176" t="str">
        <f>IF(ISBLANK(INDEX('Policy Characteristics'!I:I,MATCH($C1354,'Policy Characteristics'!$C:$C,0))),"",INDEX('Policy Characteristics'!I:I,MATCH($C1354,'Policy Characteristics'!$C:$C,0)))</f>
        <v>% reduction in energy use</v>
      </c>
      <c r="P1354" s="176" t="str">
        <f>IF(ISBLANK(INDEX('Policy Characteristics'!J:J,MATCH($C1354,'Policy Characteristics'!$C:$C,0))),"",INDEX('Policy Characteristics'!J:J,MATCH($C1354,'Policy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4" s="176" t="str">
        <f>IF(ISBLANK(INDEX('Policy Characteristics'!K:K,MATCH($C1354,'Policy Characteristics'!$C:$C,0))),"",INDEX('Policy Characteristics'!K:K,MATCH($C1354,'Policy Characteristics'!$C:$C,0)))</f>
        <v>industry-ag-main.html#eff-stds</v>
      </c>
      <c r="R1354" s="176" t="str">
        <f>IF(ISBLANK(INDEX('Policy Characteristics'!L:L,MATCH($C1354,'Policy Characteristics'!$C:$C,0))),"",INDEX('Policy Characteristics'!L:L,MATCH($C1354,'Policy Characteristics'!$C:$C,0)))</f>
        <v>industry-energy-efficiency-standards.html</v>
      </c>
    </row>
    <row r="1355" spans="1:18" s="4" customFormat="1" x14ac:dyDescent="0.25">
      <c r="A1355" s="176" t="str">
        <f>IF(ISBLANK(INDEX('Policy Characteristics'!A:A,MATCH($C1355,'Policy Characteristics'!$C:$C,0))),"",INDEX('Policy Characteristics'!A:A,MATCH($C1355,'Policy Characteristics'!$C:$C,0)))</f>
        <v>Industry</v>
      </c>
      <c r="B1355" s="184" t="str">
        <f>IF(ISBLANK(INDEX('Policy Characteristics'!B:B,MATCH($C1355,'Policy Characteristics'!$C:$C,0))),"",INDEX('Policy Characteristics'!B:B,MATCH($C1355,'Policy Characteristics'!$C:$C,0)))</f>
        <v>Industry Energy Efficiency Standards</v>
      </c>
      <c r="C1355" s="176" t="str">
        <f t="shared" si="49"/>
        <v>Percentage Improvement in Eqpt Efficiency Standards above BAU</v>
      </c>
      <c r="D1355" s="6" t="s">
        <v>1938</v>
      </c>
      <c r="E1355" s="47" t="s">
        <v>1582</v>
      </c>
      <c r="F1355" t="s">
        <v>1902</v>
      </c>
      <c r="G1355" s="47" t="s">
        <v>1585</v>
      </c>
      <c r="H1355" s="44">
        <v>1024</v>
      </c>
      <c r="I1355" s="197" t="s">
        <v>44</v>
      </c>
      <c r="J1355" s="177" t="str">
        <f>IF(ISBLANK(INDEX('Policy Characteristics'!D:D,MATCH($C1355,'Policy Characteristics'!$C:$C,0))),"",INDEX('Policy Characteristics'!D:D,MATCH($C1355,'Policy Characteristics'!$C:$C,0)))</f>
        <v>Industry Energy Efficiency Standards</v>
      </c>
      <c r="K1355" s="176" t="str">
        <f>IF(ISBLANK(INDEX('Policy Characteristics'!E:E,MATCH($C1355,'Policy Characteristics'!$C:$C,0))),"",INDEX('Policy Characteristics'!E:E,MATCH($C1355,'Policy Characteristics'!$C:$C,0)))</f>
        <v>indst efficiency standards</v>
      </c>
      <c r="L1355" s="176">
        <f>IF(ISBLANK(INDEX('Policy Characteristics'!F:F,MATCH($C1355,'Policy Characteristics'!$C:$C,0))),"",INDEX('Policy Characteristics'!F:F,MATCH($C1355,'Policy Characteristics'!$C:$C,0)))</f>
        <v>0</v>
      </c>
      <c r="M1355" s="176">
        <f>IF(ISBLANK(INDEX('Policy Characteristics'!G:G,MATCH($C1355,'Policy Characteristics'!$C:$C,0))),"",INDEX('Policy Characteristics'!G:G,MATCH($C1355,'Policy Characteristics'!$C:$C,0)))</f>
        <v>0.25</v>
      </c>
      <c r="N1355" s="176">
        <f>IF(ISBLANK(INDEX('Policy Characteristics'!H:H,MATCH($C1355,'Policy Characteristics'!$C:$C,0))),"",INDEX('Policy Characteristics'!H:H,MATCH($C1355,'Policy Characteristics'!$C:$C,0)))</f>
        <v>0.01</v>
      </c>
      <c r="O1355" s="176" t="str">
        <f>IF(ISBLANK(INDEX('Policy Characteristics'!I:I,MATCH($C1355,'Policy Characteristics'!$C:$C,0))),"",INDEX('Policy Characteristics'!I:I,MATCH($C1355,'Policy Characteristics'!$C:$C,0)))</f>
        <v>% reduction in energy use</v>
      </c>
      <c r="P1355" s="176" t="str">
        <f>IF(ISBLANK(INDEX('Policy Characteristics'!J:J,MATCH($C1355,'Policy Characteristics'!$C:$C,0))),"",INDEX('Policy Characteristics'!J:J,MATCH($C1355,'Policy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5" s="176" t="str">
        <f>IF(ISBLANK(INDEX('Policy Characteristics'!K:K,MATCH($C1355,'Policy Characteristics'!$C:$C,0))),"",INDEX('Policy Characteristics'!K:K,MATCH($C1355,'Policy Characteristics'!$C:$C,0)))</f>
        <v>industry-ag-main.html#eff-stds</v>
      </c>
      <c r="R1355" s="176" t="str">
        <f>IF(ISBLANK(INDEX('Policy Characteristics'!L:L,MATCH($C1355,'Policy Characteristics'!$C:$C,0))),"",INDEX('Policy Characteristics'!L:L,MATCH($C1355,'Policy Characteristics'!$C:$C,0)))</f>
        <v>industry-energy-efficiency-standards.html</v>
      </c>
    </row>
    <row r="1356" spans="1:18" s="4" customFormat="1" x14ac:dyDescent="0.25">
      <c r="A1356" s="176" t="str">
        <f>IF(ISBLANK(INDEX('Policy Characteristics'!A:A,MATCH($C1356,'Policy Characteristics'!$C:$C,0))),"",INDEX('Policy Characteristics'!A:A,MATCH($C1356,'Policy Characteristics'!$C:$C,0)))</f>
        <v>Industry</v>
      </c>
      <c r="B1356" s="184" t="str">
        <f>IF(ISBLANK(INDEX('Policy Characteristics'!B:B,MATCH($C1356,'Policy Characteristics'!$C:$C,0))),"",INDEX('Policy Characteristics'!B:B,MATCH($C1356,'Policy Characteristics'!$C:$C,0)))</f>
        <v>Industry Energy Efficiency Standards</v>
      </c>
      <c r="C1356" s="176" t="str">
        <f t="shared" si="49"/>
        <v>Percentage Improvement in Eqpt Efficiency Standards above BAU</v>
      </c>
      <c r="D1356" s="6" t="s">
        <v>1938</v>
      </c>
      <c r="E1356" s="47" t="s">
        <v>1583</v>
      </c>
      <c r="F1356" t="s">
        <v>1902</v>
      </c>
      <c r="G1356" s="47" t="s">
        <v>1587</v>
      </c>
      <c r="H1356" s="44">
        <v>1025</v>
      </c>
      <c r="I1356" s="197" t="s">
        <v>43</v>
      </c>
      <c r="J1356" s="177" t="str">
        <f>IF(ISBLANK(INDEX('Policy Characteristics'!D:D,MATCH($C1356,'Policy Characteristics'!$C:$C,0))),"",INDEX('Policy Characteristics'!D:D,MATCH($C1356,'Policy Characteristics'!$C:$C,0)))</f>
        <v>Industry Energy Efficiency Standards</v>
      </c>
      <c r="K1356" s="176" t="str">
        <f>IF(ISBLANK(INDEX('Policy Characteristics'!E:E,MATCH($C1356,'Policy Characteristics'!$C:$C,0))),"",INDEX('Policy Characteristics'!E:E,MATCH($C1356,'Policy Characteristics'!$C:$C,0)))</f>
        <v>indst efficiency standards</v>
      </c>
      <c r="L1356" s="176">
        <f>IF(ISBLANK(INDEX('Policy Characteristics'!F:F,MATCH($C1356,'Policy Characteristics'!$C:$C,0))),"",INDEX('Policy Characteristics'!F:F,MATCH($C1356,'Policy Characteristics'!$C:$C,0)))</f>
        <v>0</v>
      </c>
      <c r="M1356" s="176">
        <f>IF(ISBLANK(INDEX('Policy Characteristics'!G:G,MATCH($C1356,'Policy Characteristics'!$C:$C,0))),"",INDEX('Policy Characteristics'!G:G,MATCH($C1356,'Policy Characteristics'!$C:$C,0)))</f>
        <v>0.25</v>
      </c>
      <c r="N1356" s="176">
        <f>IF(ISBLANK(INDEX('Policy Characteristics'!H:H,MATCH($C1356,'Policy Characteristics'!$C:$C,0))),"",INDEX('Policy Characteristics'!H:H,MATCH($C1356,'Policy Characteristics'!$C:$C,0)))</f>
        <v>0.01</v>
      </c>
      <c r="O1356" s="176" t="str">
        <f>IF(ISBLANK(INDEX('Policy Characteristics'!I:I,MATCH($C1356,'Policy Characteristics'!$C:$C,0))),"",INDEX('Policy Characteristics'!I:I,MATCH($C1356,'Policy Characteristics'!$C:$C,0)))</f>
        <v>% reduction in energy use</v>
      </c>
      <c r="P1356" s="176" t="str">
        <f>IF(ISBLANK(INDEX('Policy Characteristics'!J:J,MATCH($C1356,'Policy Characteristics'!$C:$C,0))),"",INDEX('Policy Characteristics'!J:J,MATCH($C1356,'Policy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6" s="176" t="str">
        <f>IF(ISBLANK(INDEX('Policy Characteristics'!K:K,MATCH($C1356,'Policy Characteristics'!$C:$C,0))),"",INDEX('Policy Characteristics'!K:K,MATCH($C1356,'Policy Characteristics'!$C:$C,0)))</f>
        <v>industry-ag-main.html#eff-stds</v>
      </c>
      <c r="R1356" s="176" t="str">
        <f>IF(ISBLANK(INDEX('Policy Characteristics'!L:L,MATCH($C1356,'Policy Characteristics'!$C:$C,0))),"",INDEX('Policy Characteristics'!L:L,MATCH($C1356,'Policy Characteristics'!$C:$C,0)))</f>
        <v>industry-energy-efficiency-standards.html</v>
      </c>
    </row>
    <row r="1357" spans="1:18" s="4" customFormat="1" x14ac:dyDescent="0.25">
      <c r="A1357" s="176" t="str">
        <f>IF(ISBLANK(INDEX('Policy Characteristics'!A:A,MATCH($C1357,'Policy Characteristics'!$C:$C,0))),"",INDEX('Policy Characteristics'!A:A,MATCH($C1357,'Policy Characteristics'!$C:$C,0)))</f>
        <v>Industry</v>
      </c>
      <c r="B1357" s="184" t="str">
        <f>IF(ISBLANK(INDEX('Policy Characteristics'!B:B,MATCH($C1357,'Policy Characteristics'!$C:$C,0))),"",INDEX('Policy Characteristics'!B:B,MATCH($C1357,'Policy Characteristics'!$C:$C,0)))</f>
        <v>Industry Energy Efficiency Standards</v>
      </c>
      <c r="C1357" s="176" t="str">
        <f t="shared" si="49"/>
        <v>Percentage Improvement in Eqpt Efficiency Standards above BAU</v>
      </c>
      <c r="D1357" s="6" t="s">
        <v>1938</v>
      </c>
      <c r="E1357" s="47" t="s">
        <v>1584</v>
      </c>
      <c r="F1357" t="s">
        <v>1902</v>
      </c>
      <c r="G1357" s="47" t="s">
        <v>1588</v>
      </c>
      <c r="H1357" s="44">
        <v>1026</v>
      </c>
      <c r="I1357" s="197" t="s">
        <v>43</v>
      </c>
      <c r="J1357" s="177" t="str">
        <f>IF(ISBLANK(INDEX('Policy Characteristics'!D:D,MATCH($C1357,'Policy Characteristics'!$C:$C,0))),"",INDEX('Policy Characteristics'!D:D,MATCH($C1357,'Policy Characteristics'!$C:$C,0)))</f>
        <v>Industry Energy Efficiency Standards</v>
      </c>
      <c r="K1357" s="176" t="str">
        <f>IF(ISBLANK(INDEX('Policy Characteristics'!E:E,MATCH($C1357,'Policy Characteristics'!$C:$C,0))),"",INDEX('Policy Characteristics'!E:E,MATCH($C1357,'Policy Characteristics'!$C:$C,0)))</f>
        <v>indst efficiency standards</v>
      </c>
      <c r="L1357" s="176">
        <f>IF(ISBLANK(INDEX('Policy Characteristics'!F:F,MATCH($C1357,'Policy Characteristics'!$C:$C,0))),"",INDEX('Policy Characteristics'!F:F,MATCH($C1357,'Policy Characteristics'!$C:$C,0)))</f>
        <v>0</v>
      </c>
      <c r="M1357" s="176">
        <f>IF(ISBLANK(INDEX('Policy Characteristics'!G:G,MATCH($C1357,'Policy Characteristics'!$C:$C,0))),"",INDEX('Policy Characteristics'!G:G,MATCH($C1357,'Policy Characteristics'!$C:$C,0)))</f>
        <v>0.25</v>
      </c>
      <c r="N1357" s="176">
        <f>IF(ISBLANK(INDEX('Policy Characteristics'!H:H,MATCH($C1357,'Policy Characteristics'!$C:$C,0))),"",INDEX('Policy Characteristics'!H:H,MATCH($C1357,'Policy Characteristics'!$C:$C,0)))</f>
        <v>0.01</v>
      </c>
      <c r="O1357" s="176" t="str">
        <f>IF(ISBLANK(INDEX('Policy Characteristics'!I:I,MATCH($C1357,'Policy Characteristics'!$C:$C,0))),"",INDEX('Policy Characteristics'!I:I,MATCH($C1357,'Policy Characteristics'!$C:$C,0)))</f>
        <v>% reduction in energy use</v>
      </c>
      <c r="P1357" s="176" t="str">
        <f>IF(ISBLANK(INDEX('Policy Characteristics'!J:J,MATCH($C1357,'Policy Characteristics'!$C:$C,0))),"",INDEX('Policy Characteristics'!J:J,MATCH($C1357,'Policy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7" s="176" t="str">
        <f>IF(ISBLANK(INDEX('Policy Characteristics'!K:K,MATCH($C1357,'Policy Characteristics'!$C:$C,0))),"",INDEX('Policy Characteristics'!K:K,MATCH($C1357,'Policy Characteristics'!$C:$C,0)))</f>
        <v>industry-ag-main.html#eff-stds</v>
      </c>
      <c r="R1357" s="176" t="str">
        <f>IF(ISBLANK(INDEX('Policy Characteristics'!L:L,MATCH($C1357,'Policy Characteristics'!$C:$C,0))),"",INDEX('Policy Characteristics'!L:L,MATCH($C1357,'Policy Characteristics'!$C:$C,0)))</f>
        <v>industry-energy-efficiency-standards.html</v>
      </c>
    </row>
    <row r="1358" spans="1:18" s="4" customFormat="1" x14ac:dyDescent="0.25">
      <c r="A1358" s="176" t="str">
        <f>IF(ISBLANK(INDEX('Policy Characteristics'!A:A,MATCH($C1358,'Policy Characteristics'!$C:$C,0))),"",INDEX('Policy Characteristics'!A:A,MATCH($C1358,'Policy Characteristics'!$C:$C,0)))</f>
        <v>Industry</v>
      </c>
      <c r="B1358" s="184" t="str">
        <f>IF(ISBLANK(INDEX('Policy Characteristics'!B:B,MATCH($C1358,'Policy Characteristics'!$C:$C,0))),"",INDEX('Policy Characteristics'!B:B,MATCH($C1358,'Policy Characteristics'!$C:$C,0)))</f>
        <v>Industry Energy Efficiency Standards</v>
      </c>
      <c r="C1358" s="176" t="str">
        <f t="shared" si="49"/>
        <v>Percentage Improvement in Eqpt Efficiency Standards above BAU</v>
      </c>
      <c r="D1358" s="6" t="s">
        <v>1938</v>
      </c>
      <c r="E1358" s="47" t="s">
        <v>1581</v>
      </c>
      <c r="F1358" t="s">
        <v>1902</v>
      </c>
      <c r="G1358" s="47" t="s">
        <v>1586</v>
      </c>
      <c r="H1358" s="44">
        <v>1027</v>
      </c>
      <c r="I1358" s="197" t="s">
        <v>44</v>
      </c>
      <c r="J1358" s="177" t="str">
        <f>IF(ISBLANK(INDEX('Policy Characteristics'!D:D,MATCH($C1358,'Policy Characteristics'!$C:$C,0))),"",INDEX('Policy Characteristics'!D:D,MATCH($C1358,'Policy Characteristics'!$C:$C,0)))</f>
        <v>Industry Energy Efficiency Standards</v>
      </c>
      <c r="K1358" s="176" t="str">
        <f>IF(ISBLANK(INDEX('Policy Characteristics'!E:E,MATCH($C1358,'Policy Characteristics'!$C:$C,0))),"",INDEX('Policy Characteristics'!E:E,MATCH($C1358,'Policy Characteristics'!$C:$C,0)))</f>
        <v>indst efficiency standards</v>
      </c>
      <c r="L1358" s="176">
        <f>IF(ISBLANK(INDEX('Policy Characteristics'!F:F,MATCH($C1358,'Policy Characteristics'!$C:$C,0))),"",INDEX('Policy Characteristics'!F:F,MATCH($C1358,'Policy Characteristics'!$C:$C,0)))</f>
        <v>0</v>
      </c>
      <c r="M1358" s="176">
        <f>IF(ISBLANK(INDEX('Policy Characteristics'!G:G,MATCH($C1358,'Policy Characteristics'!$C:$C,0))),"",INDEX('Policy Characteristics'!G:G,MATCH($C1358,'Policy Characteristics'!$C:$C,0)))</f>
        <v>0.25</v>
      </c>
      <c r="N1358" s="176">
        <f>IF(ISBLANK(INDEX('Policy Characteristics'!H:H,MATCH($C1358,'Policy Characteristics'!$C:$C,0))),"",INDEX('Policy Characteristics'!H:H,MATCH($C1358,'Policy Characteristics'!$C:$C,0)))</f>
        <v>0.01</v>
      </c>
      <c r="O1358" s="176" t="str">
        <f>IF(ISBLANK(INDEX('Policy Characteristics'!I:I,MATCH($C1358,'Policy Characteristics'!$C:$C,0))),"",INDEX('Policy Characteristics'!I:I,MATCH($C1358,'Policy Characteristics'!$C:$C,0)))</f>
        <v>% reduction in energy use</v>
      </c>
      <c r="P1358" s="176" t="str">
        <f>IF(ISBLANK(INDEX('Policy Characteristics'!J:J,MATCH($C1358,'Policy Characteristics'!$C:$C,0))),"",INDEX('Policy Characteristics'!J:J,MATCH($C1358,'Policy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8" s="176" t="str">
        <f>IF(ISBLANK(INDEX('Policy Characteristics'!K:K,MATCH($C1358,'Policy Characteristics'!$C:$C,0))),"",INDEX('Policy Characteristics'!K:K,MATCH($C1358,'Policy Characteristics'!$C:$C,0)))</f>
        <v>industry-ag-main.html#eff-stds</v>
      </c>
      <c r="R1358" s="176" t="str">
        <f>IF(ISBLANK(INDEX('Policy Characteristics'!L:L,MATCH($C1358,'Policy Characteristics'!$C:$C,0))),"",INDEX('Policy Characteristics'!L:L,MATCH($C1358,'Policy Characteristics'!$C:$C,0)))</f>
        <v>industry-energy-efficiency-standards.html</v>
      </c>
    </row>
    <row r="1359" spans="1:18" s="4" customFormat="1" x14ac:dyDescent="0.25">
      <c r="A1359" s="176" t="str">
        <f>IF(ISBLANK(INDEX('Policy Characteristics'!A:A,MATCH($C1359,'Policy Characteristics'!$C:$C,0))),"",INDEX('Policy Characteristics'!A:A,MATCH($C1359,'Policy Characteristics'!$C:$C,0)))</f>
        <v>Industry</v>
      </c>
      <c r="B1359" s="184" t="str">
        <f>IF(ISBLANK(INDEX('Policy Characteristics'!B:B,MATCH($C1359,'Policy Characteristics'!$C:$C,0))),"",INDEX('Policy Characteristics'!B:B,MATCH($C1359,'Policy Characteristics'!$C:$C,0)))</f>
        <v>Industry Energy Efficiency Standards</v>
      </c>
      <c r="C1359" s="176" t="str">
        <f t="shared" si="49"/>
        <v>Percentage Improvement in Eqpt Efficiency Standards above BAU</v>
      </c>
      <c r="D1359" s="6" t="s">
        <v>1939</v>
      </c>
      <c r="E1359" s="47" t="s">
        <v>1280</v>
      </c>
      <c r="F1359" t="s">
        <v>1903</v>
      </c>
      <c r="G1359" s="47" t="s">
        <v>1286</v>
      </c>
      <c r="H1359" s="44">
        <v>1028</v>
      </c>
      <c r="I1359" s="197" t="s">
        <v>43</v>
      </c>
      <c r="J1359" s="177" t="str">
        <f>IF(ISBLANK(INDEX('Policy Characteristics'!D:D,MATCH($C1359,'Policy Characteristics'!$C:$C,0))),"",INDEX('Policy Characteristics'!D:D,MATCH($C1359,'Policy Characteristics'!$C:$C,0)))</f>
        <v>Industry Energy Efficiency Standards</v>
      </c>
      <c r="K1359" s="176" t="str">
        <f>IF(ISBLANK(INDEX('Policy Characteristics'!E:E,MATCH($C1359,'Policy Characteristics'!$C:$C,0))),"",INDEX('Policy Characteristics'!E:E,MATCH($C1359,'Policy Characteristics'!$C:$C,0)))</f>
        <v>indst efficiency standards</v>
      </c>
      <c r="L1359" s="176">
        <f>IF(ISBLANK(INDEX('Policy Characteristics'!F:F,MATCH($C1359,'Policy Characteristics'!$C:$C,0))),"",INDEX('Policy Characteristics'!F:F,MATCH($C1359,'Policy Characteristics'!$C:$C,0)))</f>
        <v>0</v>
      </c>
      <c r="M1359" s="176">
        <f>IF(ISBLANK(INDEX('Policy Characteristics'!G:G,MATCH($C1359,'Policy Characteristics'!$C:$C,0))),"",INDEX('Policy Characteristics'!G:G,MATCH($C1359,'Policy Characteristics'!$C:$C,0)))</f>
        <v>0.25</v>
      </c>
      <c r="N1359" s="176">
        <f>IF(ISBLANK(INDEX('Policy Characteristics'!H:H,MATCH($C1359,'Policy Characteristics'!$C:$C,0))),"",INDEX('Policy Characteristics'!H:H,MATCH($C1359,'Policy Characteristics'!$C:$C,0)))</f>
        <v>0.01</v>
      </c>
      <c r="O1359" s="176" t="str">
        <f>IF(ISBLANK(INDEX('Policy Characteristics'!I:I,MATCH($C1359,'Policy Characteristics'!$C:$C,0))),"",INDEX('Policy Characteristics'!I:I,MATCH($C1359,'Policy Characteristics'!$C:$C,0)))</f>
        <v>% reduction in energy use</v>
      </c>
      <c r="P1359" s="176" t="str">
        <f>IF(ISBLANK(INDEX('Policy Characteristics'!J:J,MATCH($C1359,'Policy Characteristics'!$C:$C,0))),"",INDEX('Policy Characteristics'!J:J,MATCH($C1359,'Policy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9" s="176" t="str">
        <f>IF(ISBLANK(INDEX('Policy Characteristics'!K:K,MATCH($C1359,'Policy Characteristics'!$C:$C,0))),"",INDEX('Policy Characteristics'!K:K,MATCH($C1359,'Policy Characteristics'!$C:$C,0)))</f>
        <v>industry-ag-main.html#eff-stds</v>
      </c>
      <c r="R1359" s="176" t="str">
        <f>IF(ISBLANK(INDEX('Policy Characteristics'!L:L,MATCH($C1359,'Policy Characteristics'!$C:$C,0))),"",INDEX('Policy Characteristics'!L:L,MATCH($C1359,'Policy Characteristics'!$C:$C,0)))</f>
        <v>industry-energy-efficiency-standards.html</v>
      </c>
    </row>
    <row r="1360" spans="1:18" s="4" customFormat="1" x14ac:dyDescent="0.25">
      <c r="A1360" s="176" t="str">
        <f>IF(ISBLANK(INDEX('Policy Characteristics'!A:A,MATCH($C1360,'Policy Characteristics'!$C:$C,0))),"",INDEX('Policy Characteristics'!A:A,MATCH($C1360,'Policy Characteristics'!$C:$C,0)))</f>
        <v>Industry</v>
      </c>
      <c r="B1360" s="184" t="str">
        <f>IF(ISBLANK(INDEX('Policy Characteristics'!B:B,MATCH($C1360,'Policy Characteristics'!$C:$C,0))),"",INDEX('Policy Characteristics'!B:B,MATCH($C1360,'Policy Characteristics'!$C:$C,0)))</f>
        <v>Industry Energy Efficiency Standards</v>
      </c>
      <c r="C1360" s="176" t="str">
        <f t="shared" si="49"/>
        <v>Percentage Improvement in Eqpt Efficiency Standards above BAU</v>
      </c>
      <c r="D1360" s="6" t="s">
        <v>1939</v>
      </c>
      <c r="E1360" s="47" t="s">
        <v>1281</v>
      </c>
      <c r="F1360" t="s">
        <v>1903</v>
      </c>
      <c r="G1360" s="47" t="s">
        <v>1289</v>
      </c>
      <c r="H1360" s="44">
        <v>1029</v>
      </c>
      <c r="I1360" s="197" t="s">
        <v>43</v>
      </c>
      <c r="J1360" s="177" t="str">
        <f>IF(ISBLANK(INDEX('Policy Characteristics'!D:D,MATCH($C1360,'Policy Characteristics'!$C:$C,0))),"",INDEX('Policy Characteristics'!D:D,MATCH($C1360,'Policy Characteristics'!$C:$C,0)))</f>
        <v>Industry Energy Efficiency Standards</v>
      </c>
      <c r="K1360" s="176" t="str">
        <f>IF(ISBLANK(INDEX('Policy Characteristics'!E:E,MATCH($C1360,'Policy Characteristics'!$C:$C,0))),"",INDEX('Policy Characteristics'!E:E,MATCH($C1360,'Policy Characteristics'!$C:$C,0)))</f>
        <v>indst efficiency standards</v>
      </c>
      <c r="L1360" s="176">
        <f>IF(ISBLANK(INDEX('Policy Characteristics'!F:F,MATCH($C1360,'Policy Characteristics'!$C:$C,0))),"",INDEX('Policy Characteristics'!F:F,MATCH($C1360,'Policy Characteristics'!$C:$C,0)))</f>
        <v>0</v>
      </c>
      <c r="M1360" s="176">
        <f>IF(ISBLANK(INDEX('Policy Characteristics'!G:G,MATCH($C1360,'Policy Characteristics'!$C:$C,0))),"",INDEX('Policy Characteristics'!G:G,MATCH($C1360,'Policy Characteristics'!$C:$C,0)))</f>
        <v>0.25</v>
      </c>
      <c r="N1360" s="176">
        <f>IF(ISBLANK(INDEX('Policy Characteristics'!H:H,MATCH($C1360,'Policy Characteristics'!$C:$C,0))),"",INDEX('Policy Characteristics'!H:H,MATCH($C1360,'Policy Characteristics'!$C:$C,0)))</f>
        <v>0.01</v>
      </c>
      <c r="O1360" s="176" t="str">
        <f>IF(ISBLANK(INDEX('Policy Characteristics'!I:I,MATCH($C1360,'Policy Characteristics'!$C:$C,0))),"",INDEX('Policy Characteristics'!I:I,MATCH($C1360,'Policy Characteristics'!$C:$C,0)))</f>
        <v>% reduction in energy use</v>
      </c>
      <c r="P1360" s="176" t="str">
        <f>IF(ISBLANK(INDEX('Policy Characteristics'!J:J,MATCH($C1360,'Policy Characteristics'!$C:$C,0))),"",INDEX('Policy Characteristics'!J:J,MATCH($C1360,'Policy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0" s="176" t="str">
        <f>IF(ISBLANK(INDEX('Policy Characteristics'!K:K,MATCH($C1360,'Policy Characteristics'!$C:$C,0))),"",INDEX('Policy Characteristics'!K:K,MATCH($C1360,'Policy Characteristics'!$C:$C,0)))</f>
        <v>industry-ag-main.html#eff-stds</v>
      </c>
      <c r="R1360" s="176" t="str">
        <f>IF(ISBLANK(INDEX('Policy Characteristics'!L:L,MATCH($C1360,'Policy Characteristics'!$C:$C,0))),"",INDEX('Policy Characteristics'!L:L,MATCH($C1360,'Policy Characteristics'!$C:$C,0)))</f>
        <v>industry-energy-efficiency-standards.html</v>
      </c>
    </row>
    <row r="1361" spans="1:18" s="4" customFormat="1" x14ac:dyDescent="0.25">
      <c r="A1361" s="176" t="str">
        <f>IF(ISBLANK(INDEX('Policy Characteristics'!A:A,MATCH($C1361,'Policy Characteristics'!$C:$C,0))),"",INDEX('Policy Characteristics'!A:A,MATCH($C1361,'Policy Characteristics'!$C:$C,0)))</f>
        <v>Industry</v>
      </c>
      <c r="B1361" s="184" t="str">
        <f>IF(ISBLANK(INDEX('Policy Characteristics'!B:B,MATCH($C1361,'Policy Characteristics'!$C:$C,0))),"",INDEX('Policy Characteristics'!B:B,MATCH($C1361,'Policy Characteristics'!$C:$C,0)))</f>
        <v>Industry Energy Efficiency Standards</v>
      </c>
      <c r="C1361" s="176" t="str">
        <f t="shared" si="49"/>
        <v>Percentage Improvement in Eqpt Efficiency Standards above BAU</v>
      </c>
      <c r="D1361" s="6" t="s">
        <v>1939</v>
      </c>
      <c r="E1361" s="47" t="s">
        <v>1282</v>
      </c>
      <c r="F1361" t="s">
        <v>1903</v>
      </c>
      <c r="G1361" s="47" t="s">
        <v>1290</v>
      </c>
      <c r="H1361" s="44">
        <v>1030</v>
      </c>
      <c r="I1361" s="197" t="s">
        <v>43</v>
      </c>
      <c r="J1361" s="177" t="str">
        <f>IF(ISBLANK(INDEX('Policy Characteristics'!D:D,MATCH($C1361,'Policy Characteristics'!$C:$C,0))),"",INDEX('Policy Characteristics'!D:D,MATCH($C1361,'Policy Characteristics'!$C:$C,0)))</f>
        <v>Industry Energy Efficiency Standards</v>
      </c>
      <c r="K1361" s="176" t="str">
        <f>IF(ISBLANK(INDEX('Policy Characteristics'!E:E,MATCH($C1361,'Policy Characteristics'!$C:$C,0))),"",INDEX('Policy Characteristics'!E:E,MATCH($C1361,'Policy Characteristics'!$C:$C,0)))</f>
        <v>indst efficiency standards</v>
      </c>
      <c r="L1361" s="176">
        <f>IF(ISBLANK(INDEX('Policy Characteristics'!F:F,MATCH($C1361,'Policy Characteristics'!$C:$C,0))),"",INDEX('Policy Characteristics'!F:F,MATCH($C1361,'Policy Characteristics'!$C:$C,0)))</f>
        <v>0</v>
      </c>
      <c r="M1361" s="176">
        <f>IF(ISBLANK(INDEX('Policy Characteristics'!G:G,MATCH($C1361,'Policy Characteristics'!$C:$C,0))),"",INDEX('Policy Characteristics'!G:G,MATCH($C1361,'Policy Characteristics'!$C:$C,0)))</f>
        <v>0.25</v>
      </c>
      <c r="N1361" s="176">
        <f>IF(ISBLANK(INDEX('Policy Characteristics'!H:H,MATCH($C1361,'Policy Characteristics'!$C:$C,0))),"",INDEX('Policy Characteristics'!H:H,MATCH($C1361,'Policy Characteristics'!$C:$C,0)))</f>
        <v>0.01</v>
      </c>
      <c r="O1361" s="176" t="str">
        <f>IF(ISBLANK(INDEX('Policy Characteristics'!I:I,MATCH($C1361,'Policy Characteristics'!$C:$C,0))),"",INDEX('Policy Characteristics'!I:I,MATCH($C1361,'Policy Characteristics'!$C:$C,0)))</f>
        <v>% reduction in energy use</v>
      </c>
      <c r="P1361" s="176" t="str">
        <f>IF(ISBLANK(INDEX('Policy Characteristics'!J:J,MATCH($C1361,'Policy Characteristics'!$C:$C,0))),"",INDEX('Policy Characteristics'!J:J,MATCH($C1361,'Policy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1" s="176" t="str">
        <f>IF(ISBLANK(INDEX('Policy Characteristics'!K:K,MATCH($C1361,'Policy Characteristics'!$C:$C,0))),"",INDEX('Policy Characteristics'!K:K,MATCH($C1361,'Policy Characteristics'!$C:$C,0)))</f>
        <v>industry-ag-main.html#eff-stds</v>
      </c>
      <c r="R1361" s="176" t="str">
        <f>IF(ISBLANK(INDEX('Policy Characteristics'!L:L,MATCH($C1361,'Policy Characteristics'!$C:$C,0))),"",INDEX('Policy Characteristics'!L:L,MATCH($C1361,'Policy Characteristics'!$C:$C,0)))</f>
        <v>industry-energy-efficiency-standards.html</v>
      </c>
    </row>
    <row r="1362" spans="1:18" s="4" customFormat="1" x14ac:dyDescent="0.25">
      <c r="A1362" s="176" t="str">
        <f>IF(ISBLANK(INDEX('Policy Characteristics'!A:A,MATCH($C1362,'Policy Characteristics'!$C:$C,0))),"",INDEX('Policy Characteristics'!A:A,MATCH($C1362,'Policy Characteristics'!$C:$C,0)))</f>
        <v>Industry</v>
      </c>
      <c r="B1362" s="184" t="str">
        <f>IF(ISBLANK(INDEX('Policy Characteristics'!B:B,MATCH($C1362,'Policy Characteristics'!$C:$C,0))),"",INDEX('Policy Characteristics'!B:B,MATCH($C1362,'Policy Characteristics'!$C:$C,0)))</f>
        <v>Industry Energy Efficiency Standards</v>
      </c>
      <c r="C1362" s="176" t="str">
        <f t="shared" si="49"/>
        <v>Percentage Improvement in Eqpt Efficiency Standards above BAU</v>
      </c>
      <c r="D1362" s="6" t="s">
        <v>1939</v>
      </c>
      <c r="E1362" s="47" t="s">
        <v>1283</v>
      </c>
      <c r="F1362" t="s">
        <v>1903</v>
      </c>
      <c r="G1362" s="47" t="s">
        <v>1287</v>
      </c>
      <c r="H1362" s="44">
        <v>1031</v>
      </c>
      <c r="I1362" s="47" t="s">
        <v>43</v>
      </c>
      <c r="J1362" s="177" t="str">
        <f>IF(ISBLANK(INDEX('Policy Characteristics'!D:D,MATCH($C1362,'Policy Characteristics'!$C:$C,0))),"",INDEX('Policy Characteristics'!D:D,MATCH($C1362,'Policy Characteristics'!$C:$C,0)))</f>
        <v>Industry Energy Efficiency Standards</v>
      </c>
      <c r="K1362" s="176" t="str">
        <f>IF(ISBLANK(INDEX('Policy Characteristics'!E:E,MATCH($C1362,'Policy Characteristics'!$C:$C,0))),"",INDEX('Policy Characteristics'!E:E,MATCH($C1362,'Policy Characteristics'!$C:$C,0)))</f>
        <v>indst efficiency standards</v>
      </c>
      <c r="L1362" s="176">
        <f>IF(ISBLANK(INDEX('Policy Characteristics'!F:F,MATCH($C1362,'Policy Characteristics'!$C:$C,0))),"",INDEX('Policy Characteristics'!F:F,MATCH($C1362,'Policy Characteristics'!$C:$C,0)))</f>
        <v>0</v>
      </c>
      <c r="M1362" s="176">
        <f>IF(ISBLANK(INDEX('Policy Characteristics'!G:G,MATCH($C1362,'Policy Characteristics'!$C:$C,0))),"",INDEX('Policy Characteristics'!G:G,MATCH($C1362,'Policy Characteristics'!$C:$C,0)))</f>
        <v>0.25</v>
      </c>
      <c r="N1362" s="176">
        <f>IF(ISBLANK(INDEX('Policy Characteristics'!H:H,MATCH($C1362,'Policy Characteristics'!$C:$C,0))),"",INDEX('Policy Characteristics'!H:H,MATCH($C1362,'Policy Characteristics'!$C:$C,0)))</f>
        <v>0.01</v>
      </c>
      <c r="O1362" s="176" t="str">
        <f>IF(ISBLANK(INDEX('Policy Characteristics'!I:I,MATCH($C1362,'Policy Characteristics'!$C:$C,0))),"",INDEX('Policy Characteristics'!I:I,MATCH($C1362,'Policy Characteristics'!$C:$C,0)))</f>
        <v>% reduction in energy use</v>
      </c>
      <c r="P1362" s="176" t="str">
        <f>IF(ISBLANK(INDEX('Policy Characteristics'!J:J,MATCH($C1362,'Policy Characteristics'!$C:$C,0))),"",INDEX('Policy Characteristics'!J:J,MATCH($C1362,'Policy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2" s="176" t="str">
        <f>IF(ISBLANK(INDEX('Policy Characteristics'!K:K,MATCH($C1362,'Policy Characteristics'!$C:$C,0))),"",INDEX('Policy Characteristics'!K:K,MATCH($C1362,'Policy Characteristics'!$C:$C,0)))</f>
        <v>industry-ag-main.html#eff-stds</v>
      </c>
      <c r="R1362" s="176" t="str">
        <f>IF(ISBLANK(INDEX('Policy Characteristics'!L:L,MATCH($C1362,'Policy Characteristics'!$C:$C,0))),"",INDEX('Policy Characteristics'!L:L,MATCH($C1362,'Policy Characteristics'!$C:$C,0)))</f>
        <v>industry-energy-efficiency-standards.html</v>
      </c>
    </row>
    <row r="1363" spans="1:18" s="4" customFormat="1" x14ac:dyDescent="0.25">
      <c r="A1363" s="176" t="str">
        <f>IF(ISBLANK(INDEX('Policy Characteristics'!A:A,MATCH($C1363,'Policy Characteristics'!$C:$C,0))),"",INDEX('Policy Characteristics'!A:A,MATCH($C1363,'Policy Characteristics'!$C:$C,0)))</f>
        <v>Industry</v>
      </c>
      <c r="B1363" s="184" t="str">
        <f>IF(ISBLANK(INDEX('Policy Characteristics'!B:B,MATCH($C1363,'Policy Characteristics'!$C:$C,0))),"",INDEX('Policy Characteristics'!B:B,MATCH($C1363,'Policy Characteristics'!$C:$C,0)))</f>
        <v>Industry Energy Efficiency Standards</v>
      </c>
      <c r="C1363" s="176" t="str">
        <f t="shared" si="49"/>
        <v>Percentage Improvement in Eqpt Efficiency Standards above BAU</v>
      </c>
      <c r="D1363" s="6" t="s">
        <v>1939</v>
      </c>
      <c r="E1363" s="47" t="s">
        <v>1284</v>
      </c>
      <c r="F1363" t="s">
        <v>1903</v>
      </c>
      <c r="G1363" s="47" t="s">
        <v>1288</v>
      </c>
      <c r="H1363" s="44">
        <v>1032</v>
      </c>
      <c r="I1363" s="197" t="s">
        <v>43</v>
      </c>
      <c r="J1363" s="177" t="str">
        <f>IF(ISBLANK(INDEX('Policy Characteristics'!D:D,MATCH($C1363,'Policy Characteristics'!$C:$C,0))),"",INDEX('Policy Characteristics'!D:D,MATCH($C1363,'Policy Characteristics'!$C:$C,0)))</f>
        <v>Industry Energy Efficiency Standards</v>
      </c>
      <c r="K1363" s="176" t="str">
        <f>IF(ISBLANK(INDEX('Policy Characteristics'!E:E,MATCH($C1363,'Policy Characteristics'!$C:$C,0))),"",INDEX('Policy Characteristics'!E:E,MATCH($C1363,'Policy Characteristics'!$C:$C,0)))</f>
        <v>indst efficiency standards</v>
      </c>
      <c r="L1363" s="176">
        <f>IF(ISBLANK(INDEX('Policy Characteristics'!F:F,MATCH($C1363,'Policy Characteristics'!$C:$C,0))),"",INDEX('Policy Characteristics'!F:F,MATCH($C1363,'Policy Characteristics'!$C:$C,0)))</f>
        <v>0</v>
      </c>
      <c r="M1363" s="176">
        <f>IF(ISBLANK(INDEX('Policy Characteristics'!G:G,MATCH($C1363,'Policy Characteristics'!$C:$C,0))),"",INDEX('Policy Characteristics'!G:G,MATCH($C1363,'Policy Characteristics'!$C:$C,0)))</f>
        <v>0.25</v>
      </c>
      <c r="N1363" s="176">
        <f>IF(ISBLANK(INDEX('Policy Characteristics'!H:H,MATCH($C1363,'Policy Characteristics'!$C:$C,0))),"",INDEX('Policy Characteristics'!H:H,MATCH($C1363,'Policy Characteristics'!$C:$C,0)))</f>
        <v>0.01</v>
      </c>
      <c r="O1363" s="176" t="str">
        <f>IF(ISBLANK(INDEX('Policy Characteristics'!I:I,MATCH($C1363,'Policy Characteristics'!$C:$C,0))),"",INDEX('Policy Characteristics'!I:I,MATCH($C1363,'Policy Characteristics'!$C:$C,0)))</f>
        <v>% reduction in energy use</v>
      </c>
      <c r="P1363" s="176" t="str">
        <f>IF(ISBLANK(INDEX('Policy Characteristics'!J:J,MATCH($C1363,'Policy Characteristics'!$C:$C,0))),"",INDEX('Policy Characteristics'!J:J,MATCH($C1363,'Policy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3" s="176" t="str">
        <f>IF(ISBLANK(INDEX('Policy Characteristics'!K:K,MATCH($C1363,'Policy Characteristics'!$C:$C,0))),"",INDEX('Policy Characteristics'!K:K,MATCH($C1363,'Policy Characteristics'!$C:$C,0)))</f>
        <v>industry-ag-main.html#eff-stds</v>
      </c>
      <c r="R1363" s="176" t="str">
        <f>IF(ISBLANK(INDEX('Policy Characteristics'!L:L,MATCH($C1363,'Policy Characteristics'!$C:$C,0))),"",INDEX('Policy Characteristics'!L:L,MATCH($C1363,'Policy Characteristics'!$C:$C,0)))</f>
        <v>industry-energy-efficiency-standards.html</v>
      </c>
    </row>
    <row r="1364" spans="1:18" s="4" customFormat="1" x14ac:dyDescent="0.25">
      <c r="A1364" s="176" t="str">
        <f>IF(ISBLANK(INDEX('Policy Characteristics'!A:A,MATCH($C1364,'Policy Characteristics'!$C:$C,0))),"",INDEX('Policy Characteristics'!A:A,MATCH($C1364,'Policy Characteristics'!$C:$C,0)))</f>
        <v>Industry</v>
      </c>
      <c r="B1364" s="184" t="str">
        <f>IF(ISBLANK(INDEX('Policy Characteristics'!B:B,MATCH($C1364,'Policy Characteristics'!$C:$C,0))),"",INDEX('Policy Characteristics'!B:B,MATCH($C1364,'Policy Characteristics'!$C:$C,0)))</f>
        <v>Industry Energy Efficiency Standards</v>
      </c>
      <c r="C1364" s="176" t="str">
        <f t="shared" si="49"/>
        <v>Percentage Improvement in Eqpt Efficiency Standards above BAU</v>
      </c>
      <c r="D1364" s="6" t="s">
        <v>1939</v>
      </c>
      <c r="E1364" s="47" t="s">
        <v>1285</v>
      </c>
      <c r="F1364" t="s">
        <v>1903</v>
      </c>
      <c r="G1364" s="47" t="s">
        <v>1291</v>
      </c>
      <c r="H1364" s="44">
        <v>1033</v>
      </c>
      <c r="I1364" s="197" t="s">
        <v>44</v>
      </c>
      <c r="J1364" s="177" t="str">
        <f>IF(ISBLANK(INDEX('Policy Characteristics'!D:D,MATCH($C1364,'Policy Characteristics'!$C:$C,0))),"",INDEX('Policy Characteristics'!D:D,MATCH($C1364,'Policy Characteristics'!$C:$C,0)))</f>
        <v>Industry Energy Efficiency Standards</v>
      </c>
      <c r="K1364" s="176" t="str">
        <f>IF(ISBLANK(INDEX('Policy Characteristics'!E:E,MATCH($C1364,'Policy Characteristics'!$C:$C,0))),"",INDEX('Policy Characteristics'!E:E,MATCH($C1364,'Policy Characteristics'!$C:$C,0)))</f>
        <v>indst efficiency standards</v>
      </c>
      <c r="L1364" s="176">
        <f>IF(ISBLANK(INDEX('Policy Characteristics'!F:F,MATCH($C1364,'Policy Characteristics'!$C:$C,0))),"",INDEX('Policy Characteristics'!F:F,MATCH($C1364,'Policy Characteristics'!$C:$C,0)))</f>
        <v>0</v>
      </c>
      <c r="M1364" s="176">
        <f>IF(ISBLANK(INDEX('Policy Characteristics'!G:G,MATCH($C1364,'Policy Characteristics'!$C:$C,0))),"",INDEX('Policy Characteristics'!G:G,MATCH($C1364,'Policy Characteristics'!$C:$C,0)))</f>
        <v>0.25</v>
      </c>
      <c r="N1364" s="176">
        <f>IF(ISBLANK(INDEX('Policy Characteristics'!H:H,MATCH($C1364,'Policy Characteristics'!$C:$C,0))),"",INDEX('Policy Characteristics'!H:H,MATCH($C1364,'Policy Characteristics'!$C:$C,0)))</f>
        <v>0.01</v>
      </c>
      <c r="O1364" s="176" t="str">
        <f>IF(ISBLANK(INDEX('Policy Characteristics'!I:I,MATCH($C1364,'Policy Characteristics'!$C:$C,0))),"",INDEX('Policy Characteristics'!I:I,MATCH($C1364,'Policy Characteristics'!$C:$C,0)))</f>
        <v>% reduction in energy use</v>
      </c>
      <c r="P1364" s="176" t="str">
        <f>IF(ISBLANK(INDEX('Policy Characteristics'!J:J,MATCH($C1364,'Policy Characteristics'!$C:$C,0))),"",INDEX('Policy Characteristics'!J:J,MATCH($C1364,'Policy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4" s="176" t="str">
        <f>IF(ISBLANK(INDEX('Policy Characteristics'!K:K,MATCH($C1364,'Policy Characteristics'!$C:$C,0))),"",INDEX('Policy Characteristics'!K:K,MATCH($C1364,'Policy Characteristics'!$C:$C,0)))</f>
        <v>industry-ag-main.html#eff-stds</v>
      </c>
      <c r="R1364" s="176" t="str">
        <f>IF(ISBLANK(INDEX('Policy Characteristics'!L:L,MATCH($C1364,'Policy Characteristics'!$C:$C,0))),"",INDEX('Policy Characteristics'!L:L,MATCH($C1364,'Policy Characteristics'!$C:$C,0)))</f>
        <v>industry-energy-efficiency-standards.html</v>
      </c>
    </row>
    <row r="1365" spans="1:18" s="4" customFormat="1" x14ac:dyDescent="0.25">
      <c r="A1365" s="176" t="str">
        <f>IF(ISBLANK(INDEX('Policy Characteristics'!A:A,MATCH($C1365,'Policy Characteristics'!$C:$C,0))),"",INDEX('Policy Characteristics'!A:A,MATCH($C1365,'Policy Characteristics'!$C:$C,0)))</f>
        <v>Industry</v>
      </c>
      <c r="B1365" s="184" t="str">
        <f>IF(ISBLANK(INDEX('Policy Characteristics'!B:B,MATCH($C1365,'Policy Characteristics'!$C:$C,0))),"",INDEX('Policy Characteristics'!B:B,MATCH($C1365,'Policy Characteristics'!$C:$C,0)))</f>
        <v>Industry Energy Efficiency Standards</v>
      </c>
      <c r="C1365" s="176" t="str">
        <f t="shared" si="49"/>
        <v>Percentage Improvement in Eqpt Efficiency Standards above BAU</v>
      </c>
      <c r="D1365" s="6" t="s">
        <v>1939</v>
      </c>
      <c r="E1365" s="47" t="s">
        <v>1582</v>
      </c>
      <c r="F1365" t="s">
        <v>1903</v>
      </c>
      <c r="G1365" s="47" t="s">
        <v>1585</v>
      </c>
      <c r="H1365" s="44">
        <v>1034</v>
      </c>
      <c r="I1365" s="197" t="s">
        <v>44</v>
      </c>
      <c r="J1365" s="177" t="str">
        <f>IF(ISBLANK(INDEX('Policy Characteristics'!D:D,MATCH($C1365,'Policy Characteristics'!$C:$C,0))),"",INDEX('Policy Characteristics'!D:D,MATCH($C1365,'Policy Characteristics'!$C:$C,0)))</f>
        <v>Industry Energy Efficiency Standards</v>
      </c>
      <c r="K1365" s="176" t="str">
        <f>IF(ISBLANK(INDEX('Policy Characteristics'!E:E,MATCH($C1365,'Policy Characteristics'!$C:$C,0))),"",INDEX('Policy Characteristics'!E:E,MATCH($C1365,'Policy Characteristics'!$C:$C,0)))</f>
        <v>indst efficiency standards</v>
      </c>
      <c r="L1365" s="176">
        <f>IF(ISBLANK(INDEX('Policy Characteristics'!F:F,MATCH($C1365,'Policy Characteristics'!$C:$C,0))),"",INDEX('Policy Characteristics'!F:F,MATCH($C1365,'Policy Characteristics'!$C:$C,0)))</f>
        <v>0</v>
      </c>
      <c r="M1365" s="176">
        <f>IF(ISBLANK(INDEX('Policy Characteristics'!G:G,MATCH($C1365,'Policy Characteristics'!$C:$C,0))),"",INDEX('Policy Characteristics'!G:G,MATCH($C1365,'Policy Characteristics'!$C:$C,0)))</f>
        <v>0.25</v>
      </c>
      <c r="N1365" s="176">
        <f>IF(ISBLANK(INDEX('Policy Characteristics'!H:H,MATCH($C1365,'Policy Characteristics'!$C:$C,0))),"",INDEX('Policy Characteristics'!H:H,MATCH($C1365,'Policy Characteristics'!$C:$C,0)))</f>
        <v>0.01</v>
      </c>
      <c r="O1365" s="176" t="str">
        <f>IF(ISBLANK(INDEX('Policy Characteristics'!I:I,MATCH($C1365,'Policy Characteristics'!$C:$C,0))),"",INDEX('Policy Characteristics'!I:I,MATCH($C1365,'Policy Characteristics'!$C:$C,0)))</f>
        <v>% reduction in energy use</v>
      </c>
      <c r="P1365" s="176" t="str">
        <f>IF(ISBLANK(INDEX('Policy Characteristics'!J:J,MATCH($C1365,'Policy Characteristics'!$C:$C,0))),"",INDEX('Policy Characteristics'!J:J,MATCH($C1365,'Policy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5" s="176" t="str">
        <f>IF(ISBLANK(INDEX('Policy Characteristics'!K:K,MATCH($C1365,'Policy Characteristics'!$C:$C,0))),"",INDEX('Policy Characteristics'!K:K,MATCH($C1365,'Policy Characteristics'!$C:$C,0)))</f>
        <v>industry-ag-main.html#eff-stds</v>
      </c>
      <c r="R1365" s="176" t="str">
        <f>IF(ISBLANK(INDEX('Policy Characteristics'!L:L,MATCH($C1365,'Policy Characteristics'!$C:$C,0))),"",INDEX('Policy Characteristics'!L:L,MATCH($C1365,'Policy Characteristics'!$C:$C,0)))</f>
        <v>industry-energy-efficiency-standards.html</v>
      </c>
    </row>
    <row r="1366" spans="1:18" s="4" customFormat="1" x14ac:dyDescent="0.25">
      <c r="A1366" s="176" t="str">
        <f>IF(ISBLANK(INDEX('Policy Characteristics'!A:A,MATCH($C1366,'Policy Characteristics'!$C:$C,0))),"",INDEX('Policy Characteristics'!A:A,MATCH($C1366,'Policy Characteristics'!$C:$C,0)))</f>
        <v>Industry</v>
      </c>
      <c r="B1366" s="184" t="str">
        <f>IF(ISBLANK(INDEX('Policy Characteristics'!B:B,MATCH($C1366,'Policy Characteristics'!$C:$C,0))),"",INDEX('Policy Characteristics'!B:B,MATCH($C1366,'Policy Characteristics'!$C:$C,0)))</f>
        <v>Industry Energy Efficiency Standards</v>
      </c>
      <c r="C1366" s="176" t="str">
        <f t="shared" si="49"/>
        <v>Percentage Improvement in Eqpt Efficiency Standards above BAU</v>
      </c>
      <c r="D1366" s="6" t="s">
        <v>1939</v>
      </c>
      <c r="E1366" s="47" t="s">
        <v>1583</v>
      </c>
      <c r="F1366" t="s">
        <v>1903</v>
      </c>
      <c r="G1366" s="47" t="s">
        <v>1587</v>
      </c>
      <c r="H1366" s="44">
        <v>1035</v>
      </c>
      <c r="I1366" s="197" t="s">
        <v>43</v>
      </c>
      <c r="J1366" s="177" t="str">
        <f>IF(ISBLANK(INDEX('Policy Characteristics'!D:D,MATCH($C1366,'Policy Characteristics'!$C:$C,0))),"",INDEX('Policy Characteristics'!D:D,MATCH($C1366,'Policy Characteristics'!$C:$C,0)))</f>
        <v>Industry Energy Efficiency Standards</v>
      </c>
      <c r="K1366" s="176" t="str">
        <f>IF(ISBLANK(INDEX('Policy Characteristics'!E:E,MATCH($C1366,'Policy Characteristics'!$C:$C,0))),"",INDEX('Policy Characteristics'!E:E,MATCH($C1366,'Policy Characteristics'!$C:$C,0)))</f>
        <v>indst efficiency standards</v>
      </c>
      <c r="L1366" s="176">
        <f>IF(ISBLANK(INDEX('Policy Characteristics'!F:F,MATCH($C1366,'Policy Characteristics'!$C:$C,0))),"",INDEX('Policy Characteristics'!F:F,MATCH($C1366,'Policy Characteristics'!$C:$C,0)))</f>
        <v>0</v>
      </c>
      <c r="M1366" s="176">
        <f>IF(ISBLANK(INDEX('Policy Characteristics'!G:G,MATCH($C1366,'Policy Characteristics'!$C:$C,0))),"",INDEX('Policy Characteristics'!G:G,MATCH($C1366,'Policy Characteristics'!$C:$C,0)))</f>
        <v>0.25</v>
      </c>
      <c r="N1366" s="176">
        <f>IF(ISBLANK(INDEX('Policy Characteristics'!H:H,MATCH($C1366,'Policy Characteristics'!$C:$C,0))),"",INDEX('Policy Characteristics'!H:H,MATCH($C1366,'Policy Characteristics'!$C:$C,0)))</f>
        <v>0.01</v>
      </c>
      <c r="O1366" s="176" t="str">
        <f>IF(ISBLANK(INDEX('Policy Characteristics'!I:I,MATCH($C1366,'Policy Characteristics'!$C:$C,0))),"",INDEX('Policy Characteristics'!I:I,MATCH($C1366,'Policy Characteristics'!$C:$C,0)))</f>
        <v>% reduction in energy use</v>
      </c>
      <c r="P1366" s="176" t="str">
        <f>IF(ISBLANK(INDEX('Policy Characteristics'!J:J,MATCH($C1366,'Policy Characteristics'!$C:$C,0))),"",INDEX('Policy Characteristics'!J:J,MATCH($C1366,'Policy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6" s="176" t="str">
        <f>IF(ISBLANK(INDEX('Policy Characteristics'!K:K,MATCH($C1366,'Policy Characteristics'!$C:$C,0))),"",INDEX('Policy Characteristics'!K:K,MATCH($C1366,'Policy Characteristics'!$C:$C,0)))</f>
        <v>industry-ag-main.html#eff-stds</v>
      </c>
      <c r="R1366" s="176" t="str">
        <f>IF(ISBLANK(INDEX('Policy Characteristics'!L:L,MATCH($C1366,'Policy Characteristics'!$C:$C,0))),"",INDEX('Policy Characteristics'!L:L,MATCH($C1366,'Policy Characteristics'!$C:$C,0)))</f>
        <v>industry-energy-efficiency-standards.html</v>
      </c>
    </row>
    <row r="1367" spans="1:18" s="4" customFormat="1" x14ac:dyDescent="0.25">
      <c r="A1367" s="176" t="str">
        <f>IF(ISBLANK(INDEX('Policy Characteristics'!A:A,MATCH($C1367,'Policy Characteristics'!$C:$C,0))),"",INDEX('Policy Characteristics'!A:A,MATCH($C1367,'Policy Characteristics'!$C:$C,0)))</f>
        <v>Industry</v>
      </c>
      <c r="B1367" s="184" t="str">
        <f>IF(ISBLANK(INDEX('Policy Characteristics'!B:B,MATCH($C1367,'Policy Characteristics'!$C:$C,0))),"",INDEX('Policy Characteristics'!B:B,MATCH($C1367,'Policy Characteristics'!$C:$C,0)))</f>
        <v>Industry Energy Efficiency Standards</v>
      </c>
      <c r="C1367" s="176" t="str">
        <f t="shared" si="49"/>
        <v>Percentage Improvement in Eqpt Efficiency Standards above BAU</v>
      </c>
      <c r="D1367" s="6" t="s">
        <v>1939</v>
      </c>
      <c r="E1367" s="47" t="s">
        <v>1584</v>
      </c>
      <c r="F1367" t="s">
        <v>1903</v>
      </c>
      <c r="G1367" s="47" t="s">
        <v>1588</v>
      </c>
      <c r="H1367" s="44">
        <v>1036</v>
      </c>
      <c r="I1367" s="197" t="s">
        <v>43</v>
      </c>
      <c r="J1367" s="177" t="str">
        <f>IF(ISBLANK(INDEX('Policy Characteristics'!D:D,MATCH($C1367,'Policy Characteristics'!$C:$C,0))),"",INDEX('Policy Characteristics'!D:D,MATCH($C1367,'Policy Characteristics'!$C:$C,0)))</f>
        <v>Industry Energy Efficiency Standards</v>
      </c>
      <c r="K1367" s="176" t="str">
        <f>IF(ISBLANK(INDEX('Policy Characteristics'!E:E,MATCH($C1367,'Policy Characteristics'!$C:$C,0))),"",INDEX('Policy Characteristics'!E:E,MATCH($C1367,'Policy Characteristics'!$C:$C,0)))</f>
        <v>indst efficiency standards</v>
      </c>
      <c r="L1367" s="176">
        <f>IF(ISBLANK(INDEX('Policy Characteristics'!F:F,MATCH($C1367,'Policy Characteristics'!$C:$C,0))),"",INDEX('Policy Characteristics'!F:F,MATCH($C1367,'Policy Characteristics'!$C:$C,0)))</f>
        <v>0</v>
      </c>
      <c r="M1367" s="176">
        <f>IF(ISBLANK(INDEX('Policy Characteristics'!G:G,MATCH($C1367,'Policy Characteristics'!$C:$C,0))),"",INDEX('Policy Characteristics'!G:G,MATCH($C1367,'Policy Characteristics'!$C:$C,0)))</f>
        <v>0.25</v>
      </c>
      <c r="N1367" s="176">
        <f>IF(ISBLANK(INDEX('Policy Characteristics'!H:H,MATCH($C1367,'Policy Characteristics'!$C:$C,0))),"",INDEX('Policy Characteristics'!H:H,MATCH($C1367,'Policy Characteristics'!$C:$C,0)))</f>
        <v>0.01</v>
      </c>
      <c r="O1367" s="176" t="str">
        <f>IF(ISBLANK(INDEX('Policy Characteristics'!I:I,MATCH($C1367,'Policy Characteristics'!$C:$C,0))),"",INDEX('Policy Characteristics'!I:I,MATCH($C1367,'Policy Characteristics'!$C:$C,0)))</f>
        <v>% reduction in energy use</v>
      </c>
      <c r="P1367" s="176" t="str">
        <f>IF(ISBLANK(INDEX('Policy Characteristics'!J:J,MATCH($C1367,'Policy Characteristics'!$C:$C,0))),"",INDEX('Policy Characteristics'!J:J,MATCH($C1367,'Policy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7" s="176" t="str">
        <f>IF(ISBLANK(INDEX('Policy Characteristics'!K:K,MATCH($C1367,'Policy Characteristics'!$C:$C,0))),"",INDEX('Policy Characteristics'!K:K,MATCH($C1367,'Policy Characteristics'!$C:$C,0)))</f>
        <v>industry-ag-main.html#eff-stds</v>
      </c>
      <c r="R1367" s="176" t="str">
        <f>IF(ISBLANK(INDEX('Policy Characteristics'!L:L,MATCH($C1367,'Policy Characteristics'!$C:$C,0))),"",INDEX('Policy Characteristics'!L:L,MATCH($C1367,'Policy Characteristics'!$C:$C,0)))</f>
        <v>industry-energy-efficiency-standards.html</v>
      </c>
    </row>
    <row r="1368" spans="1:18" s="4" customFormat="1" x14ac:dyDescent="0.25">
      <c r="A1368" s="176" t="str">
        <f>IF(ISBLANK(INDEX('Policy Characteristics'!A:A,MATCH($C1368,'Policy Characteristics'!$C:$C,0))),"",INDEX('Policy Characteristics'!A:A,MATCH($C1368,'Policy Characteristics'!$C:$C,0)))</f>
        <v>Industry</v>
      </c>
      <c r="B1368" s="184" t="str">
        <f>IF(ISBLANK(INDEX('Policy Characteristics'!B:B,MATCH($C1368,'Policy Characteristics'!$C:$C,0))),"",INDEX('Policy Characteristics'!B:B,MATCH($C1368,'Policy Characteristics'!$C:$C,0)))</f>
        <v>Industry Energy Efficiency Standards</v>
      </c>
      <c r="C1368" s="176" t="str">
        <f t="shared" si="49"/>
        <v>Percentage Improvement in Eqpt Efficiency Standards above BAU</v>
      </c>
      <c r="D1368" s="6" t="s">
        <v>1939</v>
      </c>
      <c r="E1368" s="47" t="s">
        <v>1581</v>
      </c>
      <c r="F1368" t="s">
        <v>1903</v>
      </c>
      <c r="G1368" s="47" t="s">
        <v>1586</v>
      </c>
      <c r="H1368" s="44">
        <v>1037</v>
      </c>
      <c r="I1368" s="197" t="s">
        <v>44</v>
      </c>
      <c r="J1368" s="177" t="str">
        <f>IF(ISBLANK(INDEX('Policy Characteristics'!D:D,MATCH($C1368,'Policy Characteristics'!$C:$C,0))),"",INDEX('Policy Characteristics'!D:D,MATCH($C1368,'Policy Characteristics'!$C:$C,0)))</f>
        <v>Industry Energy Efficiency Standards</v>
      </c>
      <c r="K1368" s="176" t="str">
        <f>IF(ISBLANK(INDEX('Policy Characteristics'!E:E,MATCH($C1368,'Policy Characteristics'!$C:$C,0))),"",INDEX('Policy Characteristics'!E:E,MATCH($C1368,'Policy Characteristics'!$C:$C,0)))</f>
        <v>indst efficiency standards</v>
      </c>
      <c r="L1368" s="176">
        <f>IF(ISBLANK(INDEX('Policy Characteristics'!F:F,MATCH($C1368,'Policy Characteristics'!$C:$C,0))),"",INDEX('Policy Characteristics'!F:F,MATCH($C1368,'Policy Characteristics'!$C:$C,0)))</f>
        <v>0</v>
      </c>
      <c r="M1368" s="176">
        <f>IF(ISBLANK(INDEX('Policy Characteristics'!G:G,MATCH($C1368,'Policy Characteristics'!$C:$C,0))),"",INDEX('Policy Characteristics'!G:G,MATCH($C1368,'Policy Characteristics'!$C:$C,0)))</f>
        <v>0.25</v>
      </c>
      <c r="N1368" s="176">
        <f>IF(ISBLANK(INDEX('Policy Characteristics'!H:H,MATCH($C1368,'Policy Characteristics'!$C:$C,0))),"",INDEX('Policy Characteristics'!H:H,MATCH($C1368,'Policy Characteristics'!$C:$C,0)))</f>
        <v>0.01</v>
      </c>
      <c r="O1368" s="176" t="str">
        <f>IF(ISBLANK(INDEX('Policy Characteristics'!I:I,MATCH($C1368,'Policy Characteristics'!$C:$C,0))),"",INDEX('Policy Characteristics'!I:I,MATCH($C1368,'Policy Characteristics'!$C:$C,0)))</f>
        <v>% reduction in energy use</v>
      </c>
      <c r="P1368" s="176" t="str">
        <f>IF(ISBLANK(INDEX('Policy Characteristics'!J:J,MATCH($C1368,'Policy Characteristics'!$C:$C,0))),"",INDEX('Policy Characteristics'!J:J,MATCH($C1368,'Policy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8" s="176" t="str">
        <f>IF(ISBLANK(INDEX('Policy Characteristics'!K:K,MATCH($C1368,'Policy Characteristics'!$C:$C,0))),"",INDEX('Policy Characteristics'!K:K,MATCH($C1368,'Policy Characteristics'!$C:$C,0)))</f>
        <v>industry-ag-main.html#eff-stds</v>
      </c>
      <c r="R1368" s="176" t="str">
        <f>IF(ISBLANK(INDEX('Policy Characteristics'!L:L,MATCH($C1368,'Policy Characteristics'!$C:$C,0))),"",INDEX('Policy Characteristics'!L:L,MATCH($C1368,'Policy Characteristics'!$C:$C,0)))</f>
        <v>industry-energy-efficiency-standards.html</v>
      </c>
    </row>
    <row r="1369" spans="1:18" s="4" customFormat="1" x14ac:dyDescent="0.25">
      <c r="A1369" s="176" t="str">
        <f>IF(ISBLANK(INDEX('Policy Characteristics'!A:A,MATCH($C1369,'Policy Characteristics'!$C:$C,0))),"",INDEX('Policy Characteristics'!A:A,MATCH($C1369,'Policy Characteristics'!$C:$C,0)))</f>
        <v>Industry</v>
      </c>
      <c r="B1369" s="184" t="str">
        <f>IF(ISBLANK(INDEX('Policy Characteristics'!B:B,MATCH($C1369,'Policy Characteristics'!$C:$C,0))),"",INDEX('Policy Characteristics'!B:B,MATCH($C1369,'Policy Characteristics'!$C:$C,0)))</f>
        <v>Industry Energy Efficiency Standards</v>
      </c>
      <c r="C1369" s="176" t="str">
        <f t="shared" si="49"/>
        <v>Percentage Improvement in Eqpt Efficiency Standards above BAU</v>
      </c>
      <c r="D1369" s="6" t="s">
        <v>1940</v>
      </c>
      <c r="E1369" s="47" t="s">
        <v>1280</v>
      </c>
      <c r="F1369" t="s">
        <v>1904</v>
      </c>
      <c r="G1369" s="47" t="s">
        <v>1286</v>
      </c>
      <c r="H1369" s="44">
        <v>1038</v>
      </c>
      <c r="I1369" s="197" t="s">
        <v>43</v>
      </c>
      <c r="J1369" s="177" t="str">
        <f>IF(ISBLANK(INDEX('Policy Characteristics'!D:D,MATCH($C1369,'Policy Characteristics'!$C:$C,0))),"",INDEX('Policy Characteristics'!D:D,MATCH($C1369,'Policy Characteristics'!$C:$C,0)))</f>
        <v>Industry Energy Efficiency Standards</v>
      </c>
      <c r="K1369" s="176" t="str">
        <f>IF(ISBLANK(INDEX('Policy Characteristics'!E:E,MATCH($C1369,'Policy Characteristics'!$C:$C,0))),"",INDEX('Policy Characteristics'!E:E,MATCH($C1369,'Policy Characteristics'!$C:$C,0)))</f>
        <v>indst efficiency standards</v>
      </c>
      <c r="L1369" s="176">
        <f>IF(ISBLANK(INDEX('Policy Characteristics'!F:F,MATCH($C1369,'Policy Characteristics'!$C:$C,0))),"",INDEX('Policy Characteristics'!F:F,MATCH($C1369,'Policy Characteristics'!$C:$C,0)))</f>
        <v>0</v>
      </c>
      <c r="M1369" s="176">
        <f>IF(ISBLANK(INDEX('Policy Characteristics'!G:G,MATCH($C1369,'Policy Characteristics'!$C:$C,0))),"",INDEX('Policy Characteristics'!G:G,MATCH($C1369,'Policy Characteristics'!$C:$C,0)))</f>
        <v>0.25</v>
      </c>
      <c r="N1369" s="176">
        <f>IF(ISBLANK(INDEX('Policy Characteristics'!H:H,MATCH($C1369,'Policy Characteristics'!$C:$C,0))),"",INDEX('Policy Characteristics'!H:H,MATCH($C1369,'Policy Characteristics'!$C:$C,0)))</f>
        <v>0.01</v>
      </c>
      <c r="O1369" s="176" t="str">
        <f>IF(ISBLANK(INDEX('Policy Characteristics'!I:I,MATCH($C1369,'Policy Characteristics'!$C:$C,0))),"",INDEX('Policy Characteristics'!I:I,MATCH($C1369,'Policy Characteristics'!$C:$C,0)))</f>
        <v>% reduction in energy use</v>
      </c>
      <c r="P1369" s="176" t="str">
        <f>IF(ISBLANK(INDEX('Policy Characteristics'!J:J,MATCH($C1369,'Policy Characteristics'!$C:$C,0))),"",INDEX('Policy Characteristics'!J:J,MATCH($C1369,'Policy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9" s="176" t="str">
        <f>IF(ISBLANK(INDEX('Policy Characteristics'!K:K,MATCH($C1369,'Policy Characteristics'!$C:$C,0))),"",INDEX('Policy Characteristics'!K:K,MATCH($C1369,'Policy Characteristics'!$C:$C,0)))</f>
        <v>industry-ag-main.html#eff-stds</v>
      </c>
      <c r="R1369" s="176" t="str">
        <f>IF(ISBLANK(INDEX('Policy Characteristics'!L:L,MATCH($C1369,'Policy Characteristics'!$C:$C,0))),"",INDEX('Policy Characteristics'!L:L,MATCH($C1369,'Policy Characteristics'!$C:$C,0)))</f>
        <v>industry-energy-efficiency-standards.html</v>
      </c>
    </row>
    <row r="1370" spans="1:18" s="4" customFormat="1" x14ac:dyDescent="0.25">
      <c r="A1370" s="176" t="str">
        <f>IF(ISBLANK(INDEX('Policy Characteristics'!A:A,MATCH($C1370,'Policy Characteristics'!$C:$C,0))),"",INDEX('Policy Characteristics'!A:A,MATCH($C1370,'Policy Characteristics'!$C:$C,0)))</f>
        <v>Industry</v>
      </c>
      <c r="B1370" s="184" t="str">
        <f>IF(ISBLANK(INDEX('Policy Characteristics'!B:B,MATCH($C1370,'Policy Characteristics'!$C:$C,0))),"",INDEX('Policy Characteristics'!B:B,MATCH($C1370,'Policy Characteristics'!$C:$C,0)))</f>
        <v>Industry Energy Efficiency Standards</v>
      </c>
      <c r="C1370" s="176" t="str">
        <f t="shared" si="49"/>
        <v>Percentage Improvement in Eqpt Efficiency Standards above BAU</v>
      </c>
      <c r="D1370" s="6" t="s">
        <v>1940</v>
      </c>
      <c r="E1370" s="47" t="s">
        <v>1281</v>
      </c>
      <c r="F1370" t="s">
        <v>1904</v>
      </c>
      <c r="G1370" s="47" t="s">
        <v>1289</v>
      </c>
      <c r="H1370" s="44">
        <v>1039</v>
      </c>
      <c r="I1370" s="197" t="s">
        <v>43</v>
      </c>
      <c r="J1370" s="177" t="str">
        <f>IF(ISBLANK(INDEX('Policy Characteristics'!D:D,MATCH($C1370,'Policy Characteristics'!$C:$C,0))),"",INDEX('Policy Characteristics'!D:D,MATCH($C1370,'Policy Characteristics'!$C:$C,0)))</f>
        <v>Industry Energy Efficiency Standards</v>
      </c>
      <c r="K1370" s="176" t="str">
        <f>IF(ISBLANK(INDEX('Policy Characteristics'!E:E,MATCH($C1370,'Policy Characteristics'!$C:$C,0))),"",INDEX('Policy Characteristics'!E:E,MATCH($C1370,'Policy Characteristics'!$C:$C,0)))</f>
        <v>indst efficiency standards</v>
      </c>
      <c r="L1370" s="176">
        <f>IF(ISBLANK(INDEX('Policy Characteristics'!F:F,MATCH($C1370,'Policy Characteristics'!$C:$C,0))),"",INDEX('Policy Characteristics'!F:F,MATCH($C1370,'Policy Characteristics'!$C:$C,0)))</f>
        <v>0</v>
      </c>
      <c r="M1370" s="176">
        <f>IF(ISBLANK(INDEX('Policy Characteristics'!G:G,MATCH($C1370,'Policy Characteristics'!$C:$C,0))),"",INDEX('Policy Characteristics'!G:G,MATCH($C1370,'Policy Characteristics'!$C:$C,0)))</f>
        <v>0.25</v>
      </c>
      <c r="N1370" s="176">
        <f>IF(ISBLANK(INDEX('Policy Characteristics'!H:H,MATCH($C1370,'Policy Characteristics'!$C:$C,0))),"",INDEX('Policy Characteristics'!H:H,MATCH($C1370,'Policy Characteristics'!$C:$C,0)))</f>
        <v>0.01</v>
      </c>
      <c r="O1370" s="176" t="str">
        <f>IF(ISBLANK(INDEX('Policy Characteristics'!I:I,MATCH($C1370,'Policy Characteristics'!$C:$C,0))),"",INDEX('Policy Characteristics'!I:I,MATCH($C1370,'Policy Characteristics'!$C:$C,0)))</f>
        <v>% reduction in energy use</v>
      </c>
      <c r="P1370" s="176" t="str">
        <f>IF(ISBLANK(INDEX('Policy Characteristics'!J:J,MATCH($C1370,'Policy Characteristics'!$C:$C,0))),"",INDEX('Policy Characteristics'!J:J,MATCH($C1370,'Policy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0" s="176" t="str">
        <f>IF(ISBLANK(INDEX('Policy Characteristics'!K:K,MATCH($C1370,'Policy Characteristics'!$C:$C,0))),"",INDEX('Policy Characteristics'!K:K,MATCH($C1370,'Policy Characteristics'!$C:$C,0)))</f>
        <v>industry-ag-main.html#eff-stds</v>
      </c>
      <c r="R1370" s="176" t="str">
        <f>IF(ISBLANK(INDEX('Policy Characteristics'!L:L,MATCH($C1370,'Policy Characteristics'!$C:$C,0))),"",INDEX('Policy Characteristics'!L:L,MATCH($C1370,'Policy Characteristics'!$C:$C,0)))</f>
        <v>industry-energy-efficiency-standards.html</v>
      </c>
    </row>
    <row r="1371" spans="1:18" s="4" customFormat="1" x14ac:dyDescent="0.25">
      <c r="A1371" s="176" t="str">
        <f>IF(ISBLANK(INDEX('Policy Characteristics'!A:A,MATCH($C1371,'Policy Characteristics'!$C:$C,0))),"",INDEX('Policy Characteristics'!A:A,MATCH($C1371,'Policy Characteristics'!$C:$C,0)))</f>
        <v>Industry</v>
      </c>
      <c r="B1371" s="184" t="str">
        <f>IF(ISBLANK(INDEX('Policy Characteristics'!B:B,MATCH($C1371,'Policy Characteristics'!$C:$C,0))),"",INDEX('Policy Characteristics'!B:B,MATCH($C1371,'Policy Characteristics'!$C:$C,0)))</f>
        <v>Industry Energy Efficiency Standards</v>
      </c>
      <c r="C1371" s="176" t="str">
        <f t="shared" si="49"/>
        <v>Percentage Improvement in Eqpt Efficiency Standards above BAU</v>
      </c>
      <c r="D1371" s="6" t="s">
        <v>1940</v>
      </c>
      <c r="E1371" s="47" t="s">
        <v>1282</v>
      </c>
      <c r="F1371" t="s">
        <v>1904</v>
      </c>
      <c r="G1371" s="47" t="s">
        <v>1290</v>
      </c>
      <c r="H1371" s="44">
        <v>1040</v>
      </c>
      <c r="I1371" s="197" t="s">
        <v>43</v>
      </c>
      <c r="J1371" s="177" t="str">
        <f>IF(ISBLANK(INDEX('Policy Characteristics'!D:D,MATCH($C1371,'Policy Characteristics'!$C:$C,0))),"",INDEX('Policy Characteristics'!D:D,MATCH($C1371,'Policy Characteristics'!$C:$C,0)))</f>
        <v>Industry Energy Efficiency Standards</v>
      </c>
      <c r="K1371" s="176" t="str">
        <f>IF(ISBLANK(INDEX('Policy Characteristics'!E:E,MATCH($C1371,'Policy Characteristics'!$C:$C,0))),"",INDEX('Policy Characteristics'!E:E,MATCH($C1371,'Policy Characteristics'!$C:$C,0)))</f>
        <v>indst efficiency standards</v>
      </c>
      <c r="L1371" s="176">
        <f>IF(ISBLANK(INDEX('Policy Characteristics'!F:F,MATCH($C1371,'Policy Characteristics'!$C:$C,0))),"",INDEX('Policy Characteristics'!F:F,MATCH($C1371,'Policy Characteristics'!$C:$C,0)))</f>
        <v>0</v>
      </c>
      <c r="M1371" s="176">
        <f>IF(ISBLANK(INDEX('Policy Characteristics'!G:G,MATCH($C1371,'Policy Characteristics'!$C:$C,0))),"",INDEX('Policy Characteristics'!G:G,MATCH($C1371,'Policy Characteristics'!$C:$C,0)))</f>
        <v>0.25</v>
      </c>
      <c r="N1371" s="176">
        <f>IF(ISBLANK(INDEX('Policy Characteristics'!H:H,MATCH($C1371,'Policy Characteristics'!$C:$C,0))),"",INDEX('Policy Characteristics'!H:H,MATCH($C1371,'Policy Characteristics'!$C:$C,0)))</f>
        <v>0.01</v>
      </c>
      <c r="O1371" s="176" t="str">
        <f>IF(ISBLANK(INDEX('Policy Characteristics'!I:I,MATCH($C1371,'Policy Characteristics'!$C:$C,0))),"",INDEX('Policy Characteristics'!I:I,MATCH($C1371,'Policy Characteristics'!$C:$C,0)))</f>
        <v>% reduction in energy use</v>
      </c>
      <c r="P1371" s="176" t="str">
        <f>IF(ISBLANK(INDEX('Policy Characteristics'!J:J,MATCH($C1371,'Policy Characteristics'!$C:$C,0))),"",INDEX('Policy Characteristics'!J:J,MATCH($C1371,'Policy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1" s="176" t="str">
        <f>IF(ISBLANK(INDEX('Policy Characteristics'!K:K,MATCH($C1371,'Policy Characteristics'!$C:$C,0))),"",INDEX('Policy Characteristics'!K:K,MATCH($C1371,'Policy Characteristics'!$C:$C,0)))</f>
        <v>industry-ag-main.html#eff-stds</v>
      </c>
      <c r="R1371" s="176" t="str">
        <f>IF(ISBLANK(INDEX('Policy Characteristics'!L:L,MATCH($C1371,'Policy Characteristics'!$C:$C,0))),"",INDEX('Policy Characteristics'!L:L,MATCH($C1371,'Policy Characteristics'!$C:$C,0)))</f>
        <v>industry-energy-efficiency-standards.html</v>
      </c>
    </row>
    <row r="1372" spans="1:18" s="4" customFormat="1" x14ac:dyDescent="0.25">
      <c r="A1372" s="176" t="str">
        <f>IF(ISBLANK(INDEX('Policy Characteristics'!A:A,MATCH($C1372,'Policy Characteristics'!$C:$C,0))),"",INDEX('Policy Characteristics'!A:A,MATCH($C1372,'Policy Characteristics'!$C:$C,0)))</f>
        <v>Industry</v>
      </c>
      <c r="B1372" s="184" t="str">
        <f>IF(ISBLANK(INDEX('Policy Characteristics'!B:B,MATCH($C1372,'Policy Characteristics'!$C:$C,0))),"",INDEX('Policy Characteristics'!B:B,MATCH($C1372,'Policy Characteristics'!$C:$C,0)))</f>
        <v>Industry Energy Efficiency Standards</v>
      </c>
      <c r="C1372" s="176" t="str">
        <f t="shared" si="49"/>
        <v>Percentage Improvement in Eqpt Efficiency Standards above BAU</v>
      </c>
      <c r="D1372" s="6" t="s">
        <v>1940</v>
      </c>
      <c r="E1372" s="47" t="s">
        <v>1283</v>
      </c>
      <c r="F1372" t="s">
        <v>1904</v>
      </c>
      <c r="G1372" s="47" t="s">
        <v>1287</v>
      </c>
      <c r="H1372" s="44">
        <v>1041</v>
      </c>
      <c r="I1372" s="197" t="s">
        <v>43</v>
      </c>
      <c r="J1372" s="177" t="str">
        <f>IF(ISBLANK(INDEX('Policy Characteristics'!D:D,MATCH($C1372,'Policy Characteristics'!$C:$C,0))),"",INDEX('Policy Characteristics'!D:D,MATCH($C1372,'Policy Characteristics'!$C:$C,0)))</f>
        <v>Industry Energy Efficiency Standards</v>
      </c>
      <c r="K1372" s="176" t="str">
        <f>IF(ISBLANK(INDEX('Policy Characteristics'!E:E,MATCH($C1372,'Policy Characteristics'!$C:$C,0))),"",INDEX('Policy Characteristics'!E:E,MATCH($C1372,'Policy Characteristics'!$C:$C,0)))</f>
        <v>indst efficiency standards</v>
      </c>
      <c r="L1372" s="176">
        <f>IF(ISBLANK(INDEX('Policy Characteristics'!F:F,MATCH($C1372,'Policy Characteristics'!$C:$C,0))),"",INDEX('Policy Characteristics'!F:F,MATCH($C1372,'Policy Characteristics'!$C:$C,0)))</f>
        <v>0</v>
      </c>
      <c r="M1372" s="176">
        <f>IF(ISBLANK(INDEX('Policy Characteristics'!G:G,MATCH($C1372,'Policy Characteristics'!$C:$C,0))),"",INDEX('Policy Characteristics'!G:G,MATCH($C1372,'Policy Characteristics'!$C:$C,0)))</f>
        <v>0.25</v>
      </c>
      <c r="N1372" s="176">
        <f>IF(ISBLANK(INDEX('Policy Characteristics'!H:H,MATCH($C1372,'Policy Characteristics'!$C:$C,0))),"",INDEX('Policy Characteristics'!H:H,MATCH($C1372,'Policy Characteristics'!$C:$C,0)))</f>
        <v>0.01</v>
      </c>
      <c r="O1372" s="176" t="str">
        <f>IF(ISBLANK(INDEX('Policy Characteristics'!I:I,MATCH($C1372,'Policy Characteristics'!$C:$C,0))),"",INDEX('Policy Characteristics'!I:I,MATCH($C1372,'Policy Characteristics'!$C:$C,0)))</f>
        <v>% reduction in energy use</v>
      </c>
      <c r="P1372" s="176" t="str">
        <f>IF(ISBLANK(INDEX('Policy Characteristics'!J:J,MATCH($C1372,'Policy Characteristics'!$C:$C,0))),"",INDEX('Policy Characteristics'!J:J,MATCH($C1372,'Policy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2" s="176" t="str">
        <f>IF(ISBLANK(INDEX('Policy Characteristics'!K:K,MATCH($C1372,'Policy Characteristics'!$C:$C,0))),"",INDEX('Policy Characteristics'!K:K,MATCH($C1372,'Policy Characteristics'!$C:$C,0)))</f>
        <v>industry-ag-main.html#eff-stds</v>
      </c>
      <c r="R1372" s="176" t="str">
        <f>IF(ISBLANK(INDEX('Policy Characteristics'!L:L,MATCH($C1372,'Policy Characteristics'!$C:$C,0))),"",INDEX('Policy Characteristics'!L:L,MATCH($C1372,'Policy Characteristics'!$C:$C,0)))</f>
        <v>industry-energy-efficiency-standards.html</v>
      </c>
    </row>
    <row r="1373" spans="1:18" s="4" customFormat="1" x14ac:dyDescent="0.25">
      <c r="A1373" s="176" t="str">
        <f>IF(ISBLANK(INDEX('Policy Characteristics'!A:A,MATCH($C1373,'Policy Characteristics'!$C:$C,0))),"",INDEX('Policy Characteristics'!A:A,MATCH($C1373,'Policy Characteristics'!$C:$C,0)))</f>
        <v>Industry</v>
      </c>
      <c r="B1373" s="184" t="str">
        <f>IF(ISBLANK(INDEX('Policy Characteristics'!B:B,MATCH($C1373,'Policy Characteristics'!$C:$C,0))),"",INDEX('Policy Characteristics'!B:B,MATCH($C1373,'Policy Characteristics'!$C:$C,0)))</f>
        <v>Industry Energy Efficiency Standards</v>
      </c>
      <c r="C1373" s="176" t="str">
        <f t="shared" si="49"/>
        <v>Percentage Improvement in Eqpt Efficiency Standards above BAU</v>
      </c>
      <c r="D1373" s="6" t="s">
        <v>1940</v>
      </c>
      <c r="E1373" s="47" t="s">
        <v>1284</v>
      </c>
      <c r="F1373" t="s">
        <v>1904</v>
      </c>
      <c r="G1373" s="47" t="s">
        <v>1288</v>
      </c>
      <c r="H1373" s="44">
        <v>1042</v>
      </c>
      <c r="I1373" s="197" t="s">
        <v>44</v>
      </c>
      <c r="J1373" s="177" t="str">
        <f>IF(ISBLANK(INDEX('Policy Characteristics'!D:D,MATCH($C1373,'Policy Characteristics'!$C:$C,0))),"",INDEX('Policy Characteristics'!D:D,MATCH($C1373,'Policy Characteristics'!$C:$C,0)))</f>
        <v>Industry Energy Efficiency Standards</v>
      </c>
      <c r="K1373" s="176" t="str">
        <f>IF(ISBLANK(INDEX('Policy Characteristics'!E:E,MATCH($C1373,'Policy Characteristics'!$C:$C,0))),"",INDEX('Policy Characteristics'!E:E,MATCH($C1373,'Policy Characteristics'!$C:$C,0)))</f>
        <v>indst efficiency standards</v>
      </c>
      <c r="L1373" s="176">
        <f>IF(ISBLANK(INDEX('Policy Characteristics'!F:F,MATCH($C1373,'Policy Characteristics'!$C:$C,0))),"",INDEX('Policy Characteristics'!F:F,MATCH($C1373,'Policy Characteristics'!$C:$C,0)))</f>
        <v>0</v>
      </c>
      <c r="M1373" s="176">
        <f>IF(ISBLANK(INDEX('Policy Characteristics'!G:G,MATCH($C1373,'Policy Characteristics'!$C:$C,0))),"",INDEX('Policy Characteristics'!G:G,MATCH($C1373,'Policy Characteristics'!$C:$C,0)))</f>
        <v>0.25</v>
      </c>
      <c r="N1373" s="176">
        <f>IF(ISBLANK(INDEX('Policy Characteristics'!H:H,MATCH($C1373,'Policy Characteristics'!$C:$C,0))),"",INDEX('Policy Characteristics'!H:H,MATCH($C1373,'Policy Characteristics'!$C:$C,0)))</f>
        <v>0.01</v>
      </c>
      <c r="O1373" s="176" t="str">
        <f>IF(ISBLANK(INDEX('Policy Characteristics'!I:I,MATCH($C1373,'Policy Characteristics'!$C:$C,0))),"",INDEX('Policy Characteristics'!I:I,MATCH($C1373,'Policy Characteristics'!$C:$C,0)))</f>
        <v>% reduction in energy use</v>
      </c>
      <c r="P1373" s="176" t="str">
        <f>IF(ISBLANK(INDEX('Policy Characteristics'!J:J,MATCH($C1373,'Policy Characteristics'!$C:$C,0))),"",INDEX('Policy Characteristics'!J:J,MATCH($C1373,'Policy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3" s="176" t="str">
        <f>IF(ISBLANK(INDEX('Policy Characteristics'!K:K,MATCH($C1373,'Policy Characteristics'!$C:$C,0))),"",INDEX('Policy Characteristics'!K:K,MATCH($C1373,'Policy Characteristics'!$C:$C,0)))</f>
        <v>industry-ag-main.html#eff-stds</v>
      </c>
      <c r="R1373" s="176" t="str">
        <f>IF(ISBLANK(INDEX('Policy Characteristics'!L:L,MATCH($C1373,'Policy Characteristics'!$C:$C,0))),"",INDEX('Policy Characteristics'!L:L,MATCH($C1373,'Policy Characteristics'!$C:$C,0)))</f>
        <v>industry-energy-efficiency-standards.html</v>
      </c>
    </row>
    <row r="1374" spans="1:18" s="4" customFormat="1" x14ac:dyDescent="0.25">
      <c r="A1374" s="176" t="str">
        <f>IF(ISBLANK(INDEX('Policy Characteristics'!A:A,MATCH($C1374,'Policy Characteristics'!$C:$C,0))),"",INDEX('Policy Characteristics'!A:A,MATCH($C1374,'Policy Characteristics'!$C:$C,0)))</f>
        <v>Industry</v>
      </c>
      <c r="B1374" s="184" t="str">
        <f>IF(ISBLANK(INDEX('Policy Characteristics'!B:B,MATCH($C1374,'Policy Characteristics'!$C:$C,0))),"",INDEX('Policy Characteristics'!B:B,MATCH($C1374,'Policy Characteristics'!$C:$C,0)))</f>
        <v>Industry Energy Efficiency Standards</v>
      </c>
      <c r="C1374" s="176" t="str">
        <f t="shared" si="49"/>
        <v>Percentage Improvement in Eqpt Efficiency Standards above BAU</v>
      </c>
      <c r="D1374" s="6" t="s">
        <v>1940</v>
      </c>
      <c r="E1374" s="47" t="s">
        <v>1285</v>
      </c>
      <c r="F1374" t="s">
        <v>1904</v>
      </c>
      <c r="G1374" s="47" t="s">
        <v>1291</v>
      </c>
      <c r="H1374" s="44">
        <v>1043</v>
      </c>
      <c r="I1374" s="197" t="s">
        <v>44</v>
      </c>
      <c r="J1374" s="177" t="str">
        <f>IF(ISBLANK(INDEX('Policy Characteristics'!D:D,MATCH($C1374,'Policy Characteristics'!$C:$C,0))),"",INDEX('Policy Characteristics'!D:D,MATCH($C1374,'Policy Characteristics'!$C:$C,0)))</f>
        <v>Industry Energy Efficiency Standards</v>
      </c>
      <c r="K1374" s="176" t="str">
        <f>IF(ISBLANK(INDEX('Policy Characteristics'!E:E,MATCH($C1374,'Policy Characteristics'!$C:$C,0))),"",INDEX('Policy Characteristics'!E:E,MATCH($C1374,'Policy Characteristics'!$C:$C,0)))</f>
        <v>indst efficiency standards</v>
      </c>
      <c r="L1374" s="176">
        <f>IF(ISBLANK(INDEX('Policy Characteristics'!F:F,MATCH($C1374,'Policy Characteristics'!$C:$C,0))),"",INDEX('Policy Characteristics'!F:F,MATCH($C1374,'Policy Characteristics'!$C:$C,0)))</f>
        <v>0</v>
      </c>
      <c r="M1374" s="176">
        <f>IF(ISBLANK(INDEX('Policy Characteristics'!G:G,MATCH($C1374,'Policy Characteristics'!$C:$C,0))),"",INDEX('Policy Characteristics'!G:G,MATCH($C1374,'Policy Characteristics'!$C:$C,0)))</f>
        <v>0.25</v>
      </c>
      <c r="N1374" s="176">
        <f>IF(ISBLANK(INDEX('Policy Characteristics'!H:H,MATCH($C1374,'Policy Characteristics'!$C:$C,0))),"",INDEX('Policy Characteristics'!H:H,MATCH($C1374,'Policy Characteristics'!$C:$C,0)))</f>
        <v>0.01</v>
      </c>
      <c r="O1374" s="176" t="str">
        <f>IF(ISBLANK(INDEX('Policy Characteristics'!I:I,MATCH($C1374,'Policy Characteristics'!$C:$C,0))),"",INDEX('Policy Characteristics'!I:I,MATCH($C1374,'Policy Characteristics'!$C:$C,0)))</f>
        <v>% reduction in energy use</v>
      </c>
      <c r="P1374" s="176" t="str">
        <f>IF(ISBLANK(INDEX('Policy Characteristics'!J:J,MATCH($C1374,'Policy Characteristics'!$C:$C,0))),"",INDEX('Policy Characteristics'!J:J,MATCH($C1374,'Policy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4" s="176" t="str">
        <f>IF(ISBLANK(INDEX('Policy Characteristics'!K:K,MATCH($C1374,'Policy Characteristics'!$C:$C,0))),"",INDEX('Policy Characteristics'!K:K,MATCH($C1374,'Policy Characteristics'!$C:$C,0)))</f>
        <v>industry-ag-main.html#eff-stds</v>
      </c>
      <c r="R1374" s="176" t="str">
        <f>IF(ISBLANK(INDEX('Policy Characteristics'!L:L,MATCH($C1374,'Policy Characteristics'!$C:$C,0))),"",INDEX('Policy Characteristics'!L:L,MATCH($C1374,'Policy Characteristics'!$C:$C,0)))</f>
        <v>industry-energy-efficiency-standards.html</v>
      </c>
    </row>
    <row r="1375" spans="1:18" s="4" customFormat="1" x14ac:dyDescent="0.25">
      <c r="A1375" s="176" t="str">
        <f>IF(ISBLANK(INDEX('Policy Characteristics'!A:A,MATCH($C1375,'Policy Characteristics'!$C:$C,0))),"",INDEX('Policy Characteristics'!A:A,MATCH($C1375,'Policy Characteristics'!$C:$C,0)))</f>
        <v>Industry</v>
      </c>
      <c r="B1375" s="184" t="str">
        <f>IF(ISBLANK(INDEX('Policy Characteristics'!B:B,MATCH($C1375,'Policy Characteristics'!$C:$C,0))),"",INDEX('Policy Characteristics'!B:B,MATCH($C1375,'Policy Characteristics'!$C:$C,0)))</f>
        <v>Industry Energy Efficiency Standards</v>
      </c>
      <c r="C1375" s="176" t="str">
        <f t="shared" si="49"/>
        <v>Percentage Improvement in Eqpt Efficiency Standards above BAU</v>
      </c>
      <c r="D1375" s="6" t="s">
        <v>1940</v>
      </c>
      <c r="E1375" s="47" t="s">
        <v>1582</v>
      </c>
      <c r="F1375" t="s">
        <v>1904</v>
      </c>
      <c r="G1375" s="47" t="s">
        <v>1585</v>
      </c>
      <c r="H1375" s="44">
        <v>1044</v>
      </c>
      <c r="I1375" s="197" t="s">
        <v>43</v>
      </c>
      <c r="J1375" s="177" t="str">
        <f>IF(ISBLANK(INDEX('Policy Characteristics'!D:D,MATCH($C1375,'Policy Characteristics'!$C:$C,0))),"",INDEX('Policy Characteristics'!D:D,MATCH($C1375,'Policy Characteristics'!$C:$C,0)))</f>
        <v>Industry Energy Efficiency Standards</v>
      </c>
      <c r="K1375" s="176" t="str">
        <f>IF(ISBLANK(INDEX('Policy Characteristics'!E:E,MATCH($C1375,'Policy Characteristics'!$C:$C,0))),"",INDEX('Policy Characteristics'!E:E,MATCH($C1375,'Policy Characteristics'!$C:$C,0)))</f>
        <v>indst efficiency standards</v>
      </c>
      <c r="L1375" s="176">
        <f>IF(ISBLANK(INDEX('Policy Characteristics'!F:F,MATCH($C1375,'Policy Characteristics'!$C:$C,0))),"",INDEX('Policy Characteristics'!F:F,MATCH($C1375,'Policy Characteristics'!$C:$C,0)))</f>
        <v>0</v>
      </c>
      <c r="M1375" s="176">
        <f>IF(ISBLANK(INDEX('Policy Characteristics'!G:G,MATCH($C1375,'Policy Characteristics'!$C:$C,0))),"",INDEX('Policy Characteristics'!G:G,MATCH($C1375,'Policy Characteristics'!$C:$C,0)))</f>
        <v>0.25</v>
      </c>
      <c r="N1375" s="176">
        <f>IF(ISBLANK(INDEX('Policy Characteristics'!H:H,MATCH($C1375,'Policy Characteristics'!$C:$C,0))),"",INDEX('Policy Characteristics'!H:H,MATCH($C1375,'Policy Characteristics'!$C:$C,0)))</f>
        <v>0.01</v>
      </c>
      <c r="O1375" s="176" t="str">
        <f>IF(ISBLANK(INDEX('Policy Characteristics'!I:I,MATCH($C1375,'Policy Characteristics'!$C:$C,0))),"",INDEX('Policy Characteristics'!I:I,MATCH($C1375,'Policy Characteristics'!$C:$C,0)))</f>
        <v>% reduction in energy use</v>
      </c>
      <c r="P1375" s="176" t="str">
        <f>IF(ISBLANK(INDEX('Policy Characteristics'!J:J,MATCH($C1375,'Policy Characteristics'!$C:$C,0))),"",INDEX('Policy Characteristics'!J:J,MATCH($C1375,'Policy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5" s="176" t="str">
        <f>IF(ISBLANK(INDEX('Policy Characteristics'!K:K,MATCH($C1375,'Policy Characteristics'!$C:$C,0))),"",INDEX('Policy Characteristics'!K:K,MATCH($C1375,'Policy Characteristics'!$C:$C,0)))</f>
        <v>industry-ag-main.html#eff-stds</v>
      </c>
      <c r="R1375" s="176" t="str">
        <f>IF(ISBLANK(INDEX('Policy Characteristics'!L:L,MATCH($C1375,'Policy Characteristics'!$C:$C,0))),"",INDEX('Policy Characteristics'!L:L,MATCH($C1375,'Policy Characteristics'!$C:$C,0)))</f>
        <v>industry-energy-efficiency-standards.html</v>
      </c>
    </row>
    <row r="1376" spans="1:18" s="4" customFormat="1" x14ac:dyDescent="0.25">
      <c r="A1376" s="176" t="str">
        <f>IF(ISBLANK(INDEX('Policy Characteristics'!A:A,MATCH($C1376,'Policy Characteristics'!$C:$C,0))),"",INDEX('Policy Characteristics'!A:A,MATCH($C1376,'Policy Characteristics'!$C:$C,0)))</f>
        <v>Industry</v>
      </c>
      <c r="B1376" s="184" t="str">
        <f>IF(ISBLANK(INDEX('Policy Characteristics'!B:B,MATCH($C1376,'Policy Characteristics'!$C:$C,0))),"",INDEX('Policy Characteristics'!B:B,MATCH($C1376,'Policy Characteristics'!$C:$C,0)))</f>
        <v>Industry Energy Efficiency Standards</v>
      </c>
      <c r="C1376" s="176" t="str">
        <f t="shared" si="49"/>
        <v>Percentage Improvement in Eqpt Efficiency Standards above BAU</v>
      </c>
      <c r="D1376" s="6" t="s">
        <v>1940</v>
      </c>
      <c r="E1376" s="47" t="s">
        <v>1583</v>
      </c>
      <c r="F1376" t="s">
        <v>1904</v>
      </c>
      <c r="G1376" s="47" t="s">
        <v>1587</v>
      </c>
      <c r="H1376" s="44">
        <v>1045</v>
      </c>
      <c r="I1376" s="197" t="s">
        <v>44</v>
      </c>
      <c r="J1376" s="177" t="str">
        <f>IF(ISBLANK(INDEX('Policy Characteristics'!D:D,MATCH($C1376,'Policy Characteristics'!$C:$C,0))),"",INDEX('Policy Characteristics'!D:D,MATCH($C1376,'Policy Characteristics'!$C:$C,0)))</f>
        <v>Industry Energy Efficiency Standards</v>
      </c>
      <c r="K1376" s="176" t="str">
        <f>IF(ISBLANK(INDEX('Policy Characteristics'!E:E,MATCH($C1376,'Policy Characteristics'!$C:$C,0))),"",INDEX('Policy Characteristics'!E:E,MATCH($C1376,'Policy Characteristics'!$C:$C,0)))</f>
        <v>indst efficiency standards</v>
      </c>
      <c r="L1376" s="176">
        <f>IF(ISBLANK(INDEX('Policy Characteristics'!F:F,MATCH($C1376,'Policy Characteristics'!$C:$C,0))),"",INDEX('Policy Characteristics'!F:F,MATCH($C1376,'Policy Characteristics'!$C:$C,0)))</f>
        <v>0</v>
      </c>
      <c r="M1376" s="176">
        <f>IF(ISBLANK(INDEX('Policy Characteristics'!G:G,MATCH($C1376,'Policy Characteristics'!$C:$C,0))),"",INDEX('Policy Characteristics'!G:G,MATCH($C1376,'Policy Characteristics'!$C:$C,0)))</f>
        <v>0.25</v>
      </c>
      <c r="N1376" s="176">
        <f>IF(ISBLANK(INDEX('Policy Characteristics'!H:H,MATCH($C1376,'Policy Characteristics'!$C:$C,0))),"",INDEX('Policy Characteristics'!H:H,MATCH($C1376,'Policy Characteristics'!$C:$C,0)))</f>
        <v>0.01</v>
      </c>
      <c r="O1376" s="176" t="str">
        <f>IF(ISBLANK(INDEX('Policy Characteristics'!I:I,MATCH($C1376,'Policy Characteristics'!$C:$C,0))),"",INDEX('Policy Characteristics'!I:I,MATCH($C1376,'Policy Characteristics'!$C:$C,0)))</f>
        <v>% reduction in energy use</v>
      </c>
      <c r="P1376" s="176" t="str">
        <f>IF(ISBLANK(INDEX('Policy Characteristics'!J:J,MATCH($C1376,'Policy Characteristics'!$C:$C,0))),"",INDEX('Policy Characteristics'!J:J,MATCH($C1376,'Policy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6" s="176" t="str">
        <f>IF(ISBLANK(INDEX('Policy Characteristics'!K:K,MATCH($C1376,'Policy Characteristics'!$C:$C,0))),"",INDEX('Policy Characteristics'!K:K,MATCH($C1376,'Policy Characteristics'!$C:$C,0)))</f>
        <v>industry-ag-main.html#eff-stds</v>
      </c>
      <c r="R1376" s="176" t="str">
        <f>IF(ISBLANK(INDEX('Policy Characteristics'!L:L,MATCH($C1376,'Policy Characteristics'!$C:$C,0))),"",INDEX('Policy Characteristics'!L:L,MATCH($C1376,'Policy Characteristics'!$C:$C,0)))</f>
        <v>industry-energy-efficiency-standards.html</v>
      </c>
    </row>
    <row r="1377" spans="1:18" s="4" customFormat="1" x14ac:dyDescent="0.25">
      <c r="A1377" s="176" t="str">
        <f>IF(ISBLANK(INDEX('Policy Characteristics'!A:A,MATCH($C1377,'Policy Characteristics'!$C:$C,0))),"",INDEX('Policy Characteristics'!A:A,MATCH($C1377,'Policy Characteristics'!$C:$C,0)))</f>
        <v>Industry</v>
      </c>
      <c r="B1377" s="184" t="str">
        <f>IF(ISBLANK(INDEX('Policy Characteristics'!B:B,MATCH($C1377,'Policy Characteristics'!$C:$C,0))),"",INDEX('Policy Characteristics'!B:B,MATCH($C1377,'Policy Characteristics'!$C:$C,0)))</f>
        <v>Industry Energy Efficiency Standards</v>
      </c>
      <c r="C1377" s="176" t="str">
        <f t="shared" si="49"/>
        <v>Percentage Improvement in Eqpt Efficiency Standards above BAU</v>
      </c>
      <c r="D1377" s="6" t="s">
        <v>1940</v>
      </c>
      <c r="E1377" s="47" t="s">
        <v>1584</v>
      </c>
      <c r="F1377" t="s">
        <v>1904</v>
      </c>
      <c r="G1377" s="47" t="s">
        <v>1588</v>
      </c>
      <c r="H1377" s="44">
        <v>1046</v>
      </c>
      <c r="I1377" s="197" t="s">
        <v>44</v>
      </c>
      <c r="J1377" s="177" t="str">
        <f>IF(ISBLANK(INDEX('Policy Characteristics'!D:D,MATCH($C1377,'Policy Characteristics'!$C:$C,0))),"",INDEX('Policy Characteristics'!D:D,MATCH($C1377,'Policy Characteristics'!$C:$C,0)))</f>
        <v>Industry Energy Efficiency Standards</v>
      </c>
      <c r="K1377" s="176" t="str">
        <f>IF(ISBLANK(INDEX('Policy Characteristics'!E:E,MATCH($C1377,'Policy Characteristics'!$C:$C,0))),"",INDEX('Policy Characteristics'!E:E,MATCH($C1377,'Policy Characteristics'!$C:$C,0)))</f>
        <v>indst efficiency standards</v>
      </c>
      <c r="L1377" s="176">
        <f>IF(ISBLANK(INDEX('Policy Characteristics'!F:F,MATCH($C1377,'Policy Characteristics'!$C:$C,0))),"",INDEX('Policy Characteristics'!F:F,MATCH($C1377,'Policy Characteristics'!$C:$C,0)))</f>
        <v>0</v>
      </c>
      <c r="M1377" s="176">
        <f>IF(ISBLANK(INDEX('Policy Characteristics'!G:G,MATCH($C1377,'Policy Characteristics'!$C:$C,0))),"",INDEX('Policy Characteristics'!G:G,MATCH($C1377,'Policy Characteristics'!$C:$C,0)))</f>
        <v>0.25</v>
      </c>
      <c r="N1377" s="176">
        <f>IF(ISBLANK(INDEX('Policy Characteristics'!H:H,MATCH($C1377,'Policy Characteristics'!$C:$C,0))),"",INDEX('Policy Characteristics'!H:H,MATCH($C1377,'Policy Characteristics'!$C:$C,0)))</f>
        <v>0.01</v>
      </c>
      <c r="O1377" s="176" t="str">
        <f>IF(ISBLANK(INDEX('Policy Characteristics'!I:I,MATCH($C1377,'Policy Characteristics'!$C:$C,0))),"",INDEX('Policy Characteristics'!I:I,MATCH($C1377,'Policy Characteristics'!$C:$C,0)))</f>
        <v>% reduction in energy use</v>
      </c>
      <c r="P1377" s="176" t="str">
        <f>IF(ISBLANK(INDEX('Policy Characteristics'!J:J,MATCH($C1377,'Policy Characteristics'!$C:$C,0))),"",INDEX('Policy Characteristics'!J:J,MATCH($C1377,'Policy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7" s="176" t="str">
        <f>IF(ISBLANK(INDEX('Policy Characteristics'!K:K,MATCH($C1377,'Policy Characteristics'!$C:$C,0))),"",INDEX('Policy Characteristics'!K:K,MATCH($C1377,'Policy Characteristics'!$C:$C,0)))</f>
        <v>industry-ag-main.html#eff-stds</v>
      </c>
      <c r="R1377" s="176" t="str">
        <f>IF(ISBLANK(INDEX('Policy Characteristics'!L:L,MATCH($C1377,'Policy Characteristics'!$C:$C,0))),"",INDEX('Policy Characteristics'!L:L,MATCH($C1377,'Policy Characteristics'!$C:$C,0)))</f>
        <v>industry-energy-efficiency-standards.html</v>
      </c>
    </row>
    <row r="1378" spans="1:18" s="4" customFormat="1" x14ac:dyDescent="0.25">
      <c r="A1378" s="176" t="str">
        <f>IF(ISBLANK(INDEX('Policy Characteristics'!A:A,MATCH($C1378,'Policy Characteristics'!$C:$C,0))),"",INDEX('Policy Characteristics'!A:A,MATCH($C1378,'Policy Characteristics'!$C:$C,0)))</f>
        <v>Industry</v>
      </c>
      <c r="B1378" s="184" t="str">
        <f>IF(ISBLANK(INDEX('Policy Characteristics'!B:B,MATCH($C1378,'Policy Characteristics'!$C:$C,0))),"",INDEX('Policy Characteristics'!B:B,MATCH($C1378,'Policy Characteristics'!$C:$C,0)))</f>
        <v>Industry Energy Efficiency Standards</v>
      </c>
      <c r="C1378" s="176" t="str">
        <f t="shared" si="49"/>
        <v>Percentage Improvement in Eqpt Efficiency Standards above BAU</v>
      </c>
      <c r="D1378" s="6" t="s">
        <v>1940</v>
      </c>
      <c r="E1378" s="47" t="s">
        <v>1581</v>
      </c>
      <c r="F1378" t="s">
        <v>1904</v>
      </c>
      <c r="G1378" s="47" t="s">
        <v>1586</v>
      </c>
      <c r="H1378" s="44">
        <v>1047</v>
      </c>
      <c r="I1378" s="197" t="s">
        <v>44</v>
      </c>
      <c r="J1378" s="177" t="str">
        <f>IF(ISBLANK(INDEX('Policy Characteristics'!D:D,MATCH($C1378,'Policy Characteristics'!$C:$C,0))),"",INDEX('Policy Characteristics'!D:D,MATCH($C1378,'Policy Characteristics'!$C:$C,0)))</f>
        <v>Industry Energy Efficiency Standards</v>
      </c>
      <c r="K1378" s="176" t="str">
        <f>IF(ISBLANK(INDEX('Policy Characteristics'!E:E,MATCH($C1378,'Policy Characteristics'!$C:$C,0))),"",INDEX('Policy Characteristics'!E:E,MATCH($C1378,'Policy Characteristics'!$C:$C,0)))</f>
        <v>indst efficiency standards</v>
      </c>
      <c r="L1378" s="176">
        <f>IF(ISBLANK(INDEX('Policy Characteristics'!F:F,MATCH($C1378,'Policy Characteristics'!$C:$C,0))),"",INDEX('Policy Characteristics'!F:F,MATCH($C1378,'Policy Characteristics'!$C:$C,0)))</f>
        <v>0</v>
      </c>
      <c r="M1378" s="176">
        <f>IF(ISBLANK(INDEX('Policy Characteristics'!G:G,MATCH($C1378,'Policy Characteristics'!$C:$C,0))),"",INDEX('Policy Characteristics'!G:G,MATCH($C1378,'Policy Characteristics'!$C:$C,0)))</f>
        <v>0.25</v>
      </c>
      <c r="N1378" s="176">
        <f>IF(ISBLANK(INDEX('Policy Characteristics'!H:H,MATCH($C1378,'Policy Characteristics'!$C:$C,0))),"",INDEX('Policy Characteristics'!H:H,MATCH($C1378,'Policy Characteristics'!$C:$C,0)))</f>
        <v>0.01</v>
      </c>
      <c r="O1378" s="176" t="str">
        <f>IF(ISBLANK(INDEX('Policy Characteristics'!I:I,MATCH($C1378,'Policy Characteristics'!$C:$C,0))),"",INDEX('Policy Characteristics'!I:I,MATCH($C1378,'Policy Characteristics'!$C:$C,0)))</f>
        <v>% reduction in energy use</v>
      </c>
      <c r="P1378" s="176" t="str">
        <f>IF(ISBLANK(INDEX('Policy Characteristics'!J:J,MATCH($C1378,'Policy Characteristics'!$C:$C,0))),"",INDEX('Policy Characteristics'!J:J,MATCH($C1378,'Policy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8" s="176" t="str">
        <f>IF(ISBLANK(INDEX('Policy Characteristics'!K:K,MATCH($C1378,'Policy Characteristics'!$C:$C,0))),"",INDEX('Policy Characteristics'!K:K,MATCH($C1378,'Policy Characteristics'!$C:$C,0)))</f>
        <v>industry-ag-main.html#eff-stds</v>
      </c>
      <c r="R1378" s="176" t="str">
        <f>IF(ISBLANK(INDEX('Policy Characteristics'!L:L,MATCH($C1378,'Policy Characteristics'!$C:$C,0))),"",INDEX('Policy Characteristics'!L:L,MATCH($C1378,'Policy Characteristics'!$C:$C,0)))</f>
        <v>industry-energy-efficiency-standards.html</v>
      </c>
    </row>
    <row r="1379" spans="1:18" s="4" customFormat="1" x14ac:dyDescent="0.25">
      <c r="A1379" s="176" t="str">
        <f>IF(ISBLANK(INDEX('Policy Characteristics'!A:A,MATCH($C1379,'Policy Characteristics'!$C:$C,0))),"",INDEX('Policy Characteristics'!A:A,MATCH($C1379,'Policy Characteristics'!$C:$C,0)))</f>
        <v>Industry</v>
      </c>
      <c r="B1379" s="184" t="str">
        <f>IF(ISBLANK(INDEX('Policy Characteristics'!B:B,MATCH($C1379,'Policy Characteristics'!$C:$C,0))),"",INDEX('Policy Characteristics'!B:B,MATCH($C1379,'Policy Characteristics'!$C:$C,0)))</f>
        <v>Industry Energy Efficiency Standards</v>
      </c>
      <c r="C1379" s="176" t="str">
        <f t="shared" si="49"/>
        <v>Percentage Improvement in Eqpt Efficiency Standards above BAU</v>
      </c>
      <c r="D1379" s="6" t="s">
        <v>1941</v>
      </c>
      <c r="E1379" s="47" t="s">
        <v>1280</v>
      </c>
      <c r="F1379" t="s">
        <v>1455</v>
      </c>
      <c r="G1379" s="47" t="s">
        <v>1286</v>
      </c>
      <c r="H1379" s="44">
        <v>1048</v>
      </c>
      <c r="I1379" s="197" t="s">
        <v>43</v>
      </c>
      <c r="J1379" s="177" t="str">
        <f>IF(ISBLANK(INDEX('Policy Characteristics'!D:D,MATCH($C1379,'Policy Characteristics'!$C:$C,0))),"",INDEX('Policy Characteristics'!D:D,MATCH($C1379,'Policy Characteristics'!$C:$C,0)))</f>
        <v>Industry Energy Efficiency Standards</v>
      </c>
      <c r="K1379" s="176" t="str">
        <f>IF(ISBLANK(INDEX('Policy Characteristics'!E:E,MATCH($C1379,'Policy Characteristics'!$C:$C,0))),"",INDEX('Policy Characteristics'!E:E,MATCH($C1379,'Policy Characteristics'!$C:$C,0)))</f>
        <v>indst efficiency standards</v>
      </c>
      <c r="L1379" s="176">
        <f>IF(ISBLANK(INDEX('Policy Characteristics'!F:F,MATCH($C1379,'Policy Characteristics'!$C:$C,0))),"",INDEX('Policy Characteristics'!F:F,MATCH($C1379,'Policy Characteristics'!$C:$C,0)))</f>
        <v>0</v>
      </c>
      <c r="M1379" s="176">
        <f>IF(ISBLANK(INDEX('Policy Characteristics'!G:G,MATCH($C1379,'Policy Characteristics'!$C:$C,0))),"",INDEX('Policy Characteristics'!G:G,MATCH($C1379,'Policy Characteristics'!$C:$C,0)))</f>
        <v>0.25</v>
      </c>
      <c r="N1379" s="176">
        <f>IF(ISBLANK(INDEX('Policy Characteristics'!H:H,MATCH($C1379,'Policy Characteristics'!$C:$C,0))),"",INDEX('Policy Characteristics'!H:H,MATCH($C1379,'Policy Characteristics'!$C:$C,0)))</f>
        <v>0.01</v>
      </c>
      <c r="O1379" s="176" t="str">
        <f>IF(ISBLANK(INDEX('Policy Characteristics'!I:I,MATCH($C1379,'Policy Characteristics'!$C:$C,0))),"",INDEX('Policy Characteristics'!I:I,MATCH($C1379,'Policy Characteristics'!$C:$C,0)))</f>
        <v>% reduction in energy use</v>
      </c>
      <c r="P1379" s="176" t="str">
        <f>IF(ISBLANK(INDEX('Policy Characteristics'!J:J,MATCH($C1379,'Policy Characteristics'!$C:$C,0))),"",INDEX('Policy Characteristics'!J:J,MATCH($C1379,'Policy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9" s="176" t="str">
        <f>IF(ISBLANK(INDEX('Policy Characteristics'!K:K,MATCH($C1379,'Policy Characteristics'!$C:$C,0))),"",INDEX('Policy Characteristics'!K:K,MATCH($C1379,'Policy Characteristics'!$C:$C,0)))</f>
        <v>industry-ag-main.html#eff-stds</v>
      </c>
      <c r="R1379" s="176" t="str">
        <f>IF(ISBLANK(INDEX('Policy Characteristics'!L:L,MATCH($C1379,'Policy Characteristics'!$C:$C,0))),"",INDEX('Policy Characteristics'!L:L,MATCH($C1379,'Policy Characteristics'!$C:$C,0)))</f>
        <v>industry-energy-efficiency-standards.html</v>
      </c>
    </row>
    <row r="1380" spans="1:18" s="4" customFormat="1" x14ac:dyDescent="0.25">
      <c r="A1380" s="176" t="str">
        <f>IF(ISBLANK(INDEX('Policy Characteristics'!A:A,MATCH($C1380,'Policy Characteristics'!$C:$C,0))),"",INDEX('Policy Characteristics'!A:A,MATCH($C1380,'Policy Characteristics'!$C:$C,0)))</f>
        <v>Industry</v>
      </c>
      <c r="B1380" s="184" t="str">
        <f>IF(ISBLANK(INDEX('Policy Characteristics'!B:B,MATCH($C1380,'Policy Characteristics'!$C:$C,0))),"",INDEX('Policy Characteristics'!B:B,MATCH($C1380,'Policy Characteristics'!$C:$C,0)))</f>
        <v>Industry Energy Efficiency Standards</v>
      </c>
      <c r="C1380" s="176" t="str">
        <f t="shared" si="49"/>
        <v>Percentage Improvement in Eqpt Efficiency Standards above BAU</v>
      </c>
      <c r="D1380" s="6" t="s">
        <v>1941</v>
      </c>
      <c r="E1380" s="47" t="s">
        <v>1281</v>
      </c>
      <c r="F1380" t="s">
        <v>1455</v>
      </c>
      <c r="G1380" s="47" t="s">
        <v>1289</v>
      </c>
      <c r="H1380" s="44">
        <v>1049</v>
      </c>
      <c r="I1380" s="197" t="s">
        <v>43</v>
      </c>
      <c r="J1380" s="177" t="str">
        <f>IF(ISBLANK(INDEX('Policy Characteristics'!D:D,MATCH($C1380,'Policy Characteristics'!$C:$C,0))),"",INDEX('Policy Characteristics'!D:D,MATCH($C1380,'Policy Characteristics'!$C:$C,0)))</f>
        <v>Industry Energy Efficiency Standards</v>
      </c>
      <c r="K1380" s="176" t="str">
        <f>IF(ISBLANK(INDEX('Policy Characteristics'!E:E,MATCH($C1380,'Policy Characteristics'!$C:$C,0))),"",INDEX('Policy Characteristics'!E:E,MATCH($C1380,'Policy Characteristics'!$C:$C,0)))</f>
        <v>indst efficiency standards</v>
      </c>
      <c r="L1380" s="176">
        <f>IF(ISBLANK(INDEX('Policy Characteristics'!F:F,MATCH($C1380,'Policy Characteristics'!$C:$C,0))),"",INDEX('Policy Characteristics'!F:F,MATCH($C1380,'Policy Characteristics'!$C:$C,0)))</f>
        <v>0</v>
      </c>
      <c r="M1380" s="176">
        <f>IF(ISBLANK(INDEX('Policy Characteristics'!G:G,MATCH($C1380,'Policy Characteristics'!$C:$C,0))),"",INDEX('Policy Characteristics'!G:G,MATCH($C1380,'Policy Characteristics'!$C:$C,0)))</f>
        <v>0.25</v>
      </c>
      <c r="N1380" s="176">
        <f>IF(ISBLANK(INDEX('Policy Characteristics'!H:H,MATCH($C1380,'Policy Characteristics'!$C:$C,0))),"",INDEX('Policy Characteristics'!H:H,MATCH($C1380,'Policy Characteristics'!$C:$C,0)))</f>
        <v>0.01</v>
      </c>
      <c r="O1380" s="176" t="str">
        <f>IF(ISBLANK(INDEX('Policy Characteristics'!I:I,MATCH($C1380,'Policy Characteristics'!$C:$C,0))),"",INDEX('Policy Characteristics'!I:I,MATCH($C1380,'Policy Characteristics'!$C:$C,0)))</f>
        <v>% reduction in energy use</v>
      </c>
      <c r="P1380" s="176" t="str">
        <f>IF(ISBLANK(INDEX('Policy Characteristics'!J:J,MATCH($C1380,'Policy Characteristics'!$C:$C,0))),"",INDEX('Policy Characteristics'!J:J,MATCH($C1380,'Policy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0" s="176" t="str">
        <f>IF(ISBLANK(INDEX('Policy Characteristics'!K:K,MATCH($C1380,'Policy Characteristics'!$C:$C,0))),"",INDEX('Policy Characteristics'!K:K,MATCH($C1380,'Policy Characteristics'!$C:$C,0)))</f>
        <v>industry-ag-main.html#eff-stds</v>
      </c>
      <c r="R1380" s="176" t="str">
        <f>IF(ISBLANK(INDEX('Policy Characteristics'!L:L,MATCH($C1380,'Policy Characteristics'!$C:$C,0))),"",INDEX('Policy Characteristics'!L:L,MATCH($C1380,'Policy Characteristics'!$C:$C,0)))</f>
        <v>industry-energy-efficiency-standards.html</v>
      </c>
    </row>
    <row r="1381" spans="1:18" s="4" customFormat="1" x14ac:dyDescent="0.25">
      <c r="A1381" s="176" t="str">
        <f>IF(ISBLANK(INDEX('Policy Characteristics'!A:A,MATCH($C1381,'Policy Characteristics'!$C:$C,0))),"",INDEX('Policy Characteristics'!A:A,MATCH($C1381,'Policy Characteristics'!$C:$C,0)))</f>
        <v>Industry</v>
      </c>
      <c r="B1381" s="184" t="str">
        <f>IF(ISBLANK(INDEX('Policy Characteristics'!B:B,MATCH($C1381,'Policy Characteristics'!$C:$C,0))),"",INDEX('Policy Characteristics'!B:B,MATCH($C1381,'Policy Characteristics'!$C:$C,0)))</f>
        <v>Industry Energy Efficiency Standards</v>
      </c>
      <c r="C1381" s="176" t="str">
        <f t="shared" si="49"/>
        <v>Percentage Improvement in Eqpt Efficiency Standards above BAU</v>
      </c>
      <c r="D1381" s="6" t="s">
        <v>1941</v>
      </c>
      <c r="E1381" s="47" t="s">
        <v>1282</v>
      </c>
      <c r="F1381" t="s">
        <v>1455</v>
      </c>
      <c r="G1381" s="47" t="s">
        <v>1290</v>
      </c>
      <c r="H1381" s="44">
        <v>1050</v>
      </c>
      <c r="I1381" s="197" t="s">
        <v>43</v>
      </c>
      <c r="J1381" s="177" t="str">
        <f>IF(ISBLANK(INDEX('Policy Characteristics'!D:D,MATCH($C1381,'Policy Characteristics'!$C:$C,0))),"",INDEX('Policy Characteristics'!D:D,MATCH($C1381,'Policy Characteristics'!$C:$C,0)))</f>
        <v>Industry Energy Efficiency Standards</v>
      </c>
      <c r="K1381" s="176" t="str">
        <f>IF(ISBLANK(INDEX('Policy Characteristics'!E:E,MATCH($C1381,'Policy Characteristics'!$C:$C,0))),"",INDEX('Policy Characteristics'!E:E,MATCH($C1381,'Policy Characteristics'!$C:$C,0)))</f>
        <v>indst efficiency standards</v>
      </c>
      <c r="L1381" s="176">
        <f>IF(ISBLANK(INDEX('Policy Characteristics'!F:F,MATCH($C1381,'Policy Characteristics'!$C:$C,0))),"",INDEX('Policy Characteristics'!F:F,MATCH($C1381,'Policy Characteristics'!$C:$C,0)))</f>
        <v>0</v>
      </c>
      <c r="M1381" s="176">
        <f>IF(ISBLANK(INDEX('Policy Characteristics'!G:G,MATCH($C1381,'Policy Characteristics'!$C:$C,0))),"",INDEX('Policy Characteristics'!G:G,MATCH($C1381,'Policy Characteristics'!$C:$C,0)))</f>
        <v>0.25</v>
      </c>
      <c r="N1381" s="176">
        <f>IF(ISBLANK(INDEX('Policy Characteristics'!H:H,MATCH($C1381,'Policy Characteristics'!$C:$C,0))),"",INDEX('Policy Characteristics'!H:H,MATCH($C1381,'Policy Characteristics'!$C:$C,0)))</f>
        <v>0.01</v>
      </c>
      <c r="O1381" s="176" t="str">
        <f>IF(ISBLANK(INDEX('Policy Characteristics'!I:I,MATCH($C1381,'Policy Characteristics'!$C:$C,0))),"",INDEX('Policy Characteristics'!I:I,MATCH($C1381,'Policy Characteristics'!$C:$C,0)))</f>
        <v>% reduction in energy use</v>
      </c>
      <c r="P1381" s="176" t="str">
        <f>IF(ISBLANK(INDEX('Policy Characteristics'!J:J,MATCH($C1381,'Policy Characteristics'!$C:$C,0))),"",INDEX('Policy Characteristics'!J:J,MATCH($C1381,'Policy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1" s="176" t="str">
        <f>IF(ISBLANK(INDEX('Policy Characteristics'!K:K,MATCH($C1381,'Policy Characteristics'!$C:$C,0))),"",INDEX('Policy Characteristics'!K:K,MATCH($C1381,'Policy Characteristics'!$C:$C,0)))</f>
        <v>industry-ag-main.html#eff-stds</v>
      </c>
      <c r="R1381" s="176" t="str">
        <f>IF(ISBLANK(INDEX('Policy Characteristics'!L:L,MATCH($C1381,'Policy Characteristics'!$C:$C,0))),"",INDEX('Policy Characteristics'!L:L,MATCH($C1381,'Policy Characteristics'!$C:$C,0)))</f>
        <v>industry-energy-efficiency-standards.html</v>
      </c>
    </row>
    <row r="1382" spans="1:18" s="4" customFormat="1" x14ac:dyDescent="0.25">
      <c r="A1382" s="176" t="str">
        <f>IF(ISBLANK(INDEX('Policy Characteristics'!A:A,MATCH($C1382,'Policy Characteristics'!$C:$C,0))),"",INDEX('Policy Characteristics'!A:A,MATCH($C1382,'Policy Characteristics'!$C:$C,0)))</f>
        <v>Industry</v>
      </c>
      <c r="B1382" s="184" t="str">
        <f>IF(ISBLANK(INDEX('Policy Characteristics'!B:B,MATCH($C1382,'Policy Characteristics'!$C:$C,0))),"",INDEX('Policy Characteristics'!B:B,MATCH($C1382,'Policy Characteristics'!$C:$C,0)))</f>
        <v>Industry Energy Efficiency Standards</v>
      </c>
      <c r="C1382" s="176" t="str">
        <f t="shared" si="49"/>
        <v>Percentage Improvement in Eqpt Efficiency Standards above BAU</v>
      </c>
      <c r="D1382" s="6" t="s">
        <v>1941</v>
      </c>
      <c r="E1382" s="47" t="s">
        <v>1283</v>
      </c>
      <c r="F1382" t="s">
        <v>1455</v>
      </c>
      <c r="G1382" s="47" t="s">
        <v>1287</v>
      </c>
      <c r="H1382" s="44">
        <v>1051</v>
      </c>
      <c r="I1382" s="47" t="s">
        <v>43</v>
      </c>
      <c r="J1382" s="177" t="str">
        <f>IF(ISBLANK(INDEX('Policy Characteristics'!D:D,MATCH($C1382,'Policy Characteristics'!$C:$C,0))),"",INDEX('Policy Characteristics'!D:D,MATCH($C1382,'Policy Characteristics'!$C:$C,0)))</f>
        <v>Industry Energy Efficiency Standards</v>
      </c>
      <c r="K1382" s="176" t="str">
        <f>IF(ISBLANK(INDEX('Policy Characteristics'!E:E,MATCH($C1382,'Policy Characteristics'!$C:$C,0))),"",INDEX('Policy Characteristics'!E:E,MATCH($C1382,'Policy Characteristics'!$C:$C,0)))</f>
        <v>indst efficiency standards</v>
      </c>
      <c r="L1382" s="176">
        <f>IF(ISBLANK(INDEX('Policy Characteristics'!F:F,MATCH($C1382,'Policy Characteristics'!$C:$C,0))),"",INDEX('Policy Characteristics'!F:F,MATCH($C1382,'Policy Characteristics'!$C:$C,0)))</f>
        <v>0</v>
      </c>
      <c r="M1382" s="176">
        <f>IF(ISBLANK(INDEX('Policy Characteristics'!G:G,MATCH($C1382,'Policy Characteristics'!$C:$C,0))),"",INDEX('Policy Characteristics'!G:G,MATCH($C1382,'Policy Characteristics'!$C:$C,0)))</f>
        <v>0.25</v>
      </c>
      <c r="N1382" s="176">
        <f>IF(ISBLANK(INDEX('Policy Characteristics'!H:H,MATCH($C1382,'Policy Characteristics'!$C:$C,0))),"",INDEX('Policy Characteristics'!H:H,MATCH($C1382,'Policy Characteristics'!$C:$C,0)))</f>
        <v>0.01</v>
      </c>
      <c r="O1382" s="176" t="str">
        <f>IF(ISBLANK(INDEX('Policy Characteristics'!I:I,MATCH($C1382,'Policy Characteristics'!$C:$C,0))),"",INDEX('Policy Characteristics'!I:I,MATCH($C1382,'Policy Characteristics'!$C:$C,0)))</f>
        <v>% reduction in energy use</v>
      </c>
      <c r="P1382" s="176" t="str">
        <f>IF(ISBLANK(INDEX('Policy Characteristics'!J:J,MATCH($C1382,'Policy Characteristics'!$C:$C,0))),"",INDEX('Policy Characteristics'!J:J,MATCH($C1382,'Policy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2" s="176" t="str">
        <f>IF(ISBLANK(INDEX('Policy Characteristics'!K:K,MATCH($C1382,'Policy Characteristics'!$C:$C,0))),"",INDEX('Policy Characteristics'!K:K,MATCH($C1382,'Policy Characteristics'!$C:$C,0)))</f>
        <v>industry-ag-main.html#eff-stds</v>
      </c>
      <c r="R1382" s="176" t="str">
        <f>IF(ISBLANK(INDEX('Policy Characteristics'!L:L,MATCH($C1382,'Policy Characteristics'!$C:$C,0))),"",INDEX('Policy Characteristics'!L:L,MATCH($C1382,'Policy Characteristics'!$C:$C,0)))</f>
        <v>industry-energy-efficiency-standards.html</v>
      </c>
    </row>
    <row r="1383" spans="1:18" s="4" customFormat="1" x14ac:dyDescent="0.25">
      <c r="A1383" s="176" t="str">
        <f>IF(ISBLANK(INDEX('Policy Characteristics'!A:A,MATCH($C1383,'Policy Characteristics'!$C:$C,0))),"",INDEX('Policy Characteristics'!A:A,MATCH($C1383,'Policy Characteristics'!$C:$C,0)))</f>
        <v>Industry</v>
      </c>
      <c r="B1383" s="184" t="str">
        <f>IF(ISBLANK(INDEX('Policy Characteristics'!B:B,MATCH($C1383,'Policy Characteristics'!$C:$C,0))),"",INDEX('Policy Characteristics'!B:B,MATCH($C1383,'Policy Characteristics'!$C:$C,0)))</f>
        <v>Industry Energy Efficiency Standards</v>
      </c>
      <c r="C1383" s="176" t="str">
        <f t="shared" si="49"/>
        <v>Percentage Improvement in Eqpt Efficiency Standards above BAU</v>
      </c>
      <c r="D1383" s="6" t="s">
        <v>1941</v>
      </c>
      <c r="E1383" s="47" t="s">
        <v>1284</v>
      </c>
      <c r="F1383" t="s">
        <v>1455</v>
      </c>
      <c r="G1383" s="47" t="s">
        <v>1288</v>
      </c>
      <c r="H1383" s="44">
        <v>1052</v>
      </c>
      <c r="I1383" s="197" t="s">
        <v>43</v>
      </c>
      <c r="J1383" s="177" t="str">
        <f>IF(ISBLANK(INDEX('Policy Characteristics'!D:D,MATCH($C1383,'Policy Characteristics'!$C:$C,0))),"",INDEX('Policy Characteristics'!D:D,MATCH($C1383,'Policy Characteristics'!$C:$C,0)))</f>
        <v>Industry Energy Efficiency Standards</v>
      </c>
      <c r="K1383" s="176" t="str">
        <f>IF(ISBLANK(INDEX('Policy Characteristics'!E:E,MATCH($C1383,'Policy Characteristics'!$C:$C,0))),"",INDEX('Policy Characteristics'!E:E,MATCH($C1383,'Policy Characteristics'!$C:$C,0)))</f>
        <v>indst efficiency standards</v>
      </c>
      <c r="L1383" s="176">
        <f>IF(ISBLANK(INDEX('Policy Characteristics'!F:F,MATCH($C1383,'Policy Characteristics'!$C:$C,0))),"",INDEX('Policy Characteristics'!F:F,MATCH($C1383,'Policy Characteristics'!$C:$C,0)))</f>
        <v>0</v>
      </c>
      <c r="M1383" s="176">
        <f>IF(ISBLANK(INDEX('Policy Characteristics'!G:G,MATCH($C1383,'Policy Characteristics'!$C:$C,0))),"",INDEX('Policy Characteristics'!G:G,MATCH($C1383,'Policy Characteristics'!$C:$C,0)))</f>
        <v>0.25</v>
      </c>
      <c r="N1383" s="176">
        <f>IF(ISBLANK(INDEX('Policy Characteristics'!H:H,MATCH($C1383,'Policy Characteristics'!$C:$C,0))),"",INDEX('Policy Characteristics'!H:H,MATCH($C1383,'Policy Characteristics'!$C:$C,0)))</f>
        <v>0.01</v>
      </c>
      <c r="O1383" s="176" t="str">
        <f>IF(ISBLANK(INDEX('Policy Characteristics'!I:I,MATCH($C1383,'Policy Characteristics'!$C:$C,0))),"",INDEX('Policy Characteristics'!I:I,MATCH($C1383,'Policy Characteristics'!$C:$C,0)))</f>
        <v>% reduction in energy use</v>
      </c>
      <c r="P1383" s="176" t="str">
        <f>IF(ISBLANK(INDEX('Policy Characteristics'!J:J,MATCH($C1383,'Policy Characteristics'!$C:$C,0))),"",INDEX('Policy Characteristics'!J:J,MATCH($C1383,'Policy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3" s="176" t="str">
        <f>IF(ISBLANK(INDEX('Policy Characteristics'!K:K,MATCH($C1383,'Policy Characteristics'!$C:$C,0))),"",INDEX('Policy Characteristics'!K:K,MATCH($C1383,'Policy Characteristics'!$C:$C,0)))</f>
        <v>industry-ag-main.html#eff-stds</v>
      </c>
      <c r="R1383" s="176" t="str">
        <f>IF(ISBLANK(INDEX('Policy Characteristics'!L:L,MATCH($C1383,'Policy Characteristics'!$C:$C,0))),"",INDEX('Policy Characteristics'!L:L,MATCH($C1383,'Policy Characteristics'!$C:$C,0)))</f>
        <v>industry-energy-efficiency-standards.html</v>
      </c>
    </row>
    <row r="1384" spans="1:18" s="4" customFormat="1" x14ac:dyDescent="0.25">
      <c r="A1384" s="176" t="str">
        <f>IF(ISBLANK(INDEX('Policy Characteristics'!A:A,MATCH($C1384,'Policy Characteristics'!$C:$C,0))),"",INDEX('Policy Characteristics'!A:A,MATCH($C1384,'Policy Characteristics'!$C:$C,0)))</f>
        <v>Industry</v>
      </c>
      <c r="B1384" s="184" t="str">
        <f>IF(ISBLANK(INDEX('Policy Characteristics'!B:B,MATCH($C1384,'Policy Characteristics'!$C:$C,0))),"",INDEX('Policy Characteristics'!B:B,MATCH($C1384,'Policy Characteristics'!$C:$C,0)))</f>
        <v>Industry Energy Efficiency Standards</v>
      </c>
      <c r="C1384" s="176" t="str">
        <f t="shared" si="49"/>
        <v>Percentage Improvement in Eqpt Efficiency Standards above BAU</v>
      </c>
      <c r="D1384" s="6" t="s">
        <v>1941</v>
      </c>
      <c r="E1384" s="47" t="s">
        <v>1285</v>
      </c>
      <c r="F1384" t="s">
        <v>1455</v>
      </c>
      <c r="G1384" s="47" t="s">
        <v>1291</v>
      </c>
      <c r="H1384" s="44">
        <v>1053</v>
      </c>
      <c r="I1384" s="197" t="s">
        <v>44</v>
      </c>
      <c r="J1384" s="177" t="str">
        <f>IF(ISBLANK(INDEX('Policy Characteristics'!D:D,MATCH($C1384,'Policy Characteristics'!$C:$C,0))),"",INDEX('Policy Characteristics'!D:D,MATCH($C1384,'Policy Characteristics'!$C:$C,0)))</f>
        <v>Industry Energy Efficiency Standards</v>
      </c>
      <c r="K1384" s="176" t="str">
        <f>IF(ISBLANK(INDEX('Policy Characteristics'!E:E,MATCH($C1384,'Policy Characteristics'!$C:$C,0))),"",INDEX('Policy Characteristics'!E:E,MATCH($C1384,'Policy Characteristics'!$C:$C,0)))</f>
        <v>indst efficiency standards</v>
      </c>
      <c r="L1384" s="176">
        <f>IF(ISBLANK(INDEX('Policy Characteristics'!F:F,MATCH($C1384,'Policy Characteristics'!$C:$C,0))),"",INDEX('Policy Characteristics'!F:F,MATCH($C1384,'Policy Characteristics'!$C:$C,0)))</f>
        <v>0</v>
      </c>
      <c r="M1384" s="176">
        <f>IF(ISBLANK(INDEX('Policy Characteristics'!G:G,MATCH($C1384,'Policy Characteristics'!$C:$C,0))),"",INDEX('Policy Characteristics'!G:G,MATCH($C1384,'Policy Characteristics'!$C:$C,0)))</f>
        <v>0.25</v>
      </c>
      <c r="N1384" s="176">
        <f>IF(ISBLANK(INDEX('Policy Characteristics'!H:H,MATCH($C1384,'Policy Characteristics'!$C:$C,0))),"",INDEX('Policy Characteristics'!H:H,MATCH($C1384,'Policy Characteristics'!$C:$C,0)))</f>
        <v>0.01</v>
      </c>
      <c r="O1384" s="176" t="str">
        <f>IF(ISBLANK(INDEX('Policy Characteristics'!I:I,MATCH($C1384,'Policy Characteristics'!$C:$C,0))),"",INDEX('Policy Characteristics'!I:I,MATCH($C1384,'Policy Characteristics'!$C:$C,0)))</f>
        <v>% reduction in energy use</v>
      </c>
      <c r="P1384" s="176" t="str">
        <f>IF(ISBLANK(INDEX('Policy Characteristics'!J:J,MATCH($C1384,'Policy Characteristics'!$C:$C,0))),"",INDEX('Policy Characteristics'!J:J,MATCH($C1384,'Policy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4" s="176" t="str">
        <f>IF(ISBLANK(INDEX('Policy Characteristics'!K:K,MATCH($C1384,'Policy Characteristics'!$C:$C,0))),"",INDEX('Policy Characteristics'!K:K,MATCH($C1384,'Policy Characteristics'!$C:$C,0)))</f>
        <v>industry-ag-main.html#eff-stds</v>
      </c>
      <c r="R1384" s="176" t="str">
        <f>IF(ISBLANK(INDEX('Policy Characteristics'!L:L,MATCH($C1384,'Policy Characteristics'!$C:$C,0))),"",INDEX('Policy Characteristics'!L:L,MATCH($C1384,'Policy Characteristics'!$C:$C,0)))</f>
        <v>industry-energy-efficiency-standards.html</v>
      </c>
    </row>
    <row r="1385" spans="1:18" s="4" customFormat="1" x14ac:dyDescent="0.25">
      <c r="A1385" s="176" t="str">
        <f>IF(ISBLANK(INDEX('Policy Characteristics'!A:A,MATCH($C1385,'Policy Characteristics'!$C:$C,0))),"",INDEX('Policy Characteristics'!A:A,MATCH($C1385,'Policy Characteristics'!$C:$C,0)))</f>
        <v>Industry</v>
      </c>
      <c r="B1385" s="184" t="str">
        <f>IF(ISBLANK(INDEX('Policy Characteristics'!B:B,MATCH($C1385,'Policy Characteristics'!$C:$C,0))),"",INDEX('Policy Characteristics'!B:B,MATCH($C1385,'Policy Characteristics'!$C:$C,0)))</f>
        <v>Industry Energy Efficiency Standards</v>
      </c>
      <c r="C1385" s="176" t="str">
        <f t="shared" si="49"/>
        <v>Percentage Improvement in Eqpt Efficiency Standards above BAU</v>
      </c>
      <c r="D1385" s="6" t="s">
        <v>1941</v>
      </c>
      <c r="E1385" s="47" t="s">
        <v>1582</v>
      </c>
      <c r="F1385" t="s">
        <v>1455</v>
      </c>
      <c r="G1385" s="47" t="s">
        <v>1585</v>
      </c>
      <c r="H1385" s="44">
        <v>1054</v>
      </c>
      <c r="I1385" s="197" t="s">
        <v>44</v>
      </c>
      <c r="J1385" s="177" t="str">
        <f>IF(ISBLANK(INDEX('Policy Characteristics'!D:D,MATCH($C1385,'Policy Characteristics'!$C:$C,0))),"",INDEX('Policy Characteristics'!D:D,MATCH($C1385,'Policy Characteristics'!$C:$C,0)))</f>
        <v>Industry Energy Efficiency Standards</v>
      </c>
      <c r="K1385" s="176" t="str">
        <f>IF(ISBLANK(INDEX('Policy Characteristics'!E:E,MATCH($C1385,'Policy Characteristics'!$C:$C,0))),"",INDEX('Policy Characteristics'!E:E,MATCH($C1385,'Policy Characteristics'!$C:$C,0)))</f>
        <v>indst efficiency standards</v>
      </c>
      <c r="L1385" s="176">
        <f>IF(ISBLANK(INDEX('Policy Characteristics'!F:F,MATCH($C1385,'Policy Characteristics'!$C:$C,0))),"",INDEX('Policy Characteristics'!F:F,MATCH($C1385,'Policy Characteristics'!$C:$C,0)))</f>
        <v>0</v>
      </c>
      <c r="M1385" s="176">
        <f>IF(ISBLANK(INDEX('Policy Characteristics'!G:G,MATCH($C1385,'Policy Characteristics'!$C:$C,0))),"",INDEX('Policy Characteristics'!G:G,MATCH($C1385,'Policy Characteristics'!$C:$C,0)))</f>
        <v>0.25</v>
      </c>
      <c r="N1385" s="176">
        <f>IF(ISBLANK(INDEX('Policy Characteristics'!H:H,MATCH($C1385,'Policy Characteristics'!$C:$C,0))),"",INDEX('Policy Characteristics'!H:H,MATCH($C1385,'Policy Characteristics'!$C:$C,0)))</f>
        <v>0.01</v>
      </c>
      <c r="O1385" s="176" t="str">
        <f>IF(ISBLANK(INDEX('Policy Characteristics'!I:I,MATCH($C1385,'Policy Characteristics'!$C:$C,0))),"",INDEX('Policy Characteristics'!I:I,MATCH($C1385,'Policy Characteristics'!$C:$C,0)))</f>
        <v>% reduction in energy use</v>
      </c>
      <c r="P1385" s="176" t="str">
        <f>IF(ISBLANK(INDEX('Policy Characteristics'!J:J,MATCH($C1385,'Policy Characteristics'!$C:$C,0))),"",INDEX('Policy Characteristics'!J:J,MATCH($C1385,'Policy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5" s="176" t="str">
        <f>IF(ISBLANK(INDEX('Policy Characteristics'!K:K,MATCH($C1385,'Policy Characteristics'!$C:$C,0))),"",INDEX('Policy Characteristics'!K:K,MATCH($C1385,'Policy Characteristics'!$C:$C,0)))</f>
        <v>industry-ag-main.html#eff-stds</v>
      </c>
      <c r="R1385" s="176" t="str">
        <f>IF(ISBLANK(INDEX('Policy Characteristics'!L:L,MATCH($C1385,'Policy Characteristics'!$C:$C,0))),"",INDEX('Policy Characteristics'!L:L,MATCH($C1385,'Policy Characteristics'!$C:$C,0)))</f>
        <v>industry-energy-efficiency-standards.html</v>
      </c>
    </row>
    <row r="1386" spans="1:18" s="4" customFormat="1" x14ac:dyDescent="0.25">
      <c r="A1386" s="176" t="str">
        <f>IF(ISBLANK(INDEX('Policy Characteristics'!A:A,MATCH($C1386,'Policy Characteristics'!$C:$C,0))),"",INDEX('Policy Characteristics'!A:A,MATCH($C1386,'Policy Characteristics'!$C:$C,0)))</f>
        <v>Industry</v>
      </c>
      <c r="B1386" s="184" t="str">
        <f>IF(ISBLANK(INDEX('Policy Characteristics'!B:B,MATCH($C1386,'Policy Characteristics'!$C:$C,0))),"",INDEX('Policy Characteristics'!B:B,MATCH($C1386,'Policy Characteristics'!$C:$C,0)))</f>
        <v>Industry Energy Efficiency Standards</v>
      </c>
      <c r="C1386" s="176" t="str">
        <f t="shared" si="49"/>
        <v>Percentage Improvement in Eqpt Efficiency Standards above BAU</v>
      </c>
      <c r="D1386" s="6" t="s">
        <v>1941</v>
      </c>
      <c r="E1386" s="47" t="s">
        <v>1583</v>
      </c>
      <c r="F1386" t="s">
        <v>1455</v>
      </c>
      <c r="G1386" s="47" t="s">
        <v>1587</v>
      </c>
      <c r="H1386" s="44">
        <v>1055</v>
      </c>
      <c r="I1386" s="197" t="s">
        <v>43</v>
      </c>
      <c r="J1386" s="177" t="str">
        <f>IF(ISBLANK(INDEX('Policy Characteristics'!D:D,MATCH($C1386,'Policy Characteristics'!$C:$C,0))),"",INDEX('Policy Characteristics'!D:D,MATCH($C1386,'Policy Characteristics'!$C:$C,0)))</f>
        <v>Industry Energy Efficiency Standards</v>
      </c>
      <c r="K1386" s="176" t="str">
        <f>IF(ISBLANK(INDEX('Policy Characteristics'!E:E,MATCH($C1386,'Policy Characteristics'!$C:$C,0))),"",INDEX('Policy Characteristics'!E:E,MATCH($C1386,'Policy Characteristics'!$C:$C,0)))</f>
        <v>indst efficiency standards</v>
      </c>
      <c r="L1386" s="176">
        <f>IF(ISBLANK(INDEX('Policy Characteristics'!F:F,MATCH($C1386,'Policy Characteristics'!$C:$C,0))),"",INDEX('Policy Characteristics'!F:F,MATCH($C1386,'Policy Characteristics'!$C:$C,0)))</f>
        <v>0</v>
      </c>
      <c r="M1386" s="176">
        <f>IF(ISBLANK(INDEX('Policy Characteristics'!G:G,MATCH($C1386,'Policy Characteristics'!$C:$C,0))),"",INDEX('Policy Characteristics'!G:G,MATCH($C1386,'Policy Characteristics'!$C:$C,0)))</f>
        <v>0.25</v>
      </c>
      <c r="N1386" s="176">
        <f>IF(ISBLANK(INDEX('Policy Characteristics'!H:H,MATCH($C1386,'Policy Characteristics'!$C:$C,0))),"",INDEX('Policy Characteristics'!H:H,MATCH($C1386,'Policy Characteristics'!$C:$C,0)))</f>
        <v>0.01</v>
      </c>
      <c r="O1386" s="176" t="str">
        <f>IF(ISBLANK(INDEX('Policy Characteristics'!I:I,MATCH($C1386,'Policy Characteristics'!$C:$C,0))),"",INDEX('Policy Characteristics'!I:I,MATCH($C1386,'Policy Characteristics'!$C:$C,0)))</f>
        <v>% reduction in energy use</v>
      </c>
      <c r="P1386" s="176" t="str">
        <f>IF(ISBLANK(INDEX('Policy Characteristics'!J:J,MATCH($C1386,'Policy Characteristics'!$C:$C,0))),"",INDEX('Policy Characteristics'!J:J,MATCH($C1386,'Policy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6" s="176" t="str">
        <f>IF(ISBLANK(INDEX('Policy Characteristics'!K:K,MATCH($C1386,'Policy Characteristics'!$C:$C,0))),"",INDEX('Policy Characteristics'!K:K,MATCH($C1386,'Policy Characteristics'!$C:$C,0)))</f>
        <v>industry-ag-main.html#eff-stds</v>
      </c>
      <c r="R1386" s="176" t="str">
        <f>IF(ISBLANK(INDEX('Policy Characteristics'!L:L,MATCH($C1386,'Policy Characteristics'!$C:$C,0))),"",INDEX('Policy Characteristics'!L:L,MATCH($C1386,'Policy Characteristics'!$C:$C,0)))</f>
        <v>industry-energy-efficiency-standards.html</v>
      </c>
    </row>
    <row r="1387" spans="1:18" s="4" customFormat="1" x14ac:dyDescent="0.25">
      <c r="A1387" s="176" t="str">
        <f>IF(ISBLANK(INDEX('Policy Characteristics'!A:A,MATCH($C1387,'Policy Characteristics'!$C:$C,0))),"",INDEX('Policy Characteristics'!A:A,MATCH($C1387,'Policy Characteristics'!$C:$C,0)))</f>
        <v>Industry</v>
      </c>
      <c r="B1387" s="184" t="str">
        <f>IF(ISBLANK(INDEX('Policy Characteristics'!B:B,MATCH($C1387,'Policy Characteristics'!$C:$C,0))),"",INDEX('Policy Characteristics'!B:B,MATCH($C1387,'Policy Characteristics'!$C:$C,0)))</f>
        <v>Industry Energy Efficiency Standards</v>
      </c>
      <c r="C1387" s="176" t="str">
        <f t="shared" si="49"/>
        <v>Percentage Improvement in Eqpt Efficiency Standards above BAU</v>
      </c>
      <c r="D1387" s="6" t="s">
        <v>1941</v>
      </c>
      <c r="E1387" s="47" t="s">
        <v>1584</v>
      </c>
      <c r="F1387" t="s">
        <v>1455</v>
      </c>
      <c r="G1387" s="47" t="s">
        <v>1588</v>
      </c>
      <c r="H1387" s="44">
        <v>1056</v>
      </c>
      <c r="I1387" s="197" t="s">
        <v>43</v>
      </c>
      <c r="J1387" s="177" t="str">
        <f>IF(ISBLANK(INDEX('Policy Characteristics'!D:D,MATCH($C1387,'Policy Characteristics'!$C:$C,0))),"",INDEX('Policy Characteristics'!D:D,MATCH($C1387,'Policy Characteristics'!$C:$C,0)))</f>
        <v>Industry Energy Efficiency Standards</v>
      </c>
      <c r="K1387" s="176" t="str">
        <f>IF(ISBLANK(INDEX('Policy Characteristics'!E:E,MATCH($C1387,'Policy Characteristics'!$C:$C,0))),"",INDEX('Policy Characteristics'!E:E,MATCH($C1387,'Policy Characteristics'!$C:$C,0)))</f>
        <v>indst efficiency standards</v>
      </c>
      <c r="L1387" s="176">
        <f>IF(ISBLANK(INDEX('Policy Characteristics'!F:F,MATCH($C1387,'Policy Characteristics'!$C:$C,0))),"",INDEX('Policy Characteristics'!F:F,MATCH($C1387,'Policy Characteristics'!$C:$C,0)))</f>
        <v>0</v>
      </c>
      <c r="M1387" s="176">
        <f>IF(ISBLANK(INDEX('Policy Characteristics'!G:G,MATCH($C1387,'Policy Characteristics'!$C:$C,0))),"",INDEX('Policy Characteristics'!G:G,MATCH($C1387,'Policy Characteristics'!$C:$C,0)))</f>
        <v>0.25</v>
      </c>
      <c r="N1387" s="176">
        <f>IF(ISBLANK(INDEX('Policy Characteristics'!H:H,MATCH($C1387,'Policy Characteristics'!$C:$C,0))),"",INDEX('Policy Characteristics'!H:H,MATCH($C1387,'Policy Characteristics'!$C:$C,0)))</f>
        <v>0.01</v>
      </c>
      <c r="O1387" s="176" t="str">
        <f>IF(ISBLANK(INDEX('Policy Characteristics'!I:I,MATCH($C1387,'Policy Characteristics'!$C:$C,0))),"",INDEX('Policy Characteristics'!I:I,MATCH($C1387,'Policy Characteristics'!$C:$C,0)))</f>
        <v>% reduction in energy use</v>
      </c>
      <c r="P1387" s="176" t="str">
        <f>IF(ISBLANK(INDEX('Policy Characteristics'!J:J,MATCH($C1387,'Policy Characteristics'!$C:$C,0))),"",INDEX('Policy Characteristics'!J:J,MATCH($C1387,'Policy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7" s="176" t="str">
        <f>IF(ISBLANK(INDEX('Policy Characteristics'!K:K,MATCH($C1387,'Policy Characteristics'!$C:$C,0))),"",INDEX('Policy Characteristics'!K:K,MATCH($C1387,'Policy Characteristics'!$C:$C,0)))</f>
        <v>industry-ag-main.html#eff-stds</v>
      </c>
      <c r="R1387" s="176" t="str">
        <f>IF(ISBLANK(INDEX('Policy Characteristics'!L:L,MATCH($C1387,'Policy Characteristics'!$C:$C,0))),"",INDEX('Policy Characteristics'!L:L,MATCH($C1387,'Policy Characteristics'!$C:$C,0)))</f>
        <v>industry-energy-efficiency-standards.html</v>
      </c>
    </row>
    <row r="1388" spans="1:18" s="4" customFormat="1" x14ac:dyDescent="0.25">
      <c r="A1388" s="176" t="str">
        <f>IF(ISBLANK(INDEX('Policy Characteristics'!A:A,MATCH($C1388,'Policy Characteristics'!$C:$C,0))),"",INDEX('Policy Characteristics'!A:A,MATCH($C1388,'Policy Characteristics'!$C:$C,0)))</f>
        <v>Industry</v>
      </c>
      <c r="B1388" s="184" t="str">
        <f>IF(ISBLANK(INDEX('Policy Characteristics'!B:B,MATCH($C1388,'Policy Characteristics'!$C:$C,0))),"",INDEX('Policy Characteristics'!B:B,MATCH($C1388,'Policy Characteristics'!$C:$C,0)))</f>
        <v>Industry Energy Efficiency Standards</v>
      </c>
      <c r="C1388" s="176" t="str">
        <f t="shared" si="49"/>
        <v>Percentage Improvement in Eqpt Efficiency Standards above BAU</v>
      </c>
      <c r="D1388" s="6" t="s">
        <v>1941</v>
      </c>
      <c r="E1388" s="47" t="s">
        <v>1581</v>
      </c>
      <c r="F1388" t="s">
        <v>1455</v>
      </c>
      <c r="G1388" s="47" t="s">
        <v>1586</v>
      </c>
      <c r="H1388" s="44">
        <v>1057</v>
      </c>
      <c r="I1388" s="197" t="s">
        <v>44</v>
      </c>
      <c r="J1388" s="177" t="str">
        <f>IF(ISBLANK(INDEX('Policy Characteristics'!D:D,MATCH($C1388,'Policy Characteristics'!$C:$C,0))),"",INDEX('Policy Characteristics'!D:D,MATCH($C1388,'Policy Characteristics'!$C:$C,0)))</f>
        <v>Industry Energy Efficiency Standards</v>
      </c>
      <c r="K1388" s="176" t="str">
        <f>IF(ISBLANK(INDEX('Policy Characteristics'!E:E,MATCH($C1388,'Policy Characteristics'!$C:$C,0))),"",INDEX('Policy Characteristics'!E:E,MATCH($C1388,'Policy Characteristics'!$C:$C,0)))</f>
        <v>indst efficiency standards</v>
      </c>
      <c r="L1388" s="176">
        <f>IF(ISBLANK(INDEX('Policy Characteristics'!F:F,MATCH($C1388,'Policy Characteristics'!$C:$C,0))),"",INDEX('Policy Characteristics'!F:F,MATCH($C1388,'Policy Characteristics'!$C:$C,0)))</f>
        <v>0</v>
      </c>
      <c r="M1388" s="176">
        <f>IF(ISBLANK(INDEX('Policy Characteristics'!G:G,MATCH($C1388,'Policy Characteristics'!$C:$C,0))),"",INDEX('Policy Characteristics'!G:G,MATCH($C1388,'Policy Characteristics'!$C:$C,0)))</f>
        <v>0.25</v>
      </c>
      <c r="N1388" s="176">
        <f>IF(ISBLANK(INDEX('Policy Characteristics'!H:H,MATCH($C1388,'Policy Characteristics'!$C:$C,0))),"",INDEX('Policy Characteristics'!H:H,MATCH($C1388,'Policy Characteristics'!$C:$C,0)))</f>
        <v>0.01</v>
      </c>
      <c r="O1388" s="176" t="str">
        <f>IF(ISBLANK(INDEX('Policy Characteristics'!I:I,MATCH($C1388,'Policy Characteristics'!$C:$C,0))),"",INDEX('Policy Characteristics'!I:I,MATCH($C1388,'Policy Characteristics'!$C:$C,0)))</f>
        <v>% reduction in energy use</v>
      </c>
      <c r="P1388" s="176" t="str">
        <f>IF(ISBLANK(INDEX('Policy Characteristics'!J:J,MATCH($C1388,'Policy Characteristics'!$C:$C,0))),"",INDEX('Policy Characteristics'!J:J,MATCH($C1388,'Policy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8" s="176" t="str">
        <f>IF(ISBLANK(INDEX('Policy Characteristics'!K:K,MATCH($C1388,'Policy Characteristics'!$C:$C,0))),"",INDEX('Policy Characteristics'!K:K,MATCH($C1388,'Policy Characteristics'!$C:$C,0)))</f>
        <v>industry-ag-main.html#eff-stds</v>
      </c>
      <c r="R1388" s="176" t="str">
        <f>IF(ISBLANK(INDEX('Policy Characteristics'!L:L,MATCH($C1388,'Policy Characteristics'!$C:$C,0))),"",INDEX('Policy Characteristics'!L:L,MATCH($C1388,'Policy Characteristics'!$C:$C,0)))</f>
        <v>industry-energy-efficiency-standards.html</v>
      </c>
    </row>
    <row r="1389" spans="1:18" s="4" customFormat="1" x14ac:dyDescent="0.25">
      <c r="A1389" s="176" t="str">
        <f>IF(ISBLANK(INDEX('Policy Characteristics'!A:A,MATCH($C1389,'Policy Characteristics'!$C:$C,0))),"",INDEX('Policy Characteristics'!A:A,MATCH($C1389,'Policy Characteristics'!$C:$C,0)))</f>
        <v>Industry</v>
      </c>
      <c r="B1389" s="184" t="str">
        <f>IF(ISBLANK(INDEX('Policy Characteristics'!B:B,MATCH($C1389,'Policy Characteristics'!$C:$C,0))),"",INDEX('Policy Characteristics'!B:B,MATCH($C1389,'Policy Characteristics'!$C:$C,0)))</f>
        <v>Industry Energy Efficiency Standards</v>
      </c>
      <c r="C1389" s="176" t="str">
        <f t="shared" si="49"/>
        <v>Percentage Improvement in Eqpt Efficiency Standards above BAU</v>
      </c>
      <c r="D1389" s="6" t="s">
        <v>1942</v>
      </c>
      <c r="E1389" s="47" t="s">
        <v>1280</v>
      </c>
      <c r="F1389" t="s">
        <v>1905</v>
      </c>
      <c r="G1389" s="47" t="s">
        <v>1286</v>
      </c>
      <c r="H1389" s="44">
        <v>1058</v>
      </c>
      <c r="I1389" s="197" t="s">
        <v>44</v>
      </c>
      <c r="J1389" s="177" t="str">
        <f>IF(ISBLANK(INDEX('Policy Characteristics'!D:D,MATCH($C1389,'Policy Characteristics'!$C:$C,0))),"",INDEX('Policy Characteristics'!D:D,MATCH($C1389,'Policy Characteristics'!$C:$C,0)))</f>
        <v>Industry Energy Efficiency Standards</v>
      </c>
      <c r="K1389" s="176" t="str">
        <f>IF(ISBLANK(INDEX('Policy Characteristics'!E:E,MATCH($C1389,'Policy Characteristics'!$C:$C,0))),"",INDEX('Policy Characteristics'!E:E,MATCH($C1389,'Policy Characteristics'!$C:$C,0)))</f>
        <v>indst efficiency standards</v>
      </c>
      <c r="L1389" s="176">
        <f>IF(ISBLANK(INDEX('Policy Characteristics'!F:F,MATCH($C1389,'Policy Characteristics'!$C:$C,0))),"",INDEX('Policy Characteristics'!F:F,MATCH($C1389,'Policy Characteristics'!$C:$C,0)))</f>
        <v>0</v>
      </c>
      <c r="M1389" s="176">
        <f>IF(ISBLANK(INDEX('Policy Characteristics'!G:G,MATCH($C1389,'Policy Characteristics'!$C:$C,0))),"",INDEX('Policy Characteristics'!G:G,MATCH($C1389,'Policy Characteristics'!$C:$C,0)))</f>
        <v>0.25</v>
      </c>
      <c r="N1389" s="176">
        <f>IF(ISBLANK(INDEX('Policy Characteristics'!H:H,MATCH($C1389,'Policy Characteristics'!$C:$C,0))),"",INDEX('Policy Characteristics'!H:H,MATCH($C1389,'Policy Characteristics'!$C:$C,0)))</f>
        <v>0.01</v>
      </c>
      <c r="O1389" s="176" t="str">
        <f>IF(ISBLANK(INDEX('Policy Characteristics'!I:I,MATCH($C1389,'Policy Characteristics'!$C:$C,0))),"",INDEX('Policy Characteristics'!I:I,MATCH($C1389,'Policy Characteristics'!$C:$C,0)))</f>
        <v>% reduction in energy use</v>
      </c>
      <c r="P1389" s="176" t="str">
        <f>IF(ISBLANK(INDEX('Policy Characteristics'!J:J,MATCH($C1389,'Policy Characteristics'!$C:$C,0))),"",INDEX('Policy Characteristics'!J:J,MATCH($C1389,'Policy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9" s="176" t="str">
        <f>IF(ISBLANK(INDEX('Policy Characteristics'!K:K,MATCH($C1389,'Policy Characteristics'!$C:$C,0))),"",INDEX('Policy Characteristics'!K:K,MATCH($C1389,'Policy Characteristics'!$C:$C,0)))</f>
        <v>industry-ag-main.html#eff-stds</v>
      </c>
      <c r="R1389" s="176" t="str">
        <f>IF(ISBLANK(INDEX('Policy Characteristics'!L:L,MATCH($C1389,'Policy Characteristics'!$C:$C,0))),"",INDEX('Policy Characteristics'!L:L,MATCH($C1389,'Policy Characteristics'!$C:$C,0)))</f>
        <v>industry-energy-efficiency-standards.html</v>
      </c>
    </row>
    <row r="1390" spans="1:18" s="4" customFormat="1" x14ac:dyDescent="0.25">
      <c r="A1390" s="176" t="str">
        <f>IF(ISBLANK(INDEX('Policy Characteristics'!A:A,MATCH($C1390,'Policy Characteristics'!$C:$C,0))),"",INDEX('Policy Characteristics'!A:A,MATCH($C1390,'Policy Characteristics'!$C:$C,0)))</f>
        <v>Industry</v>
      </c>
      <c r="B1390" s="184" t="str">
        <f>IF(ISBLANK(INDEX('Policy Characteristics'!B:B,MATCH($C1390,'Policy Characteristics'!$C:$C,0))),"",INDEX('Policy Characteristics'!B:B,MATCH($C1390,'Policy Characteristics'!$C:$C,0)))</f>
        <v>Industry Energy Efficiency Standards</v>
      </c>
      <c r="C1390" s="176" t="str">
        <f t="shared" si="49"/>
        <v>Percentage Improvement in Eqpt Efficiency Standards above BAU</v>
      </c>
      <c r="D1390" s="6" t="s">
        <v>1942</v>
      </c>
      <c r="E1390" s="47" t="s">
        <v>1281</v>
      </c>
      <c r="F1390" t="s">
        <v>1905</v>
      </c>
      <c r="G1390" s="47" t="s">
        <v>1289</v>
      </c>
      <c r="H1390" s="44">
        <v>1059</v>
      </c>
      <c r="I1390" s="197" t="s">
        <v>44</v>
      </c>
      <c r="J1390" s="177" t="str">
        <f>IF(ISBLANK(INDEX('Policy Characteristics'!D:D,MATCH($C1390,'Policy Characteristics'!$C:$C,0))),"",INDEX('Policy Characteristics'!D:D,MATCH($C1390,'Policy Characteristics'!$C:$C,0)))</f>
        <v>Industry Energy Efficiency Standards</v>
      </c>
      <c r="K1390" s="176" t="str">
        <f>IF(ISBLANK(INDEX('Policy Characteristics'!E:E,MATCH($C1390,'Policy Characteristics'!$C:$C,0))),"",INDEX('Policy Characteristics'!E:E,MATCH($C1390,'Policy Characteristics'!$C:$C,0)))</f>
        <v>indst efficiency standards</v>
      </c>
      <c r="L1390" s="176">
        <f>IF(ISBLANK(INDEX('Policy Characteristics'!F:F,MATCH($C1390,'Policy Characteristics'!$C:$C,0))),"",INDEX('Policy Characteristics'!F:F,MATCH($C1390,'Policy Characteristics'!$C:$C,0)))</f>
        <v>0</v>
      </c>
      <c r="M1390" s="176">
        <f>IF(ISBLANK(INDEX('Policy Characteristics'!G:G,MATCH($C1390,'Policy Characteristics'!$C:$C,0))),"",INDEX('Policy Characteristics'!G:G,MATCH($C1390,'Policy Characteristics'!$C:$C,0)))</f>
        <v>0.25</v>
      </c>
      <c r="N1390" s="176">
        <f>IF(ISBLANK(INDEX('Policy Characteristics'!H:H,MATCH($C1390,'Policy Characteristics'!$C:$C,0))),"",INDEX('Policy Characteristics'!H:H,MATCH($C1390,'Policy Characteristics'!$C:$C,0)))</f>
        <v>0.01</v>
      </c>
      <c r="O1390" s="176" t="str">
        <f>IF(ISBLANK(INDEX('Policy Characteristics'!I:I,MATCH($C1390,'Policy Characteristics'!$C:$C,0))),"",INDEX('Policy Characteristics'!I:I,MATCH($C1390,'Policy Characteristics'!$C:$C,0)))</f>
        <v>% reduction in energy use</v>
      </c>
      <c r="P1390" s="176" t="str">
        <f>IF(ISBLANK(INDEX('Policy Characteristics'!J:J,MATCH($C1390,'Policy Characteristics'!$C:$C,0))),"",INDEX('Policy Characteristics'!J:J,MATCH($C1390,'Policy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0" s="176" t="str">
        <f>IF(ISBLANK(INDEX('Policy Characteristics'!K:K,MATCH($C1390,'Policy Characteristics'!$C:$C,0))),"",INDEX('Policy Characteristics'!K:K,MATCH($C1390,'Policy Characteristics'!$C:$C,0)))</f>
        <v>industry-ag-main.html#eff-stds</v>
      </c>
      <c r="R1390" s="176" t="str">
        <f>IF(ISBLANK(INDEX('Policy Characteristics'!L:L,MATCH($C1390,'Policy Characteristics'!$C:$C,0))),"",INDEX('Policy Characteristics'!L:L,MATCH($C1390,'Policy Characteristics'!$C:$C,0)))</f>
        <v>industry-energy-efficiency-standards.html</v>
      </c>
    </row>
    <row r="1391" spans="1:18" s="4" customFormat="1" x14ac:dyDescent="0.25">
      <c r="A1391" s="176" t="str">
        <f>IF(ISBLANK(INDEX('Policy Characteristics'!A:A,MATCH($C1391,'Policy Characteristics'!$C:$C,0))),"",INDEX('Policy Characteristics'!A:A,MATCH($C1391,'Policy Characteristics'!$C:$C,0)))</f>
        <v>Industry</v>
      </c>
      <c r="B1391" s="184" t="str">
        <f>IF(ISBLANK(INDEX('Policy Characteristics'!B:B,MATCH($C1391,'Policy Characteristics'!$C:$C,0))),"",INDEX('Policy Characteristics'!B:B,MATCH($C1391,'Policy Characteristics'!$C:$C,0)))</f>
        <v>Industry Energy Efficiency Standards</v>
      </c>
      <c r="C1391" s="176" t="str">
        <f t="shared" si="49"/>
        <v>Percentage Improvement in Eqpt Efficiency Standards above BAU</v>
      </c>
      <c r="D1391" s="6" t="s">
        <v>1942</v>
      </c>
      <c r="E1391" s="47" t="s">
        <v>1282</v>
      </c>
      <c r="F1391" t="s">
        <v>1905</v>
      </c>
      <c r="G1391" s="47" t="s">
        <v>1290</v>
      </c>
      <c r="H1391" s="44">
        <v>1060</v>
      </c>
      <c r="I1391" s="197" t="s">
        <v>44</v>
      </c>
      <c r="J1391" s="177" t="str">
        <f>IF(ISBLANK(INDEX('Policy Characteristics'!D:D,MATCH($C1391,'Policy Characteristics'!$C:$C,0))),"",INDEX('Policy Characteristics'!D:D,MATCH($C1391,'Policy Characteristics'!$C:$C,0)))</f>
        <v>Industry Energy Efficiency Standards</v>
      </c>
      <c r="K1391" s="176" t="str">
        <f>IF(ISBLANK(INDEX('Policy Characteristics'!E:E,MATCH($C1391,'Policy Characteristics'!$C:$C,0))),"",INDEX('Policy Characteristics'!E:E,MATCH($C1391,'Policy Characteristics'!$C:$C,0)))</f>
        <v>indst efficiency standards</v>
      </c>
      <c r="L1391" s="176">
        <f>IF(ISBLANK(INDEX('Policy Characteristics'!F:F,MATCH($C1391,'Policy Characteristics'!$C:$C,0))),"",INDEX('Policy Characteristics'!F:F,MATCH($C1391,'Policy Characteristics'!$C:$C,0)))</f>
        <v>0</v>
      </c>
      <c r="M1391" s="176">
        <f>IF(ISBLANK(INDEX('Policy Characteristics'!G:G,MATCH($C1391,'Policy Characteristics'!$C:$C,0))),"",INDEX('Policy Characteristics'!G:G,MATCH($C1391,'Policy Characteristics'!$C:$C,0)))</f>
        <v>0.25</v>
      </c>
      <c r="N1391" s="176">
        <f>IF(ISBLANK(INDEX('Policy Characteristics'!H:H,MATCH($C1391,'Policy Characteristics'!$C:$C,0))),"",INDEX('Policy Characteristics'!H:H,MATCH($C1391,'Policy Characteristics'!$C:$C,0)))</f>
        <v>0.01</v>
      </c>
      <c r="O1391" s="176" t="str">
        <f>IF(ISBLANK(INDEX('Policy Characteristics'!I:I,MATCH($C1391,'Policy Characteristics'!$C:$C,0))),"",INDEX('Policy Characteristics'!I:I,MATCH($C1391,'Policy Characteristics'!$C:$C,0)))</f>
        <v>% reduction in energy use</v>
      </c>
      <c r="P1391" s="176" t="str">
        <f>IF(ISBLANK(INDEX('Policy Characteristics'!J:J,MATCH($C1391,'Policy Characteristics'!$C:$C,0))),"",INDEX('Policy Characteristics'!J:J,MATCH($C1391,'Policy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1" s="176" t="str">
        <f>IF(ISBLANK(INDEX('Policy Characteristics'!K:K,MATCH($C1391,'Policy Characteristics'!$C:$C,0))),"",INDEX('Policy Characteristics'!K:K,MATCH($C1391,'Policy Characteristics'!$C:$C,0)))</f>
        <v>industry-ag-main.html#eff-stds</v>
      </c>
      <c r="R1391" s="176" t="str">
        <f>IF(ISBLANK(INDEX('Policy Characteristics'!L:L,MATCH($C1391,'Policy Characteristics'!$C:$C,0))),"",INDEX('Policy Characteristics'!L:L,MATCH($C1391,'Policy Characteristics'!$C:$C,0)))</f>
        <v>industry-energy-efficiency-standards.html</v>
      </c>
    </row>
    <row r="1392" spans="1:18" s="4" customFormat="1" x14ac:dyDescent="0.25">
      <c r="A1392" s="176" t="str">
        <f>IF(ISBLANK(INDEX('Policy Characteristics'!A:A,MATCH($C1392,'Policy Characteristics'!$C:$C,0))),"",INDEX('Policy Characteristics'!A:A,MATCH($C1392,'Policy Characteristics'!$C:$C,0)))</f>
        <v>Industry</v>
      </c>
      <c r="B1392" s="184" t="str">
        <f>IF(ISBLANK(INDEX('Policy Characteristics'!B:B,MATCH($C1392,'Policy Characteristics'!$C:$C,0))),"",INDEX('Policy Characteristics'!B:B,MATCH($C1392,'Policy Characteristics'!$C:$C,0)))</f>
        <v>Industry Energy Efficiency Standards</v>
      </c>
      <c r="C1392" s="176" t="str">
        <f t="shared" si="49"/>
        <v>Percentage Improvement in Eqpt Efficiency Standards above BAU</v>
      </c>
      <c r="D1392" s="6" t="s">
        <v>1942</v>
      </c>
      <c r="E1392" s="47" t="s">
        <v>1283</v>
      </c>
      <c r="F1392" t="s">
        <v>1905</v>
      </c>
      <c r="G1392" s="47" t="s">
        <v>1287</v>
      </c>
      <c r="H1392" s="44">
        <v>1061</v>
      </c>
      <c r="I1392" s="197" t="s">
        <v>44</v>
      </c>
      <c r="J1392" s="177" t="str">
        <f>IF(ISBLANK(INDEX('Policy Characteristics'!D:D,MATCH($C1392,'Policy Characteristics'!$C:$C,0))),"",INDEX('Policy Characteristics'!D:D,MATCH($C1392,'Policy Characteristics'!$C:$C,0)))</f>
        <v>Industry Energy Efficiency Standards</v>
      </c>
      <c r="K1392" s="176" t="str">
        <f>IF(ISBLANK(INDEX('Policy Characteristics'!E:E,MATCH($C1392,'Policy Characteristics'!$C:$C,0))),"",INDEX('Policy Characteristics'!E:E,MATCH($C1392,'Policy Characteristics'!$C:$C,0)))</f>
        <v>indst efficiency standards</v>
      </c>
      <c r="L1392" s="176">
        <f>IF(ISBLANK(INDEX('Policy Characteristics'!F:F,MATCH($C1392,'Policy Characteristics'!$C:$C,0))),"",INDEX('Policy Characteristics'!F:F,MATCH($C1392,'Policy Characteristics'!$C:$C,0)))</f>
        <v>0</v>
      </c>
      <c r="M1392" s="176">
        <f>IF(ISBLANK(INDEX('Policy Characteristics'!G:G,MATCH($C1392,'Policy Characteristics'!$C:$C,0))),"",INDEX('Policy Characteristics'!G:G,MATCH($C1392,'Policy Characteristics'!$C:$C,0)))</f>
        <v>0.25</v>
      </c>
      <c r="N1392" s="176">
        <f>IF(ISBLANK(INDEX('Policy Characteristics'!H:H,MATCH($C1392,'Policy Characteristics'!$C:$C,0))),"",INDEX('Policy Characteristics'!H:H,MATCH($C1392,'Policy Characteristics'!$C:$C,0)))</f>
        <v>0.01</v>
      </c>
      <c r="O1392" s="176" t="str">
        <f>IF(ISBLANK(INDEX('Policy Characteristics'!I:I,MATCH($C1392,'Policy Characteristics'!$C:$C,0))),"",INDEX('Policy Characteristics'!I:I,MATCH($C1392,'Policy Characteristics'!$C:$C,0)))</f>
        <v>% reduction in energy use</v>
      </c>
      <c r="P1392" s="176" t="str">
        <f>IF(ISBLANK(INDEX('Policy Characteristics'!J:J,MATCH($C1392,'Policy Characteristics'!$C:$C,0))),"",INDEX('Policy Characteristics'!J:J,MATCH($C1392,'Policy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2" s="176" t="str">
        <f>IF(ISBLANK(INDEX('Policy Characteristics'!K:K,MATCH($C1392,'Policy Characteristics'!$C:$C,0))),"",INDEX('Policy Characteristics'!K:K,MATCH($C1392,'Policy Characteristics'!$C:$C,0)))</f>
        <v>industry-ag-main.html#eff-stds</v>
      </c>
      <c r="R1392" s="176" t="str">
        <f>IF(ISBLANK(INDEX('Policy Characteristics'!L:L,MATCH($C1392,'Policy Characteristics'!$C:$C,0))),"",INDEX('Policy Characteristics'!L:L,MATCH($C1392,'Policy Characteristics'!$C:$C,0)))</f>
        <v>industry-energy-efficiency-standards.html</v>
      </c>
    </row>
    <row r="1393" spans="1:18" s="4" customFormat="1" x14ac:dyDescent="0.25">
      <c r="A1393" s="176" t="str">
        <f>IF(ISBLANK(INDEX('Policy Characteristics'!A:A,MATCH($C1393,'Policy Characteristics'!$C:$C,0))),"",INDEX('Policy Characteristics'!A:A,MATCH($C1393,'Policy Characteristics'!$C:$C,0)))</f>
        <v>Industry</v>
      </c>
      <c r="B1393" s="184" t="str">
        <f>IF(ISBLANK(INDEX('Policy Characteristics'!B:B,MATCH($C1393,'Policy Characteristics'!$C:$C,0))),"",INDEX('Policy Characteristics'!B:B,MATCH($C1393,'Policy Characteristics'!$C:$C,0)))</f>
        <v>Industry Energy Efficiency Standards</v>
      </c>
      <c r="C1393" s="176" t="str">
        <f t="shared" si="49"/>
        <v>Percentage Improvement in Eqpt Efficiency Standards above BAU</v>
      </c>
      <c r="D1393" s="6" t="s">
        <v>1942</v>
      </c>
      <c r="E1393" s="47" t="s">
        <v>1284</v>
      </c>
      <c r="F1393" t="s">
        <v>1905</v>
      </c>
      <c r="G1393" s="47" t="s">
        <v>1288</v>
      </c>
      <c r="H1393" s="44">
        <v>1062</v>
      </c>
      <c r="I1393" s="197" t="s">
        <v>44</v>
      </c>
      <c r="J1393" s="177" t="str">
        <f>IF(ISBLANK(INDEX('Policy Characteristics'!D:D,MATCH($C1393,'Policy Characteristics'!$C:$C,0))),"",INDEX('Policy Characteristics'!D:D,MATCH($C1393,'Policy Characteristics'!$C:$C,0)))</f>
        <v>Industry Energy Efficiency Standards</v>
      </c>
      <c r="K1393" s="176" t="str">
        <f>IF(ISBLANK(INDEX('Policy Characteristics'!E:E,MATCH($C1393,'Policy Characteristics'!$C:$C,0))),"",INDEX('Policy Characteristics'!E:E,MATCH($C1393,'Policy Characteristics'!$C:$C,0)))</f>
        <v>indst efficiency standards</v>
      </c>
      <c r="L1393" s="176">
        <f>IF(ISBLANK(INDEX('Policy Characteristics'!F:F,MATCH($C1393,'Policy Characteristics'!$C:$C,0))),"",INDEX('Policy Characteristics'!F:F,MATCH($C1393,'Policy Characteristics'!$C:$C,0)))</f>
        <v>0</v>
      </c>
      <c r="M1393" s="176">
        <f>IF(ISBLANK(INDEX('Policy Characteristics'!G:G,MATCH($C1393,'Policy Characteristics'!$C:$C,0))),"",INDEX('Policy Characteristics'!G:G,MATCH($C1393,'Policy Characteristics'!$C:$C,0)))</f>
        <v>0.25</v>
      </c>
      <c r="N1393" s="176">
        <f>IF(ISBLANK(INDEX('Policy Characteristics'!H:H,MATCH($C1393,'Policy Characteristics'!$C:$C,0))),"",INDEX('Policy Characteristics'!H:H,MATCH($C1393,'Policy Characteristics'!$C:$C,0)))</f>
        <v>0.01</v>
      </c>
      <c r="O1393" s="176" t="str">
        <f>IF(ISBLANK(INDEX('Policy Characteristics'!I:I,MATCH($C1393,'Policy Characteristics'!$C:$C,0))),"",INDEX('Policy Characteristics'!I:I,MATCH($C1393,'Policy Characteristics'!$C:$C,0)))</f>
        <v>% reduction in energy use</v>
      </c>
      <c r="P1393" s="176" t="str">
        <f>IF(ISBLANK(INDEX('Policy Characteristics'!J:J,MATCH($C1393,'Policy Characteristics'!$C:$C,0))),"",INDEX('Policy Characteristics'!J:J,MATCH($C1393,'Policy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3" s="176" t="str">
        <f>IF(ISBLANK(INDEX('Policy Characteristics'!K:K,MATCH($C1393,'Policy Characteristics'!$C:$C,0))),"",INDEX('Policy Characteristics'!K:K,MATCH($C1393,'Policy Characteristics'!$C:$C,0)))</f>
        <v>industry-ag-main.html#eff-stds</v>
      </c>
      <c r="R1393" s="176" t="str">
        <f>IF(ISBLANK(INDEX('Policy Characteristics'!L:L,MATCH($C1393,'Policy Characteristics'!$C:$C,0))),"",INDEX('Policy Characteristics'!L:L,MATCH($C1393,'Policy Characteristics'!$C:$C,0)))</f>
        <v>industry-energy-efficiency-standards.html</v>
      </c>
    </row>
    <row r="1394" spans="1:18" s="4" customFormat="1" x14ac:dyDescent="0.25">
      <c r="A1394" s="176" t="str">
        <f>IF(ISBLANK(INDEX('Policy Characteristics'!A:A,MATCH($C1394,'Policy Characteristics'!$C:$C,0))),"",INDEX('Policy Characteristics'!A:A,MATCH($C1394,'Policy Characteristics'!$C:$C,0)))</f>
        <v>Industry</v>
      </c>
      <c r="B1394" s="184" t="str">
        <f>IF(ISBLANK(INDEX('Policy Characteristics'!B:B,MATCH($C1394,'Policy Characteristics'!$C:$C,0))),"",INDEX('Policy Characteristics'!B:B,MATCH($C1394,'Policy Characteristics'!$C:$C,0)))</f>
        <v>Industry Energy Efficiency Standards</v>
      </c>
      <c r="C1394" s="176" t="str">
        <f t="shared" si="49"/>
        <v>Percentage Improvement in Eqpt Efficiency Standards above BAU</v>
      </c>
      <c r="D1394" s="6" t="s">
        <v>1942</v>
      </c>
      <c r="E1394" s="47" t="s">
        <v>1285</v>
      </c>
      <c r="F1394" t="s">
        <v>1905</v>
      </c>
      <c r="G1394" s="47" t="s">
        <v>1291</v>
      </c>
      <c r="H1394" s="44">
        <v>1063</v>
      </c>
      <c r="I1394" s="197" t="s">
        <v>44</v>
      </c>
      <c r="J1394" s="177" t="str">
        <f>IF(ISBLANK(INDEX('Policy Characteristics'!D:D,MATCH($C1394,'Policy Characteristics'!$C:$C,0))),"",INDEX('Policy Characteristics'!D:D,MATCH($C1394,'Policy Characteristics'!$C:$C,0)))</f>
        <v>Industry Energy Efficiency Standards</v>
      </c>
      <c r="K1394" s="176" t="str">
        <f>IF(ISBLANK(INDEX('Policy Characteristics'!E:E,MATCH($C1394,'Policy Characteristics'!$C:$C,0))),"",INDEX('Policy Characteristics'!E:E,MATCH($C1394,'Policy Characteristics'!$C:$C,0)))</f>
        <v>indst efficiency standards</v>
      </c>
      <c r="L1394" s="176">
        <f>IF(ISBLANK(INDEX('Policy Characteristics'!F:F,MATCH($C1394,'Policy Characteristics'!$C:$C,0))),"",INDEX('Policy Characteristics'!F:F,MATCH($C1394,'Policy Characteristics'!$C:$C,0)))</f>
        <v>0</v>
      </c>
      <c r="M1394" s="176">
        <f>IF(ISBLANK(INDEX('Policy Characteristics'!G:G,MATCH($C1394,'Policy Characteristics'!$C:$C,0))),"",INDEX('Policy Characteristics'!G:G,MATCH($C1394,'Policy Characteristics'!$C:$C,0)))</f>
        <v>0.25</v>
      </c>
      <c r="N1394" s="176">
        <f>IF(ISBLANK(INDEX('Policy Characteristics'!H:H,MATCH($C1394,'Policy Characteristics'!$C:$C,0))),"",INDEX('Policy Characteristics'!H:H,MATCH($C1394,'Policy Characteristics'!$C:$C,0)))</f>
        <v>0.01</v>
      </c>
      <c r="O1394" s="176" t="str">
        <f>IF(ISBLANK(INDEX('Policy Characteristics'!I:I,MATCH($C1394,'Policy Characteristics'!$C:$C,0))),"",INDEX('Policy Characteristics'!I:I,MATCH($C1394,'Policy Characteristics'!$C:$C,0)))</f>
        <v>% reduction in energy use</v>
      </c>
      <c r="P1394" s="176" t="str">
        <f>IF(ISBLANK(INDEX('Policy Characteristics'!J:J,MATCH($C1394,'Policy Characteristics'!$C:$C,0))),"",INDEX('Policy Characteristics'!J:J,MATCH($C1394,'Policy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4" s="176" t="str">
        <f>IF(ISBLANK(INDEX('Policy Characteristics'!K:K,MATCH($C1394,'Policy Characteristics'!$C:$C,0))),"",INDEX('Policy Characteristics'!K:K,MATCH($C1394,'Policy Characteristics'!$C:$C,0)))</f>
        <v>industry-ag-main.html#eff-stds</v>
      </c>
      <c r="R1394" s="176" t="str">
        <f>IF(ISBLANK(INDEX('Policy Characteristics'!L:L,MATCH($C1394,'Policy Characteristics'!$C:$C,0))),"",INDEX('Policy Characteristics'!L:L,MATCH($C1394,'Policy Characteristics'!$C:$C,0)))</f>
        <v>industry-energy-efficiency-standards.html</v>
      </c>
    </row>
    <row r="1395" spans="1:18" s="4" customFormat="1" x14ac:dyDescent="0.25">
      <c r="A1395" s="176" t="str">
        <f>IF(ISBLANK(INDEX('Policy Characteristics'!A:A,MATCH($C1395,'Policy Characteristics'!$C:$C,0))),"",INDEX('Policy Characteristics'!A:A,MATCH($C1395,'Policy Characteristics'!$C:$C,0)))</f>
        <v>Industry</v>
      </c>
      <c r="B1395" s="184" t="str">
        <f>IF(ISBLANK(INDEX('Policy Characteristics'!B:B,MATCH($C1395,'Policy Characteristics'!$C:$C,0))),"",INDEX('Policy Characteristics'!B:B,MATCH($C1395,'Policy Characteristics'!$C:$C,0)))</f>
        <v>Industry Energy Efficiency Standards</v>
      </c>
      <c r="C1395" s="176" t="str">
        <f t="shared" si="49"/>
        <v>Percentage Improvement in Eqpt Efficiency Standards above BAU</v>
      </c>
      <c r="D1395" s="6" t="s">
        <v>1942</v>
      </c>
      <c r="E1395" s="47" t="s">
        <v>1582</v>
      </c>
      <c r="F1395" t="s">
        <v>1905</v>
      </c>
      <c r="G1395" s="47" t="s">
        <v>1585</v>
      </c>
      <c r="H1395" s="44">
        <v>1064</v>
      </c>
      <c r="I1395" s="197" t="s">
        <v>44</v>
      </c>
      <c r="J1395" s="177" t="str">
        <f>IF(ISBLANK(INDEX('Policy Characteristics'!D:D,MATCH($C1395,'Policy Characteristics'!$C:$C,0))),"",INDEX('Policy Characteristics'!D:D,MATCH($C1395,'Policy Characteristics'!$C:$C,0)))</f>
        <v>Industry Energy Efficiency Standards</v>
      </c>
      <c r="K1395" s="176" t="str">
        <f>IF(ISBLANK(INDEX('Policy Characteristics'!E:E,MATCH($C1395,'Policy Characteristics'!$C:$C,0))),"",INDEX('Policy Characteristics'!E:E,MATCH($C1395,'Policy Characteristics'!$C:$C,0)))</f>
        <v>indst efficiency standards</v>
      </c>
      <c r="L1395" s="176">
        <f>IF(ISBLANK(INDEX('Policy Characteristics'!F:F,MATCH($C1395,'Policy Characteristics'!$C:$C,0))),"",INDEX('Policy Characteristics'!F:F,MATCH($C1395,'Policy Characteristics'!$C:$C,0)))</f>
        <v>0</v>
      </c>
      <c r="M1395" s="176">
        <f>IF(ISBLANK(INDEX('Policy Characteristics'!G:G,MATCH($C1395,'Policy Characteristics'!$C:$C,0))),"",INDEX('Policy Characteristics'!G:G,MATCH($C1395,'Policy Characteristics'!$C:$C,0)))</f>
        <v>0.25</v>
      </c>
      <c r="N1395" s="176">
        <f>IF(ISBLANK(INDEX('Policy Characteristics'!H:H,MATCH($C1395,'Policy Characteristics'!$C:$C,0))),"",INDEX('Policy Characteristics'!H:H,MATCH($C1395,'Policy Characteristics'!$C:$C,0)))</f>
        <v>0.01</v>
      </c>
      <c r="O1395" s="176" t="str">
        <f>IF(ISBLANK(INDEX('Policy Characteristics'!I:I,MATCH($C1395,'Policy Characteristics'!$C:$C,0))),"",INDEX('Policy Characteristics'!I:I,MATCH($C1395,'Policy Characteristics'!$C:$C,0)))</f>
        <v>% reduction in energy use</v>
      </c>
      <c r="P1395" s="176" t="str">
        <f>IF(ISBLANK(INDEX('Policy Characteristics'!J:J,MATCH($C1395,'Policy Characteristics'!$C:$C,0))),"",INDEX('Policy Characteristics'!J:J,MATCH($C1395,'Policy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5" s="176" t="str">
        <f>IF(ISBLANK(INDEX('Policy Characteristics'!K:K,MATCH($C1395,'Policy Characteristics'!$C:$C,0))),"",INDEX('Policy Characteristics'!K:K,MATCH($C1395,'Policy Characteristics'!$C:$C,0)))</f>
        <v>industry-ag-main.html#eff-stds</v>
      </c>
      <c r="R1395" s="176" t="str">
        <f>IF(ISBLANK(INDEX('Policy Characteristics'!L:L,MATCH($C1395,'Policy Characteristics'!$C:$C,0))),"",INDEX('Policy Characteristics'!L:L,MATCH($C1395,'Policy Characteristics'!$C:$C,0)))</f>
        <v>industry-energy-efficiency-standards.html</v>
      </c>
    </row>
    <row r="1396" spans="1:18" s="4" customFormat="1" x14ac:dyDescent="0.25">
      <c r="A1396" s="176" t="str">
        <f>IF(ISBLANK(INDEX('Policy Characteristics'!A:A,MATCH($C1396,'Policy Characteristics'!$C:$C,0))),"",INDEX('Policy Characteristics'!A:A,MATCH($C1396,'Policy Characteristics'!$C:$C,0)))</f>
        <v>Industry</v>
      </c>
      <c r="B1396" s="184" t="str">
        <f>IF(ISBLANK(INDEX('Policy Characteristics'!B:B,MATCH($C1396,'Policy Characteristics'!$C:$C,0))),"",INDEX('Policy Characteristics'!B:B,MATCH($C1396,'Policy Characteristics'!$C:$C,0)))</f>
        <v>Industry Energy Efficiency Standards</v>
      </c>
      <c r="C1396" s="176" t="str">
        <f t="shared" si="49"/>
        <v>Percentage Improvement in Eqpt Efficiency Standards above BAU</v>
      </c>
      <c r="D1396" s="6" t="s">
        <v>1942</v>
      </c>
      <c r="E1396" s="47" t="s">
        <v>1583</v>
      </c>
      <c r="F1396" t="s">
        <v>1905</v>
      </c>
      <c r="G1396" s="47" t="s">
        <v>1587</v>
      </c>
      <c r="H1396" s="44">
        <v>1065</v>
      </c>
      <c r="I1396" s="197" t="s">
        <v>44</v>
      </c>
      <c r="J1396" s="177" t="str">
        <f>IF(ISBLANK(INDEX('Policy Characteristics'!D:D,MATCH($C1396,'Policy Characteristics'!$C:$C,0))),"",INDEX('Policy Characteristics'!D:D,MATCH($C1396,'Policy Characteristics'!$C:$C,0)))</f>
        <v>Industry Energy Efficiency Standards</v>
      </c>
      <c r="K1396" s="176" t="str">
        <f>IF(ISBLANK(INDEX('Policy Characteristics'!E:E,MATCH($C1396,'Policy Characteristics'!$C:$C,0))),"",INDEX('Policy Characteristics'!E:E,MATCH($C1396,'Policy Characteristics'!$C:$C,0)))</f>
        <v>indst efficiency standards</v>
      </c>
      <c r="L1396" s="176">
        <f>IF(ISBLANK(INDEX('Policy Characteristics'!F:F,MATCH($C1396,'Policy Characteristics'!$C:$C,0))),"",INDEX('Policy Characteristics'!F:F,MATCH($C1396,'Policy Characteristics'!$C:$C,0)))</f>
        <v>0</v>
      </c>
      <c r="M1396" s="176">
        <f>IF(ISBLANK(INDEX('Policy Characteristics'!G:G,MATCH($C1396,'Policy Characteristics'!$C:$C,0))),"",INDEX('Policy Characteristics'!G:G,MATCH($C1396,'Policy Characteristics'!$C:$C,0)))</f>
        <v>0.25</v>
      </c>
      <c r="N1396" s="176">
        <f>IF(ISBLANK(INDEX('Policy Characteristics'!H:H,MATCH($C1396,'Policy Characteristics'!$C:$C,0))),"",INDEX('Policy Characteristics'!H:H,MATCH($C1396,'Policy Characteristics'!$C:$C,0)))</f>
        <v>0.01</v>
      </c>
      <c r="O1396" s="176" t="str">
        <f>IF(ISBLANK(INDEX('Policy Characteristics'!I:I,MATCH($C1396,'Policy Characteristics'!$C:$C,0))),"",INDEX('Policy Characteristics'!I:I,MATCH($C1396,'Policy Characteristics'!$C:$C,0)))</f>
        <v>% reduction in energy use</v>
      </c>
      <c r="P1396" s="176" t="str">
        <f>IF(ISBLANK(INDEX('Policy Characteristics'!J:J,MATCH($C1396,'Policy Characteristics'!$C:$C,0))),"",INDEX('Policy Characteristics'!J:J,MATCH($C1396,'Policy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6" s="176" t="str">
        <f>IF(ISBLANK(INDEX('Policy Characteristics'!K:K,MATCH($C1396,'Policy Characteristics'!$C:$C,0))),"",INDEX('Policy Characteristics'!K:K,MATCH($C1396,'Policy Characteristics'!$C:$C,0)))</f>
        <v>industry-ag-main.html#eff-stds</v>
      </c>
      <c r="R1396" s="176" t="str">
        <f>IF(ISBLANK(INDEX('Policy Characteristics'!L:L,MATCH($C1396,'Policy Characteristics'!$C:$C,0))),"",INDEX('Policy Characteristics'!L:L,MATCH($C1396,'Policy Characteristics'!$C:$C,0)))</f>
        <v>industry-energy-efficiency-standards.html</v>
      </c>
    </row>
    <row r="1397" spans="1:18" s="4" customFormat="1" x14ac:dyDescent="0.25">
      <c r="A1397" s="176" t="str">
        <f>IF(ISBLANK(INDEX('Policy Characteristics'!A:A,MATCH($C1397,'Policy Characteristics'!$C:$C,0))),"",INDEX('Policy Characteristics'!A:A,MATCH($C1397,'Policy Characteristics'!$C:$C,0)))</f>
        <v>Industry</v>
      </c>
      <c r="B1397" s="184" t="str">
        <f>IF(ISBLANK(INDEX('Policy Characteristics'!B:B,MATCH($C1397,'Policy Characteristics'!$C:$C,0))),"",INDEX('Policy Characteristics'!B:B,MATCH($C1397,'Policy Characteristics'!$C:$C,0)))</f>
        <v>Industry Energy Efficiency Standards</v>
      </c>
      <c r="C1397" s="176" t="str">
        <f t="shared" si="49"/>
        <v>Percentage Improvement in Eqpt Efficiency Standards above BAU</v>
      </c>
      <c r="D1397" s="6" t="s">
        <v>1942</v>
      </c>
      <c r="E1397" s="47" t="s">
        <v>1584</v>
      </c>
      <c r="F1397" t="s">
        <v>1905</v>
      </c>
      <c r="G1397" s="47" t="s">
        <v>1588</v>
      </c>
      <c r="H1397" s="44">
        <v>1066</v>
      </c>
      <c r="I1397" s="197" t="s">
        <v>44</v>
      </c>
      <c r="J1397" s="177" t="str">
        <f>IF(ISBLANK(INDEX('Policy Characteristics'!D:D,MATCH($C1397,'Policy Characteristics'!$C:$C,0))),"",INDEX('Policy Characteristics'!D:D,MATCH($C1397,'Policy Characteristics'!$C:$C,0)))</f>
        <v>Industry Energy Efficiency Standards</v>
      </c>
      <c r="K1397" s="176" t="str">
        <f>IF(ISBLANK(INDEX('Policy Characteristics'!E:E,MATCH($C1397,'Policy Characteristics'!$C:$C,0))),"",INDEX('Policy Characteristics'!E:E,MATCH($C1397,'Policy Characteristics'!$C:$C,0)))</f>
        <v>indst efficiency standards</v>
      </c>
      <c r="L1397" s="176">
        <f>IF(ISBLANK(INDEX('Policy Characteristics'!F:F,MATCH($C1397,'Policy Characteristics'!$C:$C,0))),"",INDEX('Policy Characteristics'!F:F,MATCH($C1397,'Policy Characteristics'!$C:$C,0)))</f>
        <v>0</v>
      </c>
      <c r="M1397" s="176">
        <f>IF(ISBLANK(INDEX('Policy Characteristics'!G:G,MATCH($C1397,'Policy Characteristics'!$C:$C,0))),"",INDEX('Policy Characteristics'!G:G,MATCH($C1397,'Policy Characteristics'!$C:$C,0)))</f>
        <v>0.25</v>
      </c>
      <c r="N1397" s="176">
        <f>IF(ISBLANK(INDEX('Policy Characteristics'!H:H,MATCH($C1397,'Policy Characteristics'!$C:$C,0))),"",INDEX('Policy Characteristics'!H:H,MATCH($C1397,'Policy Characteristics'!$C:$C,0)))</f>
        <v>0.01</v>
      </c>
      <c r="O1397" s="176" t="str">
        <f>IF(ISBLANK(INDEX('Policy Characteristics'!I:I,MATCH($C1397,'Policy Characteristics'!$C:$C,0))),"",INDEX('Policy Characteristics'!I:I,MATCH($C1397,'Policy Characteristics'!$C:$C,0)))</f>
        <v>% reduction in energy use</v>
      </c>
      <c r="P1397" s="176" t="str">
        <f>IF(ISBLANK(INDEX('Policy Characteristics'!J:J,MATCH($C1397,'Policy Characteristics'!$C:$C,0))),"",INDEX('Policy Characteristics'!J:J,MATCH($C1397,'Policy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7" s="176" t="str">
        <f>IF(ISBLANK(INDEX('Policy Characteristics'!K:K,MATCH($C1397,'Policy Characteristics'!$C:$C,0))),"",INDEX('Policy Characteristics'!K:K,MATCH($C1397,'Policy Characteristics'!$C:$C,0)))</f>
        <v>industry-ag-main.html#eff-stds</v>
      </c>
      <c r="R1397" s="176" t="str">
        <f>IF(ISBLANK(INDEX('Policy Characteristics'!L:L,MATCH($C1397,'Policy Characteristics'!$C:$C,0))),"",INDEX('Policy Characteristics'!L:L,MATCH($C1397,'Policy Characteristics'!$C:$C,0)))</f>
        <v>industry-energy-efficiency-standards.html</v>
      </c>
    </row>
    <row r="1398" spans="1:18" s="4" customFormat="1" x14ac:dyDescent="0.25">
      <c r="A1398" s="176" t="str">
        <f>IF(ISBLANK(INDEX('Policy Characteristics'!A:A,MATCH($C1398,'Policy Characteristics'!$C:$C,0))),"",INDEX('Policy Characteristics'!A:A,MATCH($C1398,'Policy Characteristics'!$C:$C,0)))</f>
        <v>Industry</v>
      </c>
      <c r="B1398" s="184" t="str">
        <f>IF(ISBLANK(INDEX('Policy Characteristics'!B:B,MATCH($C1398,'Policy Characteristics'!$C:$C,0))),"",INDEX('Policy Characteristics'!B:B,MATCH($C1398,'Policy Characteristics'!$C:$C,0)))</f>
        <v>Industry Energy Efficiency Standards</v>
      </c>
      <c r="C1398" s="176" t="str">
        <f t="shared" si="49"/>
        <v>Percentage Improvement in Eqpt Efficiency Standards above BAU</v>
      </c>
      <c r="D1398" s="6" t="s">
        <v>1942</v>
      </c>
      <c r="E1398" s="47" t="s">
        <v>1581</v>
      </c>
      <c r="F1398" t="s">
        <v>1905</v>
      </c>
      <c r="G1398" s="47" t="s">
        <v>1586</v>
      </c>
      <c r="H1398" s="44">
        <v>1067</v>
      </c>
      <c r="I1398" s="197" t="s">
        <v>44</v>
      </c>
      <c r="J1398" s="177" t="str">
        <f>IF(ISBLANK(INDEX('Policy Characteristics'!D:D,MATCH($C1398,'Policy Characteristics'!$C:$C,0))),"",INDEX('Policy Characteristics'!D:D,MATCH($C1398,'Policy Characteristics'!$C:$C,0)))</f>
        <v>Industry Energy Efficiency Standards</v>
      </c>
      <c r="K1398" s="176" t="str">
        <f>IF(ISBLANK(INDEX('Policy Characteristics'!E:E,MATCH($C1398,'Policy Characteristics'!$C:$C,0))),"",INDEX('Policy Characteristics'!E:E,MATCH($C1398,'Policy Characteristics'!$C:$C,0)))</f>
        <v>indst efficiency standards</v>
      </c>
      <c r="L1398" s="176">
        <f>IF(ISBLANK(INDEX('Policy Characteristics'!F:F,MATCH($C1398,'Policy Characteristics'!$C:$C,0))),"",INDEX('Policy Characteristics'!F:F,MATCH($C1398,'Policy Characteristics'!$C:$C,0)))</f>
        <v>0</v>
      </c>
      <c r="M1398" s="176">
        <f>IF(ISBLANK(INDEX('Policy Characteristics'!G:G,MATCH($C1398,'Policy Characteristics'!$C:$C,0))),"",INDEX('Policy Characteristics'!G:G,MATCH($C1398,'Policy Characteristics'!$C:$C,0)))</f>
        <v>0.25</v>
      </c>
      <c r="N1398" s="176">
        <f>IF(ISBLANK(INDEX('Policy Characteristics'!H:H,MATCH($C1398,'Policy Characteristics'!$C:$C,0))),"",INDEX('Policy Characteristics'!H:H,MATCH($C1398,'Policy Characteristics'!$C:$C,0)))</f>
        <v>0.01</v>
      </c>
      <c r="O1398" s="176" t="str">
        <f>IF(ISBLANK(INDEX('Policy Characteristics'!I:I,MATCH($C1398,'Policy Characteristics'!$C:$C,0))),"",INDEX('Policy Characteristics'!I:I,MATCH($C1398,'Policy Characteristics'!$C:$C,0)))</f>
        <v>% reduction in energy use</v>
      </c>
      <c r="P1398" s="176" t="str">
        <f>IF(ISBLANK(INDEX('Policy Characteristics'!J:J,MATCH($C1398,'Policy Characteristics'!$C:$C,0))),"",INDEX('Policy Characteristics'!J:J,MATCH($C1398,'Policy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8" s="176" t="str">
        <f>IF(ISBLANK(INDEX('Policy Characteristics'!K:K,MATCH($C1398,'Policy Characteristics'!$C:$C,0))),"",INDEX('Policy Characteristics'!K:K,MATCH($C1398,'Policy Characteristics'!$C:$C,0)))</f>
        <v>industry-ag-main.html#eff-stds</v>
      </c>
      <c r="R1398" s="176" t="str">
        <f>IF(ISBLANK(INDEX('Policy Characteristics'!L:L,MATCH($C1398,'Policy Characteristics'!$C:$C,0))),"",INDEX('Policy Characteristics'!L:L,MATCH($C1398,'Policy Characteristics'!$C:$C,0)))</f>
        <v>industry-energy-efficiency-standards.html</v>
      </c>
    </row>
    <row r="1399" spans="1:18" s="4" customFormat="1" x14ac:dyDescent="0.25">
      <c r="A1399" s="176" t="str">
        <f>IF(ISBLANK(INDEX('Policy Characteristics'!A:A,MATCH($C1399,'Policy Characteristics'!$C:$C,0))),"",INDEX('Policy Characteristics'!A:A,MATCH($C1399,'Policy Characteristics'!$C:$C,0)))</f>
        <v>Industry</v>
      </c>
      <c r="B1399" s="184" t="str">
        <f>IF(ISBLANK(INDEX('Policy Characteristics'!B:B,MATCH($C1399,'Policy Characteristics'!$C:$C,0))),"",INDEX('Policy Characteristics'!B:B,MATCH($C1399,'Policy Characteristics'!$C:$C,0)))</f>
        <v>Industry Energy Efficiency Standards</v>
      </c>
      <c r="C1399" s="176" t="str">
        <f t="shared" si="49"/>
        <v>Percentage Improvement in Eqpt Efficiency Standards above BAU</v>
      </c>
      <c r="D1399" s="6" t="s">
        <v>1943</v>
      </c>
      <c r="E1399" s="47" t="s">
        <v>1280</v>
      </c>
      <c r="F1399" t="s">
        <v>1906</v>
      </c>
      <c r="G1399" s="47" t="s">
        <v>1286</v>
      </c>
      <c r="H1399" s="44">
        <v>1068</v>
      </c>
      <c r="I1399" s="197" t="s">
        <v>43</v>
      </c>
      <c r="J1399" s="177" t="str">
        <f>IF(ISBLANK(INDEX('Policy Characteristics'!D:D,MATCH($C1399,'Policy Characteristics'!$C:$C,0))),"",INDEX('Policy Characteristics'!D:D,MATCH($C1399,'Policy Characteristics'!$C:$C,0)))</f>
        <v>Industry Energy Efficiency Standards</v>
      </c>
      <c r="K1399" s="176" t="str">
        <f>IF(ISBLANK(INDEX('Policy Characteristics'!E:E,MATCH($C1399,'Policy Characteristics'!$C:$C,0))),"",INDEX('Policy Characteristics'!E:E,MATCH($C1399,'Policy Characteristics'!$C:$C,0)))</f>
        <v>indst efficiency standards</v>
      </c>
      <c r="L1399" s="176">
        <f>IF(ISBLANK(INDEX('Policy Characteristics'!F:F,MATCH($C1399,'Policy Characteristics'!$C:$C,0))),"",INDEX('Policy Characteristics'!F:F,MATCH($C1399,'Policy Characteristics'!$C:$C,0)))</f>
        <v>0</v>
      </c>
      <c r="M1399" s="176">
        <f>IF(ISBLANK(INDEX('Policy Characteristics'!G:G,MATCH($C1399,'Policy Characteristics'!$C:$C,0))),"",INDEX('Policy Characteristics'!G:G,MATCH($C1399,'Policy Characteristics'!$C:$C,0)))</f>
        <v>0.25</v>
      </c>
      <c r="N1399" s="176">
        <f>IF(ISBLANK(INDEX('Policy Characteristics'!H:H,MATCH($C1399,'Policy Characteristics'!$C:$C,0))),"",INDEX('Policy Characteristics'!H:H,MATCH($C1399,'Policy Characteristics'!$C:$C,0)))</f>
        <v>0.01</v>
      </c>
      <c r="O1399" s="176" t="str">
        <f>IF(ISBLANK(INDEX('Policy Characteristics'!I:I,MATCH($C1399,'Policy Characteristics'!$C:$C,0))),"",INDEX('Policy Characteristics'!I:I,MATCH($C1399,'Policy Characteristics'!$C:$C,0)))</f>
        <v>% reduction in energy use</v>
      </c>
      <c r="P1399" s="176" t="str">
        <f>IF(ISBLANK(INDEX('Policy Characteristics'!J:J,MATCH($C1399,'Policy Characteristics'!$C:$C,0))),"",INDEX('Policy Characteristics'!J:J,MATCH($C1399,'Policy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9" s="176" t="str">
        <f>IF(ISBLANK(INDEX('Policy Characteristics'!K:K,MATCH($C1399,'Policy Characteristics'!$C:$C,0))),"",INDEX('Policy Characteristics'!K:K,MATCH($C1399,'Policy Characteristics'!$C:$C,0)))</f>
        <v>industry-ag-main.html#eff-stds</v>
      </c>
      <c r="R1399" s="176" t="str">
        <f>IF(ISBLANK(INDEX('Policy Characteristics'!L:L,MATCH($C1399,'Policy Characteristics'!$C:$C,0))),"",INDEX('Policy Characteristics'!L:L,MATCH($C1399,'Policy Characteristics'!$C:$C,0)))</f>
        <v>industry-energy-efficiency-standards.html</v>
      </c>
    </row>
    <row r="1400" spans="1:18" s="4" customFormat="1" x14ac:dyDescent="0.25">
      <c r="A1400" s="176" t="str">
        <f>IF(ISBLANK(INDEX('Policy Characteristics'!A:A,MATCH($C1400,'Policy Characteristics'!$C:$C,0))),"",INDEX('Policy Characteristics'!A:A,MATCH($C1400,'Policy Characteristics'!$C:$C,0)))</f>
        <v>Industry</v>
      </c>
      <c r="B1400" s="184" t="str">
        <f>IF(ISBLANK(INDEX('Policy Characteristics'!B:B,MATCH($C1400,'Policy Characteristics'!$C:$C,0))),"",INDEX('Policy Characteristics'!B:B,MATCH($C1400,'Policy Characteristics'!$C:$C,0)))</f>
        <v>Industry Energy Efficiency Standards</v>
      </c>
      <c r="C1400" s="176" t="str">
        <f t="shared" si="49"/>
        <v>Percentage Improvement in Eqpt Efficiency Standards above BAU</v>
      </c>
      <c r="D1400" s="6" t="s">
        <v>1943</v>
      </c>
      <c r="E1400" s="47" t="s">
        <v>1281</v>
      </c>
      <c r="F1400" t="s">
        <v>1906</v>
      </c>
      <c r="G1400" s="47" t="s">
        <v>1289</v>
      </c>
      <c r="H1400" s="44">
        <v>1069</v>
      </c>
      <c r="I1400" s="197" t="s">
        <v>44</v>
      </c>
      <c r="J1400" s="177" t="str">
        <f>IF(ISBLANK(INDEX('Policy Characteristics'!D:D,MATCH($C1400,'Policy Characteristics'!$C:$C,0))),"",INDEX('Policy Characteristics'!D:D,MATCH($C1400,'Policy Characteristics'!$C:$C,0)))</f>
        <v>Industry Energy Efficiency Standards</v>
      </c>
      <c r="K1400" s="176" t="str">
        <f>IF(ISBLANK(INDEX('Policy Characteristics'!E:E,MATCH($C1400,'Policy Characteristics'!$C:$C,0))),"",INDEX('Policy Characteristics'!E:E,MATCH($C1400,'Policy Characteristics'!$C:$C,0)))</f>
        <v>indst efficiency standards</v>
      </c>
      <c r="L1400" s="176">
        <f>IF(ISBLANK(INDEX('Policy Characteristics'!F:F,MATCH($C1400,'Policy Characteristics'!$C:$C,0))),"",INDEX('Policy Characteristics'!F:F,MATCH($C1400,'Policy Characteristics'!$C:$C,0)))</f>
        <v>0</v>
      </c>
      <c r="M1400" s="176">
        <f>IF(ISBLANK(INDEX('Policy Characteristics'!G:G,MATCH($C1400,'Policy Characteristics'!$C:$C,0))),"",INDEX('Policy Characteristics'!G:G,MATCH($C1400,'Policy Characteristics'!$C:$C,0)))</f>
        <v>0.25</v>
      </c>
      <c r="N1400" s="176">
        <f>IF(ISBLANK(INDEX('Policy Characteristics'!H:H,MATCH($C1400,'Policy Characteristics'!$C:$C,0))),"",INDEX('Policy Characteristics'!H:H,MATCH($C1400,'Policy Characteristics'!$C:$C,0)))</f>
        <v>0.01</v>
      </c>
      <c r="O1400" s="176" t="str">
        <f>IF(ISBLANK(INDEX('Policy Characteristics'!I:I,MATCH($C1400,'Policy Characteristics'!$C:$C,0))),"",INDEX('Policy Characteristics'!I:I,MATCH($C1400,'Policy Characteristics'!$C:$C,0)))</f>
        <v>% reduction in energy use</v>
      </c>
      <c r="P1400" s="176" t="str">
        <f>IF(ISBLANK(INDEX('Policy Characteristics'!J:J,MATCH($C1400,'Policy Characteristics'!$C:$C,0))),"",INDEX('Policy Characteristics'!J:J,MATCH($C1400,'Policy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0" s="176" t="str">
        <f>IF(ISBLANK(INDEX('Policy Characteristics'!K:K,MATCH($C1400,'Policy Characteristics'!$C:$C,0))),"",INDEX('Policy Characteristics'!K:K,MATCH($C1400,'Policy Characteristics'!$C:$C,0)))</f>
        <v>industry-ag-main.html#eff-stds</v>
      </c>
      <c r="R1400" s="176" t="str">
        <f>IF(ISBLANK(INDEX('Policy Characteristics'!L:L,MATCH($C1400,'Policy Characteristics'!$C:$C,0))),"",INDEX('Policy Characteristics'!L:L,MATCH($C1400,'Policy Characteristics'!$C:$C,0)))</f>
        <v>industry-energy-efficiency-standards.html</v>
      </c>
    </row>
    <row r="1401" spans="1:18" s="4" customFormat="1" x14ac:dyDescent="0.25">
      <c r="A1401" s="176" t="str">
        <f>IF(ISBLANK(INDEX('Policy Characteristics'!A:A,MATCH($C1401,'Policy Characteristics'!$C:$C,0))),"",INDEX('Policy Characteristics'!A:A,MATCH($C1401,'Policy Characteristics'!$C:$C,0)))</f>
        <v>Industry</v>
      </c>
      <c r="B1401" s="184" t="str">
        <f>IF(ISBLANK(INDEX('Policy Characteristics'!B:B,MATCH($C1401,'Policy Characteristics'!$C:$C,0))),"",INDEX('Policy Characteristics'!B:B,MATCH($C1401,'Policy Characteristics'!$C:$C,0)))</f>
        <v>Industry Energy Efficiency Standards</v>
      </c>
      <c r="C1401" s="176" t="str">
        <f t="shared" si="49"/>
        <v>Percentage Improvement in Eqpt Efficiency Standards above BAU</v>
      </c>
      <c r="D1401" s="6" t="s">
        <v>1943</v>
      </c>
      <c r="E1401" s="47" t="s">
        <v>1282</v>
      </c>
      <c r="F1401" t="s">
        <v>1906</v>
      </c>
      <c r="G1401" s="47" t="s">
        <v>1290</v>
      </c>
      <c r="H1401" s="44">
        <v>1070</v>
      </c>
      <c r="I1401" s="197" t="s">
        <v>43</v>
      </c>
      <c r="J1401" s="177" t="str">
        <f>IF(ISBLANK(INDEX('Policy Characteristics'!D:D,MATCH($C1401,'Policy Characteristics'!$C:$C,0))),"",INDEX('Policy Characteristics'!D:D,MATCH($C1401,'Policy Characteristics'!$C:$C,0)))</f>
        <v>Industry Energy Efficiency Standards</v>
      </c>
      <c r="K1401" s="176" t="str">
        <f>IF(ISBLANK(INDEX('Policy Characteristics'!E:E,MATCH($C1401,'Policy Characteristics'!$C:$C,0))),"",INDEX('Policy Characteristics'!E:E,MATCH($C1401,'Policy Characteristics'!$C:$C,0)))</f>
        <v>indst efficiency standards</v>
      </c>
      <c r="L1401" s="176">
        <f>IF(ISBLANK(INDEX('Policy Characteristics'!F:F,MATCH($C1401,'Policy Characteristics'!$C:$C,0))),"",INDEX('Policy Characteristics'!F:F,MATCH($C1401,'Policy Characteristics'!$C:$C,0)))</f>
        <v>0</v>
      </c>
      <c r="M1401" s="176">
        <f>IF(ISBLANK(INDEX('Policy Characteristics'!G:G,MATCH($C1401,'Policy Characteristics'!$C:$C,0))),"",INDEX('Policy Characteristics'!G:G,MATCH($C1401,'Policy Characteristics'!$C:$C,0)))</f>
        <v>0.25</v>
      </c>
      <c r="N1401" s="176">
        <f>IF(ISBLANK(INDEX('Policy Characteristics'!H:H,MATCH($C1401,'Policy Characteristics'!$C:$C,0))),"",INDEX('Policy Characteristics'!H:H,MATCH($C1401,'Policy Characteristics'!$C:$C,0)))</f>
        <v>0.01</v>
      </c>
      <c r="O1401" s="176" t="str">
        <f>IF(ISBLANK(INDEX('Policy Characteristics'!I:I,MATCH($C1401,'Policy Characteristics'!$C:$C,0))),"",INDEX('Policy Characteristics'!I:I,MATCH($C1401,'Policy Characteristics'!$C:$C,0)))</f>
        <v>% reduction in energy use</v>
      </c>
      <c r="P1401" s="176" t="str">
        <f>IF(ISBLANK(INDEX('Policy Characteristics'!J:J,MATCH($C1401,'Policy Characteristics'!$C:$C,0))),"",INDEX('Policy Characteristics'!J:J,MATCH($C1401,'Policy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1" s="176" t="str">
        <f>IF(ISBLANK(INDEX('Policy Characteristics'!K:K,MATCH($C1401,'Policy Characteristics'!$C:$C,0))),"",INDEX('Policy Characteristics'!K:K,MATCH($C1401,'Policy Characteristics'!$C:$C,0)))</f>
        <v>industry-ag-main.html#eff-stds</v>
      </c>
      <c r="R1401" s="176" t="str">
        <f>IF(ISBLANK(INDEX('Policy Characteristics'!L:L,MATCH($C1401,'Policy Characteristics'!$C:$C,0))),"",INDEX('Policy Characteristics'!L:L,MATCH($C1401,'Policy Characteristics'!$C:$C,0)))</f>
        <v>industry-energy-efficiency-standards.html</v>
      </c>
    </row>
    <row r="1402" spans="1:18" s="4" customFormat="1" x14ac:dyDescent="0.25">
      <c r="A1402" s="176" t="str">
        <f>IF(ISBLANK(INDEX('Policy Characteristics'!A:A,MATCH($C1402,'Policy Characteristics'!$C:$C,0))),"",INDEX('Policy Characteristics'!A:A,MATCH($C1402,'Policy Characteristics'!$C:$C,0)))</f>
        <v>Industry</v>
      </c>
      <c r="B1402" s="184" t="str">
        <f>IF(ISBLANK(INDEX('Policy Characteristics'!B:B,MATCH($C1402,'Policy Characteristics'!$C:$C,0))),"",INDEX('Policy Characteristics'!B:B,MATCH($C1402,'Policy Characteristics'!$C:$C,0)))</f>
        <v>Industry Energy Efficiency Standards</v>
      </c>
      <c r="C1402" s="176" t="str">
        <f t="shared" si="49"/>
        <v>Percentage Improvement in Eqpt Efficiency Standards above BAU</v>
      </c>
      <c r="D1402" s="6" t="s">
        <v>1943</v>
      </c>
      <c r="E1402" s="47" t="s">
        <v>1283</v>
      </c>
      <c r="F1402" t="s">
        <v>1906</v>
      </c>
      <c r="G1402" s="47" t="s">
        <v>1287</v>
      </c>
      <c r="H1402" s="44">
        <v>1071</v>
      </c>
      <c r="I1402" s="197" t="s">
        <v>44</v>
      </c>
      <c r="J1402" s="177" t="str">
        <f>IF(ISBLANK(INDEX('Policy Characteristics'!D:D,MATCH($C1402,'Policy Characteristics'!$C:$C,0))),"",INDEX('Policy Characteristics'!D:D,MATCH($C1402,'Policy Characteristics'!$C:$C,0)))</f>
        <v>Industry Energy Efficiency Standards</v>
      </c>
      <c r="K1402" s="176" t="str">
        <f>IF(ISBLANK(INDEX('Policy Characteristics'!E:E,MATCH($C1402,'Policy Characteristics'!$C:$C,0))),"",INDEX('Policy Characteristics'!E:E,MATCH($C1402,'Policy Characteristics'!$C:$C,0)))</f>
        <v>indst efficiency standards</v>
      </c>
      <c r="L1402" s="176">
        <f>IF(ISBLANK(INDEX('Policy Characteristics'!F:F,MATCH($C1402,'Policy Characteristics'!$C:$C,0))),"",INDEX('Policy Characteristics'!F:F,MATCH($C1402,'Policy Characteristics'!$C:$C,0)))</f>
        <v>0</v>
      </c>
      <c r="M1402" s="176">
        <f>IF(ISBLANK(INDEX('Policy Characteristics'!G:G,MATCH($C1402,'Policy Characteristics'!$C:$C,0))),"",INDEX('Policy Characteristics'!G:G,MATCH($C1402,'Policy Characteristics'!$C:$C,0)))</f>
        <v>0.25</v>
      </c>
      <c r="N1402" s="176">
        <f>IF(ISBLANK(INDEX('Policy Characteristics'!H:H,MATCH($C1402,'Policy Characteristics'!$C:$C,0))),"",INDEX('Policy Characteristics'!H:H,MATCH($C1402,'Policy Characteristics'!$C:$C,0)))</f>
        <v>0.01</v>
      </c>
      <c r="O1402" s="176" t="str">
        <f>IF(ISBLANK(INDEX('Policy Characteristics'!I:I,MATCH($C1402,'Policy Characteristics'!$C:$C,0))),"",INDEX('Policy Characteristics'!I:I,MATCH($C1402,'Policy Characteristics'!$C:$C,0)))</f>
        <v>% reduction in energy use</v>
      </c>
      <c r="P1402" s="176" t="str">
        <f>IF(ISBLANK(INDEX('Policy Characteristics'!J:J,MATCH($C1402,'Policy Characteristics'!$C:$C,0))),"",INDEX('Policy Characteristics'!J:J,MATCH($C1402,'Policy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2" s="176" t="str">
        <f>IF(ISBLANK(INDEX('Policy Characteristics'!K:K,MATCH($C1402,'Policy Characteristics'!$C:$C,0))),"",INDEX('Policy Characteristics'!K:K,MATCH($C1402,'Policy Characteristics'!$C:$C,0)))</f>
        <v>industry-ag-main.html#eff-stds</v>
      </c>
      <c r="R1402" s="176" t="str">
        <f>IF(ISBLANK(INDEX('Policy Characteristics'!L:L,MATCH($C1402,'Policy Characteristics'!$C:$C,0))),"",INDEX('Policy Characteristics'!L:L,MATCH($C1402,'Policy Characteristics'!$C:$C,0)))</f>
        <v>industry-energy-efficiency-standards.html</v>
      </c>
    </row>
    <row r="1403" spans="1:18" s="4" customFormat="1" x14ac:dyDescent="0.25">
      <c r="A1403" s="176" t="str">
        <f>IF(ISBLANK(INDEX('Policy Characteristics'!A:A,MATCH($C1403,'Policy Characteristics'!$C:$C,0))),"",INDEX('Policy Characteristics'!A:A,MATCH($C1403,'Policy Characteristics'!$C:$C,0)))</f>
        <v>Industry</v>
      </c>
      <c r="B1403" s="184" t="str">
        <f>IF(ISBLANK(INDEX('Policy Characteristics'!B:B,MATCH($C1403,'Policy Characteristics'!$C:$C,0))),"",INDEX('Policy Characteristics'!B:B,MATCH($C1403,'Policy Characteristics'!$C:$C,0)))</f>
        <v>Industry Energy Efficiency Standards</v>
      </c>
      <c r="C1403" s="176" t="str">
        <f t="shared" si="49"/>
        <v>Percentage Improvement in Eqpt Efficiency Standards above BAU</v>
      </c>
      <c r="D1403" s="6" t="s">
        <v>1943</v>
      </c>
      <c r="E1403" s="47" t="s">
        <v>1284</v>
      </c>
      <c r="F1403" t="s">
        <v>1906</v>
      </c>
      <c r="G1403" s="47" t="s">
        <v>1288</v>
      </c>
      <c r="H1403" s="44">
        <v>1072</v>
      </c>
      <c r="I1403" s="197" t="s">
        <v>43</v>
      </c>
      <c r="J1403" s="177" t="str">
        <f>IF(ISBLANK(INDEX('Policy Characteristics'!D:D,MATCH($C1403,'Policy Characteristics'!$C:$C,0))),"",INDEX('Policy Characteristics'!D:D,MATCH($C1403,'Policy Characteristics'!$C:$C,0)))</f>
        <v>Industry Energy Efficiency Standards</v>
      </c>
      <c r="K1403" s="176" t="str">
        <f>IF(ISBLANK(INDEX('Policy Characteristics'!E:E,MATCH($C1403,'Policy Characteristics'!$C:$C,0))),"",INDEX('Policy Characteristics'!E:E,MATCH($C1403,'Policy Characteristics'!$C:$C,0)))</f>
        <v>indst efficiency standards</v>
      </c>
      <c r="L1403" s="176">
        <f>IF(ISBLANK(INDEX('Policy Characteristics'!F:F,MATCH($C1403,'Policy Characteristics'!$C:$C,0))),"",INDEX('Policy Characteristics'!F:F,MATCH($C1403,'Policy Characteristics'!$C:$C,0)))</f>
        <v>0</v>
      </c>
      <c r="M1403" s="176">
        <f>IF(ISBLANK(INDEX('Policy Characteristics'!G:G,MATCH($C1403,'Policy Characteristics'!$C:$C,0))),"",INDEX('Policy Characteristics'!G:G,MATCH($C1403,'Policy Characteristics'!$C:$C,0)))</f>
        <v>0.25</v>
      </c>
      <c r="N1403" s="176">
        <f>IF(ISBLANK(INDEX('Policy Characteristics'!H:H,MATCH($C1403,'Policy Characteristics'!$C:$C,0))),"",INDEX('Policy Characteristics'!H:H,MATCH($C1403,'Policy Characteristics'!$C:$C,0)))</f>
        <v>0.01</v>
      </c>
      <c r="O1403" s="176" t="str">
        <f>IF(ISBLANK(INDEX('Policy Characteristics'!I:I,MATCH($C1403,'Policy Characteristics'!$C:$C,0))),"",INDEX('Policy Characteristics'!I:I,MATCH($C1403,'Policy Characteristics'!$C:$C,0)))</f>
        <v>% reduction in energy use</v>
      </c>
      <c r="P1403" s="176" t="str">
        <f>IF(ISBLANK(INDEX('Policy Characteristics'!J:J,MATCH($C1403,'Policy Characteristics'!$C:$C,0))),"",INDEX('Policy Characteristics'!J:J,MATCH($C1403,'Policy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3" s="176" t="str">
        <f>IF(ISBLANK(INDEX('Policy Characteristics'!K:K,MATCH($C1403,'Policy Characteristics'!$C:$C,0))),"",INDEX('Policy Characteristics'!K:K,MATCH($C1403,'Policy Characteristics'!$C:$C,0)))</f>
        <v>industry-ag-main.html#eff-stds</v>
      </c>
      <c r="R1403" s="176" t="str">
        <f>IF(ISBLANK(INDEX('Policy Characteristics'!L:L,MATCH($C1403,'Policy Characteristics'!$C:$C,0))),"",INDEX('Policy Characteristics'!L:L,MATCH($C1403,'Policy Characteristics'!$C:$C,0)))</f>
        <v>industry-energy-efficiency-standards.html</v>
      </c>
    </row>
    <row r="1404" spans="1:18" s="4" customFormat="1" x14ac:dyDescent="0.25">
      <c r="A1404" s="176" t="str">
        <f>IF(ISBLANK(INDEX('Policy Characteristics'!A:A,MATCH($C1404,'Policy Characteristics'!$C:$C,0))),"",INDEX('Policy Characteristics'!A:A,MATCH($C1404,'Policy Characteristics'!$C:$C,0)))</f>
        <v>Industry</v>
      </c>
      <c r="B1404" s="184" t="str">
        <f>IF(ISBLANK(INDEX('Policy Characteristics'!B:B,MATCH($C1404,'Policy Characteristics'!$C:$C,0))),"",INDEX('Policy Characteristics'!B:B,MATCH($C1404,'Policy Characteristics'!$C:$C,0)))</f>
        <v>Industry Energy Efficiency Standards</v>
      </c>
      <c r="C1404" s="176" t="str">
        <f t="shared" si="49"/>
        <v>Percentage Improvement in Eqpt Efficiency Standards above BAU</v>
      </c>
      <c r="D1404" s="6" t="s">
        <v>1943</v>
      </c>
      <c r="E1404" s="47" t="s">
        <v>1285</v>
      </c>
      <c r="F1404" t="s">
        <v>1906</v>
      </c>
      <c r="G1404" s="47" t="s">
        <v>1291</v>
      </c>
      <c r="H1404" s="44">
        <v>1073</v>
      </c>
      <c r="I1404" s="197" t="s">
        <v>44</v>
      </c>
      <c r="J1404" s="177" t="str">
        <f>IF(ISBLANK(INDEX('Policy Characteristics'!D:D,MATCH($C1404,'Policy Characteristics'!$C:$C,0))),"",INDEX('Policy Characteristics'!D:D,MATCH($C1404,'Policy Characteristics'!$C:$C,0)))</f>
        <v>Industry Energy Efficiency Standards</v>
      </c>
      <c r="K1404" s="176" t="str">
        <f>IF(ISBLANK(INDEX('Policy Characteristics'!E:E,MATCH($C1404,'Policy Characteristics'!$C:$C,0))),"",INDEX('Policy Characteristics'!E:E,MATCH($C1404,'Policy Characteristics'!$C:$C,0)))</f>
        <v>indst efficiency standards</v>
      </c>
      <c r="L1404" s="176">
        <f>IF(ISBLANK(INDEX('Policy Characteristics'!F:F,MATCH($C1404,'Policy Characteristics'!$C:$C,0))),"",INDEX('Policy Characteristics'!F:F,MATCH($C1404,'Policy Characteristics'!$C:$C,0)))</f>
        <v>0</v>
      </c>
      <c r="M1404" s="176">
        <f>IF(ISBLANK(INDEX('Policy Characteristics'!G:G,MATCH($C1404,'Policy Characteristics'!$C:$C,0))),"",INDEX('Policy Characteristics'!G:G,MATCH($C1404,'Policy Characteristics'!$C:$C,0)))</f>
        <v>0.25</v>
      </c>
      <c r="N1404" s="176">
        <f>IF(ISBLANK(INDEX('Policy Characteristics'!H:H,MATCH($C1404,'Policy Characteristics'!$C:$C,0))),"",INDEX('Policy Characteristics'!H:H,MATCH($C1404,'Policy Characteristics'!$C:$C,0)))</f>
        <v>0.01</v>
      </c>
      <c r="O1404" s="176" t="str">
        <f>IF(ISBLANK(INDEX('Policy Characteristics'!I:I,MATCH($C1404,'Policy Characteristics'!$C:$C,0))),"",INDEX('Policy Characteristics'!I:I,MATCH($C1404,'Policy Characteristics'!$C:$C,0)))</f>
        <v>% reduction in energy use</v>
      </c>
      <c r="P1404" s="176" t="str">
        <f>IF(ISBLANK(INDEX('Policy Characteristics'!J:J,MATCH($C1404,'Policy Characteristics'!$C:$C,0))),"",INDEX('Policy Characteristics'!J:J,MATCH($C1404,'Policy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4" s="176" t="str">
        <f>IF(ISBLANK(INDEX('Policy Characteristics'!K:K,MATCH($C1404,'Policy Characteristics'!$C:$C,0))),"",INDEX('Policy Characteristics'!K:K,MATCH($C1404,'Policy Characteristics'!$C:$C,0)))</f>
        <v>industry-ag-main.html#eff-stds</v>
      </c>
      <c r="R1404" s="176" t="str">
        <f>IF(ISBLANK(INDEX('Policy Characteristics'!L:L,MATCH($C1404,'Policy Characteristics'!$C:$C,0))),"",INDEX('Policy Characteristics'!L:L,MATCH($C1404,'Policy Characteristics'!$C:$C,0)))</f>
        <v>industry-energy-efficiency-standards.html</v>
      </c>
    </row>
    <row r="1405" spans="1:18" s="4" customFormat="1" x14ac:dyDescent="0.25">
      <c r="A1405" s="176" t="str">
        <f>IF(ISBLANK(INDEX('Policy Characteristics'!A:A,MATCH($C1405,'Policy Characteristics'!$C:$C,0))),"",INDEX('Policy Characteristics'!A:A,MATCH($C1405,'Policy Characteristics'!$C:$C,0)))</f>
        <v>Industry</v>
      </c>
      <c r="B1405" s="184" t="str">
        <f>IF(ISBLANK(INDEX('Policy Characteristics'!B:B,MATCH($C1405,'Policy Characteristics'!$C:$C,0))),"",INDEX('Policy Characteristics'!B:B,MATCH($C1405,'Policy Characteristics'!$C:$C,0)))</f>
        <v>Industry Energy Efficiency Standards</v>
      </c>
      <c r="C1405" s="176" t="str">
        <f t="shared" si="49"/>
        <v>Percentage Improvement in Eqpt Efficiency Standards above BAU</v>
      </c>
      <c r="D1405" s="6" t="s">
        <v>1943</v>
      </c>
      <c r="E1405" s="47" t="s">
        <v>1582</v>
      </c>
      <c r="F1405" t="s">
        <v>1906</v>
      </c>
      <c r="G1405" s="47" t="s">
        <v>1585</v>
      </c>
      <c r="H1405" s="44">
        <v>1074</v>
      </c>
      <c r="I1405" s="197" t="s">
        <v>44</v>
      </c>
      <c r="J1405" s="177" t="str">
        <f>IF(ISBLANK(INDEX('Policy Characteristics'!D:D,MATCH($C1405,'Policy Characteristics'!$C:$C,0))),"",INDEX('Policy Characteristics'!D:D,MATCH($C1405,'Policy Characteristics'!$C:$C,0)))</f>
        <v>Industry Energy Efficiency Standards</v>
      </c>
      <c r="K1405" s="176" t="str">
        <f>IF(ISBLANK(INDEX('Policy Characteristics'!E:E,MATCH($C1405,'Policy Characteristics'!$C:$C,0))),"",INDEX('Policy Characteristics'!E:E,MATCH($C1405,'Policy Characteristics'!$C:$C,0)))</f>
        <v>indst efficiency standards</v>
      </c>
      <c r="L1405" s="176">
        <f>IF(ISBLANK(INDEX('Policy Characteristics'!F:F,MATCH($C1405,'Policy Characteristics'!$C:$C,0))),"",INDEX('Policy Characteristics'!F:F,MATCH($C1405,'Policy Characteristics'!$C:$C,0)))</f>
        <v>0</v>
      </c>
      <c r="M1405" s="176">
        <f>IF(ISBLANK(INDEX('Policy Characteristics'!G:G,MATCH($C1405,'Policy Characteristics'!$C:$C,0))),"",INDEX('Policy Characteristics'!G:G,MATCH($C1405,'Policy Characteristics'!$C:$C,0)))</f>
        <v>0.25</v>
      </c>
      <c r="N1405" s="176">
        <f>IF(ISBLANK(INDEX('Policy Characteristics'!H:H,MATCH($C1405,'Policy Characteristics'!$C:$C,0))),"",INDEX('Policy Characteristics'!H:H,MATCH($C1405,'Policy Characteristics'!$C:$C,0)))</f>
        <v>0.01</v>
      </c>
      <c r="O1405" s="176" t="str">
        <f>IF(ISBLANK(INDEX('Policy Characteristics'!I:I,MATCH($C1405,'Policy Characteristics'!$C:$C,0))),"",INDEX('Policy Characteristics'!I:I,MATCH($C1405,'Policy Characteristics'!$C:$C,0)))</f>
        <v>% reduction in energy use</v>
      </c>
      <c r="P1405" s="176" t="str">
        <f>IF(ISBLANK(INDEX('Policy Characteristics'!J:J,MATCH($C1405,'Policy Characteristics'!$C:$C,0))),"",INDEX('Policy Characteristics'!J:J,MATCH($C1405,'Policy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5" s="176" t="str">
        <f>IF(ISBLANK(INDEX('Policy Characteristics'!K:K,MATCH($C1405,'Policy Characteristics'!$C:$C,0))),"",INDEX('Policy Characteristics'!K:K,MATCH($C1405,'Policy Characteristics'!$C:$C,0)))</f>
        <v>industry-ag-main.html#eff-stds</v>
      </c>
      <c r="R1405" s="176" t="str">
        <f>IF(ISBLANK(INDEX('Policy Characteristics'!L:L,MATCH($C1405,'Policy Characteristics'!$C:$C,0))),"",INDEX('Policy Characteristics'!L:L,MATCH($C1405,'Policy Characteristics'!$C:$C,0)))</f>
        <v>industry-energy-efficiency-standards.html</v>
      </c>
    </row>
    <row r="1406" spans="1:18" s="4" customFormat="1" x14ac:dyDescent="0.25">
      <c r="A1406" s="176" t="str">
        <f>IF(ISBLANK(INDEX('Policy Characteristics'!A:A,MATCH($C1406,'Policy Characteristics'!$C:$C,0))),"",INDEX('Policy Characteristics'!A:A,MATCH($C1406,'Policy Characteristics'!$C:$C,0)))</f>
        <v>Industry</v>
      </c>
      <c r="B1406" s="184" t="str">
        <f>IF(ISBLANK(INDEX('Policy Characteristics'!B:B,MATCH($C1406,'Policy Characteristics'!$C:$C,0))),"",INDEX('Policy Characteristics'!B:B,MATCH($C1406,'Policy Characteristics'!$C:$C,0)))</f>
        <v>Industry Energy Efficiency Standards</v>
      </c>
      <c r="C1406" s="176" t="str">
        <f t="shared" si="49"/>
        <v>Percentage Improvement in Eqpt Efficiency Standards above BAU</v>
      </c>
      <c r="D1406" s="6" t="s">
        <v>1943</v>
      </c>
      <c r="E1406" s="47" t="s">
        <v>1583</v>
      </c>
      <c r="F1406" t="s">
        <v>1906</v>
      </c>
      <c r="G1406" s="47" t="s">
        <v>1587</v>
      </c>
      <c r="H1406" s="44">
        <v>1075</v>
      </c>
      <c r="I1406" s="197" t="s">
        <v>44</v>
      </c>
      <c r="J1406" s="177" t="str">
        <f>IF(ISBLANK(INDEX('Policy Characteristics'!D:D,MATCH($C1406,'Policy Characteristics'!$C:$C,0))),"",INDEX('Policy Characteristics'!D:D,MATCH($C1406,'Policy Characteristics'!$C:$C,0)))</f>
        <v>Industry Energy Efficiency Standards</v>
      </c>
      <c r="K1406" s="176" t="str">
        <f>IF(ISBLANK(INDEX('Policy Characteristics'!E:E,MATCH($C1406,'Policy Characteristics'!$C:$C,0))),"",INDEX('Policy Characteristics'!E:E,MATCH($C1406,'Policy Characteristics'!$C:$C,0)))</f>
        <v>indst efficiency standards</v>
      </c>
      <c r="L1406" s="176">
        <f>IF(ISBLANK(INDEX('Policy Characteristics'!F:F,MATCH($C1406,'Policy Characteristics'!$C:$C,0))),"",INDEX('Policy Characteristics'!F:F,MATCH($C1406,'Policy Characteristics'!$C:$C,0)))</f>
        <v>0</v>
      </c>
      <c r="M1406" s="176">
        <f>IF(ISBLANK(INDEX('Policy Characteristics'!G:G,MATCH($C1406,'Policy Characteristics'!$C:$C,0))),"",INDEX('Policy Characteristics'!G:G,MATCH($C1406,'Policy Characteristics'!$C:$C,0)))</f>
        <v>0.25</v>
      </c>
      <c r="N1406" s="176">
        <f>IF(ISBLANK(INDEX('Policy Characteristics'!H:H,MATCH($C1406,'Policy Characteristics'!$C:$C,0))),"",INDEX('Policy Characteristics'!H:H,MATCH($C1406,'Policy Characteristics'!$C:$C,0)))</f>
        <v>0.01</v>
      </c>
      <c r="O1406" s="176" t="str">
        <f>IF(ISBLANK(INDEX('Policy Characteristics'!I:I,MATCH($C1406,'Policy Characteristics'!$C:$C,0))),"",INDEX('Policy Characteristics'!I:I,MATCH($C1406,'Policy Characteristics'!$C:$C,0)))</f>
        <v>% reduction in energy use</v>
      </c>
      <c r="P1406" s="176" t="str">
        <f>IF(ISBLANK(INDEX('Policy Characteristics'!J:J,MATCH($C1406,'Policy Characteristics'!$C:$C,0))),"",INDEX('Policy Characteristics'!J:J,MATCH($C1406,'Policy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6" s="176" t="str">
        <f>IF(ISBLANK(INDEX('Policy Characteristics'!K:K,MATCH($C1406,'Policy Characteristics'!$C:$C,0))),"",INDEX('Policy Characteristics'!K:K,MATCH($C1406,'Policy Characteristics'!$C:$C,0)))</f>
        <v>industry-ag-main.html#eff-stds</v>
      </c>
      <c r="R1406" s="176" t="str">
        <f>IF(ISBLANK(INDEX('Policy Characteristics'!L:L,MATCH($C1406,'Policy Characteristics'!$C:$C,0))),"",INDEX('Policy Characteristics'!L:L,MATCH($C1406,'Policy Characteristics'!$C:$C,0)))</f>
        <v>industry-energy-efficiency-standards.html</v>
      </c>
    </row>
    <row r="1407" spans="1:18" s="4" customFormat="1" x14ac:dyDescent="0.25">
      <c r="A1407" s="176" t="str">
        <f>IF(ISBLANK(INDEX('Policy Characteristics'!A:A,MATCH($C1407,'Policy Characteristics'!$C:$C,0))),"",INDEX('Policy Characteristics'!A:A,MATCH($C1407,'Policy Characteristics'!$C:$C,0)))</f>
        <v>Industry</v>
      </c>
      <c r="B1407" s="184" t="str">
        <f>IF(ISBLANK(INDEX('Policy Characteristics'!B:B,MATCH($C1407,'Policy Characteristics'!$C:$C,0))),"",INDEX('Policy Characteristics'!B:B,MATCH($C1407,'Policy Characteristics'!$C:$C,0)))</f>
        <v>Industry Energy Efficiency Standards</v>
      </c>
      <c r="C1407" s="176" t="str">
        <f t="shared" si="49"/>
        <v>Percentage Improvement in Eqpt Efficiency Standards above BAU</v>
      </c>
      <c r="D1407" s="6" t="s">
        <v>1943</v>
      </c>
      <c r="E1407" s="47" t="s">
        <v>1584</v>
      </c>
      <c r="F1407" t="s">
        <v>1906</v>
      </c>
      <c r="G1407" s="47" t="s">
        <v>1588</v>
      </c>
      <c r="H1407" s="44">
        <v>1076</v>
      </c>
      <c r="I1407" s="197" t="s">
        <v>43</v>
      </c>
      <c r="J1407" s="177" t="str">
        <f>IF(ISBLANK(INDEX('Policy Characteristics'!D:D,MATCH($C1407,'Policy Characteristics'!$C:$C,0))),"",INDEX('Policy Characteristics'!D:D,MATCH($C1407,'Policy Characteristics'!$C:$C,0)))</f>
        <v>Industry Energy Efficiency Standards</v>
      </c>
      <c r="K1407" s="176" t="str">
        <f>IF(ISBLANK(INDEX('Policy Characteristics'!E:E,MATCH($C1407,'Policy Characteristics'!$C:$C,0))),"",INDEX('Policy Characteristics'!E:E,MATCH($C1407,'Policy Characteristics'!$C:$C,0)))</f>
        <v>indst efficiency standards</v>
      </c>
      <c r="L1407" s="176">
        <f>IF(ISBLANK(INDEX('Policy Characteristics'!F:F,MATCH($C1407,'Policy Characteristics'!$C:$C,0))),"",INDEX('Policy Characteristics'!F:F,MATCH($C1407,'Policy Characteristics'!$C:$C,0)))</f>
        <v>0</v>
      </c>
      <c r="M1407" s="176">
        <f>IF(ISBLANK(INDEX('Policy Characteristics'!G:G,MATCH($C1407,'Policy Characteristics'!$C:$C,0))),"",INDEX('Policy Characteristics'!G:G,MATCH($C1407,'Policy Characteristics'!$C:$C,0)))</f>
        <v>0.25</v>
      </c>
      <c r="N1407" s="176">
        <f>IF(ISBLANK(INDEX('Policy Characteristics'!H:H,MATCH($C1407,'Policy Characteristics'!$C:$C,0))),"",INDEX('Policy Characteristics'!H:H,MATCH($C1407,'Policy Characteristics'!$C:$C,0)))</f>
        <v>0.01</v>
      </c>
      <c r="O1407" s="176" t="str">
        <f>IF(ISBLANK(INDEX('Policy Characteristics'!I:I,MATCH($C1407,'Policy Characteristics'!$C:$C,0))),"",INDEX('Policy Characteristics'!I:I,MATCH($C1407,'Policy Characteristics'!$C:$C,0)))</f>
        <v>% reduction in energy use</v>
      </c>
      <c r="P1407" s="176" t="str">
        <f>IF(ISBLANK(INDEX('Policy Characteristics'!J:J,MATCH($C1407,'Policy Characteristics'!$C:$C,0))),"",INDEX('Policy Characteristics'!J:J,MATCH($C1407,'Policy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7" s="176" t="str">
        <f>IF(ISBLANK(INDEX('Policy Characteristics'!K:K,MATCH($C1407,'Policy Characteristics'!$C:$C,0))),"",INDEX('Policy Characteristics'!K:K,MATCH($C1407,'Policy Characteristics'!$C:$C,0)))</f>
        <v>industry-ag-main.html#eff-stds</v>
      </c>
      <c r="R1407" s="176" t="str">
        <f>IF(ISBLANK(INDEX('Policy Characteristics'!L:L,MATCH($C1407,'Policy Characteristics'!$C:$C,0))),"",INDEX('Policy Characteristics'!L:L,MATCH($C1407,'Policy Characteristics'!$C:$C,0)))</f>
        <v>industry-energy-efficiency-standards.html</v>
      </c>
    </row>
    <row r="1408" spans="1:18" s="4" customFormat="1" x14ac:dyDescent="0.25">
      <c r="A1408" s="176" t="str">
        <f>IF(ISBLANK(INDEX('Policy Characteristics'!A:A,MATCH($C1408,'Policy Characteristics'!$C:$C,0))),"",INDEX('Policy Characteristics'!A:A,MATCH($C1408,'Policy Characteristics'!$C:$C,0)))</f>
        <v>Industry</v>
      </c>
      <c r="B1408" s="184" t="str">
        <f>IF(ISBLANK(INDEX('Policy Characteristics'!B:B,MATCH($C1408,'Policy Characteristics'!$C:$C,0))),"",INDEX('Policy Characteristics'!B:B,MATCH($C1408,'Policy Characteristics'!$C:$C,0)))</f>
        <v>Industry Energy Efficiency Standards</v>
      </c>
      <c r="C1408" s="176" t="str">
        <f t="shared" si="49"/>
        <v>Percentage Improvement in Eqpt Efficiency Standards above BAU</v>
      </c>
      <c r="D1408" s="6" t="s">
        <v>1943</v>
      </c>
      <c r="E1408" s="47" t="s">
        <v>1581</v>
      </c>
      <c r="F1408" t="s">
        <v>1906</v>
      </c>
      <c r="G1408" s="47" t="s">
        <v>1586</v>
      </c>
      <c r="H1408" s="44">
        <v>1077</v>
      </c>
      <c r="I1408" s="197" t="s">
        <v>44</v>
      </c>
      <c r="J1408" s="177" t="str">
        <f>IF(ISBLANK(INDEX('Policy Characteristics'!D:D,MATCH($C1408,'Policy Characteristics'!$C:$C,0))),"",INDEX('Policy Characteristics'!D:D,MATCH($C1408,'Policy Characteristics'!$C:$C,0)))</f>
        <v>Industry Energy Efficiency Standards</v>
      </c>
      <c r="K1408" s="176" t="str">
        <f>IF(ISBLANK(INDEX('Policy Characteristics'!E:E,MATCH($C1408,'Policy Characteristics'!$C:$C,0))),"",INDEX('Policy Characteristics'!E:E,MATCH($C1408,'Policy Characteristics'!$C:$C,0)))</f>
        <v>indst efficiency standards</v>
      </c>
      <c r="L1408" s="176">
        <f>IF(ISBLANK(INDEX('Policy Characteristics'!F:F,MATCH($C1408,'Policy Characteristics'!$C:$C,0))),"",INDEX('Policy Characteristics'!F:F,MATCH($C1408,'Policy Characteristics'!$C:$C,0)))</f>
        <v>0</v>
      </c>
      <c r="M1408" s="176">
        <f>IF(ISBLANK(INDEX('Policy Characteristics'!G:G,MATCH($C1408,'Policy Characteristics'!$C:$C,0))),"",INDEX('Policy Characteristics'!G:G,MATCH($C1408,'Policy Characteristics'!$C:$C,0)))</f>
        <v>0.25</v>
      </c>
      <c r="N1408" s="176">
        <f>IF(ISBLANK(INDEX('Policy Characteristics'!H:H,MATCH($C1408,'Policy Characteristics'!$C:$C,0))),"",INDEX('Policy Characteristics'!H:H,MATCH($C1408,'Policy Characteristics'!$C:$C,0)))</f>
        <v>0.01</v>
      </c>
      <c r="O1408" s="176" t="str">
        <f>IF(ISBLANK(INDEX('Policy Characteristics'!I:I,MATCH($C1408,'Policy Characteristics'!$C:$C,0))),"",INDEX('Policy Characteristics'!I:I,MATCH($C1408,'Policy Characteristics'!$C:$C,0)))</f>
        <v>% reduction in energy use</v>
      </c>
      <c r="P1408" s="176" t="str">
        <f>IF(ISBLANK(INDEX('Policy Characteristics'!J:J,MATCH($C1408,'Policy Characteristics'!$C:$C,0))),"",INDEX('Policy Characteristics'!J:J,MATCH($C1408,'Policy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8" s="176" t="str">
        <f>IF(ISBLANK(INDEX('Policy Characteristics'!K:K,MATCH($C1408,'Policy Characteristics'!$C:$C,0))),"",INDEX('Policy Characteristics'!K:K,MATCH($C1408,'Policy Characteristics'!$C:$C,0)))</f>
        <v>industry-ag-main.html#eff-stds</v>
      </c>
      <c r="R1408" s="176" t="str">
        <f>IF(ISBLANK(INDEX('Policy Characteristics'!L:L,MATCH($C1408,'Policy Characteristics'!$C:$C,0))),"",INDEX('Policy Characteristics'!L:L,MATCH($C1408,'Policy Characteristics'!$C:$C,0)))</f>
        <v>industry-energy-efficiency-standards.html</v>
      </c>
    </row>
    <row r="1409" spans="1:18" s="4" customFormat="1" x14ac:dyDescent="0.25">
      <c r="A1409" s="176" t="str">
        <f>IF(ISBLANK(INDEX('Policy Characteristics'!A:A,MATCH($C1409,'Policy Characteristics'!$C:$C,0))),"",INDEX('Policy Characteristics'!A:A,MATCH($C1409,'Policy Characteristics'!$C:$C,0)))</f>
        <v>Industry</v>
      </c>
      <c r="B1409" s="184" t="str">
        <f>IF(ISBLANK(INDEX('Policy Characteristics'!B:B,MATCH($C1409,'Policy Characteristics'!$C:$C,0))),"",INDEX('Policy Characteristics'!B:B,MATCH($C1409,'Policy Characteristics'!$C:$C,0)))</f>
        <v>Industry Energy Efficiency Standards</v>
      </c>
      <c r="C1409" s="176" t="str">
        <f t="shared" si="49"/>
        <v>Percentage Improvement in Eqpt Efficiency Standards above BAU</v>
      </c>
      <c r="D1409" s="6" t="s">
        <v>1944</v>
      </c>
      <c r="E1409" s="47" t="s">
        <v>1280</v>
      </c>
      <c r="F1409" t="s">
        <v>1907</v>
      </c>
      <c r="G1409" s="47" t="s">
        <v>1286</v>
      </c>
      <c r="H1409" s="44">
        <v>1078</v>
      </c>
      <c r="I1409" s="197" t="s">
        <v>43</v>
      </c>
      <c r="J1409" s="177" t="str">
        <f>IF(ISBLANK(INDEX('Policy Characteristics'!D:D,MATCH($C1409,'Policy Characteristics'!$C:$C,0))),"",INDEX('Policy Characteristics'!D:D,MATCH($C1409,'Policy Characteristics'!$C:$C,0)))</f>
        <v>Industry Energy Efficiency Standards</v>
      </c>
      <c r="K1409" s="176" t="str">
        <f>IF(ISBLANK(INDEX('Policy Characteristics'!E:E,MATCH($C1409,'Policy Characteristics'!$C:$C,0))),"",INDEX('Policy Characteristics'!E:E,MATCH($C1409,'Policy Characteristics'!$C:$C,0)))</f>
        <v>indst efficiency standards</v>
      </c>
      <c r="L1409" s="176">
        <f>IF(ISBLANK(INDEX('Policy Characteristics'!F:F,MATCH($C1409,'Policy Characteristics'!$C:$C,0))),"",INDEX('Policy Characteristics'!F:F,MATCH($C1409,'Policy Characteristics'!$C:$C,0)))</f>
        <v>0</v>
      </c>
      <c r="M1409" s="176">
        <f>IF(ISBLANK(INDEX('Policy Characteristics'!G:G,MATCH($C1409,'Policy Characteristics'!$C:$C,0))),"",INDEX('Policy Characteristics'!G:G,MATCH($C1409,'Policy Characteristics'!$C:$C,0)))</f>
        <v>0.25</v>
      </c>
      <c r="N1409" s="176">
        <f>IF(ISBLANK(INDEX('Policy Characteristics'!H:H,MATCH($C1409,'Policy Characteristics'!$C:$C,0))),"",INDEX('Policy Characteristics'!H:H,MATCH($C1409,'Policy Characteristics'!$C:$C,0)))</f>
        <v>0.01</v>
      </c>
      <c r="O1409" s="176" t="str">
        <f>IF(ISBLANK(INDEX('Policy Characteristics'!I:I,MATCH($C1409,'Policy Characteristics'!$C:$C,0))),"",INDEX('Policy Characteristics'!I:I,MATCH($C1409,'Policy Characteristics'!$C:$C,0)))</f>
        <v>% reduction in energy use</v>
      </c>
      <c r="P1409" s="176" t="str">
        <f>IF(ISBLANK(INDEX('Policy Characteristics'!J:J,MATCH($C1409,'Policy Characteristics'!$C:$C,0))),"",INDEX('Policy Characteristics'!J:J,MATCH($C1409,'Policy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9" s="176" t="str">
        <f>IF(ISBLANK(INDEX('Policy Characteristics'!K:K,MATCH($C1409,'Policy Characteristics'!$C:$C,0))),"",INDEX('Policy Characteristics'!K:K,MATCH($C1409,'Policy Characteristics'!$C:$C,0)))</f>
        <v>industry-ag-main.html#eff-stds</v>
      </c>
      <c r="R1409" s="176" t="str">
        <f>IF(ISBLANK(INDEX('Policy Characteristics'!L:L,MATCH($C1409,'Policy Characteristics'!$C:$C,0))),"",INDEX('Policy Characteristics'!L:L,MATCH($C1409,'Policy Characteristics'!$C:$C,0)))</f>
        <v>industry-energy-efficiency-standards.html</v>
      </c>
    </row>
    <row r="1410" spans="1:18" s="4" customFormat="1" x14ac:dyDescent="0.25">
      <c r="A1410" s="176" t="str">
        <f>IF(ISBLANK(INDEX('Policy Characteristics'!A:A,MATCH($C1410,'Policy Characteristics'!$C:$C,0))),"",INDEX('Policy Characteristics'!A:A,MATCH($C1410,'Policy Characteristics'!$C:$C,0)))</f>
        <v>Industry</v>
      </c>
      <c r="B1410" s="184" t="str">
        <f>IF(ISBLANK(INDEX('Policy Characteristics'!B:B,MATCH($C1410,'Policy Characteristics'!$C:$C,0))),"",INDEX('Policy Characteristics'!B:B,MATCH($C1410,'Policy Characteristics'!$C:$C,0)))</f>
        <v>Industry Energy Efficiency Standards</v>
      </c>
      <c r="C1410" s="176" t="str">
        <f t="shared" si="49"/>
        <v>Percentage Improvement in Eqpt Efficiency Standards above BAU</v>
      </c>
      <c r="D1410" s="6" t="s">
        <v>1944</v>
      </c>
      <c r="E1410" s="47" t="s">
        <v>1281</v>
      </c>
      <c r="F1410" t="s">
        <v>1907</v>
      </c>
      <c r="G1410" s="47" t="s">
        <v>1289</v>
      </c>
      <c r="H1410" s="44">
        <v>1079</v>
      </c>
      <c r="I1410" s="197" t="s">
        <v>43</v>
      </c>
      <c r="J1410" s="177" t="str">
        <f>IF(ISBLANK(INDEX('Policy Characteristics'!D:D,MATCH($C1410,'Policy Characteristics'!$C:$C,0))),"",INDEX('Policy Characteristics'!D:D,MATCH($C1410,'Policy Characteristics'!$C:$C,0)))</f>
        <v>Industry Energy Efficiency Standards</v>
      </c>
      <c r="K1410" s="176" t="str">
        <f>IF(ISBLANK(INDEX('Policy Characteristics'!E:E,MATCH($C1410,'Policy Characteristics'!$C:$C,0))),"",INDEX('Policy Characteristics'!E:E,MATCH($C1410,'Policy Characteristics'!$C:$C,0)))</f>
        <v>indst efficiency standards</v>
      </c>
      <c r="L1410" s="176">
        <f>IF(ISBLANK(INDEX('Policy Characteristics'!F:F,MATCH($C1410,'Policy Characteristics'!$C:$C,0))),"",INDEX('Policy Characteristics'!F:F,MATCH($C1410,'Policy Characteristics'!$C:$C,0)))</f>
        <v>0</v>
      </c>
      <c r="M1410" s="176">
        <f>IF(ISBLANK(INDEX('Policy Characteristics'!G:G,MATCH($C1410,'Policy Characteristics'!$C:$C,0))),"",INDEX('Policy Characteristics'!G:G,MATCH($C1410,'Policy Characteristics'!$C:$C,0)))</f>
        <v>0.25</v>
      </c>
      <c r="N1410" s="176">
        <f>IF(ISBLANK(INDEX('Policy Characteristics'!H:H,MATCH($C1410,'Policy Characteristics'!$C:$C,0))),"",INDEX('Policy Characteristics'!H:H,MATCH($C1410,'Policy Characteristics'!$C:$C,0)))</f>
        <v>0.01</v>
      </c>
      <c r="O1410" s="176" t="str">
        <f>IF(ISBLANK(INDEX('Policy Characteristics'!I:I,MATCH($C1410,'Policy Characteristics'!$C:$C,0))),"",INDEX('Policy Characteristics'!I:I,MATCH($C1410,'Policy Characteristics'!$C:$C,0)))</f>
        <v>% reduction in energy use</v>
      </c>
      <c r="P1410" s="176" t="str">
        <f>IF(ISBLANK(INDEX('Policy Characteristics'!J:J,MATCH($C1410,'Policy Characteristics'!$C:$C,0))),"",INDEX('Policy Characteristics'!J:J,MATCH($C1410,'Policy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0" s="176" t="str">
        <f>IF(ISBLANK(INDEX('Policy Characteristics'!K:K,MATCH($C1410,'Policy Characteristics'!$C:$C,0))),"",INDEX('Policy Characteristics'!K:K,MATCH($C1410,'Policy Characteristics'!$C:$C,0)))</f>
        <v>industry-ag-main.html#eff-stds</v>
      </c>
      <c r="R1410" s="176" t="str">
        <f>IF(ISBLANK(INDEX('Policy Characteristics'!L:L,MATCH($C1410,'Policy Characteristics'!$C:$C,0))),"",INDEX('Policy Characteristics'!L:L,MATCH($C1410,'Policy Characteristics'!$C:$C,0)))</f>
        <v>industry-energy-efficiency-standards.html</v>
      </c>
    </row>
    <row r="1411" spans="1:18" s="4" customFormat="1" x14ac:dyDescent="0.25">
      <c r="A1411" s="176" t="str">
        <f>IF(ISBLANK(INDEX('Policy Characteristics'!A:A,MATCH($C1411,'Policy Characteristics'!$C:$C,0))),"",INDEX('Policy Characteristics'!A:A,MATCH($C1411,'Policy Characteristics'!$C:$C,0)))</f>
        <v>Industry</v>
      </c>
      <c r="B1411" s="184" t="str">
        <f>IF(ISBLANK(INDEX('Policy Characteristics'!B:B,MATCH($C1411,'Policy Characteristics'!$C:$C,0))),"",INDEX('Policy Characteristics'!B:B,MATCH($C1411,'Policy Characteristics'!$C:$C,0)))</f>
        <v>Industry Energy Efficiency Standards</v>
      </c>
      <c r="C1411" s="176" t="str">
        <f t="shared" si="49"/>
        <v>Percentage Improvement in Eqpt Efficiency Standards above BAU</v>
      </c>
      <c r="D1411" s="6" t="s">
        <v>1944</v>
      </c>
      <c r="E1411" s="47" t="s">
        <v>1282</v>
      </c>
      <c r="F1411" t="s">
        <v>1907</v>
      </c>
      <c r="G1411" s="47" t="s">
        <v>1290</v>
      </c>
      <c r="H1411" s="44">
        <v>1080</v>
      </c>
      <c r="I1411" s="197" t="s">
        <v>43</v>
      </c>
      <c r="J1411" s="177" t="str">
        <f>IF(ISBLANK(INDEX('Policy Characteristics'!D:D,MATCH($C1411,'Policy Characteristics'!$C:$C,0))),"",INDEX('Policy Characteristics'!D:D,MATCH($C1411,'Policy Characteristics'!$C:$C,0)))</f>
        <v>Industry Energy Efficiency Standards</v>
      </c>
      <c r="K1411" s="176" t="str">
        <f>IF(ISBLANK(INDEX('Policy Characteristics'!E:E,MATCH($C1411,'Policy Characteristics'!$C:$C,0))),"",INDEX('Policy Characteristics'!E:E,MATCH($C1411,'Policy Characteristics'!$C:$C,0)))</f>
        <v>indst efficiency standards</v>
      </c>
      <c r="L1411" s="176">
        <f>IF(ISBLANK(INDEX('Policy Characteristics'!F:F,MATCH($C1411,'Policy Characteristics'!$C:$C,0))),"",INDEX('Policy Characteristics'!F:F,MATCH($C1411,'Policy Characteristics'!$C:$C,0)))</f>
        <v>0</v>
      </c>
      <c r="M1411" s="176">
        <f>IF(ISBLANK(INDEX('Policy Characteristics'!G:G,MATCH($C1411,'Policy Characteristics'!$C:$C,0))),"",INDEX('Policy Characteristics'!G:G,MATCH($C1411,'Policy Characteristics'!$C:$C,0)))</f>
        <v>0.25</v>
      </c>
      <c r="N1411" s="176">
        <f>IF(ISBLANK(INDEX('Policy Characteristics'!H:H,MATCH($C1411,'Policy Characteristics'!$C:$C,0))),"",INDEX('Policy Characteristics'!H:H,MATCH($C1411,'Policy Characteristics'!$C:$C,0)))</f>
        <v>0.01</v>
      </c>
      <c r="O1411" s="176" t="str">
        <f>IF(ISBLANK(INDEX('Policy Characteristics'!I:I,MATCH($C1411,'Policy Characteristics'!$C:$C,0))),"",INDEX('Policy Characteristics'!I:I,MATCH($C1411,'Policy Characteristics'!$C:$C,0)))</f>
        <v>% reduction in energy use</v>
      </c>
      <c r="P1411" s="176" t="str">
        <f>IF(ISBLANK(INDEX('Policy Characteristics'!J:J,MATCH($C1411,'Policy Characteristics'!$C:$C,0))),"",INDEX('Policy Characteristics'!J:J,MATCH($C1411,'Policy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1" s="176" t="str">
        <f>IF(ISBLANK(INDEX('Policy Characteristics'!K:K,MATCH($C1411,'Policy Characteristics'!$C:$C,0))),"",INDEX('Policy Characteristics'!K:K,MATCH($C1411,'Policy Characteristics'!$C:$C,0)))</f>
        <v>industry-ag-main.html#eff-stds</v>
      </c>
      <c r="R1411" s="176" t="str">
        <f>IF(ISBLANK(INDEX('Policy Characteristics'!L:L,MATCH($C1411,'Policy Characteristics'!$C:$C,0))),"",INDEX('Policy Characteristics'!L:L,MATCH($C1411,'Policy Characteristics'!$C:$C,0)))</f>
        <v>industry-energy-efficiency-standards.html</v>
      </c>
    </row>
    <row r="1412" spans="1:18" s="4" customFormat="1" x14ac:dyDescent="0.25">
      <c r="A1412" s="176" t="str">
        <f>IF(ISBLANK(INDEX('Policy Characteristics'!A:A,MATCH($C1412,'Policy Characteristics'!$C:$C,0))),"",INDEX('Policy Characteristics'!A:A,MATCH($C1412,'Policy Characteristics'!$C:$C,0)))</f>
        <v>Industry</v>
      </c>
      <c r="B1412" s="184" t="str">
        <f>IF(ISBLANK(INDEX('Policy Characteristics'!B:B,MATCH($C1412,'Policy Characteristics'!$C:$C,0))),"",INDEX('Policy Characteristics'!B:B,MATCH($C1412,'Policy Characteristics'!$C:$C,0)))</f>
        <v>Industry Energy Efficiency Standards</v>
      </c>
      <c r="C1412" s="176" t="str">
        <f t="shared" si="49"/>
        <v>Percentage Improvement in Eqpt Efficiency Standards above BAU</v>
      </c>
      <c r="D1412" s="6" t="s">
        <v>1944</v>
      </c>
      <c r="E1412" s="47" t="s">
        <v>1283</v>
      </c>
      <c r="F1412" t="s">
        <v>1907</v>
      </c>
      <c r="G1412" s="47" t="s">
        <v>1287</v>
      </c>
      <c r="H1412" s="44">
        <v>1081</v>
      </c>
      <c r="I1412" s="47" t="s">
        <v>43</v>
      </c>
      <c r="J1412" s="177" t="str">
        <f>IF(ISBLANK(INDEX('Policy Characteristics'!D:D,MATCH($C1412,'Policy Characteristics'!$C:$C,0))),"",INDEX('Policy Characteristics'!D:D,MATCH($C1412,'Policy Characteristics'!$C:$C,0)))</f>
        <v>Industry Energy Efficiency Standards</v>
      </c>
      <c r="K1412" s="176" t="str">
        <f>IF(ISBLANK(INDEX('Policy Characteristics'!E:E,MATCH($C1412,'Policy Characteristics'!$C:$C,0))),"",INDEX('Policy Characteristics'!E:E,MATCH($C1412,'Policy Characteristics'!$C:$C,0)))</f>
        <v>indst efficiency standards</v>
      </c>
      <c r="L1412" s="176">
        <f>IF(ISBLANK(INDEX('Policy Characteristics'!F:F,MATCH($C1412,'Policy Characteristics'!$C:$C,0))),"",INDEX('Policy Characteristics'!F:F,MATCH($C1412,'Policy Characteristics'!$C:$C,0)))</f>
        <v>0</v>
      </c>
      <c r="M1412" s="176">
        <f>IF(ISBLANK(INDEX('Policy Characteristics'!G:G,MATCH($C1412,'Policy Characteristics'!$C:$C,0))),"",INDEX('Policy Characteristics'!G:G,MATCH($C1412,'Policy Characteristics'!$C:$C,0)))</f>
        <v>0.25</v>
      </c>
      <c r="N1412" s="176">
        <f>IF(ISBLANK(INDEX('Policy Characteristics'!H:H,MATCH($C1412,'Policy Characteristics'!$C:$C,0))),"",INDEX('Policy Characteristics'!H:H,MATCH($C1412,'Policy Characteristics'!$C:$C,0)))</f>
        <v>0.01</v>
      </c>
      <c r="O1412" s="176" t="str">
        <f>IF(ISBLANK(INDEX('Policy Characteristics'!I:I,MATCH($C1412,'Policy Characteristics'!$C:$C,0))),"",INDEX('Policy Characteristics'!I:I,MATCH($C1412,'Policy Characteristics'!$C:$C,0)))</f>
        <v>% reduction in energy use</v>
      </c>
      <c r="P1412" s="176" t="str">
        <f>IF(ISBLANK(INDEX('Policy Characteristics'!J:J,MATCH($C1412,'Policy Characteristics'!$C:$C,0))),"",INDEX('Policy Characteristics'!J:J,MATCH($C1412,'Policy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2" s="176" t="str">
        <f>IF(ISBLANK(INDEX('Policy Characteristics'!K:K,MATCH($C1412,'Policy Characteristics'!$C:$C,0))),"",INDEX('Policy Characteristics'!K:K,MATCH($C1412,'Policy Characteristics'!$C:$C,0)))</f>
        <v>industry-ag-main.html#eff-stds</v>
      </c>
      <c r="R1412" s="176" t="str">
        <f>IF(ISBLANK(INDEX('Policy Characteristics'!L:L,MATCH($C1412,'Policy Characteristics'!$C:$C,0))),"",INDEX('Policy Characteristics'!L:L,MATCH($C1412,'Policy Characteristics'!$C:$C,0)))</f>
        <v>industry-energy-efficiency-standards.html</v>
      </c>
    </row>
    <row r="1413" spans="1:18" s="4" customFormat="1" x14ac:dyDescent="0.25">
      <c r="A1413" s="176" t="str">
        <f>IF(ISBLANK(INDEX('Policy Characteristics'!A:A,MATCH($C1413,'Policy Characteristics'!$C:$C,0))),"",INDEX('Policy Characteristics'!A:A,MATCH($C1413,'Policy Characteristics'!$C:$C,0)))</f>
        <v>Industry</v>
      </c>
      <c r="B1413" s="184" t="str">
        <f>IF(ISBLANK(INDEX('Policy Characteristics'!B:B,MATCH($C1413,'Policy Characteristics'!$C:$C,0))),"",INDEX('Policy Characteristics'!B:B,MATCH($C1413,'Policy Characteristics'!$C:$C,0)))</f>
        <v>Industry Energy Efficiency Standards</v>
      </c>
      <c r="C1413" s="176" t="str">
        <f t="shared" si="49"/>
        <v>Percentage Improvement in Eqpt Efficiency Standards above BAU</v>
      </c>
      <c r="D1413" s="6" t="s">
        <v>1944</v>
      </c>
      <c r="E1413" s="47" t="s">
        <v>1284</v>
      </c>
      <c r="F1413" t="s">
        <v>1907</v>
      </c>
      <c r="G1413" s="47" t="s">
        <v>1288</v>
      </c>
      <c r="H1413" s="44">
        <v>1082</v>
      </c>
      <c r="I1413" s="197" t="s">
        <v>43</v>
      </c>
      <c r="J1413" s="177" t="str">
        <f>IF(ISBLANK(INDEX('Policy Characteristics'!D:D,MATCH($C1413,'Policy Characteristics'!$C:$C,0))),"",INDEX('Policy Characteristics'!D:D,MATCH($C1413,'Policy Characteristics'!$C:$C,0)))</f>
        <v>Industry Energy Efficiency Standards</v>
      </c>
      <c r="K1413" s="176" t="str">
        <f>IF(ISBLANK(INDEX('Policy Characteristics'!E:E,MATCH($C1413,'Policy Characteristics'!$C:$C,0))),"",INDEX('Policy Characteristics'!E:E,MATCH($C1413,'Policy Characteristics'!$C:$C,0)))</f>
        <v>indst efficiency standards</v>
      </c>
      <c r="L1413" s="176">
        <f>IF(ISBLANK(INDEX('Policy Characteristics'!F:F,MATCH($C1413,'Policy Characteristics'!$C:$C,0))),"",INDEX('Policy Characteristics'!F:F,MATCH($C1413,'Policy Characteristics'!$C:$C,0)))</f>
        <v>0</v>
      </c>
      <c r="M1413" s="176">
        <f>IF(ISBLANK(INDEX('Policy Characteristics'!G:G,MATCH($C1413,'Policy Characteristics'!$C:$C,0))),"",INDEX('Policy Characteristics'!G:G,MATCH($C1413,'Policy Characteristics'!$C:$C,0)))</f>
        <v>0.25</v>
      </c>
      <c r="N1413" s="176">
        <f>IF(ISBLANK(INDEX('Policy Characteristics'!H:H,MATCH($C1413,'Policy Characteristics'!$C:$C,0))),"",INDEX('Policy Characteristics'!H:H,MATCH($C1413,'Policy Characteristics'!$C:$C,0)))</f>
        <v>0.01</v>
      </c>
      <c r="O1413" s="176" t="str">
        <f>IF(ISBLANK(INDEX('Policy Characteristics'!I:I,MATCH($C1413,'Policy Characteristics'!$C:$C,0))),"",INDEX('Policy Characteristics'!I:I,MATCH($C1413,'Policy Characteristics'!$C:$C,0)))</f>
        <v>% reduction in energy use</v>
      </c>
      <c r="P1413" s="176" t="str">
        <f>IF(ISBLANK(INDEX('Policy Characteristics'!J:J,MATCH($C1413,'Policy Characteristics'!$C:$C,0))),"",INDEX('Policy Characteristics'!J:J,MATCH($C1413,'Policy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3" s="176" t="str">
        <f>IF(ISBLANK(INDEX('Policy Characteristics'!K:K,MATCH($C1413,'Policy Characteristics'!$C:$C,0))),"",INDEX('Policy Characteristics'!K:K,MATCH($C1413,'Policy Characteristics'!$C:$C,0)))</f>
        <v>industry-ag-main.html#eff-stds</v>
      </c>
      <c r="R1413" s="176" t="str">
        <f>IF(ISBLANK(INDEX('Policy Characteristics'!L:L,MATCH($C1413,'Policy Characteristics'!$C:$C,0))),"",INDEX('Policy Characteristics'!L:L,MATCH($C1413,'Policy Characteristics'!$C:$C,0)))</f>
        <v>industry-energy-efficiency-standards.html</v>
      </c>
    </row>
    <row r="1414" spans="1:18" s="4" customFormat="1" x14ac:dyDescent="0.25">
      <c r="A1414" s="176" t="str">
        <f>IF(ISBLANK(INDEX('Policy Characteristics'!A:A,MATCH($C1414,'Policy Characteristics'!$C:$C,0))),"",INDEX('Policy Characteristics'!A:A,MATCH($C1414,'Policy Characteristics'!$C:$C,0)))</f>
        <v>Industry</v>
      </c>
      <c r="B1414" s="184" t="str">
        <f>IF(ISBLANK(INDEX('Policy Characteristics'!B:B,MATCH($C1414,'Policy Characteristics'!$C:$C,0))),"",INDEX('Policy Characteristics'!B:B,MATCH($C1414,'Policy Characteristics'!$C:$C,0)))</f>
        <v>Industry Energy Efficiency Standards</v>
      </c>
      <c r="C1414" s="176" t="str">
        <f t="shared" si="49"/>
        <v>Percentage Improvement in Eqpt Efficiency Standards above BAU</v>
      </c>
      <c r="D1414" s="6" t="s">
        <v>1944</v>
      </c>
      <c r="E1414" s="47" t="s">
        <v>1285</v>
      </c>
      <c r="F1414" t="s">
        <v>1907</v>
      </c>
      <c r="G1414" s="47" t="s">
        <v>1291</v>
      </c>
      <c r="H1414" s="44">
        <v>1083</v>
      </c>
      <c r="I1414" s="197" t="s">
        <v>44</v>
      </c>
      <c r="J1414" s="177" t="str">
        <f>IF(ISBLANK(INDEX('Policy Characteristics'!D:D,MATCH($C1414,'Policy Characteristics'!$C:$C,0))),"",INDEX('Policy Characteristics'!D:D,MATCH($C1414,'Policy Characteristics'!$C:$C,0)))</f>
        <v>Industry Energy Efficiency Standards</v>
      </c>
      <c r="K1414" s="176" t="str">
        <f>IF(ISBLANK(INDEX('Policy Characteristics'!E:E,MATCH($C1414,'Policy Characteristics'!$C:$C,0))),"",INDEX('Policy Characteristics'!E:E,MATCH($C1414,'Policy Characteristics'!$C:$C,0)))</f>
        <v>indst efficiency standards</v>
      </c>
      <c r="L1414" s="176">
        <f>IF(ISBLANK(INDEX('Policy Characteristics'!F:F,MATCH($C1414,'Policy Characteristics'!$C:$C,0))),"",INDEX('Policy Characteristics'!F:F,MATCH($C1414,'Policy Characteristics'!$C:$C,0)))</f>
        <v>0</v>
      </c>
      <c r="M1414" s="176">
        <f>IF(ISBLANK(INDEX('Policy Characteristics'!G:G,MATCH($C1414,'Policy Characteristics'!$C:$C,0))),"",INDEX('Policy Characteristics'!G:G,MATCH($C1414,'Policy Characteristics'!$C:$C,0)))</f>
        <v>0.25</v>
      </c>
      <c r="N1414" s="176">
        <f>IF(ISBLANK(INDEX('Policy Characteristics'!H:H,MATCH($C1414,'Policy Characteristics'!$C:$C,0))),"",INDEX('Policy Characteristics'!H:H,MATCH($C1414,'Policy Characteristics'!$C:$C,0)))</f>
        <v>0.01</v>
      </c>
      <c r="O1414" s="176" t="str">
        <f>IF(ISBLANK(INDEX('Policy Characteristics'!I:I,MATCH($C1414,'Policy Characteristics'!$C:$C,0))),"",INDEX('Policy Characteristics'!I:I,MATCH($C1414,'Policy Characteristics'!$C:$C,0)))</f>
        <v>% reduction in energy use</v>
      </c>
      <c r="P1414" s="176" t="str">
        <f>IF(ISBLANK(INDEX('Policy Characteristics'!J:J,MATCH($C1414,'Policy Characteristics'!$C:$C,0))),"",INDEX('Policy Characteristics'!J:J,MATCH($C1414,'Policy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4" s="176" t="str">
        <f>IF(ISBLANK(INDEX('Policy Characteristics'!K:K,MATCH($C1414,'Policy Characteristics'!$C:$C,0))),"",INDEX('Policy Characteristics'!K:K,MATCH($C1414,'Policy Characteristics'!$C:$C,0)))</f>
        <v>industry-ag-main.html#eff-stds</v>
      </c>
      <c r="R1414" s="176" t="str">
        <f>IF(ISBLANK(INDEX('Policy Characteristics'!L:L,MATCH($C1414,'Policy Characteristics'!$C:$C,0))),"",INDEX('Policy Characteristics'!L:L,MATCH($C1414,'Policy Characteristics'!$C:$C,0)))</f>
        <v>industry-energy-efficiency-standards.html</v>
      </c>
    </row>
    <row r="1415" spans="1:18" s="4" customFormat="1" x14ac:dyDescent="0.25">
      <c r="A1415" s="176" t="str">
        <f>IF(ISBLANK(INDEX('Policy Characteristics'!A:A,MATCH($C1415,'Policy Characteristics'!$C:$C,0))),"",INDEX('Policy Characteristics'!A:A,MATCH($C1415,'Policy Characteristics'!$C:$C,0)))</f>
        <v>Industry</v>
      </c>
      <c r="B1415" s="184" t="str">
        <f>IF(ISBLANK(INDEX('Policy Characteristics'!B:B,MATCH($C1415,'Policy Characteristics'!$C:$C,0))),"",INDEX('Policy Characteristics'!B:B,MATCH($C1415,'Policy Characteristics'!$C:$C,0)))</f>
        <v>Industry Energy Efficiency Standards</v>
      </c>
      <c r="C1415" s="176" t="str">
        <f t="shared" si="49"/>
        <v>Percentage Improvement in Eqpt Efficiency Standards above BAU</v>
      </c>
      <c r="D1415" s="6" t="s">
        <v>1944</v>
      </c>
      <c r="E1415" s="47" t="s">
        <v>1582</v>
      </c>
      <c r="F1415" t="s">
        <v>1907</v>
      </c>
      <c r="G1415" s="47" t="s">
        <v>1585</v>
      </c>
      <c r="H1415" s="44">
        <v>1084</v>
      </c>
      <c r="I1415" s="197" t="s">
        <v>44</v>
      </c>
      <c r="J1415" s="177" t="str">
        <f>IF(ISBLANK(INDEX('Policy Characteristics'!D:D,MATCH($C1415,'Policy Characteristics'!$C:$C,0))),"",INDEX('Policy Characteristics'!D:D,MATCH($C1415,'Policy Characteristics'!$C:$C,0)))</f>
        <v>Industry Energy Efficiency Standards</v>
      </c>
      <c r="K1415" s="176" t="str">
        <f>IF(ISBLANK(INDEX('Policy Characteristics'!E:E,MATCH($C1415,'Policy Characteristics'!$C:$C,0))),"",INDEX('Policy Characteristics'!E:E,MATCH($C1415,'Policy Characteristics'!$C:$C,0)))</f>
        <v>indst efficiency standards</v>
      </c>
      <c r="L1415" s="176">
        <f>IF(ISBLANK(INDEX('Policy Characteristics'!F:F,MATCH($C1415,'Policy Characteristics'!$C:$C,0))),"",INDEX('Policy Characteristics'!F:F,MATCH($C1415,'Policy Characteristics'!$C:$C,0)))</f>
        <v>0</v>
      </c>
      <c r="M1415" s="176">
        <f>IF(ISBLANK(INDEX('Policy Characteristics'!G:G,MATCH($C1415,'Policy Characteristics'!$C:$C,0))),"",INDEX('Policy Characteristics'!G:G,MATCH($C1415,'Policy Characteristics'!$C:$C,0)))</f>
        <v>0.25</v>
      </c>
      <c r="N1415" s="176">
        <f>IF(ISBLANK(INDEX('Policy Characteristics'!H:H,MATCH($C1415,'Policy Characteristics'!$C:$C,0))),"",INDEX('Policy Characteristics'!H:H,MATCH($C1415,'Policy Characteristics'!$C:$C,0)))</f>
        <v>0.01</v>
      </c>
      <c r="O1415" s="176" t="str">
        <f>IF(ISBLANK(INDEX('Policy Characteristics'!I:I,MATCH($C1415,'Policy Characteristics'!$C:$C,0))),"",INDEX('Policy Characteristics'!I:I,MATCH($C1415,'Policy Characteristics'!$C:$C,0)))</f>
        <v>% reduction in energy use</v>
      </c>
      <c r="P1415" s="176" t="str">
        <f>IF(ISBLANK(INDEX('Policy Characteristics'!J:J,MATCH($C1415,'Policy Characteristics'!$C:$C,0))),"",INDEX('Policy Characteristics'!J:J,MATCH($C1415,'Policy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5" s="176" t="str">
        <f>IF(ISBLANK(INDEX('Policy Characteristics'!K:K,MATCH($C1415,'Policy Characteristics'!$C:$C,0))),"",INDEX('Policy Characteristics'!K:K,MATCH($C1415,'Policy Characteristics'!$C:$C,0)))</f>
        <v>industry-ag-main.html#eff-stds</v>
      </c>
      <c r="R1415" s="176" t="str">
        <f>IF(ISBLANK(INDEX('Policy Characteristics'!L:L,MATCH($C1415,'Policy Characteristics'!$C:$C,0))),"",INDEX('Policy Characteristics'!L:L,MATCH($C1415,'Policy Characteristics'!$C:$C,0)))</f>
        <v>industry-energy-efficiency-standards.html</v>
      </c>
    </row>
    <row r="1416" spans="1:18" s="4" customFormat="1" x14ac:dyDescent="0.25">
      <c r="A1416" s="176" t="str">
        <f>IF(ISBLANK(INDEX('Policy Characteristics'!A:A,MATCH($C1416,'Policy Characteristics'!$C:$C,0))),"",INDEX('Policy Characteristics'!A:A,MATCH($C1416,'Policy Characteristics'!$C:$C,0)))</f>
        <v>Industry</v>
      </c>
      <c r="B1416" s="184" t="str">
        <f>IF(ISBLANK(INDEX('Policy Characteristics'!B:B,MATCH($C1416,'Policy Characteristics'!$C:$C,0))),"",INDEX('Policy Characteristics'!B:B,MATCH($C1416,'Policy Characteristics'!$C:$C,0)))</f>
        <v>Industry Energy Efficiency Standards</v>
      </c>
      <c r="C1416" s="176" t="str">
        <f t="shared" si="49"/>
        <v>Percentage Improvement in Eqpt Efficiency Standards above BAU</v>
      </c>
      <c r="D1416" s="6" t="s">
        <v>1944</v>
      </c>
      <c r="E1416" s="47" t="s">
        <v>1583</v>
      </c>
      <c r="F1416" t="s">
        <v>1907</v>
      </c>
      <c r="G1416" s="47" t="s">
        <v>1587</v>
      </c>
      <c r="H1416" s="44">
        <v>1085</v>
      </c>
      <c r="I1416" s="197" t="s">
        <v>43</v>
      </c>
      <c r="J1416" s="177" t="str">
        <f>IF(ISBLANK(INDEX('Policy Characteristics'!D:D,MATCH($C1416,'Policy Characteristics'!$C:$C,0))),"",INDEX('Policy Characteristics'!D:D,MATCH($C1416,'Policy Characteristics'!$C:$C,0)))</f>
        <v>Industry Energy Efficiency Standards</v>
      </c>
      <c r="K1416" s="176" t="str">
        <f>IF(ISBLANK(INDEX('Policy Characteristics'!E:E,MATCH($C1416,'Policy Characteristics'!$C:$C,0))),"",INDEX('Policy Characteristics'!E:E,MATCH($C1416,'Policy Characteristics'!$C:$C,0)))</f>
        <v>indst efficiency standards</v>
      </c>
      <c r="L1416" s="176">
        <f>IF(ISBLANK(INDEX('Policy Characteristics'!F:F,MATCH($C1416,'Policy Characteristics'!$C:$C,0))),"",INDEX('Policy Characteristics'!F:F,MATCH($C1416,'Policy Characteristics'!$C:$C,0)))</f>
        <v>0</v>
      </c>
      <c r="M1416" s="176">
        <f>IF(ISBLANK(INDEX('Policy Characteristics'!G:G,MATCH($C1416,'Policy Characteristics'!$C:$C,0))),"",INDEX('Policy Characteristics'!G:G,MATCH($C1416,'Policy Characteristics'!$C:$C,0)))</f>
        <v>0.25</v>
      </c>
      <c r="N1416" s="176">
        <f>IF(ISBLANK(INDEX('Policy Characteristics'!H:H,MATCH($C1416,'Policy Characteristics'!$C:$C,0))),"",INDEX('Policy Characteristics'!H:H,MATCH($C1416,'Policy Characteristics'!$C:$C,0)))</f>
        <v>0.01</v>
      </c>
      <c r="O1416" s="176" t="str">
        <f>IF(ISBLANK(INDEX('Policy Characteristics'!I:I,MATCH($C1416,'Policy Characteristics'!$C:$C,0))),"",INDEX('Policy Characteristics'!I:I,MATCH($C1416,'Policy Characteristics'!$C:$C,0)))</f>
        <v>% reduction in energy use</v>
      </c>
      <c r="P1416" s="176" t="str">
        <f>IF(ISBLANK(INDEX('Policy Characteristics'!J:J,MATCH($C1416,'Policy Characteristics'!$C:$C,0))),"",INDEX('Policy Characteristics'!J:J,MATCH($C1416,'Policy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6" s="176" t="str">
        <f>IF(ISBLANK(INDEX('Policy Characteristics'!K:K,MATCH($C1416,'Policy Characteristics'!$C:$C,0))),"",INDEX('Policy Characteristics'!K:K,MATCH($C1416,'Policy Characteristics'!$C:$C,0)))</f>
        <v>industry-ag-main.html#eff-stds</v>
      </c>
      <c r="R1416" s="176" t="str">
        <f>IF(ISBLANK(INDEX('Policy Characteristics'!L:L,MATCH($C1416,'Policy Characteristics'!$C:$C,0))),"",INDEX('Policy Characteristics'!L:L,MATCH($C1416,'Policy Characteristics'!$C:$C,0)))</f>
        <v>industry-energy-efficiency-standards.html</v>
      </c>
    </row>
    <row r="1417" spans="1:18" s="4" customFormat="1" x14ac:dyDescent="0.25">
      <c r="A1417" s="176" t="str">
        <f>IF(ISBLANK(INDEX('Policy Characteristics'!A:A,MATCH($C1417,'Policy Characteristics'!$C:$C,0))),"",INDEX('Policy Characteristics'!A:A,MATCH($C1417,'Policy Characteristics'!$C:$C,0)))</f>
        <v>Industry</v>
      </c>
      <c r="B1417" s="184" t="str">
        <f>IF(ISBLANK(INDEX('Policy Characteristics'!B:B,MATCH($C1417,'Policy Characteristics'!$C:$C,0))),"",INDEX('Policy Characteristics'!B:B,MATCH($C1417,'Policy Characteristics'!$C:$C,0)))</f>
        <v>Industry Energy Efficiency Standards</v>
      </c>
      <c r="C1417" s="176" t="str">
        <f t="shared" si="49"/>
        <v>Percentage Improvement in Eqpt Efficiency Standards above BAU</v>
      </c>
      <c r="D1417" s="6" t="s">
        <v>1944</v>
      </c>
      <c r="E1417" s="47" t="s">
        <v>1584</v>
      </c>
      <c r="F1417" t="s">
        <v>1907</v>
      </c>
      <c r="G1417" s="47" t="s">
        <v>1588</v>
      </c>
      <c r="H1417" s="44">
        <v>1086</v>
      </c>
      <c r="I1417" s="197" t="s">
        <v>43</v>
      </c>
      <c r="J1417" s="177" t="str">
        <f>IF(ISBLANK(INDEX('Policy Characteristics'!D:D,MATCH($C1417,'Policy Characteristics'!$C:$C,0))),"",INDEX('Policy Characteristics'!D:D,MATCH($C1417,'Policy Characteristics'!$C:$C,0)))</f>
        <v>Industry Energy Efficiency Standards</v>
      </c>
      <c r="K1417" s="176" t="str">
        <f>IF(ISBLANK(INDEX('Policy Characteristics'!E:E,MATCH($C1417,'Policy Characteristics'!$C:$C,0))),"",INDEX('Policy Characteristics'!E:E,MATCH($C1417,'Policy Characteristics'!$C:$C,0)))</f>
        <v>indst efficiency standards</v>
      </c>
      <c r="L1417" s="176">
        <f>IF(ISBLANK(INDEX('Policy Characteristics'!F:F,MATCH($C1417,'Policy Characteristics'!$C:$C,0))),"",INDEX('Policy Characteristics'!F:F,MATCH($C1417,'Policy Characteristics'!$C:$C,0)))</f>
        <v>0</v>
      </c>
      <c r="M1417" s="176">
        <f>IF(ISBLANK(INDEX('Policy Characteristics'!G:G,MATCH($C1417,'Policy Characteristics'!$C:$C,0))),"",INDEX('Policy Characteristics'!G:G,MATCH($C1417,'Policy Characteristics'!$C:$C,0)))</f>
        <v>0.25</v>
      </c>
      <c r="N1417" s="176">
        <f>IF(ISBLANK(INDEX('Policy Characteristics'!H:H,MATCH($C1417,'Policy Characteristics'!$C:$C,0))),"",INDEX('Policy Characteristics'!H:H,MATCH($C1417,'Policy Characteristics'!$C:$C,0)))</f>
        <v>0.01</v>
      </c>
      <c r="O1417" s="176" t="str">
        <f>IF(ISBLANK(INDEX('Policy Characteristics'!I:I,MATCH($C1417,'Policy Characteristics'!$C:$C,0))),"",INDEX('Policy Characteristics'!I:I,MATCH($C1417,'Policy Characteristics'!$C:$C,0)))</f>
        <v>% reduction in energy use</v>
      </c>
      <c r="P1417" s="176" t="str">
        <f>IF(ISBLANK(INDEX('Policy Characteristics'!J:J,MATCH($C1417,'Policy Characteristics'!$C:$C,0))),"",INDEX('Policy Characteristics'!J:J,MATCH($C1417,'Policy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7" s="176" t="str">
        <f>IF(ISBLANK(INDEX('Policy Characteristics'!K:K,MATCH($C1417,'Policy Characteristics'!$C:$C,0))),"",INDEX('Policy Characteristics'!K:K,MATCH($C1417,'Policy Characteristics'!$C:$C,0)))</f>
        <v>industry-ag-main.html#eff-stds</v>
      </c>
      <c r="R1417" s="176" t="str">
        <f>IF(ISBLANK(INDEX('Policy Characteristics'!L:L,MATCH($C1417,'Policy Characteristics'!$C:$C,0))),"",INDEX('Policy Characteristics'!L:L,MATCH($C1417,'Policy Characteristics'!$C:$C,0)))</f>
        <v>industry-energy-efficiency-standards.html</v>
      </c>
    </row>
    <row r="1418" spans="1:18" s="4" customFormat="1" x14ac:dyDescent="0.25">
      <c r="A1418" s="176" t="str">
        <f>IF(ISBLANK(INDEX('Policy Characteristics'!A:A,MATCH($C1418,'Policy Characteristics'!$C:$C,0))),"",INDEX('Policy Characteristics'!A:A,MATCH($C1418,'Policy Characteristics'!$C:$C,0)))</f>
        <v>Industry</v>
      </c>
      <c r="B1418" s="184" t="str">
        <f>IF(ISBLANK(INDEX('Policy Characteristics'!B:B,MATCH($C1418,'Policy Characteristics'!$C:$C,0))),"",INDEX('Policy Characteristics'!B:B,MATCH($C1418,'Policy Characteristics'!$C:$C,0)))</f>
        <v>Industry Energy Efficiency Standards</v>
      </c>
      <c r="C1418" s="176" t="str">
        <f t="shared" ref="C1418:C1481" si="50">C$1289</f>
        <v>Percentage Improvement in Eqpt Efficiency Standards above BAU</v>
      </c>
      <c r="D1418" s="6" t="s">
        <v>1944</v>
      </c>
      <c r="E1418" s="47" t="s">
        <v>1581</v>
      </c>
      <c r="F1418" t="s">
        <v>1907</v>
      </c>
      <c r="G1418" s="47" t="s">
        <v>1586</v>
      </c>
      <c r="H1418" s="44">
        <v>1087</v>
      </c>
      <c r="I1418" s="197" t="s">
        <v>44</v>
      </c>
      <c r="J1418" s="177" t="str">
        <f>IF(ISBLANK(INDEX('Policy Characteristics'!D:D,MATCH($C1418,'Policy Characteristics'!$C:$C,0))),"",INDEX('Policy Characteristics'!D:D,MATCH($C1418,'Policy Characteristics'!$C:$C,0)))</f>
        <v>Industry Energy Efficiency Standards</v>
      </c>
      <c r="K1418" s="176" t="str">
        <f>IF(ISBLANK(INDEX('Policy Characteristics'!E:E,MATCH($C1418,'Policy Characteristics'!$C:$C,0))),"",INDEX('Policy Characteristics'!E:E,MATCH($C1418,'Policy Characteristics'!$C:$C,0)))</f>
        <v>indst efficiency standards</v>
      </c>
      <c r="L1418" s="176">
        <f>IF(ISBLANK(INDEX('Policy Characteristics'!F:F,MATCH($C1418,'Policy Characteristics'!$C:$C,0))),"",INDEX('Policy Characteristics'!F:F,MATCH($C1418,'Policy Characteristics'!$C:$C,0)))</f>
        <v>0</v>
      </c>
      <c r="M1418" s="176">
        <f>IF(ISBLANK(INDEX('Policy Characteristics'!G:G,MATCH($C1418,'Policy Characteristics'!$C:$C,0))),"",INDEX('Policy Characteristics'!G:G,MATCH($C1418,'Policy Characteristics'!$C:$C,0)))</f>
        <v>0.25</v>
      </c>
      <c r="N1418" s="176">
        <f>IF(ISBLANK(INDEX('Policy Characteristics'!H:H,MATCH($C1418,'Policy Characteristics'!$C:$C,0))),"",INDEX('Policy Characteristics'!H:H,MATCH($C1418,'Policy Characteristics'!$C:$C,0)))</f>
        <v>0.01</v>
      </c>
      <c r="O1418" s="176" t="str">
        <f>IF(ISBLANK(INDEX('Policy Characteristics'!I:I,MATCH($C1418,'Policy Characteristics'!$C:$C,0))),"",INDEX('Policy Characteristics'!I:I,MATCH($C1418,'Policy Characteristics'!$C:$C,0)))</f>
        <v>% reduction in energy use</v>
      </c>
      <c r="P1418" s="176" t="str">
        <f>IF(ISBLANK(INDEX('Policy Characteristics'!J:J,MATCH($C1418,'Policy Characteristics'!$C:$C,0))),"",INDEX('Policy Characteristics'!J:J,MATCH($C1418,'Policy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8" s="176" t="str">
        <f>IF(ISBLANK(INDEX('Policy Characteristics'!K:K,MATCH($C1418,'Policy Characteristics'!$C:$C,0))),"",INDEX('Policy Characteristics'!K:K,MATCH($C1418,'Policy Characteristics'!$C:$C,0)))</f>
        <v>industry-ag-main.html#eff-stds</v>
      </c>
      <c r="R1418" s="176" t="str">
        <f>IF(ISBLANK(INDEX('Policy Characteristics'!L:L,MATCH($C1418,'Policy Characteristics'!$C:$C,0))),"",INDEX('Policy Characteristics'!L:L,MATCH($C1418,'Policy Characteristics'!$C:$C,0)))</f>
        <v>industry-energy-efficiency-standards.html</v>
      </c>
    </row>
    <row r="1419" spans="1:18" s="4" customFormat="1" x14ac:dyDescent="0.25">
      <c r="A1419" s="176" t="str">
        <f>IF(ISBLANK(INDEX('Policy Characteristics'!A:A,MATCH($C1419,'Policy Characteristics'!$C:$C,0))),"",INDEX('Policy Characteristics'!A:A,MATCH($C1419,'Policy Characteristics'!$C:$C,0)))</f>
        <v>Industry</v>
      </c>
      <c r="B1419" s="184" t="str">
        <f>IF(ISBLANK(INDEX('Policy Characteristics'!B:B,MATCH($C1419,'Policy Characteristics'!$C:$C,0))),"",INDEX('Policy Characteristics'!B:B,MATCH($C1419,'Policy Characteristics'!$C:$C,0)))</f>
        <v>Industry Energy Efficiency Standards</v>
      </c>
      <c r="C1419" s="176" t="str">
        <f t="shared" si="50"/>
        <v>Percentage Improvement in Eqpt Efficiency Standards above BAU</v>
      </c>
      <c r="D1419" s="6" t="s">
        <v>1945</v>
      </c>
      <c r="E1419" s="47" t="s">
        <v>1280</v>
      </c>
      <c r="F1419" t="s">
        <v>1456</v>
      </c>
      <c r="G1419" s="47" t="s">
        <v>1286</v>
      </c>
      <c r="H1419" s="44">
        <v>1088</v>
      </c>
      <c r="I1419" s="197" t="s">
        <v>43</v>
      </c>
      <c r="J1419" s="177" t="str">
        <f>IF(ISBLANK(INDEX('Policy Characteristics'!D:D,MATCH($C1419,'Policy Characteristics'!$C:$C,0))),"",INDEX('Policy Characteristics'!D:D,MATCH($C1419,'Policy Characteristics'!$C:$C,0)))</f>
        <v>Industry Energy Efficiency Standards</v>
      </c>
      <c r="K1419" s="176" t="str">
        <f>IF(ISBLANK(INDEX('Policy Characteristics'!E:E,MATCH($C1419,'Policy Characteristics'!$C:$C,0))),"",INDEX('Policy Characteristics'!E:E,MATCH($C1419,'Policy Characteristics'!$C:$C,0)))</f>
        <v>indst efficiency standards</v>
      </c>
      <c r="L1419" s="176">
        <f>IF(ISBLANK(INDEX('Policy Characteristics'!F:F,MATCH($C1419,'Policy Characteristics'!$C:$C,0))),"",INDEX('Policy Characteristics'!F:F,MATCH($C1419,'Policy Characteristics'!$C:$C,0)))</f>
        <v>0</v>
      </c>
      <c r="M1419" s="176">
        <f>IF(ISBLANK(INDEX('Policy Characteristics'!G:G,MATCH($C1419,'Policy Characteristics'!$C:$C,0))),"",INDEX('Policy Characteristics'!G:G,MATCH($C1419,'Policy Characteristics'!$C:$C,0)))</f>
        <v>0.25</v>
      </c>
      <c r="N1419" s="176">
        <f>IF(ISBLANK(INDEX('Policy Characteristics'!H:H,MATCH($C1419,'Policy Characteristics'!$C:$C,0))),"",INDEX('Policy Characteristics'!H:H,MATCH($C1419,'Policy Characteristics'!$C:$C,0)))</f>
        <v>0.01</v>
      </c>
      <c r="O1419" s="176" t="str">
        <f>IF(ISBLANK(INDEX('Policy Characteristics'!I:I,MATCH($C1419,'Policy Characteristics'!$C:$C,0))),"",INDEX('Policy Characteristics'!I:I,MATCH($C1419,'Policy Characteristics'!$C:$C,0)))</f>
        <v>% reduction in energy use</v>
      </c>
      <c r="P1419" s="176" t="str">
        <f>IF(ISBLANK(INDEX('Policy Characteristics'!J:J,MATCH($C1419,'Policy Characteristics'!$C:$C,0))),"",INDEX('Policy Characteristics'!J:J,MATCH($C1419,'Policy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9" s="176" t="str">
        <f>IF(ISBLANK(INDEX('Policy Characteristics'!K:K,MATCH($C1419,'Policy Characteristics'!$C:$C,0))),"",INDEX('Policy Characteristics'!K:K,MATCH($C1419,'Policy Characteristics'!$C:$C,0)))</f>
        <v>industry-ag-main.html#eff-stds</v>
      </c>
      <c r="R1419" s="176" t="str">
        <f>IF(ISBLANK(INDEX('Policy Characteristics'!L:L,MATCH($C1419,'Policy Characteristics'!$C:$C,0))),"",INDEX('Policy Characteristics'!L:L,MATCH($C1419,'Policy Characteristics'!$C:$C,0)))</f>
        <v>industry-energy-efficiency-standards.html</v>
      </c>
    </row>
    <row r="1420" spans="1:18" s="4" customFormat="1" x14ac:dyDescent="0.25">
      <c r="A1420" s="176" t="str">
        <f>IF(ISBLANK(INDEX('Policy Characteristics'!A:A,MATCH($C1420,'Policy Characteristics'!$C:$C,0))),"",INDEX('Policy Characteristics'!A:A,MATCH($C1420,'Policy Characteristics'!$C:$C,0)))</f>
        <v>Industry</v>
      </c>
      <c r="B1420" s="184" t="str">
        <f>IF(ISBLANK(INDEX('Policy Characteristics'!B:B,MATCH($C1420,'Policy Characteristics'!$C:$C,0))),"",INDEX('Policy Characteristics'!B:B,MATCH($C1420,'Policy Characteristics'!$C:$C,0)))</f>
        <v>Industry Energy Efficiency Standards</v>
      </c>
      <c r="C1420" s="176" t="str">
        <f t="shared" si="50"/>
        <v>Percentage Improvement in Eqpt Efficiency Standards above BAU</v>
      </c>
      <c r="D1420" s="6" t="s">
        <v>1945</v>
      </c>
      <c r="E1420" s="47" t="s">
        <v>1281</v>
      </c>
      <c r="F1420" t="s">
        <v>1456</v>
      </c>
      <c r="G1420" s="47" t="s">
        <v>1289</v>
      </c>
      <c r="H1420" s="44">
        <v>1089</v>
      </c>
      <c r="I1420" s="197" t="s">
        <v>43</v>
      </c>
      <c r="J1420" s="177" t="str">
        <f>IF(ISBLANK(INDEX('Policy Characteristics'!D:D,MATCH($C1420,'Policy Characteristics'!$C:$C,0))),"",INDEX('Policy Characteristics'!D:D,MATCH($C1420,'Policy Characteristics'!$C:$C,0)))</f>
        <v>Industry Energy Efficiency Standards</v>
      </c>
      <c r="K1420" s="176" t="str">
        <f>IF(ISBLANK(INDEX('Policy Characteristics'!E:E,MATCH($C1420,'Policy Characteristics'!$C:$C,0))),"",INDEX('Policy Characteristics'!E:E,MATCH($C1420,'Policy Characteristics'!$C:$C,0)))</f>
        <v>indst efficiency standards</v>
      </c>
      <c r="L1420" s="176">
        <f>IF(ISBLANK(INDEX('Policy Characteristics'!F:F,MATCH($C1420,'Policy Characteristics'!$C:$C,0))),"",INDEX('Policy Characteristics'!F:F,MATCH($C1420,'Policy Characteristics'!$C:$C,0)))</f>
        <v>0</v>
      </c>
      <c r="M1420" s="176">
        <f>IF(ISBLANK(INDEX('Policy Characteristics'!G:G,MATCH($C1420,'Policy Characteristics'!$C:$C,0))),"",INDEX('Policy Characteristics'!G:G,MATCH($C1420,'Policy Characteristics'!$C:$C,0)))</f>
        <v>0.25</v>
      </c>
      <c r="N1420" s="176">
        <f>IF(ISBLANK(INDEX('Policy Characteristics'!H:H,MATCH($C1420,'Policy Characteristics'!$C:$C,0))),"",INDEX('Policy Characteristics'!H:H,MATCH($C1420,'Policy Characteristics'!$C:$C,0)))</f>
        <v>0.01</v>
      </c>
      <c r="O1420" s="176" t="str">
        <f>IF(ISBLANK(INDEX('Policy Characteristics'!I:I,MATCH($C1420,'Policy Characteristics'!$C:$C,0))),"",INDEX('Policy Characteristics'!I:I,MATCH($C1420,'Policy Characteristics'!$C:$C,0)))</f>
        <v>% reduction in energy use</v>
      </c>
      <c r="P1420" s="176" t="str">
        <f>IF(ISBLANK(INDEX('Policy Characteristics'!J:J,MATCH($C1420,'Policy Characteristics'!$C:$C,0))),"",INDEX('Policy Characteristics'!J:J,MATCH($C1420,'Policy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0" s="176" t="str">
        <f>IF(ISBLANK(INDEX('Policy Characteristics'!K:K,MATCH($C1420,'Policy Characteristics'!$C:$C,0))),"",INDEX('Policy Characteristics'!K:K,MATCH($C1420,'Policy Characteristics'!$C:$C,0)))</f>
        <v>industry-ag-main.html#eff-stds</v>
      </c>
      <c r="R1420" s="176" t="str">
        <f>IF(ISBLANK(INDEX('Policy Characteristics'!L:L,MATCH($C1420,'Policy Characteristics'!$C:$C,0))),"",INDEX('Policy Characteristics'!L:L,MATCH($C1420,'Policy Characteristics'!$C:$C,0)))</f>
        <v>industry-energy-efficiency-standards.html</v>
      </c>
    </row>
    <row r="1421" spans="1:18" s="4" customFormat="1" x14ac:dyDescent="0.25">
      <c r="A1421" s="176" t="str">
        <f>IF(ISBLANK(INDEX('Policy Characteristics'!A:A,MATCH($C1421,'Policy Characteristics'!$C:$C,0))),"",INDEX('Policy Characteristics'!A:A,MATCH($C1421,'Policy Characteristics'!$C:$C,0)))</f>
        <v>Industry</v>
      </c>
      <c r="B1421" s="184" t="str">
        <f>IF(ISBLANK(INDEX('Policy Characteristics'!B:B,MATCH($C1421,'Policy Characteristics'!$C:$C,0))),"",INDEX('Policy Characteristics'!B:B,MATCH($C1421,'Policy Characteristics'!$C:$C,0)))</f>
        <v>Industry Energy Efficiency Standards</v>
      </c>
      <c r="C1421" s="176" t="str">
        <f t="shared" si="50"/>
        <v>Percentage Improvement in Eqpt Efficiency Standards above BAU</v>
      </c>
      <c r="D1421" s="6" t="s">
        <v>1945</v>
      </c>
      <c r="E1421" s="47" t="s">
        <v>1282</v>
      </c>
      <c r="F1421" t="s">
        <v>1456</v>
      </c>
      <c r="G1421" s="47" t="s">
        <v>1290</v>
      </c>
      <c r="H1421" s="44">
        <v>1090</v>
      </c>
      <c r="I1421" s="197" t="s">
        <v>43</v>
      </c>
      <c r="J1421" s="177" t="str">
        <f>IF(ISBLANK(INDEX('Policy Characteristics'!D:D,MATCH($C1421,'Policy Characteristics'!$C:$C,0))),"",INDEX('Policy Characteristics'!D:D,MATCH($C1421,'Policy Characteristics'!$C:$C,0)))</f>
        <v>Industry Energy Efficiency Standards</v>
      </c>
      <c r="K1421" s="176" t="str">
        <f>IF(ISBLANK(INDEX('Policy Characteristics'!E:E,MATCH($C1421,'Policy Characteristics'!$C:$C,0))),"",INDEX('Policy Characteristics'!E:E,MATCH($C1421,'Policy Characteristics'!$C:$C,0)))</f>
        <v>indst efficiency standards</v>
      </c>
      <c r="L1421" s="176">
        <f>IF(ISBLANK(INDEX('Policy Characteristics'!F:F,MATCH($C1421,'Policy Characteristics'!$C:$C,0))),"",INDEX('Policy Characteristics'!F:F,MATCH($C1421,'Policy Characteristics'!$C:$C,0)))</f>
        <v>0</v>
      </c>
      <c r="M1421" s="176">
        <f>IF(ISBLANK(INDEX('Policy Characteristics'!G:G,MATCH($C1421,'Policy Characteristics'!$C:$C,0))),"",INDEX('Policy Characteristics'!G:G,MATCH($C1421,'Policy Characteristics'!$C:$C,0)))</f>
        <v>0.25</v>
      </c>
      <c r="N1421" s="176">
        <f>IF(ISBLANK(INDEX('Policy Characteristics'!H:H,MATCH($C1421,'Policy Characteristics'!$C:$C,0))),"",INDEX('Policy Characteristics'!H:H,MATCH($C1421,'Policy Characteristics'!$C:$C,0)))</f>
        <v>0.01</v>
      </c>
      <c r="O1421" s="176" t="str">
        <f>IF(ISBLANK(INDEX('Policy Characteristics'!I:I,MATCH($C1421,'Policy Characteristics'!$C:$C,0))),"",INDEX('Policy Characteristics'!I:I,MATCH($C1421,'Policy Characteristics'!$C:$C,0)))</f>
        <v>% reduction in energy use</v>
      </c>
      <c r="P1421" s="176" t="str">
        <f>IF(ISBLANK(INDEX('Policy Characteristics'!J:J,MATCH($C1421,'Policy Characteristics'!$C:$C,0))),"",INDEX('Policy Characteristics'!J:J,MATCH($C1421,'Policy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1" s="176" t="str">
        <f>IF(ISBLANK(INDEX('Policy Characteristics'!K:K,MATCH($C1421,'Policy Characteristics'!$C:$C,0))),"",INDEX('Policy Characteristics'!K:K,MATCH($C1421,'Policy Characteristics'!$C:$C,0)))</f>
        <v>industry-ag-main.html#eff-stds</v>
      </c>
      <c r="R1421" s="176" t="str">
        <f>IF(ISBLANK(INDEX('Policy Characteristics'!L:L,MATCH($C1421,'Policy Characteristics'!$C:$C,0))),"",INDEX('Policy Characteristics'!L:L,MATCH($C1421,'Policy Characteristics'!$C:$C,0)))</f>
        <v>industry-energy-efficiency-standards.html</v>
      </c>
    </row>
    <row r="1422" spans="1:18" s="4" customFormat="1" x14ac:dyDescent="0.25">
      <c r="A1422" s="176" t="str">
        <f>IF(ISBLANK(INDEX('Policy Characteristics'!A:A,MATCH($C1422,'Policy Characteristics'!$C:$C,0))),"",INDEX('Policy Characteristics'!A:A,MATCH($C1422,'Policy Characteristics'!$C:$C,0)))</f>
        <v>Industry</v>
      </c>
      <c r="B1422" s="184" t="str">
        <f>IF(ISBLANK(INDEX('Policy Characteristics'!B:B,MATCH($C1422,'Policy Characteristics'!$C:$C,0))),"",INDEX('Policy Characteristics'!B:B,MATCH($C1422,'Policy Characteristics'!$C:$C,0)))</f>
        <v>Industry Energy Efficiency Standards</v>
      </c>
      <c r="C1422" s="176" t="str">
        <f t="shared" si="50"/>
        <v>Percentage Improvement in Eqpt Efficiency Standards above BAU</v>
      </c>
      <c r="D1422" s="6" t="s">
        <v>1945</v>
      </c>
      <c r="E1422" s="47" t="s">
        <v>1283</v>
      </c>
      <c r="F1422" t="s">
        <v>1456</v>
      </c>
      <c r="G1422" s="47" t="s">
        <v>1287</v>
      </c>
      <c r="H1422" s="44">
        <v>1091</v>
      </c>
      <c r="I1422" s="197" t="s">
        <v>44</v>
      </c>
      <c r="J1422" s="177" t="str">
        <f>IF(ISBLANK(INDEX('Policy Characteristics'!D:D,MATCH($C1422,'Policy Characteristics'!$C:$C,0))),"",INDEX('Policy Characteristics'!D:D,MATCH($C1422,'Policy Characteristics'!$C:$C,0)))</f>
        <v>Industry Energy Efficiency Standards</v>
      </c>
      <c r="K1422" s="176" t="str">
        <f>IF(ISBLANK(INDEX('Policy Characteristics'!E:E,MATCH($C1422,'Policy Characteristics'!$C:$C,0))),"",INDEX('Policy Characteristics'!E:E,MATCH($C1422,'Policy Characteristics'!$C:$C,0)))</f>
        <v>indst efficiency standards</v>
      </c>
      <c r="L1422" s="176">
        <f>IF(ISBLANK(INDEX('Policy Characteristics'!F:F,MATCH($C1422,'Policy Characteristics'!$C:$C,0))),"",INDEX('Policy Characteristics'!F:F,MATCH($C1422,'Policy Characteristics'!$C:$C,0)))</f>
        <v>0</v>
      </c>
      <c r="M1422" s="176">
        <f>IF(ISBLANK(INDEX('Policy Characteristics'!G:G,MATCH($C1422,'Policy Characteristics'!$C:$C,0))),"",INDEX('Policy Characteristics'!G:G,MATCH($C1422,'Policy Characteristics'!$C:$C,0)))</f>
        <v>0.25</v>
      </c>
      <c r="N1422" s="176">
        <f>IF(ISBLANK(INDEX('Policy Characteristics'!H:H,MATCH($C1422,'Policy Characteristics'!$C:$C,0))),"",INDEX('Policy Characteristics'!H:H,MATCH($C1422,'Policy Characteristics'!$C:$C,0)))</f>
        <v>0.01</v>
      </c>
      <c r="O1422" s="176" t="str">
        <f>IF(ISBLANK(INDEX('Policy Characteristics'!I:I,MATCH($C1422,'Policy Characteristics'!$C:$C,0))),"",INDEX('Policy Characteristics'!I:I,MATCH($C1422,'Policy Characteristics'!$C:$C,0)))</f>
        <v>% reduction in energy use</v>
      </c>
      <c r="P1422" s="176" t="str">
        <f>IF(ISBLANK(INDEX('Policy Characteristics'!J:J,MATCH($C1422,'Policy Characteristics'!$C:$C,0))),"",INDEX('Policy Characteristics'!J:J,MATCH($C1422,'Policy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2" s="176" t="str">
        <f>IF(ISBLANK(INDEX('Policy Characteristics'!K:K,MATCH($C1422,'Policy Characteristics'!$C:$C,0))),"",INDEX('Policy Characteristics'!K:K,MATCH($C1422,'Policy Characteristics'!$C:$C,0)))</f>
        <v>industry-ag-main.html#eff-stds</v>
      </c>
      <c r="R1422" s="176" t="str">
        <f>IF(ISBLANK(INDEX('Policy Characteristics'!L:L,MATCH($C1422,'Policy Characteristics'!$C:$C,0))),"",INDEX('Policy Characteristics'!L:L,MATCH($C1422,'Policy Characteristics'!$C:$C,0)))</f>
        <v>industry-energy-efficiency-standards.html</v>
      </c>
    </row>
    <row r="1423" spans="1:18" s="4" customFormat="1" x14ac:dyDescent="0.25">
      <c r="A1423" s="176" t="str">
        <f>IF(ISBLANK(INDEX('Policy Characteristics'!A:A,MATCH($C1423,'Policy Characteristics'!$C:$C,0))),"",INDEX('Policy Characteristics'!A:A,MATCH($C1423,'Policy Characteristics'!$C:$C,0)))</f>
        <v>Industry</v>
      </c>
      <c r="B1423" s="184" t="str">
        <f>IF(ISBLANK(INDEX('Policy Characteristics'!B:B,MATCH($C1423,'Policy Characteristics'!$C:$C,0))),"",INDEX('Policy Characteristics'!B:B,MATCH($C1423,'Policy Characteristics'!$C:$C,0)))</f>
        <v>Industry Energy Efficiency Standards</v>
      </c>
      <c r="C1423" s="176" t="str">
        <f t="shared" si="50"/>
        <v>Percentage Improvement in Eqpt Efficiency Standards above BAU</v>
      </c>
      <c r="D1423" s="6" t="s">
        <v>1945</v>
      </c>
      <c r="E1423" s="47" t="s">
        <v>1284</v>
      </c>
      <c r="F1423" t="s">
        <v>1456</v>
      </c>
      <c r="G1423" s="47" t="s">
        <v>1288</v>
      </c>
      <c r="H1423" s="44">
        <v>1092</v>
      </c>
      <c r="I1423" s="197" t="s">
        <v>43</v>
      </c>
      <c r="J1423" s="177" t="str">
        <f>IF(ISBLANK(INDEX('Policy Characteristics'!D:D,MATCH($C1423,'Policy Characteristics'!$C:$C,0))),"",INDEX('Policy Characteristics'!D:D,MATCH($C1423,'Policy Characteristics'!$C:$C,0)))</f>
        <v>Industry Energy Efficiency Standards</v>
      </c>
      <c r="K1423" s="176" t="str">
        <f>IF(ISBLANK(INDEX('Policy Characteristics'!E:E,MATCH($C1423,'Policy Characteristics'!$C:$C,0))),"",INDEX('Policy Characteristics'!E:E,MATCH($C1423,'Policy Characteristics'!$C:$C,0)))</f>
        <v>indst efficiency standards</v>
      </c>
      <c r="L1423" s="176">
        <f>IF(ISBLANK(INDEX('Policy Characteristics'!F:F,MATCH($C1423,'Policy Characteristics'!$C:$C,0))),"",INDEX('Policy Characteristics'!F:F,MATCH($C1423,'Policy Characteristics'!$C:$C,0)))</f>
        <v>0</v>
      </c>
      <c r="M1423" s="176">
        <f>IF(ISBLANK(INDEX('Policy Characteristics'!G:G,MATCH($C1423,'Policy Characteristics'!$C:$C,0))),"",INDEX('Policy Characteristics'!G:G,MATCH($C1423,'Policy Characteristics'!$C:$C,0)))</f>
        <v>0.25</v>
      </c>
      <c r="N1423" s="176">
        <f>IF(ISBLANK(INDEX('Policy Characteristics'!H:H,MATCH($C1423,'Policy Characteristics'!$C:$C,0))),"",INDEX('Policy Characteristics'!H:H,MATCH($C1423,'Policy Characteristics'!$C:$C,0)))</f>
        <v>0.01</v>
      </c>
      <c r="O1423" s="176" t="str">
        <f>IF(ISBLANK(INDEX('Policy Characteristics'!I:I,MATCH($C1423,'Policy Characteristics'!$C:$C,0))),"",INDEX('Policy Characteristics'!I:I,MATCH($C1423,'Policy Characteristics'!$C:$C,0)))</f>
        <v>% reduction in energy use</v>
      </c>
      <c r="P1423" s="176" t="str">
        <f>IF(ISBLANK(INDEX('Policy Characteristics'!J:J,MATCH($C1423,'Policy Characteristics'!$C:$C,0))),"",INDEX('Policy Characteristics'!J:J,MATCH($C1423,'Policy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3" s="176" t="str">
        <f>IF(ISBLANK(INDEX('Policy Characteristics'!K:K,MATCH($C1423,'Policy Characteristics'!$C:$C,0))),"",INDEX('Policy Characteristics'!K:K,MATCH($C1423,'Policy Characteristics'!$C:$C,0)))</f>
        <v>industry-ag-main.html#eff-stds</v>
      </c>
      <c r="R1423" s="176" t="str">
        <f>IF(ISBLANK(INDEX('Policy Characteristics'!L:L,MATCH($C1423,'Policy Characteristics'!$C:$C,0))),"",INDEX('Policy Characteristics'!L:L,MATCH($C1423,'Policy Characteristics'!$C:$C,0)))</f>
        <v>industry-energy-efficiency-standards.html</v>
      </c>
    </row>
    <row r="1424" spans="1:18" s="4" customFormat="1" x14ac:dyDescent="0.25">
      <c r="A1424" s="176" t="str">
        <f>IF(ISBLANK(INDEX('Policy Characteristics'!A:A,MATCH($C1424,'Policy Characteristics'!$C:$C,0))),"",INDEX('Policy Characteristics'!A:A,MATCH($C1424,'Policy Characteristics'!$C:$C,0)))</f>
        <v>Industry</v>
      </c>
      <c r="B1424" s="184" t="str">
        <f>IF(ISBLANK(INDEX('Policy Characteristics'!B:B,MATCH($C1424,'Policy Characteristics'!$C:$C,0))),"",INDEX('Policy Characteristics'!B:B,MATCH($C1424,'Policy Characteristics'!$C:$C,0)))</f>
        <v>Industry Energy Efficiency Standards</v>
      </c>
      <c r="C1424" s="176" t="str">
        <f t="shared" si="50"/>
        <v>Percentage Improvement in Eqpt Efficiency Standards above BAU</v>
      </c>
      <c r="D1424" s="6" t="s">
        <v>1945</v>
      </c>
      <c r="E1424" s="47" t="s">
        <v>1285</v>
      </c>
      <c r="F1424" t="s">
        <v>1456</v>
      </c>
      <c r="G1424" s="47" t="s">
        <v>1291</v>
      </c>
      <c r="H1424" s="44">
        <v>1093</v>
      </c>
      <c r="I1424" s="197" t="s">
        <v>44</v>
      </c>
      <c r="J1424" s="177" t="str">
        <f>IF(ISBLANK(INDEX('Policy Characteristics'!D:D,MATCH($C1424,'Policy Characteristics'!$C:$C,0))),"",INDEX('Policy Characteristics'!D:D,MATCH($C1424,'Policy Characteristics'!$C:$C,0)))</f>
        <v>Industry Energy Efficiency Standards</v>
      </c>
      <c r="K1424" s="176" t="str">
        <f>IF(ISBLANK(INDEX('Policy Characteristics'!E:E,MATCH($C1424,'Policy Characteristics'!$C:$C,0))),"",INDEX('Policy Characteristics'!E:E,MATCH($C1424,'Policy Characteristics'!$C:$C,0)))</f>
        <v>indst efficiency standards</v>
      </c>
      <c r="L1424" s="176">
        <f>IF(ISBLANK(INDEX('Policy Characteristics'!F:F,MATCH($C1424,'Policy Characteristics'!$C:$C,0))),"",INDEX('Policy Characteristics'!F:F,MATCH($C1424,'Policy Characteristics'!$C:$C,0)))</f>
        <v>0</v>
      </c>
      <c r="M1424" s="176">
        <f>IF(ISBLANK(INDEX('Policy Characteristics'!G:G,MATCH($C1424,'Policy Characteristics'!$C:$C,0))),"",INDEX('Policy Characteristics'!G:G,MATCH($C1424,'Policy Characteristics'!$C:$C,0)))</f>
        <v>0.25</v>
      </c>
      <c r="N1424" s="176">
        <f>IF(ISBLANK(INDEX('Policy Characteristics'!H:H,MATCH($C1424,'Policy Characteristics'!$C:$C,0))),"",INDEX('Policy Characteristics'!H:H,MATCH($C1424,'Policy Characteristics'!$C:$C,0)))</f>
        <v>0.01</v>
      </c>
      <c r="O1424" s="176" t="str">
        <f>IF(ISBLANK(INDEX('Policy Characteristics'!I:I,MATCH($C1424,'Policy Characteristics'!$C:$C,0))),"",INDEX('Policy Characteristics'!I:I,MATCH($C1424,'Policy Characteristics'!$C:$C,0)))</f>
        <v>% reduction in energy use</v>
      </c>
      <c r="P1424" s="176" t="str">
        <f>IF(ISBLANK(INDEX('Policy Characteristics'!J:J,MATCH($C1424,'Policy Characteristics'!$C:$C,0))),"",INDEX('Policy Characteristics'!J:J,MATCH($C1424,'Policy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4" s="176" t="str">
        <f>IF(ISBLANK(INDEX('Policy Characteristics'!K:K,MATCH($C1424,'Policy Characteristics'!$C:$C,0))),"",INDEX('Policy Characteristics'!K:K,MATCH($C1424,'Policy Characteristics'!$C:$C,0)))</f>
        <v>industry-ag-main.html#eff-stds</v>
      </c>
      <c r="R1424" s="176" t="str">
        <f>IF(ISBLANK(INDEX('Policy Characteristics'!L:L,MATCH($C1424,'Policy Characteristics'!$C:$C,0))),"",INDEX('Policy Characteristics'!L:L,MATCH($C1424,'Policy Characteristics'!$C:$C,0)))</f>
        <v>industry-energy-efficiency-standards.html</v>
      </c>
    </row>
    <row r="1425" spans="1:18" s="4" customFormat="1" x14ac:dyDescent="0.25">
      <c r="A1425" s="176" t="str">
        <f>IF(ISBLANK(INDEX('Policy Characteristics'!A:A,MATCH($C1425,'Policy Characteristics'!$C:$C,0))),"",INDEX('Policy Characteristics'!A:A,MATCH($C1425,'Policy Characteristics'!$C:$C,0)))</f>
        <v>Industry</v>
      </c>
      <c r="B1425" s="184" t="str">
        <f>IF(ISBLANK(INDEX('Policy Characteristics'!B:B,MATCH($C1425,'Policy Characteristics'!$C:$C,0))),"",INDEX('Policy Characteristics'!B:B,MATCH($C1425,'Policy Characteristics'!$C:$C,0)))</f>
        <v>Industry Energy Efficiency Standards</v>
      </c>
      <c r="C1425" s="176" t="str">
        <f t="shared" si="50"/>
        <v>Percentage Improvement in Eqpt Efficiency Standards above BAU</v>
      </c>
      <c r="D1425" s="6" t="s">
        <v>1945</v>
      </c>
      <c r="E1425" s="47" t="s">
        <v>1582</v>
      </c>
      <c r="F1425" t="s">
        <v>1456</v>
      </c>
      <c r="G1425" s="47" t="s">
        <v>1585</v>
      </c>
      <c r="H1425" s="44">
        <v>1094</v>
      </c>
      <c r="I1425" s="197" t="s">
        <v>44</v>
      </c>
      <c r="J1425" s="177" t="str">
        <f>IF(ISBLANK(INDEX('Policy Characteristics'!D:D,MATCH($C1425,'Policy Characteristics'!$C:$C,0))),"",INDEX('Policy Characteristics'!D:D,MATCH($C1425,'Policy Characteristics'!$C:$C,0)))</f>
        <v>Industry Energy Efficiency Standards</v>
      </c>
      <c r="K1425" s="176" t="str">
        <f>IF(ISBLANK(INDEX('Policy Characteristics'!E:E,MATCH($C1425,'Policy Characteristics'!$C:$C,0))),"",INDEX('Policy Characteristics'!E:E,MATCH($C1425,'Policy Characteristics'!$C:$C,0)))</f>
        <v>indst efficiency standards</v>
      </c>
      <c r="L1425" s="176">
        <f>IF(ISBLANK(INDEX('Policy Characteristics'!F:F,MATCH($C1425,'Policy Characteristics'!$C:$C,0))),"",INDEX('Policy Characteristics'!F:F,MATCH($C1425,'Policy Characteristics'!$C:$C,0)))</f>
        <v>0</v>
      </c>
      <c r="M1425" s="176">
        <f>IF(ISBLANK(INDEX('Policy Characteristics'!G:G,MATCH($C1425,'Policy Characteristics'!$C:$C,0))),"",INDEX('Policy Characteristics'!G:G,MATCH($C1425,'Policy Characteristics'!$C:$C,0)))</f>
        <v>0.25</v>
      </c>
      <c r="N1425" s="176">
        <f>IF(ISBLANK(INDEX('Policy Characteristics'!H:H,MATCH($C1425,'Policy Characteristics'!$C:$C,0))),"",INDEX('Policy Characteristics'!H:H,MATCH($C1425,'Policy Characteristics'!$C:$C,0)))</f>
        <v>0.01</v>
      </c>
      <c r="O1425" s="176" t="str">
        <f>IF(ISBLANK(INDEX('Policy Characteristics'!I:I,MATCH($C1425,'Policy Characteristics'!$C:$C,0))),"",INDEX('Policy Characteristics'!I:I,MATCH($C1425,'Policy Characteristics'!$C:$C,0)))</f>
        <v>% reduction in energy use</v>
      </c>
      <c r="P1425" s="176" t="str">
        <f>IF(ISBLANK(INDEX('Policy Characteristics'!J:J,MATCH($C1425,'Policy Characteristics'!$C:$C,0))),"",INDEX('Policy Characteristics'!J:J,MATCH($C1425,'Policy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5" s="176" t="str">
        <f>IF(ISBLANK(INDEX('Policy Characteristics'!K:K,MATCH($C1425,'Policy Characteristics'!$C:$C,0))),"",INDEX('Policy Characteristics'!K:K,MATCH($C1425,'Policy Characteristics'!$C:$C,0)))</f>
        <v>industry-ag-main.html#eff-stds</v>
      </c>
      <c r="R1425" s="176" t="str">
        <f>IF(ISBLANK(INDEX('Policy Characteristics'!L:L,MATCH($C1425,'Policy Characteristics'!$C:$C,0))),"",INDEX('Policy Characteristics'!L:L,MATCH($C1425,'Policy Characteristics'!$C:$C,0)))</f>
        <v>industry-energy-efficiency-standards.html</v>
      </c>
    </row>
    <row r="1426" spans="1:18" s="4" customFormat="1" x14ac:dyDescent="0.25">
      <c r="A1426" s="176" t="str">
        <f>IF(ISBLANK(INDEX('Policy Characteristics'!A:A,MATCH($C1426,'Policy Characteristics'!$C:$C,0))),"",INDEX('Policy Characteristics'!A:A,MATCH($C1426,'Policy Characteristics'!$C:$C,0)))</f>
        <v>Industry</v>
      </c>
      <c r="B1426" s="184" t="str">
        <f>IF(ISBLANK(INDEX('Policy Characteristics'!B:B,MATCH($C1426,'Policy Characteristics'!$C:$C,0))),"",INDEX('Policy Characteristics'!B:B,MATCH($C1426,'Policy Characteristics'!$C:$C,0)))</f>
        <v>Industry Energy Efficiency Standards</v>
      </c>
      <c r="C1426" s="176" t="str">
        <f t="shared" si="50"/>
        <v>Percentage Improvement in Eqpt Efficiency Standards above BAU</v>
      </c>
      <c r="D1426" s="6" t="s">
        <v>1945</v>
      </c>
      <c r="E1426" s="47" t="s">
        <v>1583</v>
      </c>
      <c r="F1426" t="s">
        <v>1456</v>
      </c>
      <c r="G1426" s="47" t="s">
        <v>1587</v>
      </c>
      <c r="H1426" s="44">
        <v>1095</v>
      </c>
      <c r="I1426" s="197" t="s">
        <v>43</v>
      </c>
      <c r="J1426" s="177" t="str">
        <f>IF(ISBLANK(INDEX('Policy Characteristics'!D:D,MATCH($C1426,'Policy Characteristics'!$C:$C,0))),"",INDEX('Policy Characteristics'!D:D,MATCH($C1426,'Policy Characteristics'!$C:$C,0)))</f>
        <v>Industry Energy Efficiency Standards</v>
      </c>
      <c r="K1426" s="176" t="str">
        <f>IF(ISBLANK(INDEX('Policy Characteristics'!E:E,MATCH($C1426,'Policy Characteristics'!$C:$C,0))),"",INDEX('Policy Characteristics'!E:E,MATCH($C1426,'Policy Characteristics'!$C:$C,0)))</f>
        <v>indst efficiency standards</v>
      </c>
      <c r="L1426" s="176">
        <f>IF(ISBLANK(INDEX('Policy Characteristics'!F:F,MATCH($C1426,'Policy Characteristics'!$C:$C,0))),"",INDEX('Policy Characteristics'!F:F,MATCH($C1426,'Policy Characteristics'!$C:$C,0)))</f>
        <v>0</v>
      </c>
      <c r="M1426" s="176">
        <f>IF(ISBLANK(INDEX('Policy Characteristics'!G:G,MATCH($C1426,'Policy Characteristics'!$C:$C,0))),"",INDEX('Policy Characteristics'!G:G,MATCH($C1426,'Policy Characteristics'!$C:$C,0)))</f>
        <v>0.25</v>
      </c>
      <c r="N1426" s="176">
        <f>IF(ISBLANK(INDEX('Policy Characteristics'!H:H,MATCH($C1426,'Policy Characteristics'!$C:$C,0))),"",INDEX('Policy Characteristics'!H:H,MATCH($C1426,'Policy Characteristics'!$C:$C,0)))</f>
        <v>0.01</v>
      </c>
      <c r="O1426" s="176" t="str">
        <f>IF(ISBLANK(INDEX('Policy Characteristics'!I:I,MATCH($C1426,'Policy Characteristics'!$C:$C,0))),"",INDEX('Policy Characteristics'!I:I,MATCH($C1426,'Policy Characteristics'!$C:$C,0)))</f>
        <v>% reduction in energy use</v>
      </c>
      <c r="P1426" s="176" t="str">
        <f>IF(ISBLANK(INDEX('Policy Characteristics'!J:J,MATCH($C1426,'Policy Characteristics'!$C:$C,0))),"",INDEX('Policy Characteristics'!J:J,MATCH($C1426,'Policy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6" s="176" t="str">
        <f>IF(ISBLANK(INDEX('Policy Characteristics'!K:K,MATCH($C1426,'Policy Characteristics'!$C:$C,0))),"",INDEX('Policy Characteristics'!K:K,MATCH($C1426,'Policy Characteristics'!$C:$C,0)))</f>
        <v>industry-ag-main.html#eff-stds</v>
      </c>
      <c r="R1426" s="176" t="str">
        <f>IF(ISBLANK(INDEX('Policy Characteristics'!L:L,MATCH($C1426,'Policy Characteristics'!$C:$C,0))),"",INDEX('Policy Characteristics'!L:L,MATCH($C1426,'Policy Characteristics'!$C:$C,0)))</f>
        <v>industry-energy-efficiency-standards.html</v>
      </c>
    </row>
    <row r="1427" spans="1:18" s="4" customFormat="1" x14ac:dyDescent="0.25">
      <c r="A1427" s="176" t="str">
        <f>IF(ISBLANK(INDEX('Policy Characteristics'!A:A,MATCH($C1427,'Policy Characteristics'!$C:$C,0))),"",INDEX('Policy Characteristics'!A:A,MATCH($C1427,'Policy Characteristics'!$C:$C,0)))</f>
        <v>Industry</v>
      </c>
      <c r="B1427" s="184" t="str">
        <f>IF(ISBLANK(INDEX('Policy Characteristics'!B:B,MATCH($C1427,'Policy Characteristics'!$C:$C,0))),"",INDEX('Policy Characteristics'!B:B,MATCH($C1427,'Policy Characteristics'!$C:$C,0)))</f>
        <v>Industry Energy Efficiency Standards</v>
      </c>
      <c r="C1427" s="176" t="str">
        <f t="shared" si="50"/>
        <v>Percentage Improvement in Eqpt Efficiency Standards above BAU</v>
      </c>
      <c r="D1427" s="6" t="s">
        <v>1945</v>
      </c>
      <c r="E1427" s="47" t="s">
        <v>1584</v>
      </c>
      <c r="F1427" t="s">
        <v>1456</v>
      </c>
      <c r="G1427" s="47" t="s">
        <v>1588</v>
      </c>
      <c r="H1427" s="44">
        <v>1096</v>
      </c>
      <c r="I1427" s="197" t="s">
        <v>43</v>
      </c>
      <c r="J1427" s="177" t="str">
        <f>IF(ISBLANK(INDEX('Policy Characteristics'!D:D,MATCH($C1427,'Policy Characteristics'!$C:$C,0))),"",INDEX('Policy Characteristics'!D:D,MATCH($C1427,'Policy Characteristics'!$C:$C,0)))</f>
        <v>Industry Energy Efficiency Standards</v>
      </c>
      <c r="K1427" s="176" t="str">
        <f>IF(ISBLANK(INDEX('Policy Characteristics'!E:E,MATCH($C1427,'Policy Characteristics'!$C:$C,0))),"",INDEX('Policy Characteristics'!E:E,MATCH($C1427,'Policy Characteristics'!$C:$C,0)))</f>
        <v>indst efficiency standards</v>
      </c>
      <c r="L1427" s="176">
        <f>IF(ISBLANK(INDEX('Policy Characteristics'!F:F,MATCH($C1427,'Policy Characteristics'!$C:$C,0))),"",INDEX('Policy Characteristics'!F:F,MATCH($C1427,'Policy Characteristics'!$C:$C,0)))</f>
        <v>0</v>
      </c>
      <c r="M1427" s="176">
        <f>IF(ISBLANK(INDEX('Policy Characteristics'!G:G,MATCH($C1427,'Policy Characteristics'!$C:$C,0))),"",INDEX('Policy Characteristics'!G:G,MATCH($C1427,'Policy Characteristics'!$C:$C,0)))</f>
        <v>0.25</v>
      </c>
      <c r="N1427" s="176">
        <f>IF(ISBLANK(INDEX('Policy Characteristics'!H:H,MATCH($C1427,'Policy Characteristics'!$C:$C,0))),"",INDEX('Policy Characteristics'!H:H,MATCH($C1427,'Policy Characteristics'!$C:$C,0)))</f>
        <v>0.01</v>
      </c>
      <c r="O1427" s="176" t="str">
        <f>IF(ISBLANK(INDEX('Policy Characteristics'!I:I,MATCH($C1427,'Policy Characteristics'!$C:$C,0))),"",INDEX('Policy Characteristics'!I:I,MATCH($C1427,'Policy Characteristics'!$C:$C,0)))</f>
        <v>% reduction in energy use</v>
      </c>
      <c r="P1427" s="176" t="str">
        <f>IF(ISBLANK(INDEX('Policy Characteristics'!J:J,MATCH($C1427,'Policy Characteristics'!$C:$C,0))),"",INDEX('Policy Characteristics'!J:J,MATCH($C1427,'Policy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7" s="176" t="str">
        <f>IF(ISBLANK(INDEX('Policy Characteristics'!K:K,MATCH($C1427,'Policy Characteristics'!$C:$C,0))),"",INDEX('Policy Characteristics'!K:K,MATCH($C1427,'Policy Characteristics'!$C:$C,0)))</f>
        <v>industry-ag-main.html#eff-stds</v>
      </c>
      <c r="R1427" s="176" t="str">
        <f>IF(ISBLANK(INDEX('Policy Characteristics'!L:L,MATCH($C1427,'Policy Characteristics'!$C:$C,0))),"",INDEX('Policy Characteristics'!L:L,MATCH($C1427,'Policy Characteristics'!$C:$C,0)))</f>
        <v>industry-energy-efficiency-standards.html</v>
      </c>
    </row>
    <row r="1428" spans="1:18" s="4" customFormat="1" x14ac:dyDescent="0.25">
      <c r="A1428" s="176" t="str">
        <f>IF(ISBLANK(INDEX('Policy Characteristics'!A:A,MATCH($C1428,'Policy Characteristics'!$C:$C,0))),"",INDEX('Policy Characteristics'!A:A,MATCH($C1428,'Policy Characteristics'!$C:$C,0)))</f>
        <v>Industry</v>
      </c>
      <c r="B1428" s="184" t="str">
        <f>IF(ISBLANK(INDEX('Policy Characteristics'!B:B,MATCH($C1428,'Policy Characteristics'!$C:$C,0))),"",INDEX('Policy Characteristics'!B:B,MATCH($C1428,'Policy Characteristics'!$C:$C,0)))</f>
        <v>Industry Energy Efficiency Standards</v>
      </c>
      <c r="C1428" s="176" t="str">
        <f t="shared" si="50"/>
        <v>Percentage Improvement in Eqpt Efficiency Standards above BAU</v>
      </c>
      <c r="D1428" s="6" t="s">
        <v>1945</v>
      </c>
      <c r="E1428" s="47" t="s">
        <v>1581</v>
      </c>
      <c r="F1428" t="s">
        <v>1456</v>
      </c>
      <c r="G1428" s="47" t="s">
        <v>1586</v>
      </c>
      <c r="H1428" s="44">
        <v>1097</v>
      </c>
      <c r="I1428" s="197" t="s">
        <v>44</v>
      </c>
      <c r="J1428" s="177" t="str">
        <f>IF(ISBLANK(INDEX('Policy Characteristics'!D:D,MATCH($C1428,'Policy Characteristics'!$C:$C,0))),"",INDEX('Policy Characteristics'!D:D,MATCH($C1428,'Policy Characteristics'!$C:$C,0)))</f>
        <v>Industry Energy Efficiency Standards</v>
      </c>
      <c r="K1428" s="176" t="str">
        <f>IF(ISBLANK(INDEX('Policy Characteristics'!E:E,MATCH($C1428,'Policy Characteristics'!$C:$C,0))),"",INDEX('Policy Characteristics'!E:E,MATCH($C1428,'Policy Characteristics'!$C:$C,0)))</f>
        <v>indst efficiency standards</v>
      </c>
      <c r="L1428" s="176">
        <f>IF(ISBLANK(INDEX('Policy Characteristics'!F:F,MATCH($C1428,'Policy Characteristics'!$C:$C,0))),"",INDEX('Policy Characteristics'!F:F,MATCH($C1428,'Policy Characteristics'!$C:$C,0)))</f>
        <v>0</v>
      </c>
      <c r="M1428" s="176">
        <f>IF(ISBLANK(INDEX('Policy Characteristics'!G:G,MATCH($C1428,'Policy Characteristics'!$C:$C,0))),"",INDEX('Policy Characteristics'!G:G,MATCH($C1428,'Policy Characteristics'!$C:$C,0)))</f>
        <v>0.25</v>
      </c>
      <c r="N1428" s="176">
        <f>IF(ISBLANK(INDEX('Policy Characteristics'!H:H,MATCH($C1428,'Policy Characteristics'!$C:$C,0))),"",INDEX('Policy Characteristics'!H:H,MATCH($C1428,'Policy Characteristics'!$C:$C,0)))</f>
        <v>0.01</v>
      </c>
      <c r="O1428" s="176" t="str">
        <f>IF(ISBLANK(INDEX('Policy Characteristics'!I:I,MATCH($C1428,'Policy Characteristics'!$C:$C,0))),"",INDEX('Policy Characteristics'!I:I,MATCH($C1428,'Policy Characteristics'!$C:$C,0)))</f>
        <v>% reduction in energy use</v>
      </c>
      <c r="P1428" s="176" t="str">
        <f>IF(ISBLANK(INDEX('Policy Characteristics'!J:J,MATCH($C1428,'Policy Characteristics'!$C:$C,0))),"",INDEX('Policy Characteristics'!J:J,MATCH($C1428,'Policy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8" s="176" t="str">
        <f>IF(ISBLANK(INDEX('Policy Characteristics'!K:K,MATCH($C1428,'Policy Characteristics'!$C:$C,0))),"",INDEX('Policy Characteristics'!K:K,MATCH($C1428,'Policy Characteristics'!$C:$C,0)))</f>
        <v>industry-ag-main.html#eff-stds</v>
      </c>
      <c r="R1428" s="176" t="str">
        <f>IF(ISBLANK(INDEX('Policy Characteristics'!L:L,MATCH($C1428,'Policy Characteristics'!$C:$C,0))),"",INDEX('Policy Characteristics'!L:L,MATCH($C1428,'Policy Characteristics'!$C:$C,0)))</f>
        <v>industry-energy-efficiency-standards.html</v>
      </c>
    </row>
    <row r="1429" spans="1:18" s="4" customFormat="1" x14ac:dyDescent="0.25">
      <c r="A1429" s="176" t="str">
        <f>IF(ISBLANK(INDEX('Policy Characteristics'!A:A,MATCH($C1429,'Policy Characteristics'!$C:$C,0))),"",INDEX('Policy Characteristics'!A:A,MATCH($C1429,'Policy Characteristics'!$C:$C,0)))</f>
        <v>Industry</v>
      </c>
      <c r="B1429" s="184" t="str">
        <f>IF(ISBLANK(INDEX('Policy Characteristics'!B:B,MATCH($C1429,'Policy Characteristics'!$C:$C,0))),"",INDEX('Policy Characteristics'!B:B,MATCH($C1429,'Policy Characteristics'!$C:$C,0)))</f>
        <v>Industry Energy Efficiency Standards</v>
      </c>
      <c r="C1429" s="176" t="str">
        <f t="shared" si="50"/>
        <v>Percentage Improvement in Eqpt Efficiency Standards above BAU</v>
      </c>
      <c r="D1429" s="6" t="s">
        <v>1946</v>
      </c>
      <c r="E1429" s="47" t="s">
        <v>1280</v>
      </c>
      <c r="F1429" t="s">
        <v>1908</v>
      </c>
      <c r="G1429" s="47" t="s">
        <v>1286</v>
      </c>
      <c r="H1429" s="44">
        <v>1098</v>
      </c>
      <c r="I1429" s="197" t="s">
        <v>43</v>
      </c>
      <c r="J1429" s="177" t="str">
        <f>IF(ISBLANK(INDEX('Policy Characteristics'!D:D,MATCH($C1429,'Policy Characteristics'!$C:$C,0))),"",INDEX('Policy Characteristics'!D:D,MATCH($C1429,'Policy Characteristics'!$C:$C,0)))</f>
        <v>Industry Energy Efficiency Standards</v>
      </c>
      <c r="K1429" s="176" t="str">
        <f>IF(ISBLANK(INDEX('Policy Characteristics'!E:E,MATCH($C1429,'Policy Characteristics'!$C:$C,0))),"",INDEX('Policy Characteristics'!E:E,MATCH($C1429,'Policy Characteristics'!$C:$C,0)))</f>
        <v>indst efficiency standards</v>
      </c>
      <c r="L1429" s="176">
        <f>IF(ISBLANK(INDEX('Policy Characteristics'!F:F,MATCH($C1429,'Policy Characteristics'!$C:$C,0))),"",INDEX('Policy Characteristics'!F:F,MATCH($C1429,'Policy Characteristics'!$C:$C,0)))</f>
        <v>0</v>
      </c>
      <c r="M1429" s="176">
        <f>IF(ISBLANK(INDEX('Policy Characteristics'!G:G,MATCH($C1429,'Policy Characteristics'!$C:$C,0))),"",INDEX('Policy Characteristics'!G:G,MATCH($C1429,'Policy Characteristics'!$C:$C,0)))</f>
        <v>0.25</v>
      </c>
      <c r="N1429" s="176">
        <f>IF(ISBLANK(INDEX('Policy Characteristics'!H:H,MATCH($C1429,'Policy Characteristics'!$C:$C,0))),"",INDEX('Policy Characteristics'!H:H,MATCH($C1429,'Policy Characteristics'!$C:$C,0)))</f>
        <v>0.01</v>
      </c>
      <c r="O1429" s="176" t="str">
        <f>IF(ISBLANK(INDEX('Policy Characteristics'!I:I,MATCH($C1429,'Policy Characteristics'!$C:$C,0))),"",INDEX('Policy Characteristics'!I:I,MATCH($C1429,'Policy Characteristics'!$C:$C,0)))</f>
        <v>% reduction in energy use</v>
      </c>
      <c r="P1429" s="176" t="str">
        <f>IF(ISBLANK(INDEX('Policy Characteristics'!J:J,MATCH($C1429,'Policy Characteristics'!$C:$C,0))),"",INDEX('Policy Characteristics'!J:J,MATCH($C1429,'Policy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9" s="176" t="str">
        <f>IF(ISBLANK(INDEX('Policy Characteristics'!K:K,MATCH($C1429,'Policy Characteristics'!$C:$C,0))),"",INDEX('Policy Characteristics'!K:K,MATCH($C1429,'Policy Characteristics'!$C:$C,0)))</f>
        <v>industry-ag-main.html#eff-stds</v>
      </c>
      <c r="R1429" s="176" t="str">
        <f>IF(ISBLANK(INDEX('Policy Characteristics'!L:L,MATCH($C1429,'Policy Characteristics'!$C:$C,0))),"",INDEX('Policy Characteristics'!L:L,MATCH($C1429,'Policy Characteristics'!$C:$C,0)))</f>
        <v>industry-energy-efficiency-standards.html</v>
      </c>
    </row>
    <row r="1430" spans="1:18" s="4" customFormat="1" x14ac:dyDescent="0.25">
      <c r="A1430" s="176" t="str">
        <f>IF(ISBLANK(INDEX('Policy Characteristics'!A:A,MATCH($C1430,'Policy Characteristics'!$C:$C,0))),"",INDEX('Policy Characteristics'!A:A,MATCH($C1430,'Policy Characteristics'!$C:$C,0)))</f>
        <v>Industry</v>
      </c>
      <c r="B1430" s="184" t="str">
        <f>IF(ISBLANK(INDEX('Policy Characteristics'!B:B,MATCH($C1430,'Policy Characteristics'!$C:$C,0))),"",INDEX('Policy Characteristics'!B:B,MATCH($C1430,'Policy Characteristics'!$C:$C,0)))</f>
        <v>Industry Energy Efficiency Standards</v>
      </c>
      <c r="C1430" s="176" t="str">
        <f t="shared" si="50"/>
        <v>Percentage Improvement in Eqpt Efficiency Standards above BAU</v>
      </c>
      <c r="D1430" s="6" t="s">
        <v>1946</v>
      </c>
      <c r="E1430" s="47" t="s">
        <v>1281</v>
      </c>
      <c r="F1430" t="s">
        <v>1908</v>
      </c>
      <c r="G1430" s="47" t="s">
        <v>1289</v>
      </c>
      <c r="H1430" s="44">
        <v>1099</v>
      </c>
      <c r="I1430" s="197" t="s">
        <v>43</v>
      </c>
      <c r="J1430" s="177" t="str">
        <f>IF(ISBLANK(INDEX('Policy Characteristics'!D:D,MATCH($C1430,'Policy Characteristics'!$C:$C,0))),"",INDEX('Policy Characteristics'!D:D,MATCH($C1430,'Policy Characteristics'!$C:$C,0)))</f>
        <v>Industry Energy Efficiency Standards</v>
      </c>
      <c r="K1430" s="176" t="str">
        <f>IF(ISBLANK(INDEX('Policy Characteristics'!E:E,MATCH($C1430,'Policy Characteristics'!$C:$C,0))),"",INDEX('Policy Characteristics'!E:E,MATCH($C1430,'Policy Characteristics'!$C:$C,0)))</f>
        <v>indst efficiency standards</v>
      </c>
      <c r="L1430" s="176">
        <f>IF(ISBLANK(INDEX('Policy Characteristics'!F:F,MATCH($C1430,'Policy Characteristics'!$C:$C,0))),"",INDEX('Policy Characteristics'!F:F,MATCH($C1430,'Policy Characteristics'!$C:$C,0)))</f>
        <v>0</v>
      </c>
      <c r="M1430" s="176">
        <f>IF(ISBLANK(INDEX('Policy Characteristics'!G:G,MATCH($C1430,'Policy Characteristics'!$C:$C,0))),"",INDEX('Policy Characteristics'!G:G,MATCH($C1430,'Policy Characteristics'!$C:$C,0)))</f>
        <v>0.25</v>
      </c>
      <c r="N1430" s="176">
        <f>IF(ISBLANK(INDEX('Policy Characteristics'!H:H,MATCH($C1430,'Policy Characteristics'!$C:$C,0))),"",INDEX('Policy Characteristics'!H:H,MATCH($C1430,'Policy Characteristics'!$C:$C,0)))</f>
        <v>0.01</v>
      </c>
      <c r="O1430" s="176" t="str">
        <f>IF(ISBLANK(INDEX('Policy Characteristics'!I:I,MATCH($C1430,'Policy Characteristics'!$C:$C,0))),"",INDEX('Policy Characteristics'!I:I,MATCH($C1430,'Policy Characteristics'!$C:$C,0)))</f>
        <v>% reduction in energy use</v>
      </c>
      <c r="P1430" s="176" t="str">
        <f>IF(ISBLANK(INDEX('Policy Characteristics'!J:J,MATCH($C1430,'Policy Characteristics'!$C:$C,0))),"",INDEX('Policy Characteristics'!J:J,MATCH($C1430,'Policy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0" s="176" t="str">
        <f>IF(ISBLANK(INDEX('Policy Characteristics'!K:K,MATCH($C1430,'Policy Characteristics'!$C:$C,0))),"",INDEX('Policy Characteristics'!K:K,MATCH($C1430,'Policy Characteristics'!$C:$C,0)))</f>
        <v>industry-ag-main.html#eff-stds</v>
      </c>
      <c r="R1430" s="176" t="str">
        <f>IF(ISBLANK(INDEX('Policy Characteristics'!L:L,MATCH($C1430,'Policy Characteristics'!$C:$C,0))),"",INDEX('Policy Characteristics'!L:L,MATCH($C1430,'Policy Characteristics'!$C:$C,0)))</f>
        <v>industry-energy-efficiency-standards.html</v>
      </c>
    </row>
    <row r="1431" spans="1:18" s="4" customFormat="1" x14ac:dyDescent="0.25">
      <c r="A1431" s="176" t="str">
        <f>IF(ISBLANK(INDEX('Policy Characteristics'!A:A,MATCH($C1431,'Policy Characteristics'!$C:$C,0))),"",INDEX('Policy Characteristics'!A:A,MATCH($C1431,'Policy Characteristics'!$C:$C,0)))</f>
        <v>Industry</v>
      </c>
      <c r="B1431" s="184" t="str">
        <f>IF(ISBLANK(INDEX('Policy Characteristics'!B:B,MATCH($C1431,'Policy Characteristics'!$C:$C,0))),"",INDEX('Policy Characteristics'!B:B,MATCH($C1431,'Policy Characteristics'!$C:$C,0)))</f>
        <v>Industry Energy Efficiency Standards</v>
      </c>
      <c r="C1431" s="176" t="str">
        <f t="shared" si="50"/>
        <v>Percentage Improvement in Eqpt Efficiency Standards above BAU</v>
      </c>
      <c r="D1431" s="6" t="s">
        <v>1946</v>
      </c>
      <c r="E1431" s="47" t="s">
        <v>1282</v>
      </c>
      <c r="F1431" t="s">
        <v>1908</v>
      </c>
      <c r="G1431" s="47" t="s">
        <v>1290</v>
      </c>
      <c r="H1431" s="44">
        <v>1100</v>
      </c>
      <c r="I1431" s="197" t="s">
        <v>43</v>
      </c>
      <c r="J1431" s="177" t="str">
        <f>IF(ISBLANK(INDEX('Policy Characteristics'!D:D,MATCH($C1431,'Policy Characteristics'!$C:$C,0))),"",INDEX('Policy Characteristics'!D:D,MATCH($C1431,'Policy Characteristics'!$C:$C,0)))</f>
        <v>Industry Energy Efficiency Standards</v>
      </c>
      <c r="K1431" s="176" t="str">
        <f>IF(ISBLANK(INDEX('Policy Characteristics'!E:E,MATCH($C1431,'Policy Characteristics'!$C:$C,0))),"",INDEX('Policy Characteristics'!E:E,MATCH($C1431,'Policy Characteristics'!$C:$C,0)))</f>
        <v>indst efficiency standards</v>
      </c>
      <c r="L1431" s="176">
        <f>IF(ISBLANK(INDEX('Policy Characteristics'!F:F,MATCH($C1431,'Policy Characteristics'!$C:$C,0))),"",INDEX('Policy Characteristics'!F:F,MATCH($C1431,'Policy Characteristics'!$C:$C,0)))</f>
        <v>0</v>
      </c>
      <c r="M1431" s="176">
        <f>IF(ISBLANK(INDEX('Policy Characteristics'!G:G,MATCH($C1431,'Policy Characteristics'!$C:$C,0))),"",INDEX('Policy Characteristics'!G:G,MATCH($C1431,'Policy Characteristics'!$C:$C,0)))</f>
        <v>0.25</v>
      </c>
      <c r="N1431" s="176">
        <f>IF(ISBLANK(INDEX('Policy Characteristics'!H:H,MATCH($C1431,'Policy Characteristics'!$C:$C,0))),"",INDEX('Policy Characteristics'!H:H,MATCH($C1431,'Policy Characteristics'!$C:$C,0)))</f>
        <v>0.01</v>
      </c>
      <c r="O1431" s="176" t="str">
        <f>IF(ISBLANK(INDEX('Policy Characteristics'!I:I,MATCH($C1431,'Policy Characteristics'!$C:$C,0))),"",INDEX('Policy Characteristics'!I:I,MATCH($C1431,'Policy Characteristics'!$C:$C,0)))</f>
        <v>% reduction in energy use</v>
      </c>
      <c r="P1431" s="176" t="str">
        <f>IF(ISBLANK(INDEX('Policy Characteristics'!J:J,MATCH($C1431,'Policy Characteristics'!$C:$C,0))),"",INDEX('Policy Characteristics'!J:J,MATCH($C1431,'Policy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1" s="176" t="str">
        <f>IF(ISBLANK(INDEX('Policy Characteristics'!K:K,MATCH($C1431,'Policy Characteristics'!$C:$C,0))),"",INDEX('Policy Characteristics'!K:K,MATCH($C1431,'Policy Characteristics'!$C:$C,0)))</f>
        <v>industry-ag-main.html#eff-stds</v>
      </c>
      <c r="R1431" s="176" t="str">
        <f>IF(ISBLANK(INDEX('Policy Characteristics'!L:L,MATCH($C1431,'Policy Characteristics'!$C:$C,0))),"",INDEX('Policy Characteristics'!L:L,MATCH($C1431,'Policy Characteristics'!$C:$C,0)))</f>
        <v>industry-energy-efficiency-standards.html</v>
      </c>
    </row>
    <row r="1432" spans="1:18" s="4" customFormat="1" x14ac:dyDescent="0.25">
      <c r="A1432" s="176" t="str">
        <f>IF(ISBLANK(INDEX('Policy Characteristics'!A:A,MATCH($C1432,'Policy Characteristics'!$C:$C,0))),"",INDEX('Policy Characteristics'!A:A,MATCH($C1432,'Policy Characteristics'!$C:$C,0)))</f>
        <v>Industry</v>
      </c>
      <c r="B1432" s="184" t="str">
        <f>IF(ISBLANK(INDEX('Policy Characteristics'!B:B,MATCH($C1432,'Policy Characteristics'!$C:$C,0))),"",INDEX('Policy Characteristics'!B:B,MATCH($C1432,'Policy Characteristics'!$C:$C,0)))</f>
        <v>Industry Energy Efficiency Standards</v>
      </c>
      <c r="C1432" s="176" t="str">
        <f t="shared" si="50"/>
        <v>Percentage Improvement in Eqpt Efficiency Standards above BAU</v>
      </c>
      <c r="D1432" s="6" t="s">
        <v>1946</v>
      </c>
      <c r="E1432" s="47" t="s">
        <v>1283</v>
      </c>
      <c r="F1432" t="s">
        <v>1908</v>
      </c>
      <c r="G1432" s="47" t="s">
        <v>1287</v>
      </c>
      <c r="H1432" s="44">
        <v>1101</v>
      </c>
      <c r="I1432" s="197" t="s">
        <v>44</v>
      </c>
      <c r="J1432" s="177" t="str">
        <f>IF(ISBLANK(INDEX('Policy Characteristics'!D:D,MATCH($C1432,'Policy Characteristics'!$C:$C,0))),"",INDEX('Policy Characteristics'!D:D,MATCH($C1432,'Policy Characteristics'!$C:$C,0)))</f>
        <v>Industry Energy Efficiency Standards</v>
      </c>
      <c r="K1432" s="176" t="str">
        <f>IF(ISBLANK(INDEX('Policy Characteristics'!E:E,MATCH($C1432,'Policy Characteristics'!$C:$C,0))),"",INDEX('Policy Characteristics'!E:E,MATCH($C1432,'Policy Characteristics'!$C:$C,0)))</f>
        <v>indst efficiency standards</v>
      </c>
      <c r="L1432" s="176">
        <f>IF(ISBLANK(INDEX('Policy Characteristics'!F:F,MATCH($C1432,'Policy Characteristics'!$C:$C,0))),"",INDEX('Policy Characteristics'!F:F,MATCH($C1432,'Policy Characteristics'!$C:$C,0)))</f>
        <v>0</v>
      </c>
      <c r="M1432" s="176">
        <f>IF(ISBLANK(INDEX('Policy Characteristics'!G:G,MATCH($C1432,'Policy Characteristics'!$C:$C,0))),"",INDEX('Policy Characteristics'!G:G,MATCH($C1432,'Policy Characteristics'!$C:$C,0)))</f>
        <v>0.25</v>
      </c>
      <c r="N1432" s="176">
        <f>IF(ISBLANK(INDEX('Policy Characteristics'!H:H,MATCH($C1432,'Policy Characteristics'!$C:$C,0))),"",INDEX('Policy Characteristics'!H:H,MATCH($C1432,'Policy Characteristics'!$C:$C,0)))</f>
        <v>0.01</v>
      </c>
      <c r="O1432" s="176" t="str">
        <f>IF(ISBLANK(INDEX('Policy Characteristics'!I:I,MATCH($C1432,'Policy Characteristics'!$C:$C,0))),"",INDEX('Policy Characteristics'!I:I,MATCH($C1432,'Policy Characteristics'!$C:$C,0)))</f>
        <v>% reduction in energy use</v>
      </c>
      <c r="P1432" s="176" t="str">
        <f>IF(ISBLANK(INDEX('Policy Characteristics'!J:J,MATCH($C1432,'Policy Characteristics'!$C:$C,0))),"",INDEX('Policy Characteristics'!J:J,MATCH($C1432,'Policy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2" s="176" t="str">
        <f>IF(ISBLANK(INDEX('Policy Characteristics'!K:K,MATCH($C1432,'Policy Characteristics'!$C:$C,0))),"",INDEX('Policy Characteristics'!K:K,MATCH($C1432,'Policy Characteristics'!$C:$C,0)))</f>
        <v>industry-ag-main.html#eff-stds</v>
      </c>
      <c r="R1432" s="176" t="str">
        <f>IF(ISBLANK(INDEX('Policy Characteristics'!L:L,MATCH($C1432,'Policy Characteristics'!$C:$C,0))),"",INDEX('Policy Characteristics'!L:L,MATCH($C1432,'Policy Characteristics'!$C:$C,0)))</f>
        <v>industry-energy-efficiency-standards.html</v>
      </c>
    </row>
    <row r="1433" spans="1:18" s="4" customFormat="1" x14ac:dyDescent="0.25">
      <c r="A1433" s="176" t="str">
        <f>IF(ISBLANK(INDEX('Policy Characteristics'!A:A,MATCH($C1433,'Policy Characteristics'!$C:$C,0))),"",INDEX('Policy Characteristics'!A:A,MATCH($C1433,'Policy Characteristics'!$C:$C,0)))</f>
        <v>Industry</v>
      </c>
      <c r="B1433" s="184" t="str">
        <f>IF(ISBLANK(INDEX('Policy Characteristics'!B:B,MATCH($C1433,'Policy Characteristics'!$C:$C,0))),"",INDEX('Policy Characteristics'!B:B,MATCH($C1433,'Policy Characteristics'!$C:$C,0)))</f>
        <v>Industry Energy Efficiency Standards</v>
      </c>
      <c r="C1433" s="176" t="str">
        <f t="shared" si="50"/>
        <v>Percentage Improvement in Eqpt Efficiency Standards above BAU</v>
      </c>
      <c r="D1433" s="6" t="s">
        <v>1946</v>
      </c>
      <c r="E1433" s="47" t="s">
        <v>1284</v>
      </c>
      <c r="F1433" t="s">
        <v>1908</v>
      </c>
      <c r="G1433" s="47" t="s">
        <v>1288</v>
      </c>
      <c r="H1433" s="44">
        <v>1102</v>
      </c>
      <c r="I1433" s="197" t="s">
        <v>43</v>
      </c>
      <c r="J1433" s="177" t="str">
        <f>IF(ISBLANK(INDEX('Policy Characteristics'!D:D,MATCH($C1433,'Policy Characteristics'!$C:$C,0))),"",INDEX('Policy Characteristics'!D:D,MATCH($C1433,'Policy Characteristics'!$C:$C,0)))</f>
        <v>Industry Energy Efficiency Standards</v>
      </c>
      <c r="K1433" s="176" t="str">
        <f>IF(ISBLANK(INDEX('Policy Characteristics'!E:E,MATCH($C1433,'Policy Characteristics'!$C:$C,0))),"",INDEX('Policy Characteristics'!E:E,MATCH($C1433,'Policy Characteristics'!$C:$C,0)))</f>
        <v>indst efficiency standards</v>
      </c>
      <c r="L1433" s="176">
        <f>IF(ISBLANK(INDEX('Policy Characteristics'!F:F,MATCH($C1433,'Policy Characteristics'!$C:$C,0))),"",INDEX('Policy Characteristics'!F:F,MATCH($C1433,'Policy Characteristics'!$C:$C,0)))</f>
        <v>0</v>
      </c>
      <c r="M1433" s="176">
        <f>IF(ISBLANK(INDEX('Policy Characteristics'!G:G,MATCH($C1433,'Policy Characteristics'!$C:$C,0))),"",INDEX('Policy Characteristics'!G:G,MATCH($C1433,'Policy Characteristics'!$C:$C,0)))</f>
        <v>0.25</v>
      </c>
      <c r="N1433" s="176">
        <f>IF(ISBLANK(INDEX('Policy Characteristics'!H:H,MATCH($C1433,'Policy Characteristics'!$C:$C,0))),"",INDEX('Policy Characteristics'!H:H,MATCH($C1433,'Policy Characteristics'!$C:$C,0)))</f>
        <v>0.01</v>
      </c>
      <c r="O1433" s="176" t="str">
        <f>IF(ISBLANK(INDEX('Policy Characteristics'!I:I,MATCH($C1433,'Policy Characteristics'!$C:$C,0))),"",INDEX('Policy Characteristics'!I:I,MATCH($C1433,'Policy Characteristics'!$C:$C,0)))</f>
        <v>% reduction in energy use</v>
      </c>
      <c r="P1433" s="176" t="str">
        <f>IF(ISBLANK(INDEX('Policy Characteristics'!J:J,MATCH($C1433,'Policy Characteristics'!$C:$C,0))),"",INDEX('Policy Characteristics'!J:J,MATCH($C1433,'Policy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3" s="176" t="str">
        <f>IF(ISBLANK(INDEX('Policy Characteristics'!K:K,MATCH($C1433,'Policy Characteristics'!$C:$C,0))),"",INDEX('Policy Characteristics'!K:K,MATCH($C1433,'Policy Characteristics'!$C:$C,0)))</f>
        <v>industry-ag-main.html#eff-stds</v>
      </c>
      <c r="R1433" s="176" t="str">
        <f>IF(ISBLANK(INDEX('Policy Characteristics'!L:L,MATCH($C1433,'Policy Characteristics'!$C:$C,0))),"",INDEX('Policy Characteristics'!L:L,MATCH($C1433,'Policy Characteristics'!$C:$C,0)))</f>
        <v>industry-energy-efficiency-standards.html</v>
      </c>
    </row>
    <row r="1434" spans="1:18" s="4" customFormat="1" x14ac:dyDescent="0.25">
      <c r="A1434" s="176" t="str">
        <f>IF(ISBLANK(INDEX('Policy Characteristics'!A:A,MATCH($C1434,'Policy Characteristics'!$C:$C,0))),"",INDEX('Policy Characteristics'!A:A,MATCH($C1434,'Policy Characteristics'!$C:$C,0)))</f>
        <v>Industry</v>
      </c>
      <c r="B1434" s="184" t="str">
        <f>IF(ISBLANK(INDEX('Policy Characteristics'!B:B,MATCH($C1434,'Policy Characteristics'!$C:$C,0))),"",INDEX('Policy Characteristics'!B:B,MATCH($C1434,'Policy Characteristics'!$C:$C,0)))</f>
        <v>Industry Energy Efficiency Standards</v>
      </c>
      <c r="C1434" s="176" t="str">
        <f t="shared" si="50"/>
        <v>Percentage Improvement in Eqpt Efficiency Standards above BAU</v>
      </c>
      <c r="D1434" s="6" t="s">
        <v>1946</v>
      </c>
      <c r="E1434" s="47" t="s">
        <v>1285</v>
      </c>
      <c r="F1434" t="s">
        <v>1908</v>
      </c>
      <c r="G1434" s="47" t="s">
        <v>1291</v>
      </c>
      <c r="H1434" s="44">
        <v>1103</v>
      </c>
      <c r="I1434" s="197" t="s">
        <v>44</v>
      </c>
      <c r="J1434" s="177" t="str">
        <f>IF(ISBLANK(INDEX('Policy Characteristics'!D:D,MATCH($C1434,'Policy Characteristics'!$C:$C,0))),"",INDEX('Policy Characteristics'!D:D,MATCH($C1434,'Policy Characteristics'!$C:$C,0)))</f>
        <v>Industry Energy Efficiency Standards</v>
      </c>
      <c r="K1434" s="176" t="str">
        <f>IF(ISBLANK(INDEX('Policy Characteristics'!E:E,MATCH($C1434,'Policy Characteristics'!$C:$C,0))),"",INDEX('Policy Characteristics'!E:E,MATCH($C1434,'Policy Characteristics'!$C:$C,0)))</f>
        <v>indst efficiency standards</v>
      </c>
      <c r="L1434" s="176">
        <f>IF(ISBLANK(INDEX('Policy Characteristics'!F:F,MATCH($C1434,'Policy Characteristics'!$C:$C,0))),"",INDEX('Policy Characteristics'!F:F,MATCH($C1434,'Policy Characteristics'!$C:$C,0)))</f>
        <v>0</v>
      </c>
      <c r="M1434" s="176">
        <f>IF(ISBLANK(INDEX('Policy Characteristics'!G:G,MATCH($C1434,'Policy Characteristics'!$C:$C,0))),"",INDEX('Policy Characteristics'!G:G,MATCH($C1434,'Policy Characteristics'!$C:$C,0)))</f>
        <v>0.25</v>
      </c>
      <c r="N1434" s="176">
        <f>IF(ISBLANK(INDEX('Policy Characteristics'!H:H,MATCH($C1434,'Policy Characteristics'!$C:$C,0))),"",INDEX('Policy Characteristics'!H:H,MATCH($C1434,'Policy Characteristics'!$C:$C,0)))</f>
        <v>0.01</v>
      </c>
      <c r="O1434" s="176" t="str">
        <f>IF(ISBLANK(INDEX('Policy Characteristics'!I:I,MATCH($C1434,'Policy Characteristics'!$C:$C,0))),"",INDEX('Policy Characteristics'!I:I,MATCH($C1434,'Policy Characteristics'!$C:$C,0)))</f>
        <v>% reduction in energy use</v>
      </c>
      <c r="P1434" s="176" t="str">
        <f>IF(ISBLANK(INDEX('Policy Characteristics'!J:J,MATCH($C1434,'Policy Characteristics'!$C:$C,0))),"",INDEX('Policy Characteristics'!J:J,MATCH($C1434,'Policy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4" s="176" t="str">
        <f>IF(ISBLANK(INDEX('Policy Characteristics'!K:K,MATCH($C1434,'Policy Characteristics'!$C:$C,0))),"",INDEX('Policy Characteristics'!K:K,MATCH($C1434,'Policy Characteristics'!$C:$C,0)))</f>
        <v>industry-ag-main.html#eff-stds</v>
      </c>
      <c r="R1434" s="176" t="str">
        <f>IF(ISBLANK(INDEX('Policy Characteristics'!L:L,MATCH($C1434,'Policy Characteristics'!$C:$C,0))),"",INDEX('Policy Characteristics'!L:L,MATCH($C1434,'Policy Characteristics'!$C:$C,0)))</f>
        <v>industry-energy-efficiency-standards.html</v>
      </c>
    </row>
    <row r="1435" spans="1:18" s="4" customFormat="1" x14ac:dyDescent="0.25">
      <c r="A1435" s="176" t="str">
        <f>IF(ISBLANK(INDEX('Policy Characteristics'!A:A,MATCH($C1435,'Policy Characteristics'!$C:$C,0))),"",INDEX('Policy Characteristics'!A:A,MATCH($C1435,'Policy Characteristics'!$C:$C,0)))</f>
        <v>Industry</v>
      </c>
      <c r="B1435" s="184" t="str">
        <f>IF(ISBLANK(INDEX('Policy Characteristics'!B:B,MATCH($C1435,'Policy Characteristics'!$C:$C,0))),"",INDEX('Policy Characteristics'!B:B,MATCH($C1435,'Policy Characteristics'!$C:$C,0)))</f>
        <v>Industry Energy Efficiency Standards</v>
      </c>
      <c r="C1435" s="176" t="str">
        <f t="shared" si="50"/>
        <v>Percentage Improvement in Eqpt Efficiency Standards above BAU</v>
      </c>
      <c r="D1435" s="6" t="s">
        <v>1946</v>
      </c>
      <c r="E1435" s="47" t="s">
        <v>1582</v>
      </c>
      <c r="F1435" t="s">
        <v>1908</v>
      </c>
      <c r="G1435" s="47" t="s">
        <v>1585</v>
      </c>
      <c r="H1435" s="44">
        <v>1104</v>
      </c>
      <c r="I1435" s="197" t="s">
        <v>44</v>
      </c>
      <c r="J1435" s="177" t="str">
        <f>IF(ISBLANK(INDEX('Policy Characteristics'!D:D,MATCH($C1435,'Policy Characteristics'!$C:$C,0))),"",INDEX('Policy Characteristics'!D:D,MATCH($C1435,'Policy Characteristics'!$C:$C,0)))</f>
        <v>Industry Energy Efficiency Standards</v>
      </c>
      <c r="K1435" s="176" t="str">
        <f>IF(ISBLANK(INDEX('Policy Characteristics'!E:E,MATCH($C1435,'Policy Characteristics'!$C:$C,0))),"",INDEX('Policy Characteristics'!E:E,MATCH($C1435,'Policy Characteristics'!$C:$C,0)))</f>
        <v>indst efficiency standards</v>
      </c>
      <c r="L1435" s="176">
        <f>IF(ISBLANK(INDEX('Policy Characteristics'!F:F,MATCH($C1435,'Policy Characteristics'!$C:$C,0))),"",INDEX('Policy Characteristics'!F:F,MATCH($C1435,'Policy Characteristics'!$C:$C,0)))</f>
        <v>0</v>
      </c>
      <c r="M1435" s="176">
        <f>IF(ISBLANK(INDEX('Policy Characteristics'!G:G,MATCH($C1435,'Policy Characteristics'!$C:$C,0))),"",INDEX('Policy Characteristics'!G:G,MATCH($C1435,'Policy Characteristics'!$C:$C,0)))</f>
        <v>0.25</v>
      </c>
      <c r="N1435" s="176">
        <f>IF(ISBLANK(INDEX('Policy Characteristics'!H:H,MATCH($C1435,'Policy Characteristics'!$C:$C,0))),"",INDEX('Policy Characteristics'!H:H,MATCH($C1435,'Policy Characteristics'!$C:$C,0)))</f>
        <v>0.01</v>
      </c>
      <c r="O1435" s="176" t="str">
        <f>IF(ISBLANK(INDEX('Policy Characteristics'!I:I,MATCH($C1435,'Policy Characteristics'!$C:$C,0))),"",INDEX('Policy Characteristics'!I:I,MATCH($C1435,'Policy Characteristics'!$C:$C,0)))</f>
        <v>% reduction in energy use</v>
      </c>
      <c r="P1435" s="176" t="str">
        <f>IF(ISBLANK(INDEX('Policy Characteristics'!J:J,MATCH($C1435,'Policy Characteristics'!$C:$C,0))),"",INDEX('Policy Characteristics'!J:J,MATCH($C1435,'Policy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5" s="176" t="str">
        <f>IF(ISBLANK(INDEX('Policy Characteristics'!K:K,MATCH($C1435,'Policy Characteristics'!$C:$C,0))),"",INDEX('Policy Characteristics'!K:K,MATCH($C1435,'Policy Characteristics'!$C:$C,0)))</f>
        <v>industry-ag-main.html#eff-stds</v>
      </c>
      <c r="R1435" s="176" t="str">
        <f>IF(ISBLANK(INDEX('Policy Characteristics'!L:L,MATCH($C1435,'Policy Characteristics'!$C:$C,0))),"",INDEX('Policy Characteristics'!L:L,MATCH($C1435,'Policy Characteristics'!$C:$C,0)))</f>
        <v>industry-energy-efficiency-standards.html</v>
      </c>
    </row>
    <row r="1436" spans="1:18" s="4" customFormat="1" x14ac:dyDescent="0.25">
      <c r="A1436" s="176" t="str">
        <f>IF(ISBLANK(INDEX('Policy Characteristics'!A:A,MATCH($C1436,'Policy Characteristics'!$C:$C,0))),"",INDEX('Policy Characteristics'!A:A,MATCH($C1436,'Policy Characteristics'!$C:$C,0)))</f>
        <v>Industry</v>
      </c>
      <c r="B1436" s="184" t="str">
        <f>IF(ISBLANK(INDEX('Policy Characteristics'!B:B,MATCH($C1436,'Policy Characteristics'!$C:$C,0))),"",INDEX('Policy Characteristics'!B:B,MATCH($C1436,'Policy Characteristics'!$C:$C,0)))</f>
        <v>Industry Energy Efficiency Standards</v>
      </c>
      <c r="C1436" s="176" t="str">
        <f t="shared" si="50"/>
        <v>Percentage Improvement in Eqpt Efficiency Standards above BAU</v>
      </c>
      <c r="D1436" s="6" t="s">
        <v>1946</v>
      </c>
      <c r="E1436" s="47" t="s">
        <v>1583</v>
      </c>
      <c r="F1436" t="s">
        <v>1908</v>
      </c>
      <c r="G1436" s="47" t="s">
        <v>1587</v>
      </c>
      <c r="H1436" s="44">
        <v>1105</v>
      </c>
      <c r="I1436" s="197" t="s">
        <v>43</v>
      </c>
      <c r="J1436" s="177" t="str">
        <f>IF(ISBLANK(INDEX('Policy Characteristics'!D:D,MATCH($C1436,'Policy Characteristics'!$C:$C,0))),"",INDEX('Policy Characteristics'!D:D,MATCH($C1436,'Policy Characteristics'!$C:$C,0)))</f>
        <v>Industry Energy Efficiency Standards</v>
      </c>
      <c r="K1436" s="176" t="str">
        <f>IF(ISBLANK(INDEX('Policy Characteristics'!E:E,MATCH($C1436,'Policy Characteristics'!$C:$C,0))),"",INDEX('Policy Characteristics'!E:E,MATCH($C1436,'Policy Characteristics'!$C:$C,0)))</f>
        <v>indst efficiency standards</v>
      </c>
      <c r="L1436" s="176">
        <f>IF(ISBLANK(INDEX('Policy Characteristics'!F:F,MATCH($C1436,'Policy Characteristics'!$C:$C,0))),"",INDEX('Policy Characteristics'!F:F,MATCH($C1436,'Policy Characteristics'!$C:$C,0)))</f>
        <v>0</v>
      </c>
      <c r="M1436" s="176">
        <f>IF(ISBLANK(INDEX('Policy Characteristics'!G:G,MATCH($C1436,'Policy Characteristics'!$C:$C,0))),"",INDEX('Policy Characteristics'!G:G,MATCH($C1436,'Policy Characteristics'!$C:$C,0)))</f>
        <v>0.25</v>
      </c>
      <c r="N1436" s="176">
        <f>IF(ISBLANK(INDEX('Policy Characteristics'!H:H,MATCH($C1436,'Policy Characteristics'!$C:$C,0))),"",INDEX('Policy Characteristics'!H:H,MATCH($C1436,'Policy Characteristics'!$C:$C,0)))</f>
        <v>0.01</v>
      </c>
      <c r="O1436" s="176" t="str">
        <f>IF(ISBLANK(INDEX('Policy Characteristics'!I:I,MATCH($C1436,'Policy Characteristics'!$C:$C,0))),"",INDEX('Policy Characteristics'!I:I,MATCH($C1436,'Policy Characteristics'!$C:$C,0)))</f>
        <v>% reduction in energy use</v>
      </c>
      <c r="P1436" s="176" t="str">
        <f>IF(ISBLANK(INDEX('Policy Characteristics'!J:J,MATCH($C1436,'Policy Characteristics'!$C:$C,0))),"",INDEX('Policy Characteristics'!J:J,MATCH($C1436,'Policy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6" s="176" t="str">
        <f>IF(ISBLANK(INDEX('Policy Characteristics'!K:K,MATCH($C1436,'Policy Characteristics'!$C:$C,0))),"",INDEX('Policy Characteristics'!K:K,MATCH($C1436,'Policy Characteristics'!$C:$C,0)))</f>
        <v>industry-ag-main.html#eff-stds</v>
      </c>
      <c r="R1436" s="176" t="str">
        <f>IF(ISBLANK(INDEX('Policy Characteristics'!L:L,MATCH($C1436,'Policy Characteristics'!$C:$C,0))),"",INDEX('Policy Characteristics'!L:L,MATCH($C1436,'Policy Characteristics'!$C:$C,0)))</f>
        <v>industry-energy-efficiency-standards.html</v>
      </c>
    </row>
    <row r="1437" spans="1:18" s="4" customFormat="1" x14ac:dyDescent="0.25">
      <c r="A1437" s="176" t="str">
        <f>IF(ISBLANK(INDEX('Policy Characteristics'!A:A,MATCH($C1437,'Policy Characteristics'!$C:$C,0))),"",INDEX('Policy Characteristics'!A:A,MATCH($C1437,'Policy Characteristics'!$C:$C,0)))</f>
        <v>Industry</v>
      </c>
      <c r="B1437" s="184" t="str">
        <f>IF(ISBLANK(INDEX('Policy Characteristics'!B:B,MATCH($C1437,'Policy Characteristics'!$C:$C,0))),"",INDEX('Policy Characteristics'!B:B,MATCH($C1437,'Policy Characteristics'!$C:$C,0)))</f>
        <v>Industry Energy Efficiency Standards</v>
      </c>
      <c r="C1437" s="176" t="str">
        <f t="shared" si="50"/>
        <v>Percentage Improvement in Eqpt Efficiency Standards above BAU</v>
      </c>
      <c r="D1437" s="6" t="s">
        <v>1946</v>
      </c>
      <c r="E1437" s="47" t="s">
        <v>1584</v>
      </c>
      <c r="F1437" t="s">
        <v>1908</v>
      </c>
      <c r="G1437" s="47" t="s">
        <v>1588</v>
      </c>
      <c r="H1437" s="44">
        <v>1106</v>
      </c>
      <c r="I1437" s="197" t="s">
        <v>43</v>
      </c>
      <c r="J1437" s="177" t="str">
        <f>IF(ISBLANK(INDEX('Policy Characteristics'!D:D,MATCH($C1437,'Policy Characteristics'!$C:$C,0))),"",INDEX('Policy Characteristics'!D:D,MATCH($C1437,'Policy Characteristics'!$C:$C,0)))</f>
        <v>Industry Energy Efficiency Standards</v>
      </c>
      <c r="K1437" s="176" t="str">
        <f>IF(ISBLANK(INDEX('Policy Characteristics'!E:E,MATCH($C1437,'Policy Characteristics'!$C:$C,0))),"",INDEX('Policy Characteristics'!E:E,MATCH($C1437,'Policy Characteristics'!$C:$C,0)))</f>
        <v>indst efficiency standards</v>
      </c>
      <c r="L1437" s="176">
        <f>IF(ISBLANK(INDEX('Policy Characteristics'!F:F,MATCH($C1437,'Policy Characteristics'!$C:$C,0))),"",INDEX('Policy Characteristics'!F:F,MATCH($C1437,'Policy Characteristics'!$C:$C,0)))</f>
        <v>0</v>
      </c>
      <c r="M1437" s="176">
        <f>IF(ISBLANK(INDEX('Policy Characteristics'!G:G,MATCH($C1437,'Policy Characteristics'!$C:$C,0))),"",INDEX('Policy Characteristics'!G:G,MATCH($C1437,'Policy Characteristics'!$C:$C,0)))</f>
        <v>0.25</v>
      </c>
      <c r="N1437" s="176">
        <f>IF(ISBLANK(INDEX('Policy Characteristics'!H:H,MATCH($C1437,'Policy Characteristics'!$C:$C,0))),"",INDEX('Policy Characteristics'!H:H,MATCH($C1437,'Policy Characteristics'!$C:$C,0)))</f>
        <v>0.01</v>
      </c>
      <c r="O1437" s="176" t="str">
        <f>IF(ISBLANK(INDEX('Policy Characteristics'!I:I,MATCH($C1437,'Policy Characteristics'!$C:$C,0))),"",INDEX('Policy Characteristics'!I:I,MATCH($C1437,'Policy Characteristics'!$C:$C,0)))</f>
        <v>% reduction in energy use</v>
      </c>
      <c r="P1437" s="176" t="str">
        <f>IF(ISBLANK(INDEX('Policy Characteristics'!J:J,MATCH($C1437,'Policy Characteristics'!$C:$C,0))),"",INDEX('Policy Characteristics'!J:J,MATCH($C1437,'Policy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7" s="176" t="str">
        <f>IF(ISBLANK(INDEX('Policy Characteristics'!K:K,MATCH($C1437,'Policy Characteristics'!$C:$C,0))),"",INDEX('Policy Characteristics'!K:K,MATCH($C1437,'Policy Characteristics'!$C:$C,0)))</f>
        <v>industry-ag-main.html#eff-stds</v>
      </c>
      <c r="R1437" s="176" t="str">
        <f>IF(ISBLANK(INDEX('Policy Characteristics'!L:L,MATCH($C1437,'Policy Characteristics'!$C:$C,0))),"",INDEX('Policy Characteristics'!L:L,MATCH($C1437,'Policy Characteristics'!$C:$C,0)))</f>
        <v>industry-energy-efficiency-standards.html</v>
      </c>
    </row>
    <row r="1438" spans="1:18" s="4" customFormat="1" x14ac:dyDescent="0.25">
      <c r="A1438" s="176" t="str">
        <f>IF(ISBLANK(INDEX('Policy Characteristics'!A:A,MATCH($C1438,'Policy Characteristics'!$C:$C,0))),"",INDEX('Policy Characteristics'!A:A,MATCH($C1438,'Policy Characteristics'!$C:$C,0)))</f>
        <v>Industry</v>
      </c>
      <c r="B1438" s="184" t="str">
        <f>IF(ISBLANK(INDEX('Policy Characteristics'!B:B,MATCH($C1438,'Policy Characteristics'!$C:$C,0))),"",INDEX('Policy Characteristics'!B:B,MATCH($C1438,'Policy Characteristics'!$C:$C,0)))</f>
        <v>Industry Energy Efficiency Standards</v>
      </c>
      <c r="C1438" s="176" t="str">
        <f t="shared" si="50"/>
        <v>Percentage Improvement in Eqpt Efficiency Standards above BAU</v>
      </c>
      <c r="D1438" s="6" t="s">
        <v>1946</v>
      </c>
      <c r="E1438" s="47" t="s">
        <v>1581</v>
      </c>
      <c r="F1438" t="s">
        <v>1908</v>
      </c>
      <c r="G1438" s="47" t="s">
        <v>1586</v>
      </c>
      <c r="H1438" s="44">
        <v>1107</v>
      </c>
      <c r="I1438" s="197" t="s">
        <v>44</v>
      </c>
      <c r="J1438" s="177" t="str">
        <f>IF(ISBLANK(INDEX('Policy Characteristics'!D:D,MATCH($C1438,'Policy Characteristics'!$C:$C,0))),"",INDEX('Policy Characteristics'!D:D,MATCH($C1438,'Policy Characteristics'!$C:$C,0)))</f>
        <v>Industry Energy Efficiency Standards</v>
      </c>
      <c r="K1438" s="176" t="str">
        <f>IF(ISBLANK(INDEX('Policy Characteristics'!E:E,MATCH($C1438,'Policy Characteristics'!$C:$C,0))),"",INDEX('Policy Characteristics'!E:E,MATCH($C1438,'Policy Characteristics'!$C:$C,0)))</f>
        <v>indst efficiency standards</v>
      </c>
      <c r="L1438" s="176">
        <f>IF(ISBLANK(INDEX('Policy Characteristics'!F:F,MATCH($C1438,'Policy Characteristics'!$C:$C,0))),"",INDEX('Policy Characteristics'!F:F,MATCH($C1438,'Policy Characteristics'!$C:$C,0)))</f>
        <v>0</v>
      </c>
      <c r="M1438" s="176">
        <f>IF(ISBLANK(INDEX('Policy Characteristics'!G:G,MATCH($C1438,'Policy Characteristics'!$C:$C,0))),"",INDEX('Policy Characteristics'!G:G,MATCH($C1438,'Policy Characteristics'!$C:$C,0)))</f>
        <v>0.25</v>
      </c>
      <c r="N1438" s="176">
        <f>IF(ISBLANK(INDEX('Policy Characteristics'!H:H,MATCH($C1438,'Policy Characteristics'!$C:$C,0))),"",INDEX('Policy Characteristics'!H:H,MATCH($C1438,'Policy Characteristics'!$C:$C,0)))</f>
        <v>0.01</v>
      </c>
      <c r="O1438" s="176" t="str">
        <f>IF(ISBLANK(INDEX('Policy Characteristics'!I:I,MATCH($C1438,'Policy Characteristics'!$C:$C,0))),"",INDEX('Policy Characteristics'!I:I,MATCH($C1438,'Policy Characteristics'!$C:$C,0)))</f>
        <v>% reduction in energy use</v>
      </c>
      <c r="P1438" s="176" t="str">
        <f>IF(ISBLANK(INDEX('Policy Characteristics'!J:J,MATCH($C1438,'Policy Characteristics'!$C:$C,0))),"",INDEX('Policy Characteristics'!J:J,MATCH($C1438,'Policy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8" s="176" t="str">
        <f>IF(ISBLANK(INDEX('Policy Characteristics'!K:K,MATCH($C1438,'Policy Characteristics'!$C:$C,0))),"",INDEX('Policy Characteristics'!K:K,MATCH($C1438,'Policy Characteristics'!$C:$C,0)))</f>
        <v>industry-ag-main.html#eff-stds</v>
      </c>
      <c r="R1438" s="176" t="str">
        <f>IF(ISBLANK(INDEX('Policy Characteristics'!L:L,MATCH($C1438,'Policy Characteristics'!$C:$C,0))),"",INDEX('Policy Characteristics'!L:L,MATCH($C1438,'Policy Characteristics'!$C:$C,0)))</f>
        <v>industry-energy-efficiency-standards.html</v>
      </c>
    </row>
    <row r="1439" spans="1:18" s="4" customFormat="1" x14ac:dyDescent="0.25">
      <c r="A1439" s="176" t="str">
        <f>IF(ISBLANK(INDEX('Policy Characteristics'!A:A,MATCH($C1439,'Policy Characteristics'!$C:$C,0))),"",INDEX('Policy Characteristics'!A:A,MATCH($C1439,'Policy Characteristics'!$C:$C,0)))</f>
        <v>Industry</v>
      </c>
      <c r="B1439" s="184" t="str">
        <f>IF(ISBLANK(INDEX('Policy Characteristics'!B:B,MATCH($C1439,'Policy Characteristics'!$C:$C,0))),"",INDEX('Policy Characteristics'!B:B,MATCH($C1439,'Policy Characteristics'!$C:$C,0)))</f>
        <v>Industry Energy Efficiency Standards</v>
      </c>
      <c r="C1439" s="176" t="str">
        <f t="shared" si="50"/>
        <v>Percentage Improvement in Eqpt Efficiency Standards above BAU</v>
      </c>
      <c r="D1439" s="6" t="s">
        <v>1947</v>
      </c>
      <c r="E1439" s="47" t="s">
        <v>1280</v>
      </c>
      <c r="F1439" t="s">
        <v>1909</v>
      </c>
      <c r="G1439" s="47" t="s">
        <v>1286</v>
      </c>
      <c r="H1439" s="44">
        <v>1108</v>
      </c>
      <c r="I1439" s="198" t="s">
        <v>44</v>
      </c>
      <c r="J1439" s="177" t="str">
        <f>IF(ISBLANK(INDEX('Policy Characteristics'!D:D,MATCH($C1439,'Policy Characteristics'!$C:$C,0))),"",INDEX('Policy Characteristics'!D:D,MATCH($C1439,'Policy Characteristics'!$C:$C,0)))</f>
        <v>Industry Energy Efficiency Standards</v>
      </c>
      <c r="K1439" s="176" t="str">
        <f>IF(ISBLANK(INDEX('Policy Characteristics'!E:E,MATCH($C1439,'Policy Characteristics'!$C:$C,0))),"",INDEX('Policy Characteristics'!E:E,MATCH($C1439,'Policy Characteristics'!$C:$C,0)))</f>
        <v>indst efficiency standards</v>
      </c>
      <c r="L1439" s="176">
        <f>IF(ISBLANK(INDEX('Policy Characteristics'!F:F,MATCH($C1439,'Policy Characteristics'!$C:$C,0))),"",INDEX('Policy Characteristics'!F:F,MATCH($C1439,'Policy Characteristics'!$C:$C,0)))</f>
        <v>0</v>
      </c>
      <c r="M1439" s="176">
        <f>IF(ISBLANK(INDEX('Policy Characteristics'!G:G,MATCH($C1439,'Policy Characteristics'!$C:$C,0))),"",INDEX('Policy Characteristics'!G:G,MATCH($C1439,'Policy Characteristics'!$C:$C,0)))</f>
        <v>0.25</v>
      </c>
      <c r="N1439" s="176">
        <f>IF(ISBLANK(INDEX('Policy Characteristics'!H:H,MATCH($C1439,'Policy Characteristics'!$C:$C,0))),"",INDEX('Policy Characteristics'!H:H,MATCH($C1439,'Policy Characteristics'!$C:$C,0)))</f>
        <v>0.01</v>
      </c>
      <c r="O1439" s="176" t="str">
        <f>IF(ISBLANK(INDEX('Policy Characteristics'!I:I,MATCH($C1439,'Policy Characteristics'!$C:$C,0))),"",INDEX('Policy Characteristics'!I:I,MATCH($C1439,'Policy Characteristics'!$C:$C,0)))</f>
        <v>% reduction in energy use</v>
      </c>
      <c r="P1439" s="176" t="str">
        <f>IF(ISBLANK(INDEX('Policy Characteristics'!J:J,MATCH($C1439,'Policy Characteristics'!$C:$C,0))),"",INDEX('Policy Characteristics'!J:J,MATCH($C1439,'Policy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9" s="176" t="str">
        <f>IF(ISBLANK(INDEX('Policy Characteristics'!K:K,MATCH($C1439,'Policy Characteristics'!$C:$C,0))),"",INDEX('Policy Characteristics'!K:K,MATCH($C1439,'Policy Characteristics'!$C:$C,0)))</f>
        <v>industry-ag-main.html#eff-stds</v>
      </c>
      <c r="R1439" s="176" t="str">
        <f>IF(ISBLANK(INDEX('Policy Characteristics'!L:L,MATCH($C1439,'Policy Characteristics'!$C:$C,0))),"",INDEX('Policy Characteristics'!L:L,MATCH($C1439,'Policy Characteristics'!$C:$C,0)))</f>
        <v>industry-energy-efficiency-standards.html</v>
      </c>
    </row>
    <row r="1440" spans="1:18" s="4" customFormat="1" x14ac:dyDescent="0.25">
      <c r="A1440" s="176" t="str">
        <f>IF(ISBLANK(INDEX('Policy Characteristics'!A:A,MATCH($C1440,'Policy Characteristics'!$C:$C,0))),"",INDEX('Policy Characteristics'!A:A,MATCH($C1440,'Policy Characteristics'!$C:$C,0)))</f>
        <v>Industry</v>
      </c>
      <c r="B1440" s="184" t="str">
        <f>IF(ISBLANK(INDEX('Policy Characteristics'!B:B,MATCH($C1440,'Policy Characteristics'!$C:$C,0))),"",INDEX('Policy Characteristics'!B:B,MATCH($C1440,'Policy Characteristics'!$C:$C,0)))</f>
        <v>Industry Energy Efficiency Standards</v>
      </c>
      <c r="C1440" s="176" t="str">
        <f t="shared" si="50"/>
        <v>Percentage Improvement in Eqpt Efficiency Standards above BAU</v>
      </c>
      <c r="D1440" s="6" t="s">
        <v>1947</v>
      </c>
      <c r="E1440" s="47" t="s">
        <v>1281</v>
      </c>
      <c r="F1440" t="s">
        <v>1909</v>
      </c>
      <c r="G1440" s="47" t="s">
        <v>1289</v>
      </c>
      <c r="H1440" s="44">
        <v>1109</v>
      </c>
      <c r="I1440" s="197" t="s">
        <v>44</v>
      </c>
      <c r="J1440" s="177" t="str">
        <f>IF(ISBLANK(INDEX('Policy Characteristics'!D:D,MATCH($C1440,'Policy Characteristics'!$C:$C,0))),"",INDEX('Policy Characteristics'!D:D,MATCH($C1440,'Policy Characteristics'!$C:$C,0)))</f>
        <v>Industry Energy Efficiency Standards</v>
      </c>
      <c r="K1440" s="176" t="str">
        <f>IF(ISBLANK(INDEX('Policy Characteristics'!E:E,MATCH($C1440,'Policy Characteristics'!$C:$C,0))),"",INDEX('Policy Characteristics'!E:E,MATCH($C1440,'Policy Characteristics'!$C:$C,0)))</f>
        <v>indst efficiency standards</v>
      </c>
      <c r="L1440" s="176">
        <f>IF(ISBLANK(INDEX('Policy Characteristics'!F:F,MATCH($C1440,'Policy Characteristics'!$C:$C,0))),"",INDEX('Policy Characteristics'!F:F,MATCH($C1440,'Policy Characteristics'!$C:$C,0)))</f>
        <v>0</v>
      </c>
      <c r="M1440" s="176">
        <f>IF(ISBLANK(INDEX('Policy Characteristics'!G:G,MATCH($C1440,'Policy Characteristics'!$C:$C,0))),"",INDEX('Policy Characteristics'!G:G,MATCH($C1440,'Policy Characteristics'!$C:$C,0)))</f>
        <v>0.25</v>
      </c>
      <c r="N1440" s="176">
        <f>IF(ISBLANK(INDEX('Policy Characteristics'!H:H,MATCH($C1440,'Policy Characteristics'!$C:$C,0))),"",INDEX('Policy Characteristics'!H:H,MATCH($C1440,'Policy Characteristics'!$C:$C,0)))</f>
        <v>0.01</v>
      </c>
      <c r="O1440" s="176" t="str">
        <f>IF(ISBLANK(INDEX('Policy Characteristics'!I:I,MATCH($C1440,'Policy Characteristics'!$C:$C,0))),"",INDEX('Policy Characteristics'!I:I,MATCH($C1440,'Policy Characteristics'!$C:$C,0)))</f>
        <v>% reduction in energy use</v>
      </c>
      <c r="P1440" s="176" t="str">
        <f>IF(ISBLANK(INDEX('Policy Characteristics'!J:J,MATCH($C1440,'Policy Characteristics'!$C:$C,0))),"",INDEX('Policy Characteristics'!J:J,MATCH($C1440,'Policy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0" s="176" t="str">
        <f>IF(ISBLANK(INDEX('Policy Characteristics'!K:K,MATCH($C1440,'Policy Characteristics'!$C:$C,0))),"",INDEX('Policy Characteristics'!K:K,MATCH($C1440,'Policy Characteristics'!$C:$C,0)))</f>
        <v>industry-ag-main.html#eff-stds</v>
      </c>
      <c r="R1440" s="176" t="str">
        <f>IF(ISBLANK(INDEX('Policy Characteristics'!L:L,MATCH($C1440,'Policy Characteristics'!$C:$C,0))),"",INDEX('Policy Characteristics'!L:L,MATCH($C1440,'Policy Characteristics'!$C:$C,0)))</f>
        <v>industry-energy-efficiency-standards.html</v>
      </c>
    </row>
    <row r="1441" spans="1:18" s="4" customFormat="1" x14ac:dyDescent="0.25">
      <c r="A1441" s="176" t="str">
        <f>IF(ISBLANK(INDEX('Policy Characteristics'!A:A,MATCH($C1441,'Policy Characteristics'!$C:$C,0))),"",INDEX('Policy Characteristics'!A:A,MATCH($C1441,'Policy Characteristics'!$C:$C,0)))</f>
        <v>Industry</v>
      </c>
      <c r="B1441" s="184" t="str">
        <f>IF(ISBLANK(INDEX('Policy Characteristics'!B:B,MATCH($C1441,'Policy Characteristics'!$C:$C,0))),"",INDEX('Policy Characteristics'!B:B,MATCH($C1441,'Policy Characteristics'!$C:$C,0)))</f>
        <v>Industry Energy Efficiency Standards</v>
      </c>
      <c r="C1441" s="176" t="str">
        <f t="shared" si="50"/>
        <v>Percentage Improvement in Eqpt Efficiency Standards above BAU</v>
      </c>
      <c r="D1441" s="6" t="s">
        <v>1947</v>
      </c>
      <c r="E1441" s="47" t="s">
        <v>1282</v>
      </c>
      <c r="F1441" t="s">
        <v>1909</v>
      </c>
      <c r="G1441" s="47" t="s">
        <v>1290</v>
      </c>
      <c r="H1441" s="44">
        <v>1110</v>
      </c>
      <c r="I1441" s="198" t="s">
        <v>44</v>
      </c>
      <c r="J1441" s="177" t="str">
        <f>IF(ISBLANK(INDEX('Policy Characteristics'!D:D,MATCH($C1441,'Policy Characteristics'!$C:$C,0))),"",INDEX('Policy Characteristics'!D:D,MATCH($C1441,'Policy Characteristics'!$C:$C,0)))</f>
        <v>Industry Energy Efficiency Standards</v>
      </c>
      <c r="K1441" s="176" t="str">
        <f>IF(ISBLANK(INDEX('Policy Characteristics'!E:E,MATCH($C1441,'Policy Characteristics'!$C:$C,0))),"",INDEX('Policy Characteristics'!E:E,MATCH($C1441,'Policy Characteristics'!$C:$C,0)))</f>
        <v>indst efficiency standards</v>
      </c>
      <c r="L1441" s="176">
        <f>IF(ISBLANK(INDEX('Policy Characteristics'!F:F,MATCH($C1441,'Policy Characteristics'!$C:$C,0))),"",INDEX('Policy Characteristics'!F:F,MATCH($C1441,'Policy Characteristics'!$C:$C,0)))</f>
        <v>0</v>
      </c>
      <c r="M1441" s="176">
        <f>IF(ISBLANK(INDEX('Policy Characteristics'!G:G,MATCH($C1441,'Policy Characteristics'!$C:$C,0))),"",INDEX('Policy Characteristics'!G:G,MATCH($C1441,'Policy Characteristics'!$C:$C,0)))</f>
        <v>0.25</v>
      </c>
      <c r="N1441" s="176">
        <f>IF(ISBLANK(INDEX('Policy Characteristics'!H:H,MATCH($C1441,'Policy Characteristics'!$C:$C,0))),"",INDEX('Policy Characteristics'!H:H,MATCH($C1441,'Policy Characteristics'!$C:$C,0)))</f>
        <v>0.01</v>
      </c>
      <c r="O1441" s="176" t="str">
        <f>IF(ISBLANK(INDEX('Policy Characteristics'!I:I,MATCH($C1441,'Policy Characteristics'!$C:$C,0))),"",INDEX('Policy Characteristics'!I:I,MATCH($C1441,'Policy Characteristics'!$C:$C,0)))</f>
        <v>% reduction in energy use</v>
      </c>
      <c r="P1441" s="176" t="str">
        <f>IF(ISBLANK(INDEX('Policy Characteristics'!J:J,MATCH($C1441,'Policy Characteristics'!$C:$C,0))),"",INDEX('Policy Characteristics'!J:J,MATCH($C1441,'Policy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1" s="176" t="str">
        <f>IF(ISBLANK(INDEX('Policy Characteristics'!K:K,MATCH($C1441,'Policy Characteristics'!$C:$C,0))),"",INDEX('Policy Characteristics'!K:K,MATCH($C1441,'Policy Characteristics'!$C:$C,0)))</f>
        <v>industry-ag-main.html#eff-stds</v>
      </c>
      <c r="R1441" s="176" t="str">
        <f>IF(ISBLANK(INDEX('Policy Characteristics'!L:L,MATCH($C1441,'Policy Characteristics'!$C:$C,0))),"",INDEX('Policy Characteristics'!L:L,MATCH($C1441,'Policy Characteristics'!$C:$C,0)))</f>
        <v>industry-energy-efficiency-standards.html</v>
      </c>
    </row>
    <row r="1442" spans="1:18" s="4" customFormat="1" x14ac:dyDescent="0.25">
      <c r="A1442" s="176" t="str">
        <f>IF(ISBLANK(INDEX('Policy Characteristics'!A:A,MATCH($C1442,'Policy Characteristics'!$C:$C,0))),"",INDEX('Policy Characteristics'!A:A,MATCH($C1442,'Policy Characteristics'!$C:$C,0)))</f>
        <v>Industry</v>
      </c>
      <c r="B1442" s="184" t="str">
        <f>IF(ISBLANK(INDEX('Policy Characteristics'!B:B,MATCH($C1442,'Policy Characteristics'!$C:$C,0))),"",INDEX('Policy Characteristics'!B:B,MATCH($C1442,'Policy Characteristics'!$C:$C,0)))</f>
        <v>Industry Energy Efficiency Standards</v>
      </c>
      <c r="C1442" s="176" t="str">
        <f t="shared" si="50"/>
        <v>Percentage Improvement in Eqpt Efficiency Standards above BAU</v>
      </c>
      <c r="D1442" s="6" t="s">
        <v>1947</v>
      </c>
      <c r="E1442" s="47" t="s">
        <v>1283</v>
      </c>
      <c r="F1442" t="s">
        <v>1909</v>
      </c>
      <c r="G1442" s="47" t="s">
        <v>1287</v>
      </c>
      <c r="H1442" s="44">
        <v>1111</v>
      </c>
      <c r="I1442" s="197" t="s">
        <v>44</v>
      </c>
      <c r="J1442" s="177" t="str">
        <f>IF(ISBLANK(INDEX('Policy Characteristics'!D:D,MATCH($C1442,'Policy Characteristics'!$C:$C,0))),"",INDEX('Policy Characteristics'!D:D,MATCH($C1442,'Policy Characteristics'!$C:$C,0)))</f>
        <v>Industry Energy Efficiency Standards</v>
      </c>
      <c r="K1442" s="176" t="str">
        <f>IF(ISBLANK(INDEX('Policy Characteristics'!E:E,MATCH($C1442,'Policy Characteristics'!$C:$C,0))),"",INDEX('Policy Characteristics'!E:E,MATCH($C1442,'Policy Characteristics'!$C:$C,0)))</f>
        <v>indst efficiency standards</v>
      </c>
      <c r="L1442" s="176">
        <f>IF(ISBLANK(INDEX('Policy Characteristics'!F:F,MATCH($C1442,'Policy Characteristics'!$C:$C,0))),"",INDEX('Policy Characteristics'!F:F,MATCH($C1442,'Policy Characteristics'!$C:$C,0)))</f>
        <v>0</v>
      </c>
      <c r="M1442" s="176">
        <f>IF(ISBLANK(INDEX('Policy Characteristics'!G:G,MATCH($C1442,'Policy Characteristics'!$C:$C,0))),"",INDEX('Policy Characteristics'!G:G,MATCH($C1442,'Policy Characteristics'!$C:$C,0)))</f>
        <v>0.25</v>
      </c>
      <c r="N1442" s="176">
        <f>IF(ISBLANK(INDEX('Policy Characteristics'!H:H,MATCH($C1442,'Policy Characteristics'!$C:$C,0))),"",INDEX('Policy Characteristics'!H:H,MATCH($C1442,'Policy Characteristics'!$C:$C,0)))</f>
        <v>0.01</v>
      </c>
      <c r="O1442" s="176" t="str">
        <f>IF(ISBLANK(INDEX('Policy Characteristics'!I:I,MATCH($C1442,'Policy Characteristics'!$C:$C,0))),"",INDEX('Policy Characteristics'!I:I,MATCH($C1442,'Policy Characteristics'!$C:$C,0)))</f>
        <v>% reduction in energy use</v>
      </c>
      <c r="P1442" s="176" t="str">
        <f>IF(ISBLANK(INDEX('Policy Characteristics'!J:J,MATCH($C1442,'Policy Characteristics'!$C:$C,0))),"",INDEX('Policy Characteristics'!J:J,MATCH($C1442,'Policy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2" s="176" t="str">
        <f>IF(ISBLANK(INDEX('Policy Characteristics'!K:K,MATCH($C1442,'Policy Characteristics'!$C:$C,0))),"",INDEX('Policy Characteristics'!K:K,MATCH($C1442,'Policy Characteristics'!$C:$C,0)))</f>
        <v>industry-ag-main.html#eff-stds</v>
      </c>
      <c r="R1442" s="176" t="str">
        <f>IF(ISBLANK(INDEX('Policy Characteristics'!L:L,MATCH($C1442,'Policy Characteristics'!$C:$C,0))),"",INDEX('Policy Characteristics'!L:L,MATCH($C1442,'Policy Characteristics'!$C:$C,0)))</f>
        <v>industry-energy-efficiency-standards.html</v>
      </c>
    </row>
    <row r="1443" spans="1:18" s="4" customFormat="1" x14ac:dyDescent="0.25">
      <c r="A1443" s="176" t="str">
        <f>IF(ISBLANK(INDEX('Policy Characteristics'!A:A,MATCH($C1443,'Policy Characteristics'!$C:$C,0))),"",INDEX('Policy Characteristics'!A:A,MATCH($C1443,'Policy Characteristics'!$C:$C,0)))</f>
        <v>Industry</v>
      </c>
      <c r="B1443" s="184" t="str">
        <f>IF(ISBLANK(INDEX('Policy Characteristics'!B:B,MATCH($C1443,'Policy Characteristics'!$C:$C,0))),"",INDEX('Policy Characteristics'!B:B,MATCH($C1443,'Policy Characteristics'!$C:$C,0)))</f>
        <v>Industry Energy Efficiency Standards</v>
      </c>
      <c r="C1443" s="176" t="str">
        <f t="shared" si="50"/>
        <v>Percentage Improvement in Eqpt Efficiency Standards above BAU</v>
      </c>
      <c r="D1443" s="6" t="s">
        <v>1947</v>
      </c>
      <c r="E1443" s="47" t="s">
        <v>1284</v>
      </c>
      <c r="F1443" t="s">
        <v>1909</v>
      </c>
      <c r="G1443" s="47" t="s">
        <v>1288</v>
      </c>
      <c r="H1443" s="44">
        <v>1112</v>
      </c>
      <c r="I1443" s="198" t="s">
        <v>44</v>
      </c>
      <c r="J1443" s="177" t="str">
        <f>IF(ISBLANK(INDEX('Policy Characteristics'!D:D,MATCH($C1443,'Policy Characteristics'!$C:$C,0))),"",INDEX('Policy Characteristics'!D:D,MATCH($C1443,'Policy Characteristics'!$C:$C,0)))</f>
        <v>Industry Energy Efficiency Standards</v>
      </c>
      <c r="K1443" s="176" t="str">
        <f>IF(ISBLANK(INDEX('Policy Characteristics'!E:E,MATCH($C1443,'Policy Characteristics'!$C:$C,0))),"",INDEX('Policy Characteristics'!E:E,MATCH($C1443,'Policy Characteristics'!$C:$C,0)))</f>
        <v>indst efficiency standards</v>
      </c>
      <c r="L1443" s="176">
        <f>IF(ISBLANK(INDEX('Policy Characteristics'!F:F,MATCH($C1443,'Policy Characteristics'!$C:$C,0))),"",INDEX('Policy Characteristics'!F:F,MATCH($C1443,'Policy Characteristics'!$C:$C,0)))</f>
        <v>0</v>
      </c>
      <c r="M1443" s="176">
        <f>IF(ISBLANK(INDEX('Policy Characteristics'!G:G,MATCH($C1443,'Policy Characteristics'!$C:$C,0))),"",INDEX('Policy Characteristics'!G:G,MATCH($C1443,'Policy Characteristics'!$C:$C,0)))</f>
        <v>0.25</v>
      </c>
      <c r="N1443" s="176">
        <f>IF(ISBLANK(INDEX('Policy Characteristics'!H:H,MATCH($C1443,'Policy Characteristics'!$C:$C,0))),"",INDEX('Policy Characteristics'!H:H,MATCH($C1443,'Policy Characteristics'!$C:$C,0)))</f>
        <v>0.01</v>
      </c>
      <c r="O1443" s="176" t="str">
        <f>IF(ISBLANK(INDEX('Policy Characteristics'!I:I,MATCH($C1443,'Policy Characteristics'!$C:$C,0))),"",INDEX('Policy Characteristics'!I:I,MATCH($C1443,'Policy Characteristics'!$C:$C,0)))</f>
        <v>% reduction in energy use</v>
      </c>
      <c r="P1443" s="176" t="str">
        <f>IF(ISBLANK(INDEX('Policy Characteristics'!J:J,MATCH($C1443,'Policy Characteristics'!$C:$C,0))),"",INDEX('Policy Characteristics'!J:J,MATCH($C1443,'Policy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3" s="176" t="str">
        <f>IF(ISBLANK(INDEX('Policy Characteristics'!K:K,MATCH($C1443,'Policy Characteristics'!$C:$C,0))),"",INDEX('Policy Characteristics'!K:K,MATCH($C1443,'Policy Characteristics'!$C:$C,0)))</f>
        <v>industry-ag-main.html#eff-stds</v>
      </c>
      <c r="R1443" s="176" t="str">
        <f>IF(ISBLANK(INDEX('Policy Characteristics'!L:L,MATCH($C1443,'Policy Characteristics'!$C:$C,0))),"",INDEX('Policy Characteristics'!L:L,MATCH($C1443,'Policy Characteristics'!$C:$C,0)))</f>
        <v>industry-energy-efficiency-standards.html</v>
      </c>
    </row>
    <row r="1444" spans="1:18" s="4" customFormat="1" x14ac:dyDescent="0.25">
      <c r="A1444" s="176" t="str">
        <f>IF(ISBLANK(INDEX('Policy Characteristics'!A:A,MATCH($C1444,'Policy Characteristics'!$C:$C,0))),"",INDEX('Policy Characteristics'!A:A,MATCH($C1444,'Policy Characteristics'!$C:$C,0)))</f>
        <v>Industry</v>
      </c>
      <c r="B1444" s="184" t="str">
        <f>IF(ISBLANK(INDEX('Policy Characteristics'!B:B,MATCH($C1444,'Policy Characteristics'!$C:$C,0))),"",INDEX('Policy Characteristics'!B:B,MATCH($C1444,'Policy Characteristics'!$C:$C,0)))</f>
        <v>Industry Energy Efficiency Standards</v>
      </c>
      <c r="C1444" s="176" t="str">
        <f t="shared" si="50"/>
        <v>Percentage Improvement in Eqpt Efficiency Standards above BAU</v>
      </c>
      <c r="D1444" s="6" t="s">
        <v>1947</v>
      </c>
      <c r="E1444" s="47" t="s">
        <v>1285</v>
      </c>
      <c r="F1444" t="s">
        <v>1909</v>
      </c>
      <c r="G1444" s="47" t="s">
        <v>1291</v>
      </c>
      <c r="H1444" s="44">
        <v>1113</v>
      </c>
      <c r="I1444" s="197" t="s">
        <v>44</v>
      </c>
      <c r="J1444" s="177" t="str">
        <f>IF(ISBLANK(INDEX('Policy Characteristics'!D:D,MATCH($C1444,'Policy Characteristics'!$C:$C,0))),"",INDEX('Policy Characteristics'!D:D,MATCH($C1444,'Policy Characteristics'!$C:$C,0)))</f>
        <v>Industry Energy Efficiency Standards</v>
      </c>
      <c r="K1444" s="176" t="str">
        <f>IF(ISBLANK(INDEX('Policy Characteristics'!E:E,MATCH($C1444,'Policy Characteristics'!$C:$C,0))),"",INDEX('Policy Characteristics'!E:E,MATCH($C1444,'Policy Characteristics'!$C:$C,0)))</f>
        <v>indst efficiency standards</v>
      </c>
      <c r="L1444" s="176">
        <f>IF(ISBLANK(INDEX('Policy Characteristics'!F:F,MATCH($C1444,'Policy Characteristics'!$C:$C,0))),"",INDEX('Policy Characteristics'!F:F,MATCH($C1444,'Policy Characteristics'!$C:$C,0)))</f>
        <v>0</v>
      </c>
      <c r="M1444" s="176">
        <f>IF(ISBLANK(INDEX('Policy Characteristics'!G:G,MATCH($C1444,'Policy Characteristics'!$C:$C,0))),"",INDEX('Policy Characteristics'!G:G,MATCH($C1444,'Policy Characteristics'!$C:$C,0)))</f>
        <v>0.25</v>
      </c>
      <c r="N1444" s="176">
        <f>IF(ISBLANK(INDEX('Policy Characteristics'!H:H,MATCH($C1444,'Policy Characteristics'!$C:$C,0))),"",INDEX('Policy Characteristics'!H:H,MATCH($C1444,'Policy Characteristics'!$C:$C,0)))</f>
        <v>0.01</v>
      </c>
      <c r="O1444" s="176" t="str">
        <f>IF(ISBLANK(INDEX('Policy Characteristics'!I:I,MATCH($C1444,'Policy Characteristics'!$C:$C,0))),"",INDEX('Policy Characteristics'!I:I,MATCH($C1444,'Policy Characteristics'!$C:$C,0)))</f>
        <v>% reduction in energy use</v>
      </c>
      <c r="P1444" s="176" t="str">
        <f>IF(ISBLANK(INDEX('Policy Characteristics'!J:J,MATCH($C1444,'Policy Characteristics'!$C:$C,0))),"",INDEX('Policy Characteristics'!J:J,MATCH($C1444,'Policy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4" s="176" t="str">
        <f>IF(ISBLANK(INDEX('Policy Characteristics'!K:K,MATCH($C1444,'Policy Characteristics'!$C:$C,0))),"",INDEX('Policy Characteristics'!K:K,MATCH($C1444,'Policy Characteristics'!$C:$C,0)))</f>
        <v>industry-ag-main.html#eff-stds</v>
      </c>
      <c r="R1444" s="176" t="str">
        <f>IF(ISBLANK(INDEX('Policy Characteristics'!L:L,MATCH($C1444,'Policy Characteristics'!$C:$C,0))),"",INDEX('Policy Characteristics'!L:L,MATCH($C1444,'Policy Characteristics'!$C:$C,0)))</f>
        <v>industry-energy-efficiency-standards.html</v>
      </c>
    </row>
    <row r="1445" spans="1:18" s="4" customFormat="1" x14ac:dyDescent="0.25">
      <c r="A1445" s="176" t="str">
        <f>IF(ISBLANK(INDEX('Policy Characteristics'!A:A,MATCH($C1445,'Policy Characteristics'!$C:$C,0))),"",INDEX('Policy Characteristics'!A:A,MATCH($C1445,'Policy Characteristics'!$C:$C,0)))</f>
        <v>Industry</v>
      </c>
      <c r="B1445" s="184" t="str">
        <f>IF(ISBLANK(INDEX('Policy Characteristics'!B:B,MATCH($C1445,'Policy Characteristics'!$C:$C,0))),"",INDEX('Policy Characteristics'!B:B,MATCH($C1445,'Policy Characteristics'!$C:$C,0)))</f>
        <v>Industry Energy Efficiency Standards</v>
      </c>
      <c r="C1445" s="176" t="str">
        <f t="shared" si="50"/>
        <v>Percentage Improvement in Eqpt Efficiency Standards above BAU</v>
      </c>
      <c r="D1445" s="6" t="s">
        <v>1947</v>
      </c>
      <c r="E1445" s="47" t="s">
        <v>1582</v>
      </c>
      <c r="F1445" t="s">
        <v>1909</v>
      </c>
      <c r="G1445" s="47" t="s">
        <v>1585</v>
      </c>
      <c r="H1445" s="44">
        <v>1114</v>
      </c>
      <c r="I1445" s="197" t="s">
        <v>44</v>
      </c>
      <c r="J1445" s="177" t="str">
        <f>IF(ISBLANK(INDEX('Policy Characteristics'!D:D,MATCH($C1445,'Policy Characteristics'!$C:$C,0))),"",INDEX('Policy Characteristics'!D:D,MATCH($C1445,'Policy Characteristics'!$C:$C,0)))</f>
        <v>Industry Energy Efficiency Standards</v>
      </c>
      <c r="K1445" s="176" t="str">
        <f>IF(ISBLANK(INDEX('Policy Characteristics'!E:E,MATCH($C1445,'Policy Characteristics'!$C:$C,0))),"",INDEX('Policy Characteristics'!E:E,MATCH($C1445,'Policy Characteristics'!$C:$C,0)))</f>
        <v>indst efficiency standards</v>
      </c>
      <c r="L1445" s="176">
        <f>IF(ISBLANK(INDEX('Policy Characteristics'!F:F,MATCH($C1445,'Policy Characteristics'!$C:$C,0))),"",INDEX('Policy Characteristics'!F:F,MATCH($C1445,'Policy Characteristics'!$C:$C,0)))</f>
        <v>0</v>
      </c>
      <c r="M1445" s="176">
        <f>IF(ISBLANK(INDEX('Policy Characteristics'!G:G,MATCH($C1445,'Policy Characteristics'!$C:$C,0))),"",INDEX('Policy Characteristics'!G:G,MATCH($C1445,'Policy Characteristics'!$C:$C,0)))</f>
        <v>0.25</v>
      </c>
      <c r="N1445" s="176">
        <f>IF(ISBLANK(INDEX('Policy Characteristics'!H:H,MATCH($C1445,'Policy Characteristics'!$C:$C,0))),"",INDEX('Policy Characteristics'!H:H,MATCH($C1445,'Policy Characteristics'!$C:$C,0)))</f>
        <v>0.01</v>
      </c>
      <c r="O1445" s="176" t="str">
        <f>IF(ISBLANK(INDEX('Policy Characteristics'!I:I,MATCH($C1445,'Policy Characteristics'!$C:$C,0))),"",INDEX('Policy Characteristics'!I:I,MATCH($C1445,'Policy Characteristics'!$C:$C,0)))</f>
        <v>% reduction in energy use</v>
      </c>
      <c r="P1445" s="176" t="str">
        <f>IF(ISBLANK(INDEX('Policy Characteristics'!J:J,MATCH($C1445,'Policy Characteristics'!$C:$C,0))),"",INDEX('Policy Characteristics'!J:J,MATCH($C1445,'Policy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5" s="176" t="str">
        <f>IF(ISBLANK(INDEX('Policy Characteristics'!K:K,MATCH($C1445,'Policy Characteristics'!$C:$C,0))),"",INDEX('Policy Characteristics'!K:K,MATCH($C1445,'Policy Characteristics'!$C:$C,0)))</f>
        <v>industry-ag-main.html#eff-stds</v>
      </c>
      <c r="R1445" s="176" t="str">
        <f>IF(ISBLANK(INDEX('Policy Characteristics'!L:L,MATCH($C1445,'Policy Characteristics'!$C:$C,0))),"",INDEX('Policy Characteristics'!L:L,MATCH($C1445,'Policy Characteristics'!$C:$C,0)))</f>
        <v>industry-energy-efficiency-standards.html</v>
      </c>
    </row>
    <row r="1446" spans="1:18" s="4" customFormat="1" x14ac:dyDescent="0.25">
      <c r="A1446" s="176" t="str">
        <f>IF(ISBLANK(INDEX('Policy Characteristics'!A:A,MATCH($C1446,'Policy Characteristics'!$C:$C,0))),"",INDEX('Policy Characteristics'!A:A,MATCH($C1446,'Policy Characteristics'!$C:$C,0)))</f>
        <v>Industry</v>
      </c>
      <c r="B1446" s="184" t="str">
        <f>IF(ISBLANK(INDEX('Policy Characteristics'!B:B,MATCH($C1446,'Policy Characteristics'!$C:$C,0))),"",INDEX('Policy Characteristics'!B:B,MATCH($C1446,'Policy Characteristics'!$C:$C,0)))</f>
        <v>Industry Energy Efficiency Standards</v>
      </c>
      <c r="C1446" s="176" t="str">
        <f t="shared" si="50"/>
        <v>Percentage Improvement in Eqpt Efficiency Standards above BAU</v>
      </c>
      <c r="D1446" s="6" t="s">
        <v>1947</v>
      </c>
      <c r="E1446" s="47" t="s">
        <v>1583</v>
      </c>
      <c r="F1446" t="s">
        <v>1909</v>
      </c>
      <c r="G1446" s="47" t="s">
        <v>1587</v>
      </c>
      <c r="H1446" s="44">
        <v>1115</v>
      </c>
      <c r="I1446" s="197" t="s">
        <v>44</v>
      </c>
      <c r="J1446" s="177" t="str">
        <f>IF(ISBLANK(INDEX('Policy Characteristics'!D:D,MATCH($C1446,'Policy Characteristics'!$C:$C,0))),"",INDEX('Policy Characteristics'!D:D,MATCH($C1446,'Policy Characteristics'!$C:$C,0)))</f>
        <v>Industry Energy Efficiency Standards</v>
      </c>
      <c r="K1446" s="176" t="str">
        <f>IF(ISBLANK(INDEX('Policy Characteristics'!E:E,MATCH($C1446,'Policy Characteristics'!$C:$C,0))),"",INDEX('Policy Characteristics'!E:E,MATCH($C1446,'Policy Characteristics'!$C:$C,0)))</f>
        <v>indst efficiency standards</v>
      </c>
      <c r="L1446" s="176">
        <f>IF(ISBLANK(INDEX('Policy Characteristics'!F:F,MATCH($C1446,'Policy Characteristics'!$C:$C,0))),"",INDEX('Policy Characteristics'!F:F,MATCH($C1446,'Policy Characteristics'!$C:$C,0)))</f>
        <v>0</v>
      </c>
      <c r="M1446" s="176">
        <f>IF(ISBLANK(INDEX('Policy Characteristics'!G:G,MATCH($C1446,'Policy Characteristics'!$C:$C,0))),"",INDEX('Policy Characteristics'!G:G,MATCH($C1446,'Policy Characteristics'!$C:$C,0)))</f>
        <v>0.25</v>
      </c>
      <c r="N1446" s="176">
        <f>IF(ISBLANK(INDEX('Policy Characteristics'!H:H,MATCH($C1446,'Policy Characteristics'!$C:$C,0))),"",INDEX('Policy Characteristics'!H:H,MATCH($C1446,'Policy Characteristics'!$C:$C,0)))</f>
        <v>0.01</v>
      </c>
      <c r="O1446" s="176" t="str">
        <f>IF(ISBLANK(INDEX('Policy Characteristics'!I:I,MATCH($C1446,'Policy Characteristics'!$C:$C,0))),"",INDEX('Policy Characteristics'!I:I,MATCH($C1446,'Policy Characteristics'!$C:$C,0)))</f>
        <v>% reduction in energy use</v>
      </c>
      <c r="P1446" s="176" t="str">
        <f>IF(ISBLANK(INDEX('Policy Characteristics'!J:J,MATCH($C1446,'Policy Characteristics'!$C:$C,0))),"",INDEX('Policy Characteristics'!J:J,MATCH($C1446,'Policy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6" s="176" t="str">
        <f>IF(ISBLANK(INDEX('Policy Characteristics'!K:K,MATCH($C1446,'Policy Characteristics'!$C:$C,0))),"",INDEX('Policy Characteristics'!K:K,MATCH($C1446,'Policy Characteristics'!$C:$C,0)))</f>
        <v>industry-ag-main.html#eff-stds</v>
      </c>
      <c r="R1446" s="176" t="str">
        <f>IF(ISBLANK(INDEX('Policy Characteristics'!L:L,MATCH($C1446,'Policy Characteristics'!$C:$C,0))),"",INDEX('Policy Characteristics'!L:L,MATCH($C1446,'Policy Characteristics'!$C:$C,0)))</f>
        <v>industry-energy-efficiency-standards.html</v>
      </c>
    </row>
    <row r="1447" spans="1:18" s="4" customFormat="1" x14ac:dyDescent="0.25">
      <c r="A1447" s="176" t="str">
        <f>IF(ISBLANK(INDEX('Policy Characteristics'!A:A,MATCH($C1447,'Policy Characteristics'!$C:$C,0))),"",INDEX('Policy Characteristics'!A:A,MATCH($C1447,'Policy Characteristics'!$C:$C,0)))</f>
        <v>Industry</v>
      </c>
      <c r="B1447" s="184" t="str">
        <f>IF(ISBLANK(INDEX('Policy Characteristics'!B:B,MATCH($C1447,'Policy Characteristics'!$C:$C,0))),"",INDEX('Policy Characteristics'!B:B,MATCH($C1447,'Policy Characteristics'!$C:$C,0)))</f>
        <v>Industry Energy Efficiency Standards</v>
      </c>
      <c r="C1447" s="176" t="str">
        <f t="shared" si="50"/>
        <v>Percentage Improvement in Eqpt Efficiency Standards above BAU</v>
      </c>
      <c r="D1447" s="6" t="s">
        <v>1947</v>
      </c>
      <c r="E1447" s="47" t="s">
        <v>1584</v>
      </c>
      <c r="F1447" t="s">
        <v>1909</v>
      </c>
      <c r="G1447" s="47" t="s">
        <v>1588</v>
      </c>
      <c r="H1447" s="44">
        <v>1116</v>
      </c>
      <c r="I1447" s="198" t="s">
        <v>44</v>
      </c>
      <c r="J1447" s="177" t="str">
        <f>IF(ISBLANK(INDEX('Policy Characteristics'!D:D,MATCH($C1447,'Policy Characteristics'!$C:$C,0))),"",INDEX('Policy Characteristics'!D:D,MATCH($C1447,'Policy Characteristics'!$C:$C,0)))</f>
        <v>Industry Energy Efficiency Standards</v>
      </c>
      <c r="K1447" s="176" t="str">
        <f>IF(ISBLANK(INDEX('Policy Characteristics'!E:E,MATCH($C1447,'Policy Characteristics'!$C:$C,0))),"",INDEX('Policy Characteristics'!E:E,MATCH($C1447,'Policy Characteristics'!$C:$C,0)))</f>
        <v>indst efficiency standards</v>
      </c>
      <c r="L1447" s="176">
        <f>IF(ISBLANK(INDEX('Policy Characteristics'!F:F,MATCH($C1447,'Policy Characteristics'!$C:$C,0))),"",INDEX('Policy Characteristics'!F:F,MATCH($C1447,'Policy Characteristics'!$C:$C,0)))</f>
        <v>0</v>
      </c>
      <c r="M1447" s="176">
        <f>IF(ISBLANK(INDEX('Policy Characteristics'!G:G,MATCH($C1447,'Policy Characteristics'!$C:$C,0))),"",INDEX('Policy Characteristics'!G:G,MATCH($C1447,'Policy Characteristics'!$C:$C,0)))</f>
        <v>0.25</v>
      </c>
      <c r="N1447" s="176">
        <f>IF(ISBLANK(INDEX('Policy Characteristics'!H:H,MATCH($C1447,'Policy Characteristics'!$C:$C,0))),"",INDEX('Policy Characteristics'!H:H,MATCH($C1447,'Policy Characteristics'!$C:$C,0)))</f>
        <v>0.01</v>
      </c>
      <c r="O1447" s="176" t="str">
        <f>IF(ISBLANK(INDEX('Policy Characteristics'!I:I,MATCH($C1447,'Policy Characteristics'!$C:$C,0))),"",INDEX('Policy Characteristics'!I:I,MATCH($C1447,'Policy Characteristics'!$C:$C,0)))</f>
        <v>% reduction in energy use</v>
      </c>
      <c r="P1447" s="176" t="str">
        <f>IF(ISBLANK(INDEX('Policy Characteristics'!J:J,MATCH($C1447,'Policy Characteristics'!$C:$C,0))),"",INDEX('Policy Characteristics'!J:J,MATCH($C1447,'Policy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7" s="176" t="str">
        <f>IF(ISBLANK(INDEX('Policy Characteristics'!K:K,MATCH($C1447,'Policy Characteristics'!$C:$C,0))),"",INDEX('Policy Characteristics'!K:K,MATCH($C1447,'Policy Characteristics'!$C:$C,0)))</f>
        <v>industry-ag-main.html#eff-stds</v>
      </c>
      <c r="R1447" s="176" t="str">
        <f>IF(ISBLANK(INDEX('Policy Characteristics'!L:L,MATCH($C1447,'Policy Characteristics'!$C:$C,0))),"",INDEX('Policy Characteristics'!L:L,MATCH($C1447,'Policy Characteristics'!$C:$C,0)))</f>
        <v>industry-energy-efficiency-standards.html</v>
      </c>
    </row>
    <row r="1448" spans="1:18" s="4" customFormat="1" x14ac:dyDescent="0.25">
      <c r="A1448" s="176" t="str">
        <f>IF(ISBLANK(INDEX('Policy Characteristics'!A:A,MATCH($C1448,'Policy Characteristics'!$C:$C,0))),"",INDEX('Policy Characteristics'!A:A,MATCH($C1448,'Policy Characteristics'!$C:$C,0)))</f>
        <v>Industry</v>
      </c>
      <c r="B1448" s="184" t="str">
        <f>IF(ISBLANK(INDEX('Policy Characteristics'!B:B,MATCH($C1448,'Policy Characteristics'!$C:$C,0))),"",INDEX('Policy Characteristics'!B:B,MATCH($C1448,'Policy Characteristics'!$C:$C,0)))</f>
        <v>Industry Energy Efficiency Standards</v>
      </c>
      <c r="C1448" s="176" t="str">
        <f t="shared" si="50"/>
        <v>Percentage Improvement in Eqpt Efficiency Standards above BAU</v>
      </c>
      <c r="D1448" s="6" t="s">
        <v>1947</v>
      </c>
      <c r="E1448" s="47" t="s">
        <v>1581</v>
      </c>
      <c r="F1448" t="s">
        <v>1909</v>
      </c>
      <c r="G1448" s="47" t="s">
        <v>1586</v>
      </c>
      <c r="H1448" s="44">
        <v>1117</v>
      </c>
      <c r="I1448" s="197" t="s">
        <v>44</v>
      </c>
      <c r="J1448" s="177" t="str">
        <f>IF(ISBLANK(INDEX('Policy Characteristics'!D:D,MATCH($C1448,'Policy Characteristics'!$C:$C,0))),"",INDEX('Policy Characteristics'!D:D,MATCH($C1448,'Policy Characteristics'!$C:$C,0)))</f>
        <v>Industry Energy Efficiency Standards</v>
      </c>
      <c r="K1448" s="176" t="str">
        <f>IF(ISBLANK(INDEX('Policy Characteristics'!E:E,MATCH($C1448,'Policy Characteristics'!$C:$C,0))),"",INDEX('Policy Characteristics'!E:E,MATCH($C1448,'Policy Characteristics'!$C:$C,0)))</f>
        <v>indst efficiency standards</v>
      </c>
      <c r="L1448" s="176">
        <f>IF(ISBLANK(INDEX('Policy Characteristics'!F:F,MATCH($C1448,'Policy Characteristics'!$C:$C,0))),"",INDEX('Policy Characteristics'!F:F,MATCH($C1448,'Policy Characteristics'!$C:$C,0)))</f>
        <v>0</v>
      </c>
      <c r="M1448" s="176">
        <f>IF(ISBLANK(INDEX('Policy Characteristics'!G:G,MATCH($C1448,'Policy Characteristics'!$C:$C,0))),"",INDEX('Policy Characteristics'!G:G,MATCH($C1448,'Policy Characteristics'!$C:$C,0)))</f>
        <v>0.25</v>
      </c>
      <c r="N1448" s="176">
        <f>IF(ISBLANK(INDEX('Policy Characteristics'!H:H,MATCH($C1448,'Policy Characteristics'!$C:$C,0))),"",INDEX('Policy Characteristics'!H:H,MATCH($C1448,'Policy Characteristics'!$C:$C,0)))</f>
        <v>0.01</v>
      </c>
      <c r="O1448" s="176" t="str">
        <f>IF(ISBLANK(INDEX('Policy Characteristics'!I:I,MATCH($C1448,'Policy Characteristics'!$C:$C,0))),"",INDEX('Policy Characteristics'!I:I,MATCH($C1448,'Policy Characteristics'!$C:$C,0)))</f>
        <v>% reduction in energy use</v>
      </c>
      <c r="P1448" s="176" t="str">
        <f>IF(ISBLANK(INDEX('Policy Characteristics'!J:J,MATCH($C1448,'Policy Characteristics'!$C:$C,0))),"",INDEX('Policy Characteristics'!J:J,MATCH($C1448,'Policy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8" s="176" t="str">
        <f>IF(ISBLANK(INDEX('Policy Characteristics'!K:K,MATCH($C1448,'Policy Characteristics'!$C:$C,0))),"",INDEX('Policy Characteristics'!K:K,MATCH($C1448,'Policy Characteristics'!$C:$C,0)))</f>
        <v>industry-ag-main.html#eff-stds</v>
      </c>
      <c r="R1448" s="176" t="str">
        <f>IF(ISBLANK(INDEX('Policy Characteristics'!L:L,MATCH($C1448,'Policy Characteristics'!$C:$C,0))),"",INDEX('Policy Characteristics'!L:L,MATCH($C1448,'Policy Characteristics'!$C:$C,0)))</f>
        <v>industry-energy-efficiency-standards.html</v>
      </c>
    </row>
    <row r="1449" spans="1:18" s="4" customFormat="1" x14ac:dyDescent="0.25">
      <c r="A1449" s="176" t="str">
        <f>IF(ISBLANK(INDEX('Policy Characteristics'!A:A,MATCH($C1449,'Policy Characteristics'!$C:$C,0))),"",INDEX('Policy Characteristics'!A:A,MATCH($C1449,'Policy Characteristics'!$C:$C,0)))</f>
        <v>Industry</v>
      </c>
      <c r="B1449" s="184" t="str">
        <f>IF(ISBLANK(INDEX('Policy Characteristics'!B:B,MATCH($C1449,'Policy Characteristics'!$C:$C,0))),"",INDEX('Policy Characteristics'!B:B,MATCH($C1449,'Policy Characteristics'!$C:$C,0)))</f>
        <v>Industry Energy Efficiency Standards</v>
      </c>
      <c r="C1449" s="176" t="str">
        <f t="shared" si="50"/>
        <v>Percentage Improvement in Eqpt Efficiency Standards above BAU</v>
      </c>
      <c r="D1449" s="6" t="s">
        <v>1948</v>
      </c>
      <c r="E1449" s="47" t="s">
        <v>1280</v>
      </c>
      <c r="F1449" t="s">
        <v>1910</v>
      </c>
      <c r="G1449" s="47" t="s">
        <v>1286</v>
      </c>
      <c r="H1449" s="44">
        <v>1118</v>
      </c>
      <c r="I1449" s="198" t="s">
        <v>44</v>
      </c>
      <c r="J1449" s="177" t="str">
        <f>IF(ISBLANK(INDEX('Policy Characteristics'!D:D,MATCH($C1449,'Policy Characteristics'!$C:$C,0))),"",INDEX('Policy Characteristics'!D:D,MATCH($C1449,'Policy Characteristics'!$C:$C,0)))</f>
        <v>Industry Energy Efficiency Standards</v>
      </c>
      <c r="K1449" s="176" t="str">
        <f>IF(ISBLANK(INDEX('Policy Characteristics'!E:E,MATCH($C1449,'Policy Characteristics'!$C:$C,0))),"",INDEX('Policy Characteristics'!E:E,MATCH($C1449,'Policy Characteristics'!$C:$C,0)))</f>
        <v>indst efficiency standards</v>
      </c>
      <c r="L1449" s="176">
        <f>IF(ISBLANK(INDEX('Policy Characteristics'!F:F,MATCH($C1449,'Policy Characteristics'!$C:$C,0))),"",INDEX('Policy Characteristics'!F:F,MATCH($C1449,'Policy Characteristics'!$C:$C,0)))</f>
        <v>0</v>
      </c>
      <c r="M1449" s="176">
        <f>IF(ISBLANK(INDEX('Policy Characteristics'!G:G,MATCH($C1449,'Policy Characteristics'!$C:$C,0))),"",INDEX('Policy Characteristics'!G:G,MATCH($C1449,'Policy Characteristics'!$C:$C,0)))</f>
        <v>0.25</v>
      </c>
      <c r="N1449" s="176">
        <f>IF(ISBLANK(INDEX('Policy Characteristics'!H:H,MATCH($C1449,'Policy Characteristics'!$C:$C,0))),"",INDEX('Policy Characteristics'!H:H,MATCH($C1449,'Policy Characteristics'!$C:$C,0)))</f>
        <v>0.01</v>
      </c>
      <c r="O1449" s="176" t="str">
        <f>IF(ISBLANK(INDEX('Policy Characteristics'!I:I,MATCH($C1449,'Policy Characteristics'!$C:$C,0))),"",INDEX('Policy Characteristics'!I:I,MATCH($C1449,'Policy Characteristics'!$C:$C,0)))</f>
        <v>% reduction in energy use</v>
      </c>
      <c r="P1449" s="176" t="str">
        <f>IF(ISBLANK(INDEX('Policy Characteristics'!J:J,MATCH($C1449,'Policy Characteristics'!$C:$C,0))),"",INDEX('Policy Characteristics'!J:J,MATCH($C1449,'Policy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9" s="176" t="str">
        <f>IF(ISBLANK(INDEX('Policy Characteristics'!K:K,MATCH($C1449,'Policy Characteristics'!$C:$C,0))),"",INDEX('Policy Characteristics'!K:K,MATCH($C1449,'Policy Characteristics'!$C:$C,0)))</f>
        <v>industry-ag-main.html#eff-stds</v>
      </c>
      <c r="R1449" s="176" t="str">
        <f>IF(ISBLANK(INDEX('Policy Characteristics'!L:L,MATCH($C1449,'Policy Characteristics'!$C:$C,0))),"",INDEX('Policy Characteristics'!L:L,MATCH($C1449,'Policy Characteristics'!$C:$C,0)))</f>
        <v>industry-energy-efficiency-standards.html</v>
      </c>
    </row>
    <row r="1450" spans="1:18" s="4" customFormat="1" x14ac:dyDescent="0.25">
      <c r="A1450" s="176" t="str">
        <f>IF(ISBLANK(INDEX('Policy Characteristics'!A:A,MATCH($C1450,'Policy Characteristics'!$C:$C,0))),"",INDEX('Policy Characteristics'!A:A,MATCH($C1450,'Policy Characteristics'!$C:$C,0)))</f>
        <v>Industry</v>
      </c>
      <c r="B1450" s="184" t="str">
        <f>IF(ISBLANK(INDEX('Policy Characteristics'!B:B,MATCH($C1450,'Policy Characteristics'!$C:$C,0))),"",INDEX('Policy Characteristics'!B:B,MATCH($C1450,'Policy Characteristics'!$C:$C,0)))</f>
        <v>Industry Energy Efficiency Standards</v>
      </c>
      <c r="C1450" s="176" t="str">
        <f t="shared" si="50"/>
        <v>Percentage Improvement in Eqpt Efficiency Standards above BAU</v>
      </c>
      <c r="D1450" s="6" t="s">
        <v>1948</v>
      </c>
      <c r="E1450" s="47" t="s">
        <v>1281</v>
      </c>
      <c r="F1450" t="s">
        <v>1910</v>
      </c>
      <c r="G1450" s="47" t="s">
        <v>1289</v>
      </c>
      <c r="H1450" s="44">
        <v>1119</v>
      </c>
      <c r="I1450" s="197" t="s">
        <v>44</v>
      </c>
      <c r="J1450" s="177" t="str">
        <f>IF(ISBLANK(INDEX('Policy Characteristics'!D:D,MATCH($C1450,'Policy Characteristics'!$C:$C,0))),"",INDEX('Policy Characteristics'!D:D,MATCH($C1450,'Policy Characteristics'!$C:$C,0)))</f>
        <v>Industry Energy Efficiency Standards</v>
      </c>
      <c r="K1450" s="176" t="str">
        <f>IF(ISBLANK(INDEX('Policy Characteristics'!E:E,MATCH($C1450,'Policy Characteristics'!$C:$C,0))),"",INDEX('Policy Characteristics'!E:E,MATCH($C1450,'Policy Characteristics'!$C:$C,0)))</f>
        <v>indst efficiency standards</v>
      </c>
      <c r="L1450" s="176">
        <f>IF(ISBLANK(INDEX('Policy Characteristics'!F:F,MATCH($C1450,'Policy Characteristics'!$C:$C,0))),"",INDEX('Policy Characteristics'!F:F,MATCH($C1450,'Policy Characteristics'!$C:$C,0)))</f>
        <v>0</v>
      </c>
      <c r="M1450" s="176">
        <f>IF(ISBLANK(INDEX('Policy Characteristics'!G:G,MATCH($C1450,'Policy Characteristics'!$C:$C,0))),"",INDEX('Policy Characteristics'!G:G,MATCH($C1450,'Policy Characteristics'!$C:$C,0)))</f>
        <v>0.25</v>
      </c>
      <c r="N1450" s="176">
        <f>IF(ISBLANK(INDEX('Policy Characteristics'!H:H,MATCH($C1450,'Policy Characteristics'!$C:$C,0))),"",INDEX('Policy Characteristics'!H:H,MATCH($C1450,'Policy Characteristics'!$C:$C,0)))</f>
        <v>0.01</v>
      </c>
      <c r="O1450" s="176" t="str">
        <f>IF(ISBLANK(INDEX('Policy Characteristics'!I:I,MATCH($C1450,'Policy Characteristics'!$C:$C,0))),"",INDEX('Policy Characteristics'!I:I,MATCH($C1450,'Policy Characteristics'!$C:$C,0)))</f>
        <v>% reduction in energy use</v>
      </c>
      <c r="P1450" s="176" t="str">
        <f>IF(ISBLANK(INDEX('Policy Characteristics'!J:J,MATCH($C1450,'Policy Characteristics'!$C:$C,0))),"",INDEX('Policy Characteristics'!J:J,MATCH($C1450,'Policy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0" s="176" t="str">
        <f>IF(ISBLANK(INDEX('Policy Characteristics'!K:K,MATCH($C1450,'Policy Characteristics'!$C:$C,0))),"",INDEX('Policy Characteristics'!K:K,MATCH($C1450,'Policy Characteristics'!$C:$C,0)))</f>
        <v>industry-ag-main.html#eff-stds</v>
      </c>
      <c r="R1450" s="176" t="str">
        <f>IF(ISBLANK(INDEX('Policy Characteristics'!L:L,MATCH($C1450,'Policy Characteristics'!$C:$C,0))),"",INDEX('Policy Characteristics'!L:L,MATCH($C1450,'Policy Characteristics'!$C:$C,0)))</f>
        <v>industry-energy-efficiency-standards.html</v>
      </c>
    </row>
    <row r="1451" spans="1:18" s="4" customFormat="1" x14ac:dyDescent="0.25">
      <c r="A1451" s="176" t="str">
        <f>IF(ISBLANK(INDEX('Policy Characteristics'!A:A,MATCH($C1451,'Policy Characteristics'!$C:$C,0))),"",INDEX('Policy Characteristics'!A:A,MATCH($C1451,'Policy Characteristics'!$C:$C,0)))</f>
        <v>Industry</v>
      </c>
      <c r="B1451" s="184" t="str">
        <f>IF(ISBLANK(INDEX('Policy Characteristics'!B:B,MATCH($C1451,'Policy Characteristics'!$C:$C,0))),"",INDEX('Policy Characteristics'!B:B,MATCH($C1451,'Policy Characteristics'!$C:$C,0)))</f>
        <v>Industry Energy Efficiency Standards</v>
      </c>
      <c r="C1451" s="176" t="str">
        <f t="shared" si="50"/>
        <v>Percentage Improvement in Eqpt Efficiency Standards above BAU</v>
      </c>
      <c r="D1451" s="6" t="s">
        <v>1948</v>
      </c>
      <c r="E1451" s="47" t="s">
        <v>1282</v>
      </c>
      <c r="F1451" t="s">
        <v>1910</v>
      </c>
      <c r="G1451" s="47" t="s">
        <v>1290</v>
      </c>
      <c r="H1451" s="44">
        <v>1120</v>
      </c>
      <c r="I1451" s="198" t="s">
        <v>44</v>
      </c>
      <c r="J1451" s="177" t="str">
        <f>IF(ISBLANK(INDEX('Policy Characteristics'!D:D,MATCH($C1451,'Policy Characteristics'!$C:$C,0))),"",INDEX('Policy Characteristics'!D:D,MATCH($C1451,'Policy Characteristics'!$C:$C,0)))</f>
        <v>Industry Energy Efficiency Standards</v>
      </c>
      <c r="K1451" s="176" t="str">
        <f>IF(ISBLANK(INDEX('Policy Characteristics'!E:E,MATCH($C1451,'Policy Characteristics'!$C:$C,0))),"",INDEX('Policy Characteristics'!E:E,MATCH($C1451,'Policy Characteristics'!$C:$C,0)))</f>
        <v>indst efficiency standards</v>
      </c>
      <c r="L1451" s="176">
        <f>IF(ISBLANK(INDEX('Policy Characteristics'!F:F,MATCH($C1451,'Policy Characteristics'!$C:$C,0))),"",INDEX('Policy Characteristics'!F:F,MATCH($C1451,'Policy Characteristics'!$C:$C,0)))</f>
        <v>0</v>
      </c>
      <c r="M1451" s="176">
        <f>IF(ISBLANK(INDEX('Policy Characteristics'!G:G,MATCH($C1451,'Policy Characteristics'!$C:$C,0))),"",INDEX('Policy Characteristics'!G:G,MATCH($C1451,'Policy Characteristics'!$C:$C,0)))</f>
        <v>0.25</v>
      </c>
      <c r="N1451" s="176">
        <f>IF(ISBLANK(INDEX('Policy Characteristics'!H:H,MATCH($C1451,'Policy Characteristics'!$C:$C,0))),"",INDEX('Policy Characteristics'!H:H,MATCH($C1451,'Policy Characteristics'!$C:$C,0)))</f>
        <v>0.01</v>
      </c>
      <c r="O1451" s="176" t="str">
        <f>IF(ISBLANK(INDEX('Policy Characteristics'!I:I,MATCH($C1451,'Policy Characteristics'!$C:$C,0))),"",INDEX('Policy Characteristics'!I:I,MATCH($C1451,'Policy Characteristics'!$C:$C,0)))</f>
        <v>% reduction in energy use</v>
      </c>
      <c r="P1451" s="176" t="str">
        <f>IF(ISBLANK(INDEX('Policy Characteristics'!J:J,MATCH($C1451,'Policy Characteristics'!$C:$C,0))),"",INDEX('Policy Characteristics'!J:J,MATCH($C1451,'Policy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1" s="176" t="str">
        <f>IF(ISBLANK(INDEX('Policy Characteristics'!K:K,MATCH($C1451,'Policy Characteristics'!$C:$C,0))),"",INDEX('Policy Characteristics'!K:K,MATCH($C1451,'Policy Characteristics'!$C:$C,0)))</f>
        <v>industry-ag-main.html#eff-stds</v>
      </c>
      <c r="R1451" s="176" t="str">
        <f>IF(ISBLANK(INDEX('Policy Characteristics'!L:L,MATCH($C1451,'Policy Characteristics'!$C:$C,0))),"",INDEX('Policy Characteristics'!L:L,MATCH($C1451,'Policy Characteristics'!$C:$C,0)))</f>
        <v>industry-energy-efficiency-standards.html</v>
      </c>
    </row>
    <row r="1452" spans="1:18" s="4" customFormat="1" x14ac:dyDescent="0.25">
      <c r="A1452" s="176" t="str">
        <f>IF(ISBLANK(INDEX('Policy Characteristics'!A:A,MATCH($C1452,'Policy Characteristics'!$C:$C,0))),"",INDEX('Policy Characteristics'!A:A,MATCH($C1452,'Policy Characteristics'!$C:$C,0)))</f>
        <v>Industry</v>
      </c>
      <c r="B1452" s="184" t="str">
        <f>IF(ISBLANK(INDEX('Policy Characteristics'!B:B,MATCH($C1452,'Policy Characteristics'!$C:$C,0))),"",INDEX('Policy Characteristics'!B:B,MATCH($C1452,'Policy Characteristics'!$C:$C,0)))</f>
        <v>Industry Energy Efficiency Standards</v>
      </c>
      <c r="C1452" s="176" t="str">
        <f t="shared" si="50"/>
        <v>Percentage Improvement in Eqpt Efficiency Standards above BAU</v>
      </c>
      <c r="D1452" s="6" t="s">
        <v>1948</v>
      </c>
      <c r="E1452" s="47" t="s">
        <v>1283</v>
      </c>
      <c r="F1452" t="s">
        <v>1910</v>
      </c>
      <c r="G1452" s="47" t="s">
        <v>1287</v>
      </c>
      <c r="H1452" s="44">
        <v>1121</v>
      </c>
      <c r="I1452" s="197" t="s">
        <v>44</v>
      </c>
      <c r="J1452" s="177" t="str">
        <f>IF(ISBLANK(INDEX('Policy Characteristics'!D:D,MATCH($C1452,'Policy Characteristics'!$C:$C,0))),"",INDEX('Policy Characteristics'!D:D,MATCH($C1452,'Policy Characteristics'!$C:$C,0)))</f>
        <v>Industry Energy Efficiency Standards</v>
      </c>
      <c r="K1452" s="176" t="str">
        <f>IF(ISBLANK(INDEX('Policy Characteristics'!E:E,MATCH($C1452,'Policy Characteristics'!$C:$C,0))),"",INDEX('Policy Characteristics'!E:E,MATCH($C1452,'Policy Characteristics'!$C:$C,0)))</f>
        <v>indst efficiency standards</v>
      </c>
      <c r="L1452" s="176">
        <f>IF(ISBLANK(INDEX('Policy Characteristics'!F:F,MATCH($C1452,'Policy Characteristics'!$C:$C,0))),"",INDEX('Policy Characteristics'!F:F,MATCH($C1452,'Policy Characteristics'!$C:$C,0)))</f>
        <v>0</v>
      </c>
      <c r="M1452" s="176">
        <f>IF(ISBLANK(INDEX('Policy Characteristics'!G:G,MATCH($C1452,'Policy Characteristics'!$C:$C,0))),"",INDEX('Policy Characteristics'!G:G,MATCH($C1452,'Policy Characteristics'!$C:$C,0)))</f>
        <v>0.25</v>
      </c>
      <c r="N1452" s="176">
        <f>IF(ISBLANK(INDEX('Policy Characteristics'!H:H,MATCH($C1452,'Policy Characteristics'!$C:$C,0))),"",INDEX('Policy Characteristics'!H:H,MATCH($C1452,'Policy Characteristics'!$C:$C,0)))</f>
        <v>0.01</v>
      </c>
      <c r="O1452" s="176" t="str">
        <f>IF(ISBLANK(INDEX('Policy Characteristics'!I:I,MATCH($C1452,'Policy Characteristics'!$C:$C,0))),"",INDEX('Policy Characteristics'!I:I,MATCH($C1452,'Policy Characteristics'!$C:$C,0)))</f>
        <v>% reduction in energy use</v>
      </c>
      <c r="P1452" s="176" t="str">
        <f>IF(ISBLANK(INDEX('Policy Characteristics'!J:J,MATCH($C1452,'Policy Characteristics'!$C:$C,0))),"",INDEX('Policy Characteristics'!J:J,MATCH($C1452,'Policy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2" s="176" t="str">
        <f>IF(ISBLANK(INDEX('Policy Characteristics'!K:K,MATCH($C1452,'Policy Characteristics'!$C:$C,0))),"",INDEX('Policy Characteristics'!K:K,MATCH($C1452,'Policy Characteristics'!$C:$C,0)))</f>
        <v>industry-ag-main.html#eff-stds</v>
      </c>
      <c r="R1452" s="176" t="str">
        <f>IF(ISBLANK(INDEX('Policy Characteristics'!L:L,MATCH($C1452,'Policy Characteristics'!$C:$C,0))),"",INDEX('Policy Characteristics'!L:L,MATCH($C1452,'Policy Characteristics'!$C:$C,0)))</f>
        <v>industry-energy-efficiency-standards.html</v>
      </c>
    </row>
    <row r="1453" spans="1:18" s="4" customFormat="1" x14ac:dyDescent="0.25">
      <c r="A1453" s="176" t="str">
        <f>IF(ISBLANK(INDEX('Policy Characteristics'!A:A,MATCH($C1453,'Policy Characteristics'!$C:$C,0))),"",INDEX('Policy Characteristics'!A:A,MATCH($C1453,'Policy Characteristics'!$C:$C,0)))</f>
        <v>Industry</v>
      </c>
      <c r="B1453" s="184" t="str">
        <f>IF(ISBLANK(INDEX('Policy Characteristics'!B:B,MATCH($C1453,'Policy Characteristics'!$C:$C,0))),"",INDEX('Policy Characteristics'!B:B,MATCH($C1453,'Policy Characteristics'!$C:$C,0)))</f>
        <v>Industry Energy Efficiency Standards</v>
      </c>
      <c r="C1453" s="176" t="str">
        <f t="shared" si="50"/>
        <v>Percentage Improvement in Eqpt Efficiency Standards above BAU</v>
      </c>
      <c r="D1453" s="6" t="s">
        <v>1948</v>
      </c>
      <c r="E1453" s="47" t="s">
        <v>1284</v>
      </c>
      <c r="F1453" t="s">
        <v>1910</v>
      </c>
      <c r="G1453" s="47" t="s">
        <v>1288</v>
      </c>
      <c r="H1453" s="44">
        <v>1122</v>
      </c>
      <c r="I1453" s="198" t="s">
        <v>44</v>
      </c>
      <c r="J1453" s="177" t="str">
        <f>IF(ISBLANK(INDEX('Policy Characteristics'!D:D,MATCH($C1453,'Policy Characteristics'!$C:$C,0))),"",INDEX('Policy Characteristics'!D:D,MATCH($C1453,'Policy Characteristics'!$C:$C,0)))</f>
        <v>Industry Energy Efficiency Standards</v>
      </c>
      <c r="K1453" s="176" t="str">
        <f>IF(ISBLANK(INDEX('Policy Characteristics'!E:E,MATCH($C1453,'Policy Characteristics'!$C:$C,0))),"",INDEX('Policy Characteristics'!E:E,MATCH($C1453,'Policy Characteristics'!$C:$C,0)))</f>
        <v>indst efficiency standards</v>
      </c>
      <c r="L1453" s="176">
        <f>IF(ISBLANK(INDEX('Policy Characteristics'!F:F,MATCH($C1453,'Policy Characteristics'!$C:$C,0))),"",INDEX('Policy Characteristics'!F:F,MATCH($C1453,'Policy Characteristics'!$C:$C,0)))</f>
        <v>0</v>
      </c>
      <c r="M1453" s="176">
        <f>IF(ISBLANK(INDEX('Policy Characteristics'!G:G,MATCH($C1453,'Policy Characteristics'!$C:$C,0))),"",INDEX('Policy Characteristics'!G:G,MATCH($C1453,'Policy Characteristics'!$C:$C,0)))</f>
        <v>0.25</v>
      </c>
      <c r="N1453" s="176">
        <f>IF(ISBLANK(INDEX('Policy Characteristics'!H:H,MATCH($C1453,'Policy Characteristics'!$C:$C,0))),"",INDEX('Policy Characteristics'!H:H,MATCH($C1453,'Policy Characteristics'!$C:$C,0)))</f>
        <v>0.01</v>
      </c>
      <c r="O1453" s="176" t="str">
        <f>IF(ISBLANK(INDEX('Policy Characteristics'!I:I,MATCH($C1453,'Policy Characteristics'!$C:$C,0))),"",INDEX('Policy Characteristics'!I:I,MATCH($C1453,'Policy Characteristics'!$C:$C,0)))</f>
        <v>% reduction in energy use</v>
      </c>
      <c r="P1453" s="176" t="str">
        <f>IF(ISBLANK(INDEX('Policy Characteristics'!J:J,MATCH($C1453,'Policy Characteristics'!$C:$C,0))),"",INDEX('Policy Characteristics'!J:J,MATCH($C1453,'Policy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3" s="176" t="str">
        <f>IF(ISBLANK(INDEX('Policy Characteristics'!K:K,MATCH($C1453,'Policy Characteristics'!$C:$C,0))),"",INDEX('Policy Characteristics'!K:K,MATCH($C1453,'Policy Characteristics'!$C:$C,0)))</f>
        <v>industry-ag-main.html#eff-stds</v>
      </c>
      <c r="R1453" s="176" t="str">
        <f>IF(ISBLANK(INDEX('Policy Characteristics'!L:L,MATCH($C1453,'Policy Characteristics'!$C:$C,0))),"",INDEX('Policy Characteristics'!L:L,MATCH($C1453,'Policy Characteristics'!$C:$C,0)))</f>
        <v>industry-energy-efficiency-standards.html</v>
      </c>
    </row>
    <row r="1454" spans="1:18" s="4" customFormat="1" x14ac:dyDescent="0.25">
      <c r="A1454" s="176" t="str">
        <f>IF(ISBLANK(INDEX('Policy Characteristics'!A:A,MATCH($C1454,'Policy Characteristics'!$C:$C,0))),"",INDEX('Policy Characteristics'!A:A,MATCH($C1454,'Policy Characteristics'!$C:$C,0)))</f>
        <v>Industry</v>
      </c>
      <c r="B1454" s="184" t="str">
        <f>IF(ISBLANK(INDEX('Policy Characteristics'!B:B,MATCH($C1454,'Policy Characteristics'!$C:$C,0))),"",INDEX('Policy Characteristics'!B:B,MATCH($C1454,'Policy Characteristics'!$C:$C,0)))</f>
        <v>Industry Energy Efficiency Standards</v>
      </c>
      <c r="C1454" s="176" t="str">
        <f t="shared" si="50"/>
        <v>Percentage Improvement in Eqpt Efficiency Standards above BAU</v>
      </c>
      <c r="D1454" s="6" t="s">
        <v>1948</v>
      </c>
      <c r="E1454" s="47" t="s">
        <v>1285</v>
      </c>
      <c r="F1454" t="s">
        <v>1910</v>
      </c>
      <c r="G1454" s="47" t="s">
        <v>1291</v>
      </c>
      <c r="H1454" s="44">
        <v>1123</v>
      </c>
      <c r="I1454" s="197" t="s">
        <v>44</v>
      </c>
      <c r="J1454" s="177" t="str">
        <f>IF(ISBLANK(INDEX('Policy Characteristics'!D:D,MATCH($C1454,'Policy Characteristics'!$C:$C,0))),"",INDEX('Policy Characteristics'!D:D,MATCH($C1454,'Policy Characteristics'!$C:$C,0)))</f>
        <v>Industry Energy Efficiency Standards</v>
      </c>
      <c r="K1454" s="176" t="str">
        <f>IF(ISBLANK(INDEX('Policy Characteristics'!E:E,MATCH($C1454,'Policy Characteristics'!$C:$C,0))),"",INDEX('Policy Characteristics'!E:E,MATCH($C1454,'Policy Characteristics'!$C:$C,0)))</f>
        <v>indst efficiency standards</v>
      </c>
      <c r="L1454" s="176">
        <f>IF(ISBLANK(INDEX('Policy Characteristics'!F:F,MATCH($C1454,'Policy Characteristics'!$C:$C,0))),"",INDEX('Policy Characteristics'!F:F,MATCH($C1454,'Policy Characteristics'!$C:$C,0)))</f>
        <v>0</v>
      </c>
      <c r="M1454" s="176">
        <f>IF(ISBLANK(INDEX('Policy Characteristics'!G:G,MATCH($C1454,'Policy Characteristics'!$C:$C,0))),"",INDEX('Policy Characteristics'!G:G,MATCH($C1454,'Policy Characteristics'!$C:$C,0)))</f>
        <v>0.25</v>
      </c>
      <c r="N1454" s="176">
        <f>IF(ISBLANK(INDEX('Policy Characteristics'!H:H,MATCH($C1454,'Policy Characteristics'!$C:$C,0))),"",INDEX('Policy Characteristics'!H:H,MATCH($C1454,'Policy Characteristics'!$C:$C,0)))</f>
        <v>0.01</v>
      </c>
      <c r="O1454" s="176" t="str">
        <f>IF(ISBLANK(INDEX('Policy Characteristics'!I:I,MATCH($C1454,'Policy Characteristics'!$C:$C,0))),"",INDEX('Policy Characteristics'!I:I,MATCH($C1454,'Policy Characteristics'!$C:$C,0)))</f>
        <v>% reduction in energy use</v>
      </c>
      <c r="P1454" s="176" t="str">
        <f>IF(ISBLANK(INDEX('Policy Characteristics'!J:J,MATCH($C1454,'Policy Characteristics'!$C:$C,0))),"",INDEX('Policy Characteristics'!J:J,MATCH($C1454,'Policy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4" s="176" t="str">
        <f>IF(ISBLANK(INDEX('Policy Characteristics'!K:K,MATCH($C1454,'Policy Characteristics'!$C:$C,0))),"",INDEX('Policy Characteristics'!K:K,MATCH($C1454,'Policy Characteristics'!$C:$C,0)))</f>
        <v>industry-ag-main.html#eff-stds</v>
      </c>
      <c r="R1454" s="176" t="str">
        <f>IF(ISBLANK(INDEX('Policy Characteristics'!L:L,MATCH($C1454,'Policy Characteristics'!$C:$C,0))),"",INDEX('Policy Characteristics'!L:L,MATCH($C1454,'Policy Characteristics'!$C:$C,0)))</f>
        <v>industry-energy-efficiency-standards.html</v>
      </c>
    </row>
    <row r="1455" spans="1:18" s="4" customFormat="1" x14ac:dyDescent="0.25">
      <c r="A1455" s="176" t="str">
        <f>IF(ISBLANK(INDEX('Policy Characteristics'!A:A,MATCH($C1455,'Policy Characteristics'!$C:$C,0))),"",INDEX('Policy Characteristics'!A:A,MATCH($C1455,'Policy Characteristics'!$C:$C,0)))</f>
        <v>Industry</v>
      </c>
      <c r="B1455" s="184" t="str">
        <f>IF(ISBLANK(INDEX('Policy Characteristics'!B:B,MATCH($C1455,'Policy Characteristics'!$C:$C,0))),"",INDEX('Policy Characteristics'!B:B,MATCH($C1455,'Policy Characteristics'!$C:$C,0)))</f>
        <v>Industry Energy Efficiency Standards</v>
      </c>
      <c r="C1455" s="176" t="str">
        <f t="shared" si="50"/>
        <v>Percentage Improvement in Eqpt Efficiency Standards above BAU</v>
      </c>
      <c r="D1455" s="6" t="s">
        <v>1948</v>
      </c>
      <c r="E1455" s="47" t="s">
        <v>1582</v>
      </c>
      <c r="F1455" t="s">
        <v>1910</v>
      </c>
      <c r="G1455" s="47" t="s">
        <v>1585</v>
      </c>
      <c r="H1455" s="44">
        <v>1124</v>
      </c>
      <c r="I1455" s="197" t="s">
        <v>44</v>
      </c>
      <c r="J1455" s="177" t="str">
        <f>IF(ISBLANK(INDEX('Policy Characteristics'!D:D,MATCH($C1455,'Policy Characteristics'!$C:$C,0))),"",INDEX('Policy Characteristics'!D:D,MATCH($C1455,'Policy Characteristics'!$C:$C,0)))</f>
        <v>Industry Energy Efficiency Standards</v>
      </c>
      <c r="K1455" s="176" t="str">
        <f>IF(ISBLANK(INDEX('Policy Characteristics'!E:E,MATCH($C1455,'Policy Characteristics'!$C:$C,0))),"",INDEX('Policy Characteristics'!E:E,MATCH($C1455,'Policy Characteristics'!$C:$C,0)))</f>
        <v>indst efficiency standards</v>
      </c>
      <c r="L1455" s="176">
        <f>IF(ISBLANK(INDEX('Policy Characteristics'!F:F,MATCH($C1455,'Policy Characteristics'!$C:$C,0))),"",INDEX('Policy Characteristics'!F:F,MATCH($C1455,'Policy Characteristics'!$C:$C,0)))</f>
        <v>0</v>
      </c>
      <c r="M1455" s="176">
        <f>IF(ISBLANK(INDEX('Policy Characteristics'!G:G,MATCH($C1455,'Policy Characteristics'!$C:$C,0))),"",INDEX('Policy Characteristics'!G:G,MATCH($C1455,'Policy Characteristics'!$C:$C,0)))</f>
        <v>0.25</v>
      </c>
      <c r="N1455" s="176">
        <f>IF(ISBLANK(INDEX('Policy Characteristics'!H:H,MATCH($C1455,'Policy Characteristics'!$C:$C,0))),"",INDEX('Policy Characteristics'!H:H,MATCH($C1455,'Policy Characteristics'!$C:$C,0)))</f>
        <v>0.01</v>
      </c>
      <c r="O1455" s="176" t="str">
        <f>IF(ISBLANK(INDEX('Policy Characteristics'!I:I,MATCH($C1455,'Policy Characteristics'!$C:$C,0))),"",INDEX('Policy Characteristics'!I:I,MATCH($C1455,'Policy Characteristics'!$C:$C,0)))</f>
        <v>% reduction in energy use</v>
      </c>
      <c r="P1455" s="176" t="str">
        <f>IF(ISBLANK(INDEX('Policy Characteristics'!J:J,MATCH($C1455,'Policy Characteristics'!$C:$C,0))),"",INDEX('Policy Characteristics'!J:J,MATCH($C1455,'Policy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5" s="176" t="str">
        <f>IF(ISBLANK(INDEX('Policy Characteristics'!K:K,MATCH($C1455,'Policy Characteristics'!$C:$C,0))),"",INDEX('Policy Characteristics'!K:K,MATCH($C1455,'Policy Characteristics'!$C:$C,0)))</f>
        <v>industry-ag-main.html#eff-stds</v>
      </c>
      <c r="R1455" s="176" t="str">
        <f>IF(ISBLANK(INDEX('Policy Characteristics'!L:L,MATCH($C1455,'Policy Characteristics'!$C:$C,0))),"",INDEX('Policy Characteristics'!L:L,MATCH($C1455,'Policy Characteristics'!$C:$C,0)))</f>
        <v>industry-energy-efficiency-standards.html</v>
      </c>
    </row>
    <row r="1456" spans="1:18" s="4" customFormat="1" x14ac:dyDescent="0.25">
      <c r="A1456" s="176" t="str">
        <f>IF(ISBLANK(INDEX('Policy Characteristics'!A:A,MATCH($C1456,'Policy Characteristics'!$C:$C,0))),"",INDEX('Policy Characteristics'!A:A,MATCH($C1456,'Policy Characteristics'!$C:$C,0)))</f>
        <v>Industry</v>
      </c>
      <c r="B1456" s="184" t="str">
        <f>IF(ISBLANK(INDEX('Policy Characteristics'!B:B,MATCH($C1456,'Policy Characteristics'!$C:$C,0))),"",INDEX('Policy Characteristics'!B:B,MATCH($C1456,'Policy Characteristics'!$C:$C,0)))</f>
        <v>Industry Energy Efficiency Standards</v>
      </c>
      <c r="C1456" s="176" t="str">
        <f t="shared" si="50"/>
        <v>Percentage Improvement in Eqpt Efficiency Standards above BAU</v>
      </c>
      <c r="D1456" s="6" t="s">
        <v>1948</v>
      </c>
      <c r="E1456" s="47" t="s">
        <v>1583</v>
      </c>
      <c r="F1456" t="s">
        <v>1910</v>
      </c>
      <c r="G1456" s="47" t="s">
        <v>1587</v>
      </c>
      <c r="H1456" s="44">
        <v>1125</v>
      </c>
      <c r="I1456" s="197" t="s">
        <v>44</v>
      </c>
      <c r="J1456" s="177" t="str">
        <f>IF(ISBLANK(INDEX('Policy Characteristics'!D:D,MATCH($C1456,'Policy Characteristics'!$C:$C,0))),"",INDEX('Policy Characteristics'!D:D,MATCH($C1456,'Policy Characteristics'!$C:$C,0)))</f>
        <v>Industry Energy Efficiency Standards</v>
      </c>
      <c r="K1456" s="176" t="str">
        <f>IF(ISBLANK(INDEX('Policy Characteristics'!E:E,MATCH($C1456,'Policy Characteristics'!$C:$C,0))),"",INDEX('Policy Characteristics'!E:E,MATCH($C1456,'Policy Characteristics'!$C:$C,0)))</f>
        <v>indst efficiency standards</v>
      </c>
      <c r="L1456" s="176">
        <f>IF(ISBLANK(INDEX('Policy Characteristics'!F:F,MATCH($C1456,'Policy Characteristics'!$C:$C,0))),"",INDEX('Policy Characteristics'!F:F,MATCH($C1456,'Policy Characteristics'!$C:$C,0)))</f>
        <v>0</v>
      </c>
      <c r="M1456" s="176">
        <f>IF(ISBLANK(INDEX('Policy Characteristics'!G:G,MATCH($C1456,'Policy Characteristics'!$C:$C,0))),"",INDEX('Policy Characteristics'!G:G,MATCH($C1456,'Policy Characteristics'!$C:$C,0)))</f>
        <v>0.25</v>
      </c>
      <c r="N1456" s="176">
        <f>IF(ISBLANK(INDEX('Policy Characteristics'!H:H,MATCH($C1456,'Policy Characteristics'!$C:$C,0))),"",INDEX('Policy Characteristics'!H:H,MATCH($C1456,'Policy Characteristics'!$C:$C,0)))</f>
        <v>0.01</v>
      </c>
      <c r="O1456" s="176" t="str">
        <f>IF(ISBLANK(INDEX('Policy Characteristics'!I:I,MATCH($C1456,'Policy Characteristics'!$C:$C,0))),"",INDEX('Policy Characteristics'!I:I,MATCH($C1456,'Policy Characteristics'!$C:$C,0)))</f>
        <v>% reduction in energy use</v>
      </c>
      <c r="P1456" s="176" t="str">
        <f>IF(ISBLANK(INDEX('Policy Characteristics'!J:J,MATCH($C1456,'Policy Characteristics'!$C:$C,0))),"",INDEX('Policy Characteristics'!J:J,MATCH($C1456,'Policy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6" s="176" t="str">
        <f>IF(ISBLANK(INDEX('Policy Characteristics'!K:K,MATCH($C1456,'Policy Characteristics'!$C:$C,0))),"",INDEX('Policy Characteristics'!K:K,MATCH($C1456,'Policy Characteristics'!$C:$C,0)))</f>
        <v>industry-ag-main.html#eff-stds</v>
      </c>
      <c r="R1456" s="176" t="str">
        <f>IF(ISBLANK(INDEX('Policy Characteristics'!L:L,MATCH($C1456,'Policy Characteristics'!$C:$C,0))),"",INDEX('Policy Characteristics'!L:L,MATCH($C1456,'Policy Characteristics'!$C:$C,0)))</f>
        <v>industry-energy-efficiency-standards.html</v>
      </c>
    </row>
    <row r="1457" spans="1:18" s="4" customFormat="1" x14ac:dyDescent="0.25">
      <c r="A1457" s="176" t="str">
        <f>IF(ISBLANK(INDEX('Policy Characteristics'!A:A,MATCH($C1457,'Policy Characteristics'!$C:$C,0))),"",INDEX('Policy Characteristics'!A:A,MATCH($C1457,'Policy Characteristics'!$C:$C,0)))</f>
        <v>Industry</v>
      </c>
      <c r="B1457" s="184" t="str">
        <f>IF(ISBLANK(INDEX('Policy Characteristics'!B:B,MATCH($C1457,'Policy Characteristics'!$C:$C,0))),"",INDEX('Policy Characteristics'!B:B,MATCH($C1457,'Policy Characteristics'!$C:$C,0)))</f>
        <v>Industry Energy Efficiency Standards</v>
      </c>
      <c r="C1457" s="176" t="str">
        <f t="shared" si="50"/>
        <v>Percentage Improvement in Eqpt Efficiency Standards above BAU</v>
      </c>
      <c r="D1457" s="6" t="s">
        <v>1948</v>
      </c>
      <c r="E1457" s="47" t="s">
        <v>1584</v>
      </c>
      <c r="F1457" t="s">
        <v>1910</v>
      </c>
      <c r="G1457" s="47" t="s">
        <v>1588</v>
      </c>
      <c r="H1457" s="44">
        <v>1126</v>
      </c>
      <c r="I1457" s="198" t="s">
        <v>44</v>
      </c>
      <c r="J1457" s="177" t="str">
        <f>IF(ISBLANK(INDEX('Policy Characteristics'!D:D,MATCH($C1457,'Policy Characteristics'!$C:$C,0))),"",INDEX('Policy Characteristics'!D:D,MATCH($C1457,'Policy Characteristics'!$C:$C,0)))</f>
        <v>Industry Energy Efficiency Standards</v>
      </c>
      <c r="K1457" s="176" t="str">
        <f>IF(ISBLANK(INDEX('Policy Characteristics'!E:E,MATCH($C1457,'Policy Characteristics'!$C:$C,0))),"",INDEX('Policy Characteristics'!E:E,MATCH($C1457,'Policy Characteristics'!$C:$C,0)))</f>
        <v>indst efficiency standards</v>
      </c>
      <c r="L1457" s="176">
        <f>IF(ISBLANK(INDEX('Policy Characteristics'!F:F,MATCH($C1457,'Policy Characteristics'!$C:$C,0))),"",INDEX('Policy Characteristics'!F:F,MATCH($C1457,'Policy Characteristics'!$C:$C,0)))</f>
        <v>0</v>
      </c>
      <c r="M1457" s="176">
        <f>IF(ISBLANK(INDEX('Policy Characteristics'!G:G,MATCH($C1457,'Policy Characteristics'!$C:$C,0))),"",INDEX('Policy Characteristics'!G:G,MATCH($C1457,'Policy Characteristics'!$C:$C,0)))</f>
        <v>0.25</v>
      </c>
      <c r="N1457" s="176">
        <f>IF(ISBLANK(INDEX('Policy Characteristics'!H:H,MATCH($C1457,'Policy Characteristics'!$C:$C,0))),"",INDEX('Policy Characteristics'!H:H,MATCH($C1457,'Policy Characteristics'!$C:$C,0)))</f>
        <v>0.01</v>
      </c>
      <c r="O1457" s="176" t="str">
        <f>IF(ISBLANK(INDEX('Policy Characteristics'!I:I,MATCH($C1457,'Policy Characteristics'!$C:$C,0))),"",INDEX('Policy Characteristics'!I:I,MATCH($C1457,'Policy Characteristics'!$C:$C,0)))</f>
        <v>% reduction in energy use</v>
      </c>
      <c r="P1457" s="176" t="str">
        <f>IF(ISBLANK(INDEX('Policy Characteristics'!J:J,MATCH($C1457,'Policy Characteristics'!$C:$C,0))),"",INDEX('Policy Characteristics'!J:J,MATCH($C1457,'Policy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7" s="176" t="str">
        <f>IF(ISBLANK(INDEX('Policy Characteristics'!K:K,MATCH($C1457,'Policy Characteristics'!$C:$C,0))),"",INDEX('Policy Characteristics'!K:K,MATCH($C1457,'Policy Characteristics'!$C:$C,0)))</f>
        <v>industry-ag-main.html#eff-stds</v>
      </c>
      <c r="R1457" s="176" t="str">
        <f>IF(ISBLANK(INDEX('Policy Characteristics'!L:L,MATCH($C1457,'Policy Characteristics'!$C:$C,0))),"",INDEX('Policy Characteristics'!L:L,MATCH($C1457,'Policy Characteristics'!$C:$C,0)))</f>
        <v>industry-energy-efficiency-standards.html</v>
      </c>
    </row>
    <row r="1458" spans="1:18" s="4" customFormat="1" x14ac:dyDescent="0.25">
      <c r="A1458" s="176" t="str">
        <f>IF(ISBLANK(INDEX('Policy Characteristics'!A:A,MATCH($C1458,'Policy Characteristics'!$C:$C,0))),"",INDEX('Policy Characteristics'!A:A,MATCH($C1458,'Policy Characteristics'!$C:$C,0)))</f>
        <v>Industry</v>
      </c>
      <c r="B1458" s="184" t="str">
        <f>IF(ISBLANK(INDEX('Policy Characteristics'!B:B,MATCH($C1458,'Policy Characteristics'!$C:$C,0))),"",INDEX('Policy Characteristics'!B:B,MATCH($C1458,'Policy Characteristics'!$C:$C,0)))</f>
        <v>Industry Energy Efficiency Standards</v>
      </c>
      <c r="C1458" s="176" t="str">
        <f t="shared" si="50"/>
        <v>Percentage Improvement in Eqpt Efficiency Standards above BAU</v>
      </c>
      <c r="D1458" s="6" t="s">
        <v>1948</v>
      </c>
      <c r="E1458" s="47" t="s">
        <v>1581</v>
      </c>
      <c r="F1458" t="s">
        <v>1910</v>
      </c>
      <c r="G1458" s="47" t="s">
        <v>1586</v>
      </c>
      <c r="H1458" s="44">
        <v>1127</v>
      </c>
      <c r="I1458" s="197" t="s">
        <v>44</v>
      </c>
      <c r="J1458" s="177" t="str">
        <f>IF(ISBLANK(INDEX('Policy Characteristics'!D:D,MATCH($C1458,'Policy Characteristics'!$C:$C,0))),"",INDEX('Policy Characteristics'!D:D,MATCH($C1458,'Policy Characteristics'!$C:$C,0)))</f>
        <v>Industry Energy Efficiency Standards</v>
      </c>
      <c r="K1458" s="176" t="str">
        <f>IF(ISBLANK(INDEX('Policy Characteristics'!E:E,MATCH($C1458,'Policy Characteristics'!$C:$C,0))),"",INDEX('Policy Characteristics'!E:E,MATCH($C1458,'Policy Characteristics'!$C:$C,0)))</f>
        <v>indst efficiency standards</v>
      </c>
      <c r="L1458" s="176">
        <f>IF(ISBLANK(INDEX('Policy Characteristics'!F:F,MATCH($C1458,'Policy Characteristics'!$C:$C,0))),"",INDEX('Policy Characteristics'!F:F,MATCH($C1458,'Policy Characteristics'!$C:$C,0)))</f>
        <v>0</v>
      </c>
      <c r="M1458" s="176">
        <f>IF(ISBLANK(INDEX('Policy Characteristics'!G:G,MATCH($C1458,'Policy Characteristics'!$C:$C,0))),"",INDEX('Policy Characteristics'!G:G,MATCH($C1458,'Policy Characteristics'!$C:$C,0)))</f>
        <v>0.25</v>
      </c>
      <c r="N1458" s="176">
        <f>IF(ISBLANK(INDEX('Policy Characteristics'!H:H,MATCH($C1458,'Policy Characteristics'!$C:$C,0))),"",INDEX('Policy Characteristics'!H:H,MATCH($C1458,'Policy Characteristics'!$C:$C,0)))</f>
        <v>0.01</v>
      </c>
      <c r="O1458" s="176" t="str">
        <f>IF(ISBLANK(INDEX('Policy Characteristics'!I:I,MATCH($C1458,'Policy Characteristics'!$C:$C,0))),"",INDEX('Policy Characteristics'!I:I,MATCH($C1458,'Policy Characteristics'!$C:$C,0)))</f>
        <v>% reduction in energy use</v>
      </c>
      <c r="P1458" s="176" t="str">
        <f>IF(ISBLANK(INDEX('Policy Characteristics'!J:J,MATCH($C1458,'Policy Characteristics'!$C:$C,0))),"",INDEX('Policy Characteristics'!J:J,MATCH($C1458,'Policy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8" s="176" t="str">
        <f>IF(ISBLANK(INDEX('Policy Characteristics'!K:K,MATCH($C1458,'Policy Characteristics'!$C:$C,0))),"",INDEX('Policy Characteristics'!K:K,MATCH($C1458,'Policy Characteristics'!$C:$C,0)))</f>
        <v>industry-ag-main.html#eff-stds</v>
      </c>
      <c r="R1458" s="176" t="str">
        <f>IF(ISBLANK(INDEX('Policy Characteristics'!L:L,MATCH($C1458,'Policy Characteristics'!$C:$C,0))),"",INDEX('Policy Characteristics'!L:L,MATCH($C1458,'Policy Characteristics'!$C:$C,0)))</f>
        <v>industry-energy-efficiency-standards.html</v>
      </c>
    </row>
    <row r="1459" spans="1:18" s="4" customFormat="1" x14ac:dyDescent="0.25">
      <c r="A1459" s="176" t="str">
        <f>IF(ISBLANK(INDEX('Policy Characteristics'!A:A,MATCH($C1459,'Policy Characteristics'!$C:$C,0))),"",INDEX('Policy Characteristics'!A:A,MATCH($C1459,'Policy Characteristics'!$C:$C,0)))</f>
        <v>Industry</v>
      </c>
      <c r="B1459" s="184" t="str">
        <f>IF(ISBLANK(INDEX('Policy Characteristics'!B:B,MATCH($C1459,'Policy Characteristics'!$C:$C,0))),"",INDEX('Policy Characteristics'!B:B,MATCH($C1459,'Policy Characteristics'!$C:$C,0)))</f>
        <v>Industry Energy Efficiency Standards</v>
      </c>
      <c r="C1459" s="176" t="str">
        <f t="shared" si="50"/>
        <v>Percentage Improvement in Eqpt Efficiency Standards above BAU</v>
      </c>
      <c r="D1459" s="6" t="s">
        <v>1949</v>
      </c>
      <c r="E1459" s="47" t="s">
        <v>1280</v>
      </c>
      <c r="F1459" t="s">
        <v>1911</v>
      </c>
      <c r="G1459" s="47" t="s">
        <v>1286</v>
      </c>
      <c r="H1459" s="44">
        <v>1128</v>
      </c>
      <c r="I1459" s="198" t="s">
        <v>44</v>
      </c>
      <c r="J1459" s="177" t="str">
        <f>IF(ISBLANK(INDEX('Policy Characteristics'!D:D,MATCH($C1459,'Policy Characteristics'!$C:$C,0))),"",INDEX('Policy Characteristics'!D:D,MATCH($C1459,'Policy Characteristics'!$C:$C,0)))</f>
        <v>Industry Energy Efficiency Standards</v>
      </c>
      <c r="K1459" s="176" t="str">
        <f>IF(ISBLANK(INDEX('Policy Characteristics'!E:E,MATCH($C1459,'Policy Characteristics'!$C:$C,0))),"",INDEX('Policy Characteristics'!E:E,MATCH($C1459,'Policy Characteristics'!$C:$C,0)))</f>
        <v>indst efficiency standards</v>
      </c>
      <c r="L1459" s="176">
        <f>IF(ISBLANK(INDEX('Policy Characteristics'!F:F,MATCH($C1459,'Policy Characteristics'!$C:$C,0))),"",INDEX('Policy Characteristics'!F:F,MATCH($C1459,'Policy Characteristics'!$C:$C,0)))</f>
        <v>0</v>
      </c>
      <c r="M1459" s="176">
        <f>IF(ISBLANK(INDEX('Policy Characteristics'!G:G,MATCH($C1459,'Policy Characteristics'!$C:$C,0))),"",INDEX('Policy Characteristics'!G:G,MATCH($C1459,'Policy Characteristics'!$C:$C,0)))</f>
        <v>0.25</v>
      </c>
      <c r="N1459" s="176">
        <f>IF(ISBLANK(INDEX('Policy Characteristics'!H:H,MATCH($C1459,'Policy Characteristics'!$C:$C,0))),"",INDEX('Policy Characteristics'!H:H,MATCH($C1459,'Policy Characteristics'!$C:$C,0)))</f>
        <v>0.01</v>
      </c>
      <c r="O1459" s="176" t="str">
        <f>IF(ISBLANK(INDEX('Policy Characteristics'!I:I,MATCH($C1459,'Policy Characteristics'!$C:$C,0))),"",INDEX('Policy Characteristics'!I:I,MATCH($C1459,'Policy Characteristics'!$C:$C,0)))</f>
        <v>% reduction in energy use</v>
      </c>
      <c r="P1459" s="176" t="str">
        <f>IF(ISBLANK(INDEX('Policy Characteristics'!J:J,MATCH($C1459,'Policy Characteristics'!$C:$C,0))),"",INDEX('Policy Characteristics'!J:J,MATCH($C1459,'Policy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9" s="176" t="str">
        <f>IF(ISBLANK(INDEX('Policy Characteristics'!K:K,MATCH($C1459,'Policy Characteristics'!$C:$C,0))),"",INDEX('Policy Characteristics'!K:K,MATCH($C1459,'Policy Characteristics'!$C:$C,0)))</f>
        <v>industry-ag-main.html#eff-stds</v>
      </c>
      <c r="R1459" s="176" t="str">
        <f>IF(ISBLANK(INDEX('Policy Characteristics'!L:L,MATCH($C1459,'Policy Characteristics'!$C:$C,0))),"",INDEX('Policy Characteristics'!L:L,MATCH($C1459,'Policy Characteristics'!$C:$C,0)))</f>
        <v>industry-energy-efficiency-standards.html</v>
      </c>
    </row>
    <row r="1460" spans="1:18" s="4" customFormat="1" x14ac:dyDescent="0.25">
      <c r="A1460" s="176" t="str">
        <f>IF(ISBLANK(INDEX('Policy Characteristics'!A:A,MATCH($C1460,'Policy Characteristics'!$C:$C,0))),"",INDEX('Policy Characteristics'!A:A,MATCH($C1460,'Policy Characteristics'!$C:$C,0)))</f>
        <v>Industry</v>
      </c>
      <c r="B1460" s="184" t="str">
        <f>IF(ISBLANK(INDEX('Policy Characteristics'!B:B,MATCH($C1460,'Policy Characteristics'!$C:$C,0))),"",INDEX('Policy Characteristics'!B:B,MATCH($C1460,'Policy Characteristics'!$C:$C,0)))</f>
        <v>Industry Energy Efficiency Standards</v>
      </c>
      <c r="C1460" s="176" t="str">
        <f t="shared" si="50"/>
        <v>Percentage Improvement in Eqpt Efficiency Standards above BAU</v>
      </c>
      <c r="D1460" s="6" t="s">
        <v>1949</v>
      </c>
      <c r="E1460" s="47" t="s">
        <v>1281</v>
      </c>
      <c r="F1460" t="s">
        <v>1911</v>
      </c>
      <c r="G1460" s="47" t="s">
        <v>1289</v>
      </c>
      <c r="H1460" s="44">
        <v>1129</v>
      </c>
      <c r="I1460" s="197" t="s">
        <v>44</v>
      </c>
      <c r="J1460" s="177" t="str">
        <f>IF(ISBLANK(INDEX('Policy Characteristics'!D:D,MATCH($C1460,'Policy Characteristics'!$C:$C,0))),"",INDEX('Policy Characteristics'!D:D,MATCH($C1460,'Policy Characteristics'!$C:$C,0)))</f>
        <v>Industry Energy Efficiency Standards</v>
      </c>
      <c r="K1460" s="176" t="str">
        <f>IF(ISBLANK(INDEX('Policy Characteristics'!E:E,MATCH($C1460,'Policy Characteristics'!$C:$C,0))),"",INDEX('Policy Characteristics'!E:E,MATCH($C1460,'Policy Characteristics'!$C:$C,0)))</f>
        <v>indst efficiency standards</v>
      </c>
      <c r="L1460" s="176">
        <f>IF(ISBLANK(INDEX('Policy Characteristics'!F:F,MATCH($C1460,'Policy Characteristics'!$C:$C,0))),"",INDEX('Policy Characteristics'!F:F,MATCH($C1460,'Policy Characteristics'!$C:$C,0)))</f>
        <v>0</v>
      </c>
      <c r="M1460" s="176">
        <f>IF(ISBLANK(INDEX('Policy Characteristics'!G:G,MATCH($C1460,'Policy Characteristics'!$C:$C,0))),"",INDEX('Policy Characteristics'!G:G,MATCH($C1460,'Policy Characteristics'!$C:$C,0)))</f>
        <v>0.25</v>
      </c>
      <c r="N1460" s="176">
        <f>IF(ISBLANK(INDEX('Policy Characteristics'!H:H,MATCH($C1460,'Policy Characteristics'!$C:$C,0))),"",INDEX('Policy Characteristics'!H:H,MATCH($C1460,'Policy Characteristics'!$C:$C,0)))</f>
        <v>0.01</v>
      </c>
      <c r="O1460" s="176" t="str">
        <f>IF(ISBLANK(INDEX('Policy Characteristics'!I:I,MATCH($C1460,'Policy Characteristics'!$C:$C,0))),"",INDEX('Policy Characteristics'!I:I,MATCH($C1460,'Policy Characteristics'!$C:$C,0)))</f>
        <v>% reduction in energy use</v>
      </c>
      <c r="P1460" s="176" t="str">
        <f>IF(ISBLANK(INDEX('Policy Characteristics'!J:J,MATCH($C1460,'Policy Characteristics'!$C:$C,0))),"",INDEX('Policy Characteristics'!J:J,MATCH($C1460,'Policy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0" s="176" t="str">
        <f>IF(ISBLANK(INDEX('Policy Characteristics'!K:K,MATCH($C1460,'Policy Characteristics'!$C:$C,0))),"",INDEX('Policy Characteristics'!K:K,MATCH($C1460,'Policy Characteristics'!$C:$C,0)))</f>
        <v>industry-ag-main.html#eff-stds</v>
      </c>
      <c r="R1460" s="176" t="str">
        <f>IF(ISBLANK(INDEX('Policy Characteristics'!L:L,MATCH($C1460,'Policy Characteristics'!$C:$C,0))),"",INDEX('Policy Characteristics'!L:L,MATCH($C1460,'Policy Characteristics'!$C:$C,0)))</f>
        <v>industry-energy-efficiency-standards.html</v>
      </c>
    </row>
    <row r="1461" spans="1:18" s="4" customFormat="1" x14ac:dyDescent="0.25">
      <c r="A1461" s="176" t="str">
        <f>IF(ISBLANK(INDEX('Policy Characteristics'!A:A,MATCH($C1461,'Policy Characteristics'!$C:$C,0))),"",INDEX('Policy Characteristics'!A:A,MATCH($C1461,'Policy Characteristics'!$C:$C,0)))</f>
        <v>Industry</v>
      </c>
      <c r="B1461" s="184" t="str">
        <f>IF(ISBLANK(INDEX('Policy Characteristics'!B:B,MATCH($C1461,'Policy Characteristics'!$C:$C,0))),"",INDEX('Policy Characteristics'!B:B,MATCH($C1461,'Policy Characteristics'!$C:$C,0)))</f>
        <v>Industry Energy Efficiency Standards</v>
      </c>
      <c r="C1461" s="176" t="str">
        <f t="shared" si="50"/>
        <v>Percentage Improvement in Eqpt Efficiency Standards above BAU</v>
      </c>
      <c r="D1461" s="6" t="s">
        <v>1949</v>
      </c>
      <c r="E1461" s="47" t="s">
        <v>1282</v>
      </c>
      <c r="F1461" t="s">
        <v>1911</v>
      </c>
      <c r="G1461" s="47" t="s">
        <v>1290</v>
      </c>
      <c r="H1461" s="44">
        <v>1130</v>
      </c>
      <c r="I1461" s="198" t="s">
        <v>44</v>
      </c>
      <c r="J1461" s="177" t="str">
        <f>IF(ISBLANK(INDEX('Policy Characteristics'!D:D,MATCH($C1461,'Policy Characteristics'!$C:$C,0))),"",INDEX('Policy Characteristics'!D:D,MATCH($C1461,'Policy Characteristics'!$C:$C,0)))</f>
        <v>Industry Energy Efficiency Standards</v>
      </c>
      <c r="K1461" s="176" t="str">
        <f>IF(ISBLANK(INDEX('Policy Characteristics'!E:E,MATCH($C1461,'Policy Characteristics'!$C:$C,0))),"",INDEX('Policy Characteristics'!E:E,MATCH($C1461,'Policy Characteristics'!$C:$C,0)))</f>
        <v>indst efficiency standards</v>
      </c>
      <c r="L1461" s="176">
        <f>IF(ISBLANK(INDEX('Policy Characteristics'!F:F,MATCH($C1461,'Policy Characteristics'!$C:$C,0))),"",INDEX('Policy Characteristics'!F:F,MATCH($C1461,'Policy Characteristics'!$C:$C,0)))</f>
        <v>0</v>
      </c>
      <c r="M1461" s="176">
        <f>IF(ISBLANK(INDEX('Policy Characteristics'!G:G,MATCH($C1461,'Policy Characteristics'!$C:$C,0))),"",INDEX('Policy Characteristics'!G:G,MATCH($C1461,'Policy Characteristics'!$C:$C,0)))</f>
        <v>0.25</v>
      </c>
      <c r="N1461" s="176">
        <f>IF(ISBLANK(INDEX('Policy Characteristics'!H:H,MATCH($C1461,'Policy Characteristics'!$C:$C,0))),"",INDEX('Policy Characteristics'!H:H,MATCH($C1461,'Policy Characteristics'!$C:$C,0)))</f>
        <v>0.01</v>
      </c>
      <c r="O1461" s="176" t="str">
        <f>IF(ISBLANK(INDEX('Policy Characteristics'!I:I,MATCH($C1461,'Policy Characteristics'!$C:$C,0))),"",INDEX('Policy Characteristics'!I:I,MATCH($C1461,'Policy Characteristics'!$C:$C,0)))</f>
        <v>% reduction in energy use</v>
      </c>
      <c r="P1461" s="176" t="str">
        <f>IF(ISBLANK(INDEX('Policy Characteristics'!J:J,MATCH($C1461,'Policy Characteristics'!$C:$C,0))),"",INDEX('Policy Characteristics'!J:J,MATCH($C1461,'Policy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1" s="176" t="str">
        <f>IF(ISBLANK(INDEX('Policy Characteristics'!K:K,MATCH($C1461,'Policy Characteristics'!$C:$C,0))),"",INDEX('Policy Characteristics'!K:K,MATCH($C1461,'Policy Characteristics'!$C:$C,0)))</f>
        <v>industry-ag-main.html#eff-stds</v>
      </c>
      <c r="R1461" s="176" t="str">
        <f>IF(ISBLANK(INDEX('Policy Characteristics'!L:L,MATCH($C1461,'Policy Characteristics'!$C:$C,0))),"",INDEX('Policy Characteristics'!L:L,MATCH($C1461,'Policy Characteristics'!$C:$C,0)))</f>
        <v>industry-energy-efficiency-standards.html</v>
      </c>
    </row>
    <row r="1462" spans="1:18" s="4" customFormat="1" x14ac:dyDescent="0.25">
      <c r="A1462" s="176" t="str">
        <f>IF(ISBLANK(INDEX('Policy Characteristics'!A:A,MATCH($C1462,'Policy Characteristics'!$C:$C,0))),"",INDEX('Policy Characteristics'!A:A,MATCH($C1462,'Policy Characteristics'!$C:$C,0)))</f>
        <v>Industry</v>
      </c>
      <c r="B1462" s="184" t="str">
        <f>IF(ISBLANK(INDEX('Policy Characteristics'!B:B,MATCH($C1462,'Policy Characteristics'!$C:$C,0))),"",INDEX('Policy Characteristics'!B:B,MATCH($C1462,'Policy Characteristics'!$C:$C,0)))</f>
        <v>Industry Energy Efficiency Standards</v>
      </c>
      <c r="C1462" s="176" t="str">
        <f t="shared" si="50"/>
        <v>Percentage Improvement in Eqpt Efficiency Standards above BAU</v>
      </c>
      <c r="D1462" s="6" t="s">
        <v>1949</v>
      </c>
      <c r="E1462" s="47" t="s">
        <v>1283</v>
      </c>
      <c r="F1462" t="s">
        <v>1911</v>
      </c>
      <c r="G1462" s="47" t="s">
        <v>1287</v>
      </c>
      <c r="H1462" s="44">
        <v>1131</v>
      </c>
      <c r="I1462" s="197" t="s">
        <v>44</v>
      </c>
      <c r="J1462" s="177" t="str">
        <f>IF(ISBLANK(INDEX('Policy Characteristics'!D:D,MATCH($C1462,'Policy Characteristics'!$C:$C,0))),"",INDEX('Policy Characteristics'!D:D,MATCH($C1462,'Policy Characteristics'!$C:$C,0)))</f>
        <v>Industry Energy Efficiency Standards</v>
      </c>
      <c r="K1462" s="176" t="str">
        <f>IF(ISBLANK(INDEX('Policy Characteristics'!E:E,MATCH($C1462,'Policy Characteristics'!$C:$C,0))),"",INDEX('Policy Characteristics'!E:E,MATCH($C1462,'Policy Characteristics'!$C:$C,0)))</f>
        <v>indst efficiency standards</v>
      </c>
      <c r="L1462" s="176">
        <f>IF(ISBLANK(INDEX('Policy Characteristics'!F:F,MATCH($C1462,'Policy Characteristics'!$C:$C,0))),"",INDEX('Policy Characteristics'!F:F,MATCH($C1462,'Policy Characteristics'!$C:$C,0)))</f>
        <v>0</v>
      </c>
      <c r="M1462" s="176">
        <f>IF(ISBLANK(INDEX('Policy Characteristics'!G:G,MATCH($C1462,'Policy Characteristics'!$C:$C,0))),"",INDEX('Policy Characteristics'!G:G,MATCH($C1462,'Policy Characteristics'!$C:$C,0)))</f>
        <v>0.25</v>
      </c>
      <c r="N1462" s="176">
        <f>IF(ISBLANK(INDEX('Policy Characteristics'!H:H,MATCH($C1462,'Policy Characteristics'!$C:$C,0))),"",INDEX('Policy Characteristics'!H:H,MATCH($C1462,'Policy Characteristics'!$C:$C,0)))</f>
        <v>0.01</v>
      </c>
      <c r="O1462" s="176" t="str">
        <f>IF(ISBLANK(INDEX('Policy Characteristics'!I:I,MATCH($C1462,'Policy Characteristics'!$C:$C,0))),"",INDEX('Policy Characteristics'!I:I,MATCH($C1462,'Policy Characteristics'!$C:$C,0)))</f>
        <v>% reduction in energy use</v>
      </c>
      <c r="P1462" s="176" t="str">
        <f>IF(ISBLANK(INDEX('Policy Characteristics'!J:J,MATCH($C1462,'Policy Characteristics'!$C:$C,0))),"",INDEX('Policy Characteristics'!J:J,MATCH($C1462,'Policy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2" s="176" t="str">
        <f>IF(ISBLANK(INDEX('Policy Characteristics'!K:K,MATCH($C1462,'Policy Characteristics'!$C:$C,0))),"",INDEX('Policy Characteristics'!K:K,MATCH($C1462,'Policy Characteristics'!$C:$C,0)))</f>
        <v>industry-ag-main.html#eff-stds</v>
      </c>
      <c r="R1462" s="176" t="str">
        <f>IF(ISBLANK(INDEX('Policy Characteristics'!L:L,MATCH($C1462,'Policy Characteristics'!$C:$C,0))),"",INDEX('Policy Characteristics'!L:L,MATCH($C1462,'Policy Characteristics'!$C:$C,0)))</f>
        <v>industry-energy-efficiency-standards.html</v>
      </c>
    </row>
    <row r="1463" spans="1:18" s="4" customFormat="1" x14ac:dyDescent="0.25">
      <c r="A1463" s="176" t="str">
        <f>IF(ISBLANK(INDEX('Policy Characteristics'!A:A,MATCH($C1463,'Policy Characteristics'!$C:$C,0))),"",INDEX('Policy Characteristics'!A:A,MATCH($C1463,'Policy Characteristics'!$C:$C,0)))</f>
        <v>Industry</v>
      </c>
      <c r="B1463" s="184" t="str">
        <f>IF(ISBLANK(INDEX('Policy Characteristics'!B:B,MATCH($C1463,'Policy Characteristics'!$C:$C,0))),"",INDEX('Policy Characteristics'!B:B,MATCH($C1463,'Policy Characteristics'!$C:$C,0)))</f>
        <v>Industry Energy Efficiency Standards</v>
      </c>
      <c r="C1463" s="176" t="str">
        <f t="shared" si="50"/>
        <v>Percentage Improvement in Eqpt Efficiency Standards above BAU</v>
      </c>
      <c r="D1463" s="6" t="s">
        <v>1949</v>
      </c>
      <c r="E1463" s="47" t="s">
        <v>1284</v>
      </c>
      <c r="F1463" t="s">
        <v>1911</v>
      </c>
      <c r="G1463" s="47" t="s">
        <v>1288</v>
      </c>
      <c r="H1463" s="44">
        <v>1132</v>
      </c>
      <c r="I1463" s="198" t="s">
        <v>44</v>
      </c>
      <c r="J1463" s="177" t="str">
        <f>IF(ISBLANK(INDEX('Policy Characteristics'!D:D,MATCH($C1463,'Policy Characteristics'!$C:$C,0))),"",INDEX('Policy Characteristics'!D:D,MATCH($C1463,'Policy Characteristics'!$C:$C,0)))</f>
        <v>Industry Energy Efficiency Standards</v>
      </c>
      <c r="K1463" s="176" t="str">
        <f>IF(ISBLANK(INDEX('Policy Characteristics'!E:E,MATCH($C1463,'Policy Characteristics'!$C:$C,0))),"",INDEX('Policy Characteristics'!E:E,MATCH($C1463,'Policy Characteristics'!$C:$C,0)))</f>
        <v>indst efficiency standards</v>
      </c>
      <c r="L1463" s="176">
        <f>IF(ISBLANK(INDEX('Policy Characteristics'!F:F,MATCH($C1463,'Policy Characteristics'!$C:$C,0))),"",INDEX('Policy Characteristics'!F:F,MATCH($C1463,'Policy Characteristics'!$C:$C,0)))</f>
        <v>0</v>
      </c>
      <c r="M1463" s="176">
        <f>IF(ISBLANK(INDEX('Policy Characteristics'!G:G,MATCH($C1463,'Policy Characteristics'!$C:$C,0))),"",INDEX('Policy Characteristics'!G:G,MATCH($C1463,'Policy Characteristics'!$C:$C,0)))</f>
        <v>0.25</v>
      </c>
      <c r="N1463" s="176">
        <f>IF(ISBLANK(INDEX('Policy Characteristics'!H:H,MATCH($C1463,'Policy Characteristics'!$C:$C,0))),"",INDEX('Policy Characteristics'!H:H,MATCH($C1463,'Policy Characteristics'!$C:$C,0)))</f>
        <v>0.01</v>
      </c>
      <c r="O1463" s="176" t="str">
        <f>IF(ISBLANK(INDEX('Policy Characteristics'!I:I,MATCH($C1463,'Policy Characteristics'!$C:$C,0))),"",INDEX('Policy Characteristics'!I:I,MATCH($C1463,'Policy Characteristics'!$C:$C,0)))</f>
        <v>% reduction in energy use</v>
      </c>
      <c r="P1463" s="176" t="str">
        <f>IF(ISBLANK(INDEX('Policy Characteristics'!J:J,MATCH($C1463,'Policy Characteristics'!$C:$C,0))),"",INDEX('Policy Characteristics'!J:J,MATCH($C1463,'Policy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3" s="176" t="str">
        <f>IF(ISBLANK(INDEX('Policy Characteristics'!K:K,MATCH($C1463,'Policy Characteristics'!$C:$C,0))),"",INDEX('Policy Characteristics'!K:K,MATCH($C1463,'Policy Characteristics'!$C:$C,0)))</f>
        <v>industry-ag-main.html#eff-stds</v>
      </c>
      <c r="R1463" s="176" t="str">
        <f>IF(ISBLANK(INDEX('Policy Characteristics'!L:L,MATCH($C1463,'Policy Characteristics'!$C:$C,0))),"",INDEX('Policy Characteristics'!L:L,MATCH($C1463,'Policy Characteristics'!$C:$C,0)))</f>
        <v>industry-energy-efficiency-standards.html</v>
      </c>
    </row>
    <row r="1464" spans="1:18" s="4" customFormat="1" x14ac:dyDescent="0.25">
      <c r="A1464" s="176" t="str">
        <f>IF(ISBLANK(INDEX('Policy Characteristics'!A:A,MATCH($C1464,'Policy Characteristics'!$C:$C,0))),"",INDEX('Policy Characteristics'!A:A,MATCH($C1464,'Policy Characteristics'!$C:$C,0)))</f>
        <v>Industry</v>
      </c>
      <c r="B1464" s="184" t="str">
        <f>IF(ISBLANK(INDEX('Policy Characteristics'!B:B,MATCH($C1464,'Policy Characteristics'!$C:$C,0))),"",INDEX('Policy Characteristics'!B:B,MATCH($C1464,'Policy Characteristics'!$C:$C,0)))</f>
        <v>Industry Energy Efficiency Standards</v>
      </c>
      <c r="C1464" s="176" t="str">
        <f t="shared" si="50"/>
        <v>Percentage Improvement in Eqpt Efficiency Standards above BAU</v>
      </c>
      <c r="D1464" s="6" t="s">
        <v>1949</v>
      </c>
      <c r="E1464" s="47" t="s">
        <v>1285</v>
      </c>
      <c r="F1464" t="s">
        <v>1911</v>
      </c>
      <c r="G1464" s="47" t="s">
        <v>1291</v>
      </c>
      <c r="H1464" s="44">
        <v>1133</v>
      </c>
      <c r="I1464" s="197" t="s">
        <v>44</v>
      </c>
      <c r="J1464" s="177" t="str">
        <f>IF(ISBLANK(INDEX('Policy Characteristics'!D:D,MATCH($C1464,'Policy Characteristics'!$C:$C,0))),"",INDEX('Policy Characteristics'!D:D,MATCH($C1464,'Policy Characteristics'!$C:$C,0)))</f>
        <v>Industry Energy Efficiency Standards</v>
      </c>
      <c r="K1464" s="176" t="str">
        <f>IF(ISBLANK(INDEX('Policy Characteristics'!E:E,MATCH($C1464,'Policy Characteristics'!$C:$C,0))),"",INDEX('Policy Characteristics'!E:E,MATCH($C1464,'Policy Characteristics'!$C:$C,0)))</f>
        <v>indst efficiency standards</v>
      </c>
      <c r="L1464" s="176">
        <f>IF(ISBLANK(INDEX('Policy Characteristics'!F:F,MATCH($C1464,'Policy Characteristics'!$C:$C,0))),"",INDEX('Policy Characteristics'!F:F,MATCH($C1464,'Policy Characteristics'!$C:$C,0)))</f>
        <v>0</v>
      </c>
      <c r="M1464" s="176">
        <f>IF(ISBLANK(INDEX('Policy Characteristics'!G:G,MATCH($C1464,'Policy Characteristics'!$C:$C,0))),"",INDEX('Policy Characteristics'!G:G,MATCH($C1464,'Policy Characteristics'!$C:$C,0)))</f>
        <v>0.25</v>
      </c>
      <c r="N1464" s="176">
        <f>IF(ISBLANK(INDEX('Policy Characteristics'!H:H,MATCH($C1464,'Policy Characteristics'!$C:$C,0))),"",INDEX('Policy Characteristics'!H:H,MATCH($C1464,'Policy Characteristics'!$C:$C,0)))</f>
        <v>0.01</v>
      </c>
      <c r="O1464" s="176" t="str">
        <f>IF(ISBLANK(INDEX('Policy Characteristics'!I:I,MATCH($C1464,'Policy Characteristics'!$C:$C,0))),"",INDEX('Policy Characteristics'!I:I,MATCH($C1464,'Policy Characteristics'!$C:$C,0)))</f>
        <v>% reduction in energy use</v>
      </c>
      <c r="P1464" s="176" t="str">
        <f>IF(ISBLANK(INDEX('Policy Characteristics'!J:J,MATCH($C1464,'Policy Characteristics'!$C:$C,0))),"",INDEX('Policy Characteristics'!J:J,MATCH($C1464,'Policy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4" s="176" t="str">
        <f>IF(ISBLANK(INDEX('Policy Characteristics'!K:K,MATCH($C1464,'Policy Characteristics'!$C:$C,0))),"",INDEX('Policy Characteristics'!K:K,MATCH($C1464,'Policy Characteristics'!$C:$C,0)))</f>
        <v>industry-ag-main.html#eff-stds</v>
      </c>
      <c r="R1464" s="176" t="str">
        <f>IF(ISBLANK(INDEX('Policy Characteristics'!L:L,MATCH($C1464,'Policy Characteristics'!$C:$C,0))),"",INDEX('Policy Characteristics'!L:L,MATCH($C1464,'Policy Characteristics'!$C:$C,0)))</f>
        <v>industry-energy-efficiency-standards.html</v>
      </c>
    </row>
    <row r="1465" spans="1:18" s="4" customFormat="1" x14ac:dyDescent="0.25">
      <c r="A1465" s="176" t="str">
        <f>IF(ISBLANK(INDEX('Policy Characteristics'!A:A,MATCH($C1465,'Policy Characteristics'!$C:$C,0))),"",INDEX('Policy Characteristics'!A:A,MATCH($C1465,'Policy Characteristics'!$C:$C,0)))</f>
        <v>Industry</v>
      </c>
      <c r="B1465" s="184" t="str">
        <f>IF(ISBLANK(INDEX('Policy Characteristics'!B:B,MATCH($C1465,'Policy Characteristics'!$C:$C,0))),"",INDEX('Policy Characteristics'!B:B,MATCH($C1465,'Policy Characteristics'!$C:$C,0)))</f>
        <v>Industry Energy Efficiency Standards</v>
      </c>
      <c r="C1465" s="176" t="str">
        <f t="shared" si="50"/>
        <v>Percentage Improvement in Eqpt Efficiency Standards above BAU</v>
      </c>
      <c r="D1465" s="6" t="s">
        <v>1949</v>
      </c>
      <c r="E1465" s="47" t="s">
        <v>1582</v>
      </c>
      <c r="F1465" t="s">
        <v>1911</v>
      </c>
      <c r="G1465" s="47" t="s">
        <v>1585</v>
      </c>
      <c r="H1465" s="44">
        <v>1134</v>
      </c>
      <c r="I1465" s="197" t="s">
        <v>44</v>
      </c>
      <c r="J1465" s="177" t="str">
        <f>IF(ISBLANK(INDEX('Policy Characteristics'!D:D,MATCH($C1465,'Policy Characteristics'!$C:$C,0))),"",INDEX('Policy Characteristics'!D:D,MATCH($C1465,'Policy Characteristics'!$C:$C,0)))</f>
        <v>Industry Energy Efficiency Standards</v>
      </c>
      <c r="K1465" s="176" t="str">
        <f>IF(ISBLANK(INDEX('Policy Characteristics'!E:E,MATCH($C1465,'Policy Characteristics'!$C:$C,0))),"",INDEX('Policy Characteristics'!E:E,MATCH($C1465,'Policy Characteristics'!$C:$C,0)))</f>
        <v>indst efficiency standards</v>
      </c>
      <c r="L1465" s="176">
        <f>IF(ISBLANK(INDEX('Policy Characteristics'!F:F,MATCH($C1465,'Policy Characteristics'!$C:$C,0))),"",INDEX('Policy Characteristics'!F:F,MATCH($C1465,'Policy Characteristics'!$C:$C,0)))</f>
        <v>0</v>
      </c>
      <c r="M1465" s="176">
        <f>IF(ISBLANK(INDEX('Policy Characteristics'!G:G,MATCH($C1465,'Policy Characteristics'!$C:$C,0))),"",INDEX('Policy Characteristics'!G:G,MATCH($C1465,'Policy Characteristics'!$C:$C,0)))</f>
        <v>0.25</v>
      </c>
      <c r="N1465" s="176">
        <f>IF(ISBLANK(INDEX('Policy Characteristics'!H:H,MATCH($C1465,'Policy Characteristics'!$C:$C,0))),"",INDEX('Policy Characteristics'!H:H,MATCH($C1465,'Policy Characteristics'!$C:$C,0)))</f>
        <v>0.01</v>
      </c>
      <c r="O1465" s="176" t="str">
        <f>IF(ISBLANK(INDEX('Policy Characteristics'!I:I,MATCH($C1465,'Policy Characteristics'!$C:$C,0))),"",INDEX('Policy Characteristics'!I:I,MATCH($C1465,'Policy Characteristics'!$C:$C,0)))</f>
        <v>% reduction in energy use</v>
      </c>
      <c r="P1465" s="176" t="str">
        <f>IF(ISBLANK(INDEX('Policy Characteristics'!J:J,MATCH($C1465,'Policy Characteristics'!$C:$C,0))),"",INDEX('Policy Characteristics'!J:J,MATCH($C1465,'Policy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5" s="176" t="str">
        <f>IF(ISBLANK(INDEX('Policy Characteristics'!K:K,MATCH($C1465,'Policy Characteristics'!$C:$C,0))),"",INDEX('Policy Characteristics'!K:K,MATCH($C1465,'Policy Characteristics'!$C:$C,0)))</f>
        <v>industry-ag-main.html#eff-stds</v>
      </c>
      <c r="R1465" s="176" t="str">
        <f>IF(ISBLANK(INDEX('Policy Characteristics'!L:L,MATCH($C1465,'Policy Characteristics'!$C:$C,0))),"",INDEX('Policy Characteristics'!L:L,MATCH($C1465,'Policy Characteristics'!$C:$C,0)))</f>
        <v>industry-energy-efficiency-standards.html</v>
      </c>
    </row>
    <row r="1466" spans="1:18" s="4" customFormat="1" x14ac:dyDescent="0.25">
      <c r="A1466" s="176" t="str">
        <f>IF(ISBLANK(INDEX('Policy Characteristics'!A:A,MATCH($C1466,'Policy Characteristics'!$C:$C,0))),"",INDEX('Policy Characteristics'!A:A,MATCH($C1466,'Policy Characteristics'!$C:$C,0)))</f>
        <v>Industry</v>
      </c>
      <c r="B1466" s="184" t="str">
        <f>IF(ISBLANK(INDEX('Policy Characteristics'!B:B,MATCH($C1466,'Policy Characteristics'!$C:$C,0))),"",INDEX('Policy Characteristics'!B:B,MATCH($C1466,'Policy Characteristics'!$C:$C,0)))</f>
        <v>Industry Energy Efficiency Standards</v>
      </c>
      <c r="C1466" s="176" t="str">
        <f t="shared" si="50"/>
        <v>Percentage Improvement in Eqpt Efficiency Standards above BAU</v>
      </c>
      <c r="D1466" s="6" t="s">
        <v>1949</v>
      </c>
      <c r="E1466" s="47" t="s">
        <v>1583</v>
      </c>
      <c r="F1466" t="s">
        <v>1911</v>
      </c>
      <c r="G1466" s="47" t="s">
        <v>1587</v>
      </c>
      <c r="H1466" s="44">
        <v>1135</v>
      </c>
      <c r="I1466" s="197" t="s">
        <v>44</v>
      </c>
      <c r="J1466" s="177" t="str">
        <f>IF(ISBLANK(INDEX('Policy Characteristics'!D:D,MATCH($C1466,'Policy Characteristics'!$C:$C,0))),"",INDEX('Policy Characteristics'!D:D,MATCH($C1466,'Policy Characteristics'!$C:$C,0)))</f>
        <v>Industry Energy Efficiency Standards</v>
      </c>
      <c r="K1466" s="176" t="str">
        <f>IF(ISBLANK(INDEX('Policy Characteristics'!E:E,MATCH($C1466,'Policy Characteristics'!$C:$C,0))),"",INDEX('Policy Characteristics'!E:E,MATCH($C1466,'Policy Characteristics'!$C:$C,0)))</f>
        <v>indst efficiency standards</v>
      </c>
      <c r="L1466" s="176">
        <f>IF(ISBLANK(INDEX('Policy Characteristics'!F:F,MATCH($C1466,'Policy Characteristics'!$C:$C,0))),"",INDEX('Policy Characteristics'!F:F,MATCH($C1466,'Policy Characteristics'!$C:$C,0)))</f>
        <v>0</v>
      </c>
      <c r="M1466" s="176">
        <f>IF(ISBLANK(INDEX('Policy Characteristics'!G:G,MATCH($C1466,'Policy Characteristics'!$C:$C,0))),"",INDEX('Policy Characteristics'!G:G,MATCH($C1466,'Policy Characteristics'!$C:$C,0)))</f>
        <v>0.25</v>
      </c>
      <c r="N1466" s="176">
        <f>IF(ISBLANK(INDEX('Policy Characteristics'!H:H,MATCH($C1466,'Policy Characteristics'!$C:$C,0))),"",INDEX('Policy Characteristics'!H:H,MATCH($C1466,'Policy Characteristics'!$C:$C,0)))</f>
        <v>0.01</v>
      </c>
      <c r="O1466" s="176" t="str">
        <f>IF(ISBLANK(INDEX('Policy Characteristics'!I:I,MATCH($C1466,'Policy Characteristics'!$C:$C,0))),"",INDEX('Policy Characteristics'!I:I,MATCH($C1466,'Policy Characteristics'!$C:$C,0)))</f>
        <v>% reduction in energy use</v>
      </c>
      <c r="P1466" s="176" t="str">
        <f>IF(ISBLANK(INDEX('Policy Characteristics'!J:J,MATCH($C1466,'Policy Characteristics'!$C:$C,0))),"",INDEX('Policy Characteristics'!J:J,MATCH($C1466,'Policy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6" s="176" t="str">
        <f>IF(ISBLANK(INDEX('Policy Characteristics'!K:K,MATCH($C1466,'Policy Characteristics'!$C:$C,0))),"",INDEX('Policy Characteristics'!K:K,MATCH($C1466,'Policy Characteristics'!$C:$C,0)))</f>
        <v>industry-ag-main.html#eff-stds</v>
      </c>
      <c r="R1466" s="176" t="str">
        <f>IF(ISBLANK(INDEX('Policy Characteristics'!L:L,MATCH($C1466,'Policy Characteristics'!$C:$C,0))),"",INDEX('Policy Characteristics'!L:L,MATCH($C1466,'Policy Characteristics'!$C:$C,0)))</f>
        <v>industry-energy-efficiency-standards.html</v>
      </c>
    </row>
    <row r="1467" spans="1:18" s="4" customFormat="1" x14ac:dyDescent="0.25">
      <c r="A1467" s="176" t="str">
        <f>IF(ISBLANK(INDEX('Policy Characteristics'!A:A,MATCH($C1467,'Policy Characteristics'!$C:$C,0))),"",INDEX('Policy Characteristics'!A:A,MATCH($C1467,'Policy Characteristics'!$C:$C,0)))</f>
        <v>Industry</v>
      </c>
      <c r="B1467" s="184" t="str">
        <f>IF(ISBLANK(INDEX('Policy Characteristics'!B:B,MATCH($C1467,'Policy Characteristics'!$C:$C,0))),"",INDEX('Policy Characteristics'!B:B,MATCH($C1467,'Policy Characteristics'!$C:$C,0)))</f>
        <v>Industry Energy Efficiency Standards</v>
      </c>
      <c r="C1467" s="176" t="str">
        <f t="shared" si="50"/>
        <v>Percentage Improvement in Eqpt Efficiency Standards above BAU</v>
      </c>
      <c r="D1467" s="6" t="s">
        <v>1949</v>
      </c>
      <c r="E1467" s="47" t="s">
        <v>1584</v>
      </c>
      <c r="F1467" t="s">
        <v>1911</v>
      </c>
      <c r="G1467" s="47" t="s">
        <v>1588</v>
      </c>
      <c r="H1467" s="44">
        <v>1136</v>
      </c>
      <c r="I1467" s="198" t="s">
        <v>44</v>
      </c>
      <c r="J1467" s="177" t="str">
        <f>IF(ISBLANK(INDEX('Policy Characteristics'!D:D,MATCH($C1467,'Policy Characteristics'!$C:$C,0))),"",INDEX('Policy Characteristics'!D:D,MATCH($C1467,'Policy Characteristics'!$C:$C,0)))</f>
        <v>Industry Energy Efficiency Standards</v>
      </c>
      <c r="K1467" s="176" t="str">
        <f>IF(ISBLANK(INDEX('Policy Characteristics'!E:E,MATCH($C1467,'Policy Characteristics'!$C:$C,0))),"",INDEX('Policy Characteristics'!E:E,MATCH($C1467,'Policy Characteristics'!$C:$C,0)))</f>
        <v>indst efficiency standards</v>
      </c>
      <c r="L1467" s="176">
        <f>IF(ISBLANK(INDEX('Policy Characteristics'!F:F,MATCH($C1467,'Policy Characteristics'!$C:$C,0))),"",INDEX('Policy Characteristics'!F:F,MATCH($C1467,'Policy Characteristics'!$C:$C,0)))</f>
        <v>0</v>
      </c>
      <c r="M1467" s="176">
        <f>IF(ISBLANK(INDEX('Policy Characteristics'!G:G,MATCH($C1467,'Policy Characteristics'!$C:$C,0))),"",INDEX('Policy Characteristics'!G:G,MATCH($C1467,'Policy Characteristics'!$C:$C,0)))</f>
        <v>0.25</v>
      </c>
      <c r="N1467" s="176">
        <f>IF(ISBLANK(INDEX('Policy Characteristics'!H:H,MATCH($C1467,'Policy Characteristics'!$C:$C,0))),"",INDEX('Policy Characteristics'!H:H,MATCH($C1467,'Policy Characteristics'!$C:$C,0)))</f>
        <v>0.01</v>
      </c>
      <c r="O1467" s="176" t="str">
        <f>IF(ISBLANK(INDEX('Policy Characteristics'!I:I,MATCH($C1467,'Policy Characteristics'!$C:$C,0))),"",INDEX('Policy Characteristics'!I:I,MATCH($C1467,'Policy Characteristics'!$C:$C,0)))</f>
        <v>% reduction in energy use</v>
      </c>
      <c r="P1467" s="176" t="str">
        <f>IF(ISBLANK(INDEX('Policy Characteristics'!J:J,MATCH($C1467,'Policy Characteristics'!$C:$C,0))),"",INDEX('Policy Characteristics'!J:J,MATCH($C1467,'Policy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7" s="176" t="str">
        <f>IF(ISBLANK(INDEX('Policy Characteristics'!K:K,MATCH($C1467,'Policy Characteristics'!$C:$C,0))),"",INDEX('Policy Characteristics'!K:K,MATCH($C1467,'Policy Characteristics'!$C:$C,0)))</f>
        <v>industry-ag-main.html#eff-stds</v>
      </c>
      <c r="R1467" s="176" t="str">
        <f>IF(ISBLANK(INDEX('Policy Characteristics'!L:L,MATCH($C1467,'Policy Characteristics'!$C:$C,0))),"",INDEX('Policy Characteristics'!L:L,MATCH($C1467,'Policy Characteristics'!$C:$C,0)))</f>
        <v>industry-energy-efficiency-standards.html</v>
      </c>
    </row>
    <row r="1468" spans="1:18" s="4" customFormat="1" x14ac:dyDescent="0.25">
      <c r="A1468" s="176" t="str">
        <f>IF(ISBLANK(INDEX('Policy Characteristics'!A:A,MATCH($C1468,'Policy Characteristics'!$C:$C,0))),"",INDEX('Policy Characteristics'!A:A,MATCH($C1468,'Policy Characteristics'!$C:$C,0)))</f>
        <v>Industry</v>
      </c>
      <c r="B1468" s="184" t="str">
        <f>IF(ISBLANK(INDEX('Policy Characteristics'!B:B,MATCH($C1468,'Policy Characteristics'!$C:$C,0))),"",INDEX('Policy Characteristics'!B:B,MATCH($C1468,'Policy Characteristics'!$C:$C,0)))</f>
        <v>Industry Energy Efficiency Standards</v>
      </c>
      <c r="C1468" s="176" t="str">
        <f t="shared" si="50"/>
        <v>Percentage Improvement in Eqpt Efficiency Standards above BAU</v>
      </c>
      <c r="D1468" s="6" t="s">
        <v>1949</v>
      </c>
      <c r="E1468" s="47" t="s">
        <v>1581</v>
      </c>
      <c r="F1468" t="s">
        <v>1911</v>
      </c>
      <c r="G1468" s="47" t="s">
        <v>1586</v>
      </c>
      <c r="H1468" s="44">
        <v>1137</v>
      </c>
      <c r="I1468" s="197" t="s">
        <v>44</v>
      </c>
      <c r="J1468" s="177" t="str">
        <f>IF(ISBLANK(INDEX('Policy Characteristics'!D:D,MATCH($C1468,'Policy Characteristics'!$C:$C,0))),"",INDEX('Policy Characteristics'!D:D,MATCH($C1468,'Policy Characteristics'!$C:$C,0)))</f>
        <v>Industry Energy Efficiency Standards</v>
      </c>
      <c r="K1468" s="176" t="str">
        <f>IF(ISBLANK(INDEX('Policy Characteristics'!E:E,MATCH($C1468,'Policy Characteristics'!$C:$C,0))),"",INDEX('Policy Characteristics'!E:E,MATCH($C1468,'Policy Characteristics'!$C:$C,0)))</f>
        <v>indst efficiency standards</v>
      </c>
      <c r="L1468" s="176">
        <f>IF(ISBLANK(INDEX('Policy Characteristics'!F:F,MATCH($C1468,'Policy Characteristics'!$C:$C,0))),"",INDEX('Policy Characteristics'!F:F,MATCH($C1468,'Policy Characteristics'!$C:$C,0)))</f>
        <v>0</v>
      </c>
      <c r="M1468" s="176">
        <f>IF(ISBLANK(INDEX('Policy Characteristics'!G:G,MATCH($C1468,'Policy Characteristics'!$C:$C,0))),"",INDEX('Policy Characteristics'!G:G,MATCH($C1468,'Policy Characteristics'!$C:$C,0)))</f>
        <v>0.25</v>
      </c>
      <c r="N1468" s="176">
        <f>IF(ISBLANK(INDEX('Policy Characteristics'!H:H,MATCH($C1468,'Policy Characteristics'!$C:$C,0))),"",INDEX('Policy Characteristics'!H:H,MATCH($C1468,'Policy Characteristics'!$C:$C,0)))</f>
        <v>0.01</v>
      </c>
      <c r="O1468" s="176" t="str">
        <f>IF(ISBLANK(INDEX('Policy Characteristics'!I:I,MATCH($C1468,'Policy Characteristics'!$C:$C,0))),"",INDEX('Policy Characteristics'!I:I,MATCH($C1468,'Policy Characteristics'!$C:$C,0)))</f>
        <v>% reduction in energy use</v>
      </c>
      <c r="P1468" s="176" t="str">
        <f>IF(ISBLANK(INDEX('Policy Characteristics'!J:J,MATCH($C1468,'Policy Characteristics'!$C:$C,0))),"",INDEX('Policy Characteristics'!J:J,MATCH($C1468,'Policy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8" s="176" t="str">
        <f>IF(ISBLANK(INDEX('Policy Characteristics'!K:K,MATCH($C1468,'Policy Characteristics'!$C:$C,0))),"",INDEX('Policy Characteristics'!K:K,MATCH($C1468,'Policy Characteristics'!$C:$C,0)))</f>
        <v>industry-ag-main.html#eff-stds</v>
      </c>
      <c r="R1468" s="176" t="str">
        <f>IF(ISBLANK(INDEX('Policy Characteristics'!L:L,MATCH($C1468,'Policy Characteristics'!$C:$C,0))),"",INDEX('Policy Characteristics'!L:L,MATCH($C1468,'Policy Characteristics'!$C:$C,0)))</f>
        <v>industry-energy-efficiency-standards.html</v>
      </c>
    </row>
    <row r="1469" spans="1:18" s="4" customFormat="1" x14ac:dyDescent="0.25">
      <c r="A1469" s="176" t="str">
        <f>IF(ISBLANK(INDEX('Policy Characteristics'!A:A,MATCH($C1469,'Policy Characteristics'!$C:$C,0))),"",INDEX('Policy Characteristics'!A:A,MATCH($C1469,'Policy Characteristics'!$C:$C,0)))</f>
        <v>Industry</v>
      </c>
      <c r="B1469" s="184" t="str">
        <f>IF(ISBLANK(INDEX('Policy Characteristics'!B:B,MATCH($C1469,'Policy Characteristics'!$C:$C,0))),"",INDEX('Policy Characteristics'!B:B,MATCH($C1469,'Policy Characteristics'!$C:$C,0)))</f>
        <v>Industry Energy Efficiency Standards</v>
      </c>
      <c r="C1469" s="176" t="str">
        <f t="shared" si="50"/>
        <v>Percentage Improvement in Eqpt Efficiency Standards above BAU</v>
      </c>
      <c r="D1469" s="6" t="s">
        <v>1950</v>
      </c>
      <c r="E1469" s="47" t="s">
        <v>1280</v>
      </c>
      <c r="F1469" t="s">
        <v>1912</v>
      </c>
      <c r="G1469" s="47" t="s">
        <v>1286</v>
      </c>
      <c r="H1469" s="44">
        <v>1138</v>
      </c>
      <c r="I1469" s="197" t="s">
        <v>43</v>
      </c>
      <c r="J1469" s="177" t="str">
        <f>IF(ISBLANK(INDEX('Policy Characteristics'!D:D,MATCH($C1469,'Policy Characteristics'!$C:$C,0))),"",INDEX('Policy Characteristics'!D:D,MATCH($C1469,'Policy Characteristics'!$C:$C,0)))</f>
        <v>Industry Energy Efficiency Standards</v>
      </c>
      <c r="K1469" s="176" t="str">
        <f>IF(ISBLANK(INDEX('Policy Characteristics'!E:E,MATCH($C1469,'Policy Characteristics'!$C:$C,0))),"",INDEX('Policy Characteristics'!E:E,MATCH($C1469,'Policy Characteristics'!$C:$C,0)))</f>
        <v>indst efficiency standards</v>
      </c>
      <c r="L1469" s="176">
        <f>IF(ISBLANK(INDEX('Policy Characteristics'!F:F,MATCH($C1469,'Policy Characteristics'!$C:$C,0))),"",INDEX('Policy Characteristics'!F:F,MATCH($C1469,'Policy Characteristics'!$C:$C,0)))</f>
        <v>0</v>
      </c>
      <c r="M1469" s="176">
        <f>IF(ISBLANK(INDEX('Policy Characteristics'!G:G,MATCH($C1469,'Policy Characteristics'!$C:$C,0))),"",INDEX('Policy Characteristics'!G:G,MATCH($C1469,'Policy Characteristics'!$C:$C,0)))</f>
        <v>0.25</v>
      </c>
      <c r="N1469" s="176">
        <f>IF(ISBLANK(INDEX('Policy Characteristics'!H:H,MATCH($C1469,'Policy Characteristics'!$C:$C,0))),"",INDEX('Policy Characteristics'!H:H,MATCH($C1469,'Policy Characteristics'!$C:$C,0)))</f>
        <v>0.01</v>
      </c>
      <c r="O1469" s="176" t="str">
        <f>IF(ISBLANK(INDEX('Policy Characteristics'!I:I,MATCH($C1469,'Policy Characteristics'!$C:$C,0))),"",INDEX('Policy Characteristics'!I:I,MATCH($C1469,'Policy Characteristics'!$C:$C,0)))</f>
        <v>% reduction in energy use</v>
      </c>
      <c r="P1469" s="176" t="str">
        <f>IF(ISBLANK(INDEX('Policy Characteristics'!J:J,MATCH($C1469,'Policy Characteristics'!$C:$C,0))),"",INDEX('Policy Characteristics'!J:J,MATCH($C1469,'Policy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9" s="176" t="str">
        <f>IF(ISBLANK(INDEX('Policy Characteristics'!K:K,MATCH($C1469,'Policy Characteristics'!$C:$C,0))),"",INDEX('Policy Characteristics'!K:K,MATCH($C1469,'Policy Characteristics'!$C:$C,0)))</f>
        <v>industry-ag-main.html#eff-stds</v>
      </c>
      <c r="R1469" s="176" t="str">
        <f>IF(ISBLANK(INDEX('Policy Characteristics'!L:L,MATCH($C1469,'Policy Characteristics'!$C:$C,0))),"",INDEX('Policy Characteristics'!L:L,MATCH($C1469,'Policy Characteristics'!$C:$C,0)))</f>
        <v>industry-energy-efficiency-standards.html</v>
      </c>
    </row>
    <row r="1470" spans="1:18" s="4" customFormat="1" x14ac:dyDescent="0.25">
      <c r="A1470" s="176" t="str">
        <f>IF(ISBLANK(INDEX('Policy Characteristics'!A:A,MATCH($C1470,'Policy Characteristics'!$C:$C,0))),"",INDEX('Policy Characteristics'!A:A,MATCH($C1470,'Policy Characteristics'!$C:$C,0)))</f>
        <v>Industry</v>
      </c>
      <c r="B1470" s="184" t="str">
        <f>IF(ISBLANK(INDEX('Policy Characteristics'!B:B,MATCH($C1470,'Policy Characteristics'!$C:$C,0))),"",INDEX('Policy Characteristics'!B:B,MATCH($C1470,'Policy Characteristics'!$C:$C,0)))</f>
        <v>Industry Energy Efficiency Standards</v>
      </c>
      <c r="C1470" s="176" t="str">
        <f t="shared" si="50"/>
        <v>Percentage Improvement in Eqpt Efficiency Standards above BAU</v>
      </c>
      <c r="D1470" s="6" t="s">
        <v>1950</v>
      </c>
      <c r="E1470" s="47" t="s">
        <v>1281</v>
      </c>
      <c r="F1470" t="s">
        <v>1912</v>
      </c>
      <c r="G1470" s="47" t="s">
        <v>1289</v>
      </c>
      <c r="H1470" s="44">
        <v>1139</v>
      </c>
      <c r="I1470" s="197" t="s">
        <v>43</v>
      </c>
      <c r="J1470" s="177" t="str">
        <f>IF(ISBLANK(INDEX('Policy Characteristics'!D:D,MATCH($C1470,'Policy Characteristics'!$C:$C,0))),"",INDEX('Policy Characteristics'!D:D,MATCH($C1470,'Policy Characteristics'!$C:$C,0)))</f>
        <v>Industry Energy Efficiency Standards</v>
      </c>
      <c r="K1470" s="176" t="str">
        <f>IF(ISBLANK(INDEX('Policy Characteristics'!E:E,MATCH($C1470,'Policy Characteristics'!$C:$C,0))),"",INDEX('Policy Characteristics'!E:E,MATCH($C1470,'Policy Characteristics'!$C:$C,0)))</f>
        <v>indst efficiency standards</v>
      </c>
      <c r="L1470" s="176">
        <f>IF(ISBLANK(INDEX('Policy Characteristics'!F:F,MATCH($C1470,'Policy Characteristics'!$C:$C,0))),"",INDEX('Policy Characteristics'!F:F,MATCH($C1470,'Policy Characteristics'!$C:$C,0)))</f>
        <v>0</v>
      </c>
      <c r="M1470" s="176">
        <f>IF(ISBLANK(INDEX('Policy Characteristics'!G:G,MATCH($C1470,'Policy Characteristics'!$C:$C,0))),"",INDEX('Policy Characteristics'!G:G,MATCH($C1470,'Policy Characteristics'!$C:$C,0)))</f>
        <v>0.25</v>
      </c>
      <c r="N1470" s="176">
        <f>IF(ISBLANK(INDEX('Policy Characteristics'!H:H,MATCH($C1470,'Policy Characteristics'!$C:$C,0))),"",INDEX('Policy Characteristics'!H:H,MATCH($C1470,'Policy Characteristics'!$C:$C,0)))</f>
        <v>0.01</v>
      </c>
      <c r="O1470" s="176" t="str">
        <f>IF(ISBLANK(INDEX('Policy Characteristics'!I:I,MATCH($C1470,'Policy Characteristics'!$C:$C,0))),"",INDEX('Policy Characteristics'!I:I,MATCH($C1470,'Policy Characteristics'!$C:$C,0)))</f>
        <v>% reduction in energy use</v>
      </c>
      <c r="P1470" s="176" t="str">
        <f>IF(ISBLANK(INDEX('Policy Characteristics'!J:J,MATCH($C1470,'Policy Characteristics'!$C:$C,0))),"",INDEX('Policy Characteristics'!J:J,MATCH($C1470,'Policy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0" s="176" t="str">
        <f>IF(ISBLANK(INDEX('Policy Characteristics'!K:K,MATCH($C1470,'Policy Characteristics'!$C:$C,0))),"",INDEX('Policy Characteristics'!K:K,MATCH($C1470,'Policy Characteristics'!$C:$C,0)))</f>
        <v>industry-ag-main.html#eff-stds</v>
      </c>
      <c r="R1470" s="176" t="str">
        <f>IF(ISBLANK(INDEX('Policy Characteristics'!L:L,MATCH($C1470,'Policy Characteristics'!$C:$C,0))),"",INDEX('Policy Characteristics'!L:L,MATCH($C1470,'Policy Characteristics'!$C:$C,0)))</f>
        <v>industry-energy-efficiency-standards.html</v>
      </c>
    </row>
    <row r="1471" spans="1:18" s="4" customFormat="1" x14ac:dyDescent="0.25">
      <c r="A1471" s="176" t="str">
        <f>IF(ISBLANK(INDEX('Policy Characteristics'!A:A,MATCH($C1471,'Policy Characteristics'!$C:$C,0))),"",INDEX('Policy Characteristics'!A:A,MATCH($C1471,'Policy Characteristics'!$C:$C,0)))</f>
        <v>Industry</v>
      </c>
      <c r="B1471" s="184" t="str">
        <f>IF(ISBLANK(INDEX('Policy Characteristics'!B:B,MATCH($C1471,'Policy Characteristics'!$C:$C,0))),"",INDEX('Policy Characteristics'!B:B,MATCH($C1471,'Policy Characteristics'!$C:$C,0)))</f>
        <v>Industry Energy Efficiency Standards</v>
      </c>
      <c r="C1471" s="176" t="str">
        <f t="shared" si="50"/>
        <v>Percentage Improvement in Eqpt Efficiency Standards above BAU</v>
      </c>
      <c r="D1471" s="6" t="s">
        <v>1950</v>
      </c>
      <c r="E1471" s="47" t="s">
        <v>1282</v>
      </c>
      <c r="F1471" t="s">
        <v>1912</v>
      </c>
      <c r="G1471" s="47" t="s">
        <v>1290</v>
      </c>
      <c r="H1471" s="44">
        <v>1140</v>
      </c>
      <c r="I1471" s="197" t="s">
        <v>43</v>
      </c>
      <c r="J1471" s="177" t="str">
        <f>IF(ISBLANK(INDEX('Policy Characteristics'!D:D,MATCH($C1471,'Policy Characteristics'!$C:$C,0))),"",INDEX('Policy Characteristics'!D:D,MATCH($C1471,'Policy Characteristics'!$C:$C,0)))</f>
        <v>Industry Energy Efficiency Standards</v>
      </c>
      <c r="K1471" s="176" t="str">
        <f>IF(ISBLANK(INDEX('Policy Characteristics'!E:E,MATCH($C1471,'Policy Characteristics'!$C:$C,0))),"",INDEX('Policy Characteristics'!E:E,MATCH($C1471,'Policy Characteristics'!$C:$C,0)))</f>
        <v>indst efficiency standards</v>
      </c>
      <c r="L1471" s="176">
        <f>IF(ISBLANK(INDEX('Policy Characteristics'!F:F,MATCH($C1471,'Policy Characteristics'!$C:$C,0))),"",INDEX('Policy Characteristics'!F:F,MATCH($C1471,'Policy Characteristics'!$C:$C,0)))</f>
        <v>0</v>
      </c>
      <c r="M1471" s="176">
        <f>IF(ISBLANK(INDEX('Policy Characteristics'!G:G,MATCH($C1471,'Policy Characteristics'!$C:$C,0))),"",INDEX('Policy Characteristics'!G:G,MATCH($C1471,'Policy Characteristics'!$C:$C,0)))</f>
        <v>0.25</v>
      </c>
      <c r="N1471" s="176">
        <f>IF(ISBLANK(INDEX('Policy Characteristics'!H:H,MATCH($C1471,'Policy Characteristics'!$C:$C,0))),"",INDEX('Policy Characteristics'!H:H,MATCH($C1471,'Policy Characteristics'!$C:$C,0)))</f>
        <v>0.01</v>
      </c>
      <c r="O1471" s="176" t="str">
        <f>IF(ISBLANK(INDEX('Policy Characteristics'!I:I,MATCH($C1471,'Policy Characteristics'!$C:$C,0))),"",INDEX('Policy Characteristics'!I:I,MATCH($C1471,'Policy Characteristics'!$C:$C,0)))</f>
        <v>% reduction in energy use</v>
      </c>
      <c r="P1471" s="176" t="str">
        <f>IF(ISBLANK(INDEX('Policy Characteristics'!J:J,MATCH($C1471,'Policy Characteristics'!$C:$C,0))),"",INDEX('Policy Characteristics'!J:J,MATCH($C1471,'Policy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1" s="176" t="str">
        <f>IF(ISBLANK(INDEX('Policy Characteristics'!K:K,MATCH($C1471,'Policy Characteristics'!$C:$C,0))),"",INDEX('Policy Characteristics'!K:K,MATCH($C1471,'Policy Characteristics'!$C:$C,0)))</f>
        <v>industry-ag-main.html#eff-stds</v>
      </c>
      <c r="R1471" s="176" t="str">
        <f>IF(ISBLANK(INDEX('Policy Characteristics'!L:L,MATCH($C1471,'Policy Characteristics'!$C:$C,0))),"",INDEX('Policy Characteristics'!L:L,MATCH($C1471,'Policy Characteristics'!$C:$C,0)))</f>
        <v>industry-energy-efficiency-standards.html</v>
      </c>
    </row>
    <row r="1472" spans="1:18" s="4" customFormat="1" x14ac:dyDescent="0.25">
      <c r="A1472" s="176" t="str">
        <f>IF(ISBLANK(INDEX('Policy Characteristics'!A:A,MATCH($C1472,'Policy Characteristics'!$C:$C,0))),"",INDEX('Policy Characteristics'!A:A,MATCH($C1472,'Policy Characteristics'!$C:$C,0)))</f>
        <v>Industry</v>
      </c>
      <c r="B1472" s="184" t="str">
        <f>IF(ISBLANK(INDEX('Policy Characteristics'!B:B,MATCH($C1472,'Policy Characteristics'!$C:$C,0))),"",INDEX('Policy Characteristics'!B:B,MATCH($C1472,'Policy Characteristics'!$C:$C,0)))</f>
        <v>Industry Energy Efficiency Standards</v>
      </c>
      <c r="C1472" s="176" t="str">
        <f t="shared" si="50"/>
        <v>Percentage Improvement in Eqpt Efficiency Standards above BAU</v>
      </c>
      <c r="D1472" s="6" t="s">
        <v>1950</v>
      </c>
      <c r="E1472" s="47" t="s">
        <v>1283</v>
      </c>
      <c r="F1472" t="s">
        <v>1912</v>
      </c>
      <c r="G1472" s="47" t="s">
        <v>1287</v>
      </c>
      <c r="H1472" s="44">
        <v>1141</v>
      </c>
      <c r="I1472" s="197" t="s">
        <v>44</v>
      </c>
      <c r="J1472" s="177" t="str">
        <f>IF(ISBLANK(INDEX('Policy Characteristics'!D:D,MATCH($C1472,'Policy Characteristics'!$C:$C,0))),"",INDEX('Policy Characteristics'!D:D,MATCH($C1472,'Policy Characteristics'!$C:$C,0)))</f>
        <v>Industry Energy Efficiency Standards</v>
      </c>
      <c r="K1472" s="176" t="str">
        <f>IF(ISBLANK(INDEX('Policy Characteristics'!E:E,MATCH($C1472,'Policy Characteristics'!$C:$C,0))),"",INDEX('Policy Characteristics'!E:E,MATCH($C1472,'Policy Characteristics'!$C:$C,0)))</f>
        <v>indst efficiency standards</v>
      </c>
      <c r="L1472" s="176">
        <f>IF(ISBLANK(INDEX('Policy Characteristics'!F:F,MATCH($C1472,'Policy Characteristics'!$C:$C,0))),"",INDEX('Policy Characteristics'!F:F,MATCH($C1472,'Policy Characteristics'!$C:$C,0)))</f>
        <v>0</v>
      </c>
      <c r="M1472" s="176">
        <f>IF(ISBLANK(INDEX('Policy Characteristics'!G:G,MATCH($C1472,'Policy Characteristics'!$C:$C,0))),"",INDEX('Policy Characteristics'!G:G,MATCH($C1472,'Policy Characteristics'!$C:$C,0)))</f>
        <v>0.25</v>
      </c>
      <c r="N1472" s="176">
        <f>IF(ISBLANK(INDEX('Policy Characteristics'!H:H,MATCH($C1472,'Policy Characteristics'!$C:$C,0))),"",INDEX('Policy Characteristics'!H:H,MATCH($C1472,'Policy Characteristics'!$C:$C,0)))</f>
        <v>0.01</v>
      </c>
      <c r="O1472" s="176" t="str">
        <f>IF(ISBLANK(INDEX('Policy Characteristics'!I:I,MATCH($C1472,'Policy Characteristics'!$C:$C,0))),"",INDEX('Policy Characteristics'!I:I,MATCH($C1472,'Policy Characteristics'!$C:$C,0)))</f>
        <v>% reduction in energy use</v>
      </c>
      <c r="P1472" s="176" t="str">
        <f>IF(ISBLANK(INDEX('Policy Characteristics'!J:J,MATCH($C1472,'Policy Characteristics'!$C:$C,0))),"",INDEX('Policy Characteristics'!J:J,MATCH($C1472,'Policy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2" s="176" t="str">
        <f>IF(ISBLANK(INDEX('Policy Characteristics'!K:K,MATCH($C1472,'Policy Characteristics'!$C:$C,0))),"",INDEX('Policy Characteristics'!K:K,MATCH($C1472,'Policy Characteristics'!$C:$C,0)))</f>
        <v>industry-ag-main.html#eff-stds</v>
      </c>
      <c r="R1472" s="176" t="str">
        <f>IF(ISBLANK(INDEX('Policy Characteristics'!L:L,MATCH($C1472,'Policy Characteristics'!$C:$C,0))),"",INDEX('Policy Characteristics'!L:L,MATCH($C1472,'Policy Characteristics'!$C:$C,0)))</f>
        <v>industry-energy-efficiency-standards.html</v>
      </c>
    </row>
    <row r="1473" spans="1:18" s="4" customFormat="1" x14ac:dyDescent="0.25">
      <c r="A1473" s="176" t="str">
        <f>IF(ISBLANK(INDEX('Policy Characteristics'!A:A,MATCH($C1473,'Policy Characteristics'!$C:$C,0))),"",INDEX('Policy Characteristics'!A:A,MATCH($C1473,'Policy Characteristics'!$C:$C,0)))</f>
        <v>Industry</v>
      </c>
      <c r="B1473" s="184" t="str">
        <f>IF(ISBLANK(INDEX('Policy Characteristics'!B:B,MATCH($C1473,'Policy Characteristics'!$C:$C,0))),"",INDEX('Policy Characteristics'!B:B,MATCH($C1473,'Policy Characteristics'!$C:$C,0)))</f>
        <v>Industry Energy Efficiency Standards</v>
      </c>
      <c r="C1473" s="176" t="str">
        <f t="shared" si="50"/>
        <v>Percentage Improvement in Eqpt Efficiency Standards above BAU</v>
      </c>
      <c r="D1473" s="6" t="s">
        <v>1950</v>
      </c>
      <c r="E1473" s="47" t="s">
        <v>1284</v>
      </c>
      <c r="F1473" t="s">
        <v>1912</v>
      </c>
      <c r="G1473" s="47" t="s">
        <v>1288</v>
      </c>
      <c r="H1473" s="44">
        <v>1142</v>
      </c>
      <c r="I1473" s="197" t="s">
        <v>43</v>
      </c>
      <c r="J1473" s="177" t="str">
        <f>IF(ISBLANK(INDEX('Policy Characteristics'!D:D,MATCH($C1473,'Policy Characteristics'!$C:$C,0))),"",INDEX('Policy Characteristics'!D:D,MATCH($C1473,'Policy Characteristics'!$C:$C,0)))</f>
        <v>Industry Energy Efficiency Standards</v>
      </c>
      <c r="K1473" s="176" t="str">
        <f>IF(ISBLANK(INDEX('Policy Characteristics'!E:E,MATCH($C1473,'Policy Characteristics'!$C:$C,0))),"",INDEX('Policy Characteristics'!E:E,MATCH($C1473,'Policy Characteristics'!$C:$C,0)))</f>
        <v>indst efficiency standards</v>
      </c>
      <c r="L1473" s="176">
        <f>IF(ISBLANK(INDEX('Policy Characteristics'!F:F,MATCH($C1473,'Policy Characteristics'!$C:$C,0))),"",INDEX('Policy Characteristics'!F:F,MATCH($C1473,'Policy Characteristics'!$C:$C,0)))</f>
        <v>0</v>
      </c>
      <c r="M1473" s="176">
        <f>IF(ISBLANK(INDEX('Policy Characteristics'!G:G,MATCH($C1473,'Policy Characteristics'!$C:$C,0))),"",INDEX('Policy Characteristics'!G:G,MATCH($C1473,'Policy Characteristics'!$C:$C,0)))</f>
        <v>0.25</v>
      </c>
      <c r="N1473" s="176">
        <f>IF(ISBLANK(INDEX('Policy Characteristics'!H:H,MATCH($C1473,'Policy Characteristics'!$C:$C,0))),"",INDEX('Policy Characteristics'!H:H,MATCH($C1473,'Policy Characteristics'!$C:$C,0)))</f>
        <v>0.01</v>
      </c>
      <c r="O1473" s="176" t="str">
        <f>IF(ISBLANK(INDEX('Policy Characteristics'!I:I,MATCH($C1473,'Policy Characteristics'!$C:$C,0))),"",INDEX('Policy Characteristics'!I:I,MATCH($C1473,'Policy Characteristics'!$C:$C,0)))</f>
        <v>% reduction in energy use</v>
      </c>
      <c r="P1473" s="176" t="str">
        <f>IF(ISBLANK(INDEX('Policy Characteristics'!J:J,MATCH($C1473,'Policy Characteristics'!$C:$C,0))),"",INDEX('Policy Characteristics'!J:J,MATCH($C1473,'Policy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3" s="176" t="str">
        <f>IF(ISBLANK(INDEX('Policy Characteristics'!K:K,MATCH($C1473,'Policy Characteristics'!$C:$C,0))),"",INDEX('Policy Characteristics'!K:K,MATCH($C1473,'Policy Characteristics'!$C:$C,0)))</f>
        <v>industry-ag-main.html#eff-stds</v>
      </c>
      <c r="R1473" s="176" t="str">
        <f>IF(ISBLANK(INDEX('Policy Characteristics'!L:L,MATCH($C1473,'Policy Characteristics'!$C:$C,0))),"",INDEX('Policy Characteristics'!L:L,MATCH($C1473,'Policy Characteristics'!$C:$C,0)))</f>
        <v>industry-energy-efficiency-standards.html</v>
      </c>
    </row>
    <row r="1474" spans="1:18" s="4" customFormat="1" x14ac:dyDescent="0.25">
      <c r="A1474" s="176" t="str">
        <f>IF(ISBLANK(INDEX('Policy Characteristics'!A:A,MATCH($C1474,'Policy Characteristics'!$C:$C,0))),"",INDEX('Policy Characteristics'!A:A,MATCH($C1474,'Policy Characteristics'!$C:$C,0)))</f>
        <v>Industry</v>
      </c>
      <c r="B1474" s="184" t="str">
        <f>IF(ISBLANK(INDEX('Policy Characteristics'!B:B,MATCH($C1474,'Policy Characteristics'!$C:$C,0))),"",INDEX('Policy Characteristics'!B:B,MATCH($C1474,'Policy Characteristics'!$C:$C,0)))</f>
        <v>Industry Energy Efficiency Standards</v>
      </c>
      <c r="C1474" s="176" t="str">
        <f t="shared" si="50"/>
        <v>Percentage Improvement in Eqpt Efficiency Standards above BAU</v>
      </c>
      <c r="D1474" s="6" t="s">
        <v>1950</v>
      </c>
      <c r="E1474" s="47" t="s">
        <v>1285</v>
      </c>
      <c r="F1474" t="s">
        <v>1912</v>
      </c>
      <c r="G1474" s="47" t="s">
        <v>1291</v>
      </c>
      <c r="H1474" s="44">
        <v>1143</v>
      </c>
      <c r="I1474" s="197" t="s">
        <v>44</v>
      </c>
      <c r="J1474" s="177" t="str">
        <f>IF(ISBLANK(INDEX('Policy Characteristics'!D:D,MATCH($C1474,'Policy Characteristics'!$C:$C,0))),"",INDEX('Policy Characteristics'!D:D,MATCH($C1474,'Policy Characteristics'!$C:$C,0)))</f>
        <v>Industry Energy Efficiency Standards</v>
      </c>
      <c r="K1474" s="176" t="str">
        <f>IF(ISBLANK(INDEX('Policy Characteristics'!E:E,MATCH($C1474,'Policy Characteristics'!$C:$C,0))),"",INDEX('Policy Characteristics'!E:E,MATCH($C1474,'Policy Characteristics'!$C:$C,0)))</f>
        <v>indst efficiency standards</v>
      </c>
      <c r="L1474" s="176">
        <f>IF(ISBLANK(INDEX('Policy Characteristics'!F:F,MATCH($C1474,'Policy Characteristics'!$C:$C,0))),"",INDEX('Policy Characteristics'!F:F,MATCH($C1474,'Policy Characteristics'!$C:$C,0)))</f>
        <v>0</v>
      </c>
      <c r="M1474" s="176">
        <f>IF(ISBLANK(INDEX('Policy Characteristics'!G:G,MATCH($C1474,'Policy Characteristics'!$C:$C,0))),"",INDEX('Policy Characteristics'!G:G,MATCH($C1474,'Policy Characteristics'!$C:$C,0)))</f>
        <v>0.25</v>
      </c>
      <c r="N1474" s="176">
        <f>IF(ISBLANK(INDEX('Policy Characteristics'!H:H,MATCH($C1474,'Policy Characteristics'!$C:$C,0))),"",INDEX('Policy Characteristics'!H:H,MATCH($C1474,'Policy Characteristics'!$C:$C,0)))</f>
        <v>0.01</v>
      </c>
      <c r="O1474" s="176" t="str">
        <f>IF(ISBLANK(INDEX('Policy Characteristics'!I:I,MATCH($C1474,'Policy Characteristics'!$C:$C,0))),"",INDEX('Policy Characteristics'!I:I,MATCH($C1474,'Policy Characteristics'!$C:$C,0)))</f>
        <v>% reduction in energy use</v>
      </c>
      <c r="P1474" s="176" t="str">
        <f>IF(ISBLANK(INDEX('Policy Characteristics'!J:J,MATCH($C1474,'Policy Characteristics'!$C:$C,0))),"",INDEX('Policy Characteristics'!J:J,MATCH($C1474,'Policy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4" s="176" t="str">
        <f>IF(ISBLANK(INDEX('Policy Characteristics'!K:K,MATCH($C1474,'Policy Characteristics'!$C:$C,0))),"",INDEX('Policy Characteristics'!K:K,MATCH($C1474,'Policy Characteristics'!$C:$C,0)))</f>
        <v>industry-ag-main.html#eff-stds</v>
      </c>
      <c r="R1474" s="176" t="str">
        <f>IF(ISBLANK(INDEX('Policy Characteristics'!L:L,MATCH($C1474,'Policy Characteristics'!$C:$C,0))),"",INDEX('Policy Characteristics'!L:L,MATCH($C1474,'Policy Characteristics'!$C:$C,0)))</f>
        <v>industry-energy-efficiency-standards.html</v>
      </c>
    </row>
    <row r="1475" spans="1:18" s="4" customFormat="1" x14ac:dyDescent="0.25">
      <c r="A1475" s="176" t="str">
        <f>IF(ISBLANK(INDEX('Policy Characteristics'!A:A,MATCH($C1475,'Policy Characteristics'!$C:$C,0))),"",INDEX('Policy Characteristics'!A:A,MATCH($C1475,'Policy Characteristics'!$C:$C,0)))</f>
        <v>Industry</v>
      </c>
      <c r="B1475" s="184" t="str">
        <f>IF(ISBLANK(INDEX('Policy Characteristics'!B:B,MATCH($C1475,'Policy Characteristics'!$C:$C,0))),"",INDEX('Policy Characteristics'!B:B,MATCH($C1475,'Policy Characteristics'!$C:$C,0)))</f>
        <v>Industry Energy Efficiency Standards</v>
      </c>
      <c r="C1475" s="176" t="str">
        <f t="shared" si="50"/>
        <v>Percentage Improvement in Eqpt Efficiency Standards above BAU</v>
      </c>
      <c r="D1475" s="6" t="s">
        <v>1950</v>
      </c>
      <c r="E1475" s="47" t="s">
        <v>1582</v>
      </c>
      <c r="F1475" t="s">
        <v>1912</v>
      </c>
      <c r="G1475" s="47" t="s">
        <v>1585</v>
      </c>
      <c r="H1475" s="44">
        <v>1144</v>
      </c>
      <c r="I1475" s="197" t="s">
        <v>44</v>
      </c>
      <c r="J1475" s="177" t="str">
        <f>IF(ISBLANK(INDEX('Policy Characteristics'!D:D,MATCH($C1475,'Policy Characteristics'!$C:$C,0))),"",INDEX('Policy Characteristics'!D:D,MATCH($C1475,'Policy Characteristics'!$C:$C,0)))</f>
        <v>Industry Energy Efficiency Standards</v>
      </c>
      <c r="K1475" s="176" t="str">
        <f>IF(ISBLANK(INDEX('Policy Characteristics'!E:E,MATCH($C1475,'Policy Characteristics'!$C:$C,0))),"",INDEX('Policy Characteristics'!E:E,MATCH($C1475,'Policy Characteristics'!$C:$C,0)))</f>
        <v>indst efficiency standards</v>
      </c>
      <c r="L1475" s="176">
        <f>IF(ISBLANK(INDEX('Policy Characteristics'!F:F,MATCH($C1475,'Policy Characteristics'!$C:$C,0))),"",INDEX('Policy Characteristics'!F:F,MATCH($C1475,'Policy Characteristics'!$C:$C,0)))</f>
        <v>0</v>
      </c>
      <c r="M1475" s="176">
        <f>IF(ISBLANK(INDEX('Policy Characteristics'!G:G,MATCH($C1475,'Policy Characteristics'!$C:$C,0))),"",INDEX('Policy Characteristics'!G:G,MATCH($C1475,'Policy Characteristics'!$C:$C,0)))</f>
        <v>0.25</v>
      </c>
      <c r="N1475" s="176">
        <f>IF(ISBLANK(INDEX('Policy Characteristics'!H:H,MATCH($C1475,'Policy Characteristics'!$C:$C,0))),"",INDEX('Policy Characteristics'!H:H,MATCH($C1475,'Policy Characteristics'!$C:$C,0)))</f>
        <v>0.01</v>
      </c>
      <c r="O1475" s="176" t="str">
        <f>IF(ISBLANK(INDEX('Policy Characteristics'!I:I,MATCH($C1475,'Policy Characteristics'!$C:$C,0))),"",INDEX('Policy Characteristics'!I:I,MATCH($C1475,'Policy Characteristics'!$C:$C,0)))</f>
        <v>% reduction in energy use</v>
      </c>
      <c r="P1475" s="176" t="str">
        <f>IF(ISBLANK(INDEX('Policy Characteristics'!J:J,MATCH($C1475,'Policy Characteristics'!$C:$C,0))),"",INDEX('Policy Characteristics'!J:J,MATCH($C1475,'Policy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5" s="176" t="str">
        <f>IF(ISBLANK(INDEX('Policy Characteristics'!K:K,MATCH($C1475,'Policy Characteristics'!$C:$C,0))),"",INDEX('Policy Characteristics'!K:K,MATCH($C1475,'Policy Characteristics'!$C:$C,0)))</f>
        <v>industry-ag-main.html#eff-stds</v>
      </c>
      <c r="R1475" s="176" t="str">
        <f>IF(ISBLANK(INDEX('Policy Characteristics'!L:L,MATCH($C1475,'Policy Characteristics'!$C:$C,0))),"",INDEX('Policy Characteristics'!L:L,MATCH($C1475,'Policy Characteristics'!$C:$C,0)))</f>
        <v>industry-energy-efficiency-standards.html</v>
      </c>
    </row>
    <row r="1476" spans="1:18" s="4" customFormat="1" x14ac:dyDescent="0.25">
      <c r="A1476" s="176" t="str">
        <f>IF(ISBLANK(INDEX('Policy Characteristics'!A:A,MATCH($C1476,'Policy Characteristics'!$C:$C,0))),"",INDEX('Policy Characteristics'!A:A,MATCH($C1476,'Policy Characteristics'!$C:$C,0)))</f>
        <v>Industry</v>
      </c>
      <c r="B1476" s="184" t="str">
        <f>IF(ISBLANK(INDEX('Policy Characteristics'!B:B,MATCH($C1476,'Policy Characteristics'!$C:$C,0))),"",INDEX('Policy Characteristics'!B:B,MATCH($C1476,'Policy Characteristics'!$C:$C,0)))</f>
        <v>Industry Energy Efficiency Standards</v>
      </c>
      <c r="C1476" s="176" t="str">
        <f t="shared" si="50"/>
        <v>Percentage Improvement in Eqpt Efficiency Standards above BAU</v>
      </c>
      <c r="D1476" s="6" t="s">
        <v>1950</v>
      </c>
      <c r="E1476" s="47" t="s">
        <v>1583</v>
      </c>
      <c r="F1476" t="s">
        <v>1912</v>
      </c>
      <c r="G1476" s="47" t="s">
        <v>1587</v>
      </c>
      <c r="H1476" s="44">
        <v>1145</v>
      </c>
      <c r="I1476" s="197" t="s">
        <v>44</v>
      </c>
      <c r="J1476" s="177" t="str">
        <f>IF(ISBLANK(INDEX('Policy Characteristics'!D:D,MATCH($C1476,'Policy Characteristics'!$C:$C,0))),"",INDEX('Policy Characteristics'!D:D,MATCH($C1476,'Policy Characteristics'!$C:$C,0)))</f>
        <v>Industry Energy Efficiency Standards</v>
      </c>
      <c r="K1476" s="176" t="str">
        <f>IF(ISBLANK(INDEX('Policy Characteristics'!E:E,MATCH($C1476,'Policy Characteristics'!$C:$C,0))),"",INDEX('Policy Characteristics'!E:E,MATCH($C1476,'Policy Characteristics'!$C:$C,0)))</f>
        <v>indst efficiency standards</v>
      </c>
      <c r="L1476" s="176">
        <f>IF(ISBLANK(INDEX('Policy Characteristics'!F:F,MATCH($C1476,'Policy Characteristics'!$C:$C,0))),"",INDEX('Policy Characteristics'!F:F,MATCH($C1476,'Policy Characteristics'!$C:$C,0)))</f>
        <v>0</v>
      </c>
      <c r="M1476" s="176">
        <f>IF(ISBLANK(INDEX('Policy Characteristics'!G:G,MATCH($C1476,'Policy Characteristics'!$C:$C,0))),"",INDEX('Policy Characteristics'!G:G,MATCH($C1476,'Policy Characteristics'!$C:$C,0)))</f>
        <v>0.25</v>
      </c>
      <c r="N1476" s="176">
        <f>IF(ISBLANK(INDEX('Policy Characteristics'!H:H,MATCH($C1476,'Policy Characteristics'!$C:$C,0))),"",INDEX('Policy Characteristics'!H:H,MATCH($C1476,'Policy Characteristics'!$C:$C,0)))</f>
        <v>0.01</v>
      </c>
      <c r="O1476" s="176" t="str">
        <f>IF(ISBLANK(INDEX('Policy Characteristics'!I:I,MATCH($C1476,'Policy Characteristics'!$C:$C,0))),"",INDEX('Policy Characteristics'!I:I,MATCH($C1476,'Policy Characteristics'!$C:$C,0)))</f>
        <v>% reduction in energy use</v>
      </c>
      <c r="P1476" s="176" t="str">
        <f>IF(ISBLANK(INDEX('Policy Characteristics'!J:J,MATCH($C1476,'Policy Characteristics'!$C:$C,0))),"",INDEX('Policy Characteristics'!J:J,MATCH($C1476,'Policy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6" s="176" t="str">
        <f>IF(ISBLANK(INDEX('Policy Characteristics'!K:K,MATCH($C1476,'Policy Characteristics'!$C:$C,0))),"",INDEX('Policy Characteristics'!K:K,MATCH($C1476,'Policy Characteristics'!$C:$C,0)))</f>
        <v>industry-ag-main.html#eff-stds</v>
      </c>
      <c r="R1476" s="176" t="str">
        <f>IF(ISBLANK(INDEX('Policy Characteristics'!L:L,MATCH($C1476,'Policy Characteristics'!$C:$C,0))),"",INDEX('Policy Characteristics'!L:L,MATCH($C1476,'Policy Characteristics'!$C:$C,0)))</f>
        <v>industry-energy-efficiency-standards.html</v>
      </c>
    </row>
    <row r="1477" spans="1:18" s="4" customFormat="1" x14ac:dyDescent="0.25">
      <c r="A1477" s="176" t="str">
        <f>IF(ISBLANK(INDEX('Policy Characteristics'!A:A,MATCH($C1477,'Policy Characteristics'!$C:$C,0))),"",INDEX('Policy Characteristics'!A:A,MATCH($C1477,'Policy Characteristics'!$C:$C,0)))</f>
        <v>Industry</v>
      </c>
      <c r="B1477" s="184" t="str">
        <f>IF(ISBLANK(INDEX('Policy Characteristics'!B:B,MATCH($C1477,'Policy Characteristics'!$C:$C,0))),"",INDEX('Policy Characteristics'!B:B,MATCH($C1477,'Policy Characteristics'!$C:$C,0)))</f>
        <v>Industry Energy Efficiency Standards</v>
      </c>
      <c r="C1477" s="176" t="str">
        <f t="shared" si="50"/>
        <v>Percentage Improvement in Eqpt Efficiency Standards above BAU</v>
      </c>
      <c r="D1477" s="6" t="s">
        <v>1950</v>
      </c>
      <c r="E1477" s="47" t="s">
        <v>1584</v>
      </c>
      <c r="F1477" t="s">
        <v>1912</v>
      </c>
      <c r="G1477" s="47" t="s">
        <v>1588</v>
      </c>
      <c r="H1477" s="44">
        <v>1146</v>
      </c>
      <c r="I1477" s="197" t="s">
        <v>43</v>
      </c>
      <c r="J1477" s="177" t="str">
        <f>IF(ISBLANK(INDEX('Policy Characteristics'!D:D,MATCH($C1477,'Policy Characteristics'!$C:$C,0))),"",INDEX('Policy Characteristics'!D:D,MATCH($C1477,'Policy Characteristics'!$C:$C,0)))</f>
        <v>Industry Energy Efficiency Standards</v>
      </c>
      <c r="K1477" s="176" t="str">
        <f>IF(ISBLANK(INDEX('Policy Characteristics'!E:E,MATCH($C1477,'Policy Characteristics'!$C:$C,0))),"",INDEX('Policy Characteristics'!E:E,MATCH($C1477,'Policy Characteristics'!$C:$C,0)))</f>
        <v>indst efficiency standards</v>
      </c>
      <c r="L1477" s="176">
        <f>IF(ISBLANK(INDEX('Policy Characteristics'!F:F,MATCH($C1477,'Policy Characteristics'!$C:$C,0))),"",INDEX('Policy Characteristics'!F:F,MATCH($C1477,'Policy Characteristics'!$C:$C,0)))</f>
        <v>0</v>
      </c>
      <c r="M1477" s="176">
        <f>IF(ISBLANK(INDEX('Policy Characteristics'!G:G,MATCH($C1477,'Policy Characteristics'!$C:$C,0))),"",INDEX('Policy Characteristics'!G:G,MATCH($C1477,'Policy Characteristics'!$C:$C,0)))</f>
        <v>0.25</v>
      </c>
      <c r="N1477" s="176">
        <f>IF(ISBLANK(INDEX('Policy Characteristics'!H:H,MATCH($C1477,'Policy Characteristics'!$C:$C,0))),"",INDEX('Policy Characteristics'!H:H,MATCH($C1477,'Policy Characteristics'!$C:$C,0)))</f>
        <v>0.01</v>
      </c>
      <c r="O1477" s="176" t="str">
        <f>IF(ISBLANK(INDEX('Policy Characteristics'!I:I,MATCH($C1477,'Policy Characteristics'!$C:$C,0))),"",INDEX('Policy Characteristics'!I:I,MATCH($C1477,'Policy Characteristics'!$C:$C,0)))</f>
        <v>% reduction in energy use</v>
      </c>
      <c r="P1477" s="176" t="str">
        <f>IF(ISBLANK(INDEX('Policy Characteristics'!J:J,MATCH($C1477,'Policy Characteristics'!$C:$C,0))),"",INDEX('Policy Characteristics'!J:J,MATCH($C1477,'Policy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7" s="176" t="str">
        <f>IF(ISBLANK(INDEX('Policy Characteristics'!K:K,MATCH($C1477,'Policy Characteristics'!$C:$C,0))),"",INDEX('Policy Characteristics'!K:K,MATCH($C1477,'Policy Characteristics'!$C:$C,0)))</f>
        <v>industry-ag-main.html#eff-stds</v>
      </c>
      <c r="R1477" s="176" t="str">
        <f>IF(ISBLANK(INDEX('Policy Characteristics'!L:L,MATCH($C1477,'Policy Characteristics'!$C:$C,0))),"",INDEX('Policy Characteristics'!L:L,MATCH($C1477,'Policy Characteristics'!$C:$C,0)))</f>
        <v>industry-energy-efficiency-standards.html</v>
      </c>
    </row>
    <row r="1478" spans="1:18" s="4" customFormat="1" x14ac:dyDescent="0.25">
      <c r="A1478" s="176" t="str">
        <f>IF(ISBLANK(INDEX('Policy Characteristics'!A:A,MATCH($C1478,'Policy Characteristics'!$C:$C,0))),"",INDEX('Policy Characteristics'!A:A,MATCH($C1478,'Policy Characteristics'!$C:$C,0)))</f>
        <v>Industry</v>
      </c>
      <c r="B1478" s="184" t="str">
        <f>IF(ISBLANK(INDEX('Policy Characteristics'!B:B,MATCH($C1478,'Policy Characteristics'!$C:$C,0))),"",INDEX('Policy Characteristics'!B:B,MATCH($C1478,'Policy Characteristics'!$C:$C,0)))</f>
        <v>Industry Energy Efficiency Standards</v>
      </c>
      <c r="C1478" s="176" t="str">
        <f t="shared" si="50"/>
        <v>Percentage Improvement in Eqpt Efficiency Standards above BAU</v>
      </c>
      <c r="D1478" s="6" t="s">
        <v>1950</v>
      </c>
      <c r="E1478" s="47" t="s">
        <v>1581</v>
      </c>
      <c r="F1478" t="s">
        <v>1912</v>
      </c>
      <c r="G1478" s="47" t="s">
        <v>1586</v>
      </c>
      <c r="H1478" s="44">
        <v>1147</v>
      </c>
      <c r="I1478" s="197" t="s">
        <v>44</v>
      </c>
      <c r="J1478" s="177" t="str">
        <f>IF(ISBLANK(INDEX('Policy Characteristics'!D:D,MATCH($C1478,'Policy Characteristics'!$C:$C,0))),"",INDEX('Policy Characteristics'!D:D,MATCH($C1478,'Policy Characteristics'!$C:$C,0)))</f>
        <v>Industry Energy Efficiency Standards</v>
      </c>
      <c r="K1478" s="176" t="str">
        <f>IF(ISBLANK(INDEX('Policy Characteristics'!E:E,MATCH($C1478,'Policy Characteristics'!$C:$C,0))),"",INDEX('Policy Characteristics'!E:E,MATCH($C1478,'Policy Characteristics'!$C:$C,0)))</f>
        <v>indst efficiency standards</v>
      </c>
      <c r="L1478" s="176">
        <f>IF(ISBLANK(INDEX('Policy Characteristics'!F:F,MATCH($C1478,'Policy Characteristics'!$C:$C,0))),"",INDEX('Policy Characteristics'!F:F,MATCH($C1478,'Policy Characteristics'!$C:$C,0)))</f>
        <v>0</v>
      </c>
      <c r="M1478" s="176">
        <f>IF(ISBLANK(INDEX('Policy Characteristics'!G:G,MATCH($C1478,'Policy Characteristics'!$C:$C,0))),"",INDEX('Policy Characteristics'!G:G,MATCH($C1478,'Policy Characteristics'!$C:$C,0)))</f>
        <v>0.25</v>
      </c>
      <c r="N1478" s="176">
        <f>IF(ISBLANK(INDEX('Policy Characteristics'!H:H,MATCH($C1478,'Policy Characteristics'!$C:$C,0))),"",INDEX('Policy Characteristics'!H:H,MATCH($C1478,'Policy Characteristics'!$C:$C,0)))</f>
        <v>0.01</v>
      </c>
      <c r="O1478" s="176" t="str">
        <f>IF(ISBLANK(INDEX('Policy Characteristics'!I:I,MATCH($C1478,'Policy Characteristics'!$C:$C,0))),"",INDEX('Policy Characteristics'!I:I,MATCH($C1478,'Policy Characteristics'!$C:$C,0)))</f>
        <v>% reduction in energy use</v>
      </c>
      <c r="P1478" s="176" t="str">
        <f>IF(ISBLANK(INDEX('Policy Characteristics'!J:J,MATCH($C1478,'Policy Characteristics'!$C:$C,0))),"",INDEX('Policy Characteristics'!J:J,MATCH($C1478,'Policy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8" s="176" t="str">
        <f>IF(ISBLANK(INDEX('Policy Characteristics'!K:K,MATCH($C1478,'Policy Characteristics'!$C:$C,0))),"",INDEX('Policy Characteristics'!K:K,MATCH($C1478,'Policy Characteristics'!$C:$C,0)))</f>
        <v>industry-ag-main.html#eff-stds</v>
      </c>
      <c r="R1478" s="176" t="str">
        <f>IF(ISBLANK(INDEX('Policy Characteristics'!L:L,MATCH($C1478,'Policy Characteristics'!$C:$C,0))),"",INDEX('Policy Characteristics'!L:L,MATCH($C1478,'Policy Characteristics'!$C:$C,0)))</f>
        <v>industry-energy-efficiency-standards.html</v>
      </c>
    </row>
    <row r="1479" spans="1:18" s="4" customFormat="1" x14ac:dyDescent="0.25">
      <c r="A1479" s="176" t="str">
        <f>IF(ISBLANK(INDEX('Policy Characteristics'!A:A,MATCH($C1479,'Policy Characteristics'!$C:$C,0))),"",INDEX('Policy Characteristics'!A:A,MATCH($C1479,'Policy Characteristics'!$C:$C,0)))</f>
        <v>Industry</v>
      </c>
      <c r="B1479" s="184" t="str">
        <f>IF(ISBLANK(INDEX('Policy Characteristics'!B:B,MATCH($C1479,'Policy Characteristics'!$C:$C,0))),"",INDEX('Policy Characteristics'!B:B,MATCH($C1479,'Policy Characteristics'!$C:$C,0)))</f>
        <v>Industry Energy Efficiency Standards</v>
      </c>
      <c r="C1479" s="176" t="str">
        <f t="shared" si="50"/>
        <v>Percentage Improvement in Eqpt Efficiency Standards above BAU</v>
      </c>
      <c r="D1479" s="6" t="s">
        <v>1951</v>
      </c>
      <c r="E1479" s="47" t="s">
        <v>1280</v>
      </c>
      <c r="F1479" t="s">
        <v>1913</v>
      </c>
      <c r="G1479" s="47" t="s">
        <v>1286</v>
      </c>
      <c r="H1479" s="44">
        <v>1148</v>
      </c>
      <c r="I1479" s="197" t="s">
        <v>43</v>
      </c>
      <c r="J1479" s="177" t="str">
        <f>IF(ISBLANK(INDEX('Policy Characteristics'!D:D,MATCH($C1479,'Policy Characteristics'!$C:$C,0))),"",INDEX('Policy Characteristics'!D:D,MATCH($C1479,'Policy Characteristics'!$C:$C,0)))</f>
        <v>Industry Energy Efficiency Standards</v>
      </c>
      <c r="K1479" s="176" t="str">
        <f>IF(ISBLANK(INDEX('Policy Characteristics'!E:E,MATCH($C1479,'Policy Characteristics'!$C:$C,0))),"",INDEX('Policy Characteristics'!E:E,MATCH($C1479,'Policy Characteristics'!$C:$C,0)))</f>
        <v>indst efficiency standards</v>
      </c>
      <c r="L1479" s="176">
        <f>IF(ISBLANK(INDEX('Policy Characteristics'!F:F,MATCH($C1479,'Policy Characteristics'!$C:$C,0))),"",INDEX('Policy Characteristics'!F:F,MATCH($C1479,'Policy Characteristics'!$C:$C,0)))</f>
        <v>0</v>
      </c>
      <c r="M1479" s="176">
        <f>IF(ISBLANK(INDEX('Policy Characteristics'!G:G,MATCH($C1479,'Policy Characteristics'!$C:$C,0))),"",INDEX('Policy Characteristics'!G:G,MATCH($C1479,'Policy Characteristics'!$C:$C,0)))</f>
        <v>0.25</v>
      </c>
      <c r="N1479" s="176">
        <f>IF(ISBLANK(INDEX('Policy Characteristics'!H:H,MATCH($C1479,'Policy Characteristics'!$C:$C,0))),"",INDEX('Policy Characteristics'!H:H,MATCH($C1479,'Policy Characteristics'!$C:$C,0)))</f>
        <v>0.01</v>
      </c>
      <c r="O1479" s="176" t="str">
        <f>IF(ISBLANK(INDEX('Policy Characteristics'!I:I,MATCH($C1479,'Policy Characteristics'!$C:$C,0))),"",INDEX('Policy Characteristics'!I:I,MATCH($C1479,'Policy Characteristics'!$C:$C,0)))</f>
        <v>% reduction in energy use</v>
      </c>
      <c r="P1479" s="176" t="str">
        <f>IF(ISBLANK(INDEX('Policy Characteristics'!J:J,MATCH($C1479,'Policy Characteristics'!$C:$C,0))),"",INDEX('Policy Characteristics'!J:J,MATCH($C1479,'Policy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9" s="176" t="str">
        <f>IF(ISBLANK(INDEX('Policy Characteristics'!K:K,MATCH($C1479,'Policy Characteristics'!$C:$C,0))),"",INDEX('Policy Characteristics'!K:K,MATCH($C1479,'Policy Characteristics'!$C:$C,0)))</f>
        <v>industry-ag-main.html#eff-stds</v>
      </c>
      <c r="R1479" s="176" t="str">
        <f>IF(ISBLANK(INDEX('Policy Characteristics'!L:L,MATCH($C1479,'Policy Characteristics'!$C:$C,0))),"",INDEX('Policy Characteristics'!L:L,MATCH($C1479,'Policy Characteristics'!$C:$C,0)))</f>
        <v>industry-energy-efficiency-standards.html</v>
      </c>
    </row>
    <row r="1480" spans="1:18" s="4" customFormat="1" x14ac:dyDescent="0.25">
      <c r="A1480" s="176" t="str">
        <f>IF(ISBLANK(INDEX('Policy Characteristics'!A:A,MATCH($C1480,'Policy Characteristics'!$C:$C,0))),"",INDEX('Policy Characteristics'!A:A,MATCH($C1480,'Policy Characteristics'!$C:$C,0)))</f>
        <v>Industry</v>
      </c>
      <c r="B1480" s="184" t="str">
        <f>IF(ISBLANK(INDEX('Policy Characteristics'!B:B,MATCH($C1480,'Policy Characteristics'!$C:$C,0))),"",INDEX('Policy Characteristics'!B:B,MATCH($C1480,'Policy Characteristics'!$C:$C,0)))</f>
        <v>Industry Energy Efficiency Standards</v>
      </c>
      <c r="C1480" s="176" t="str">
        <f t="shared" si="50"/>
        <v>Percentage Improvement in Eqpt Efficiency Standards above BAU</v>
      </c>
      <c r="D1480" s="6" t="s">
        <v>1951</v>
      </c>
      <c r="E1480" s="47" t="s">
        <v>1281</v>
      </c>
      <c r="F1480" t="s">
        <v>1913</v>
      </c>
      <c r="G1480" s="47" t="s">
        <v>1289</v>
      </c>
      <c r="H1480" s="44">
        <v>1149</v>
      </c>
      <c r="I1480" s="197" t="s">
        <v>43</v>
      </c>
      <c r="J1480" s="177" t="str">
        <f>IF(ISBLANK(INDEX('Policy Characteristics'!D:D,MATCH($C1480,'Policy Characteristics'!$C:$C,0))),"",INDEX('Policy Characteristics'!D:D,MATCH($C1480,'Policy Characteristics'!$C:$C,0)))</f>
        <v>Industry Energy Efficiency Standards</v>
      </c>
      <c r="K1480" s="176" t="str">
        <f>IF(ISBLANK(INDEX('Policy Characteristics'!E:E,MATCH($C1480,'Policy Characteristics'!$C:$C,0))),"",INDEX('Policy Characteristics'!E:E,MATCH($C1480,'Policy Characteristics'!$C:$C,0)))</f>
        <v>indst efficiency standards</v>
      </c>
      <c r="L1480" s="176">
        <f>IF(ISBLANK(INDEX('Policy Characteristics'!F:F,MATCH($C1480,'Policy Characteristics'!$C:$C,0))),"",INDEX('Policy Characteristics'!F:F,MATCH($C1480,'Policy Characteristics'!$C:$C,0)))</f>
        <v>0</v>
      </c>
      <c r="M1480" s="176">
        <f>IF(ISBLANK(INDEX('Policy Characteristics'!G:G,MATCH($C1480,'Policy Characteristics'!$C:$C,0))),"",INDEX('Policy Characteristics'!G:G,MATCH($C1480,'Policy Characteristics'!$C:$C,0)))</f>
        <v>0.25</v>
      </c>
      <c r="N1480" s="176">
        <f>IF(ISBLANK(INDEX('Policy Characteristics'!H:H,MATCH($C1480,'Policy Characteristics'!$C:$C,0))),"",INDEX('Policy Characteristics'!H:H,MATCH($C1480,'Policy Characteristics'!$C:$C,0)))</f>
        <v>0.01</v>
      </c>
      <c r="O1480" s="176" t="str">
        <f>IF(ISBLANK(INDEX('Policy Characteristics'!I:I,MATCH($C1480,'Policy Characteristics'!$C:$C,0))),"",INDEX('Policy Characteristics'!I:I,MATCH($C1480,'Policy Characteristics'!$C:$C,0)))</f>
        <v>% reduction in energy use</v>
      </c>
      <c r="P1480" s="176" t="str">
        <f>IF(ISBLANK(INDEX('Policy Characteristics'!J:J,MATCH($C1480,'Policy Characteristics'!$C:$C,0))),"",INDEX('Policy Characteristics'!J:J,MATCH($C1480,'Policy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0" s="176" t="str">
        <f>IF(ISBLANK(INDEX('Policy Characteristics'!K:K,MATCH($C1480,'Policy Characteristics'!$C:$C,0))),"",INDEX('Policy Characteristics'!K:K,MATCH($C1480,'Policy Characteristics'!$C:$C,0)))</f>
        <v>industry-ag-main.html#eff-stds</v>
      </c>
      <c r="R1480" s="176" t="str">
        <f>IF(ISBLANK(INDEX('Policy Characteristics'!L:L,MATCH($C1480,'Policy Characteristics'!$C:$C,0))),"",INDEX('Policy Characteristics'!L:L,MATCH($C1480,'Policy Characteristics'!$C:$C,0)))</f>
        <v>industry-energy-efficiency-standards.html</v>
      </c>
    </row>
    <row r="1481" spans="1:18" s="4" customFormat="1" x14ac:dyDescent="0.25">
      <c r="A1481" s="176" t="str">
        <f>IF(ISBLANK(INDEX('Policy Characteristics'!A:A,MATCH($C1481,'Policy Characteristics'!$C:$C,0))),"",INDEX('Policy Characteristics'!A:A,MATCH($C1481,'Policy Characteristics'!$C:$C,0)))</f>
        <v>Industry</v>
      </c>
      <c r="B1481" s="184" t="str">
        <f>IF(ISBLANK(INDEX('Policy Characteristics'!B:B,MATCH($C1481,'Policy Characteristics'!$C:$C,0))),"",INDEX('Policy Characteristics'!B:B,MATCH($C1481,'Policy Characteristics'!$C:$C,0)))</f>
        <v>Industry Energy Efficiency Standards</v>
      </c>
      <c r="C1481" s="176" t="str">
        <f t="shared" si="50"/>
        <v>Percentage Improvement in Eqpt Efficiency Standards above BAU</v>
      </c>
      <c r="D1481" s="6" t="s">
        <v>1951</v>
      </c>
      <c r="E1481" s="47" t="s">
        <v>1282</v>
      </c>
      <c r="F1481" t="s">
        <v>1913</v>
      </c>
      <c r="G1481" s="47" t="s">
        <v>1290</v>
      </c>
      <c r="H1481" s="44">
        <v>1150</v>
      </c>
      <c r="I1481" s="197" t="s">
        <v>43</v>
      </c>
      <c r="J1481" s="177" t="str">
        <f>IF(ISBLANK(INDEX('Policy Characteristics'!D:D,MATCH($C1481,'Policy Characteristics'!$C:$C,0))),"",INDEX('Policy Characteristics'!D:D,MATCH($C1481,'Policy Characteristics'!$C:$C,0)))</f>
        <v>Industry Energy Efficiency Standards</v>
      </c>
      <c r="K1481" s="176" t="str">
        <f>IF(ISBLANK(INDEX('Policy Characteristics'!E:E,MATCH($C1481,'Policy Characteristics'!$C:$C,0))),"",INDEX('Policy Characteristics'!E:E,MATCH($C1481,'Policy Characteristics'!$C:$C,0)))</f>
        <v>indst efficiency standards</v>
      </c>
      <c r="L1481" s="176">
        <f>IF(ISBLANK(INDEX('Policy Characteristics'!F:F,MATCH($C1481,'Policy Characteristics'!$C:$C,0))),"",INDEX('Policy Characteristics'!F:F,MATCH($C1481,'Policy Characteristics'!$C:$C,0)))</f>
        <v>0</v>
      </c>
      <c r="M1481" s="176">
        <f>IF(ISBLANK(INDEX('Policy Characteristics'!G:G,MATCH($C1481,'Policy Characteristics'!$C:$C,0))),"",INDEX('Policy Characteristics'!G:G,MATCH($C1481,'Policy Characteristics'!$C:$C,0)))</f>
        <v>0.25</v>
      </c>
      <c r="N1481" s="176">
        <f>IF(ISBLANK(INDEX('Policy Characteristics'!H:H,MATCH($C1481,'Policy Characteristics'!$C:$C,0))),"",INDEX('Policy Characteristics'!H:H,MATCH($C1481,'Policy Characteristics'!$C:$C,0)))</f>
        <v>0.01</v>
      </c>
      <c r="O1481" s="176" t="str">
        <f>IF(ISBLANK(INDEX('Policy Characteristics'!I:I,MATCH($C1481,'Policy Characteristics'!$C:$C,0))),"",INDEX('Policy Characteristics'!I:I,MATCH($C1481,'Policy Characteristics'!$C:$C,0)))</f>
        <v>% reduction in energy use</v>
      </c>
      <c r="P1481" s="176" t="str">
        <f>IF(ISBLANK(INDEX('Policy Characteristics'!J:J,MATCH($C1481,'Policy Characteristics'!$C:$C,0))),"",INDEX('Policy Characteristics'!J:J,MATCH($C1481,'Policy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1" s="176" t="str">
        <f>IF(ISBLANK(INDEX('Policy Characteristics'!K:K,MATCH($C1481,'Policy Characteristics'!$C:$C,0))),"",INDEX('Policy Characteristics'!K:K,MATCH($C1481,'Policy Characteristics'!$C:$C,0)))</f>
        <v>industry-ag-main.html#eff-stds</v>
      </c>
      <c r="R1481" s="176" t="str">
        <f>IF(ISBLANK(INDEX('Policy Characteristics'!L:L,MATCH($C1481,'Policy Characteristics'!$C:$C,0))),"",INDEX('Policy Characteristics'!L:L,MATCH($C1481,'Policy Characteristics'!$C:$C,0)))</f>
        <v>industry-energy-efficiency-standards.html</v>
      </c>
    </row>
    <row r="1482" spans="1:18" s="4" customFormat="1" x14ac:dyDescent="0.25">
      <c r="A1482" s="176" t="str">
        <f>IF(ISBLANK(INDEX('Policy Characteristics'!A:A,MATCH($C1482,'Policy Characteristics'!$C:$C,0))),"",INDEX('Policy Characteristics'!A:A,MATCH($C1482,'Policy Characteristics'!$C:$C,0)))</f>
        <v>Industry</v>
      </c>
      <c r="B1482" s="184" t="str">
        <f>IF(ISBLANK(INDEX('Policy Characteristics'!B:B,MATCH($C1482,'Policy Characteristics'!$C:$C,0))),"",INDEX('Policy Characteristics'!B:B,MATCH($C1482,'Policy Characteristics'!$C:$C,0)))</f>
        <v>Industry Energy Efficiency Standards</v>
      </c>
      <c r="C1482" s="176" t="str">
        <f t="shared" ref="C1482:C1538" si="51">C$1289</f>
        <v>Percentage Improvement in Eqpt Efficiency Standards above BAU</v>
      </c>
      <c r="D1482" s="6" t="s">
        <v>1951</v>
      </c>
      <c r="E1482" s="47" t="s">
        <v>1283</v>
      </c>
      <c r="F1482" t="s">
        <v>1913</v>
      </c>
      <c r="G1482" s="47" t="s">
        <v>1287</v>
      </c>
      <c r="H1482" s="44">
        <v>1151</v>
      </c>
      <c r="I1482" s="197" t="s">
        <v>44</v>
      </c>
      <c r="J1482" s="177" t="str">
        <f>IF(ISBLANK(INDEX('Policy Characteristics'!D:D,MATCH($C1482,'Policy Characteristics'!$C:$C,0))),"",INDEX('Policy Characteristics'!D:D,MATCH($C1482,'Policy Characteristics'!$C:$C,0)))</f>
        <v>Industry Energy Efficiency Standards</v>
      </c>
      <c r="K1482" s="176" t="str">
        <f>IF(ISBLANK(INDEX('Policy Characteristics'!E:E,MATCH($C1482,'Policy Characteristics'!$C:$C,0))),"",INDEX('Policy Characteristics'!E:E,MATCH($C1482,'Policy Characteristics'!$C:$C,0)))</f>
        <v>indst efficiency standards</v>
      </c>
      <c r="L1482" s="176">
        <f>IF(ISBLANK(INDEX('Policy Characteristics'!F:F,MATCH($C1482,'Policy Characteristics'!$C:$C,0))),"",INDEX('Policy Characteristics'!F:F,MATCH($C1482,'Policy Characteristics'!$C:$C,0)))</f>
        <v>0</v>
      </c>
      <c r="M1482" s="176">
        <f>IF(ISBLANK(INDEX('Policy Characteristics'!G:G,MATCH($C1482,'Policy Characteristics'!$C:$C,0))),"",INDEX('Policy Characteristics'!G:G,MATCH($C1482,'Policy Characteristics'!$C:$C,0)))</f>
        <v>0.25</v>
      </c>
      <c r="N1482" s="176">
        <f>IF(ISBLANK(INDEX('Policy Characteristics'!H:H,MATCH($C1482,'Policy Characteristics'!$C:$C,0))),"",INDEX('Policy Characteristics'!H:H,MATCH($C1482,'Policy Characteristics'!$C:$C,0)))</f>
        <v>0.01</v>
      </c>
      <c r="O1482" s="176" t="str">
        <f>IF(ISBLANK(INDEX('Policy Characteristics'!I:I,MATCH($C1482,'Policy Characteristics'!$C:$C,0))),"",INDEX('Policy Characteristics'!I:I,MATCH($C1482,'Policy Characteristics'!$C:$C,0)))</f>
        <v>% reduction in energy use</v>
      </c>
      <c r="P1482" s="176" t="str">
        <f>IF(ISBLANK(INDEX('Policy Characteristics'!J:J,MATCH($C1482,'Policy Characteristics'!$C:$C,0))),"",INDEX('Policy Characteristics'!J:J,MATCH($C1482,'Policy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2" s="176" t="str">
        <f>IF(ISBLANK(INDEX('Policy Characteristics'!K:K,MATCH($C1482,'Policy Characteristics'!$C:$C,0))),"",INDEX('Policy Characteristics'!K:K,MATCH($C1482,'Policy Characteristics'!$C:$C,0)))</f>
        <v>industry-ag-main.html#eff-stds</v>
      </c>
      <c r="R1482" s="176" t="str">
        <f>IF(ISBLANK(INDEX('Policy Characteristics'!L:L,MATCH($C1482,'Policy Characteristics'!$C:$C,0))),"",INDEX('Policy Characteristics'!L:L,MATCH($C1482,'Policy Characteristics'!$C:$C,0)))</f>
        <v>industry-energy-efficiency-standards.html</v>
      </c>
    </row>
    <row r="1483" spans="1:18" s="4" customFormat="1" x14ac:dyDescent="0.25">
      <c r="A1483" s="176" t="str">
        <f>IF(ISBLANK(INDEX('Policy Characteristics'!A:A,MATCH($C1483,'Policy Characteristics'!$C:$C,0))),"",INDEX('Policy Characteristics'!A:A,MATCH($C1483,'Policy Characteristics'!$C:$C,0)))</f>
        <v>Industry</v>
      </c>
      <c r="B1483" s="184" t="str">
        <f>IF(ISBLANK(INDEX('Policy Characteristics'!B:B,MATCH($C1483,'Policy Characteristics'!$C:$C,0))),"",INDEX('Policy Characteristics'!B:B,MATCH($C1483,'Policy Characteristics'!$C:$C,0)))</f>
        <v>Industry Energy Efficiency Standards</v>
      </c>
      <c r="C1483" s="176" t="str">
        <f t="shared" si="51"/>
        <v>Percentage Improvement in Eqpt Efficiency Standards above BAU</v>
      </c>
      <c r="D1483" s="6" t="s">
        <v>1951</v>
      </c>
      <c r="E1483" s="47" t="s">
        <v>1284</v>
      </c>
      <c r="F1483" t="s">
        <v>1913</v>
      </c>
      <c r="G1483" s="47" t="s">
        <v>1288</v>
      </c>
      <c r="H1483" s="44">
        <v>1152</v>
      </c>
      <c r="I1483" s="197" t="s">
        <v>43</v>
      </c>
      <c r="J1483" s="177" t="str">
        <f>IF(ISBLANK(INDEX('Policy Characteristics'!D:D,MATCH($C1483,'Policy Characteristics'!$C:$C,0))),"",INDEX('Policy Characteristics'!D:D,MATCH($C1483,'Policy Characteristics'!$C:$C,0)))</f>
        <v>Industry Energy Efficiency Standards</v>
      </c>
      <c r="K1483" s="176" t="str">
        <f>IF(ISBLANK(INDEX('Policy Characteristics'!E:E,MATCH($C1483,'Policy Characteristics'!$C:$C,0))),"",INDEX('Policy Characteristics'!E:E,MATCH($C1483,'Policy Characteristics'!$C:$C,0)))</f>
        <v>indst efficiency standards</v>
      </c>
      <c r="L1483" s="176">
        <f>IF(ISBLANK(INDEX('Policy Characteristics'!F:F,MATCH($C1483,'Policy Characteristics'!$C:$C,0))),"",INDEX('Policy Characteristics'!F:F,MATCH($C1483,'Policy Characteristics'!$C:$C,0)))</f>
        <v>0</v>
      </c>
      <c r="M1483" s="176">
        <f>IF(ISBLANK(INDEX('Policy Characteristics'!G:G,MATCH($C1483,'Policy Characteristics'!$C:$C,0))),"",INDEX('Policy Characteristics'!G:G,MATCH($C1483,'Policy Characteristics'!$C:$C,0)))</f>
        <v>0.25</v>
      </c>
      <c r="N1483" s="176">
        <f>IF(ISBLANK(INDEX('Policy Characteristics'!H:H,MATCH($C1483,'Policy Characteristics'!$C:$C,0))),"",INDEX('Policy Characteristics'!H:H,MATCH($C1483,'Policy Characteristics'!$C:$C,0)))</f>
        <v>0.01</v>
      </c>
      <c r="O1483" s="176" t="str">
        <f>IF(ISBLANK(INDEX('Policy Characteristics'!I:I,MATCH($C1483,'Policy Characteristics'!$C:$C,0))),"",INDEX('Policy Characteristics'!I:I,MATCH($C1483,'Policy Characteristics'!$C:$C,0)))</f>
        <v>% reduction in energy use</v>
      </c>
      <c r="P1483" s="176" t="str">
        <f>IF(ISBLANK(INDEX('Policy Characteristics'!J:J,MATCH($C1483,'Policy Characteristics'!$C:$C,0))),"",INDEX('Policy Characteristics'!J:J,MATCH($C1483,'Policy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3" s="176" t="str">
        <f>IF(ISBLANK(INDEX('Policy Characteristics'!K:K,MATCH($C1483,'Policy Characteristics'!$C:$C,0))),"",INDEX('Policy Characteristics'!K:K,MATCH($C1483,'Policy Characteristics'!$C:$C,0)))</f>
        <v>industry-ag-main.html#eff-stds</v>
      </c>
      <c r="R1483" s="176" t="str">
        <f>IF(ISBLANK(INDEX('Policy Characteristics'!L:L,MATCH($C1483,'Policy Characteristics'!$C:$C,0))),"",INDEX('Policy Characteristics'!L:L,MATCH($C1483,'Policy Characteristics'!$C:$C,0)))</f>
        <v>industry-energy-efficiency-standards.html</v>
      </c>
    </row>
    <row r="1484" spans="1:18" s="4" customFormat="1" x14ac:dyDescent="0.25">
      <c r="A1484" s="176" t="str">
        <f>IF(ISBLANK(INDEX('Policy Characteristics'!A:A,MATCH($C1484,'Policy Characteristics'!$C:$C,0))),"",INDEX('Policy Characteristics'!A:A,MATCH($C1484,'Policy Characteristics'!$C:$C,0)))</f>
        <v>Industry</v>
      </c>
      <c r="B1484" s="184" t="str">
        <f>IF(ISBLANK(INDEX('Policy Characteristics'!B:B,MATCH($C1484,'Policy Characteristics'!$C:$C,0))),"",INDEX('Policy Characteristics'!B:B,MATCH($C1484,'Policy Characteristics'!$C:$C,0)))</f>
        <v>Industry Energy Efficiency Standards</v>
      </c>
      <c r="C1484" s="176" t="str">
        <f t="shared" si="51"/>
        <v>Percentage Improvement in Eqpt Efficiency Standards above BAU</v>
      </c>
      <c r="D1484" s="6" t="s">
        <v>1951</v>
      </c>
      <c r="E1484" s="47" t="s">
        <v>1285</v>
      </c>
      <c r="F1484" t="s">
        <v>1913</v>
      </c>
      <c r="G1484" s="47" t="s">
        <v>1291</v>
      </c>
      <c r="H1484" s="44">
        <v>1153</v>
      </c>
      <c r="I1484" s="197" t="s">
        <v>44</v>
      </c>
      <c r="J1484" s="177" t="str">
        <f>IF(ISBLANK(INDEX('Policy Characteristics'!D:D,MATCH($C1484,'Policy Characteristics'!$C:$C,0))),"",INDEX('Policy Characteristics'!D:D,MATCH($C1484,'Policy Characteristics'!$C:$C,0)))</f>
        <v>Industry Energy Efficiency Standards</v>
      </c>
      <c r="K1484" s="176" t="str">
        <f>IF(ISBLANK(INDEX('Policy Characteristics'!E:E,MATCH($C1484,'Policy Characteristics'!$C:$C,0))),"",INDEX('Policy Characteristics'!E:E,MATCH($C1484,'Policy Characteristics'!$C:$C,0)))</f>
        <v>indst efficiency standards</v>
      </c>
      <c r="L1484" s="176">
        <f>IF(ISBLANK(INDEX('Policy Characteristics'!F:F,MATCH($C1484,'Policy Characteristics'!$C:$C,0))),"",INDEX('Policy Characteristics'!F:F,MATCH($C1484,'Policy Characteristics'!$C:$C,0)))</f>
        <v>0</v>
      </c>
      <c r="M1484" s="176">
        <f>IF(ISBLANK(INDEX('Policy Characteristics'!G:G,MATCH($C1484,'Policy Characteristics'!$C:$C,0))),"",INDEX('Policy Characteristics'!G:G,MATCH($C1484,'Policy Characteristics'!$C:$C,0)))</f>
        <v>0.25</v>
      </c>
      <c r="N1484" s="176">
        <f>IF(ISBLANK(INDEX('Policy Characteristics'!H:H,MATCH($C1484,'Policy Characteristics'!$C:$C,0))),"",INDEX('Policy Characteristics'!H:H,MATCH($C1484,'Policy Characteristics'!$C:$C,0)))</f>
        <v>0.01</v>
      </c>
      <c r="O1484" s="176" t="str">
        <f>IF(ISBLANK(INDEX('Policy Characteristics'!I:I,MATCH($C1484,'Policy Characteristics'!$C:$C,0))),"",INDEX('Policy Characteristics'!I:I,MATCH($C1484,'Policy Characteristics'!$C:$C,0)))</f>
        <v>% reduction in energy use</v>
      </c>
      <c r="P1484" s="176" t="str">
        <f>IF(ISBLANK(INDEX('Policy Characteristics'!J:J,MATCH($C1484,'Policy Characteristics'!$C:$C,0))),"",INDEX('Policy Characteristics'!J:J,MATCH($C1484,'Policy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4" s="176" t="str">
        <f>IF(ISBLANK(INDEX('Policy Characteristics'!K:K,MATCH($C1484,'Policy Characteristics'!$C:$C,0))),"",INDEX('Policy Characteristics'!K:K,MATCH($C1484,'Policy Characteristics'!$C:$C,0)))</f>
        <v>industry-ag-main.html#eff-stds</v>
      </c>
      <c r="R1484" s="176" t="str">
        <f>IF(ISBLANK(INDEX('Policy Characteristics'!L:L,MATCH($C1484,'Policy Characteristics'!$C:$C,0))),"",INDEX('Policy Characteristics'!L:L,MATCH($C1484,'Policy Characteristics'!$C:$C,0)))</f>
        <v>industry-energy-efficiency-standards.html</v>
      </c>
    </row>
    <row r="1485" spans="1:18" s="4" customFormat="1" x14ac:dyDescent="0.25">
      <c r="A1485" s="176" t="str">
        <f>IF(ISBLANK(INDEX('Policy Characteristics'!A:A,MATCH($C1485,'Policy Characteristics'!$C:$C,0))),"",INDEX('Policy Characteristics'!A:A,MATCH($C1485,'Policy Characteristics'!$C:$C,0)))</f>
        <v>Industry</v>
      </c>
      <c r="B1485" s="184" t="str">
        <f>IF(ISBLANK(INDEX('Policy Characteristics'!B:B,MATCH($C1485,'Policy Characteristics'!$C:$C,0))),"",INDEX('Policy Characteristics'!B:B,MATCH($C1485,'Policy Characteristics'!$C:$C,0)))</f>
        <v>Industry Energy Efficiency Standards</v>
      </c>
      <c r="C1485" s="176" t="str">
        <f t="shared" si="51"/>
        <v>Percentage Improvement in Eqpt Efficiency Standards above BAU</v>
      </c>
      <c r="D1485" s="6" t="s">
        <v>1951</v>
      </c>
      <c r="E1485" s="47" t="s">
        <v>1582</v>
      </c>
      <c r="F1485" t="s">
        <v>1913</v>
      </c>
      <c r="G1485" s="47" t="s">
        <v>1585</v>
      </c>
      <c r="H1485" s="44">
        <v>1154</v>
      </c>
      <c r="I1485" s="197" t="s">
        <v>44</v>
      </c>
      <c r="J1485" s="177" t="str">
        <f>IF(ISBLANK(INDEX('Policy Characteristics'!D:D,MATCH($C1485,'Policy Characteristics'!$C:$C,0))),"",INDEX('Policy Characteristics'!D:D,MATCH($C1485,'Policy Characteristics'!$C:$C,0)))</f>
        <v>Industry Energy Efficiency Standards</v>
      </c>
      <c r="K1485" s="176" t="str">
        <f>IF(ISBLANK(INDEX('Policy Characteristics'!E:E,MATCH($C1485,'Policy Characteristics'!$C:$C,0))),"",INDEX('Policy Characteristics'!E:E,MATCH($C1485,'Policy Characteristics'!$C:$C,0)))</f>
        <v>indst efficiency standards</v>
      </c>
      <c r="L1485" s="176">
        <f>IF(ISBLANK(INDEX('Policy Characteristics'!F:F,MATCH($C1485,'Policy Characteristics'!$C:$C,0))),"",INDEX('Policy Characteristics'!F:F,MATCH($C1485,'Policy Characteristics'!$C:$C,0)))</f>
        <v>0</v>
      </c>
      <c r="M1485" s="176">
        <f>IF(ISBLANK(INDEX('Policy Characteristics'!G:G,MATCH($C1485,'Policy Characteristics'!$C:$C,0))),"",INDEX('Policy Characteristics'!G:G,MATCH($C1485,'Policy Characteristics'!$C:$C,0)))</f>
        <v>0.25</v>
      </c>
      <c r="N1485" s="176">
        <f>IF(ISBLANK(INDEX('Policy Characteristics'!H:H,MATCH($C1485,'Policy Characteristics'!$C:$C,0))),"",INDEX('Policy Characteristics'!H:H,MATCH($C1485,'Policy Characteristics'!$C:$C,0)))</f>
        <v>0.01</v>
      </c>
      <c r="O1485" s="176" t="str">
        <f>IF(ISBLANK(INDEX('Policy Characteristics'!I:I,MATCH($C1485,'Policy Characteristics'!$C:$C,0))),"",INDEX('Policy Characteristics'!I:I,MATCH($C1485,'Policy Characteristics'!$C:$C,0)))</f>
        <v>% reduction in energy use</v>
      </c>
      <c r="P1485" s="176" t="str">
        <f>IF(ISBLANK(INDEX('Policy Characteristics'!J:J,MATCH($C1485,'Policy Characteristics'!$C:$C,0))),"",INDEX('Policy Characteristics'!J:J,MATCH($C1485,'Policy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5" s="176" t="str">
        <f>IF(ISBLANK(INDEX('Policy Characteristics'!K:K,MATCH($C1485,'Policy Characteristics'!$C:$C,0))),"",INDEX('Policy Characteristics'!K:K,MATCH($C1485,'Policy Characteristics'!$C:$C,0)))</f>
        <v>industry-ag-main.html#eff-stds</v>
      </c>
      <c r="R1485" s="176" t="str">
        <f>IF(ISBLANK(INDEX('Policy Characteristics'!L:L,MATCH($C1485,'Policy Characteristics'!$C:$C,0))),"",INDEX('Policy Characteristics'!L:L,MATCH($C1485,'Policy Characteristics'!$C:$C,0)))</f>
        <v>industry-energy-efficiency-standards.html</v>
      </c>
    </row>
    <row r="1486" spans="1:18" s="4" customFormat="1" x14ac:dyDescent="0.25">
      <c r="A1486" s="176" t="str">
        <f>IF(ISBLANK(INDEX('Policy Characteristics'!A:A,MATCH($C1486,'Policy Characteristics'!$C:$C,0))),"",INDEX('Policy Characteristics'!A:A,MATCH($C1486,'Policy Characteristics'!$C:$C,0)))</f>
        <v>Industry</v>
      </c>
      <c r="B1486" s="184" t="str">
        <f>IF(ISBLANK(INDEX('Policy Characteristics'!B:B,MATCH($C1486,'Policy Characteristics'!$C:$C,0))),"",INDEX('Policy Characteristics'!B:B,MATCH($C1486,'Policy Characteristics'!$C:$C,0)))</f>
        <v>Industry Energy Efficiency Standards</v>
      </c>
      <c r="C1486" s="176" t="str">
        <f t="shared" si="51"/>
        <v>Percentage Improvement in Eqpt Efficiency Standards above BAU</v>
      </c>
      <c r="D1486" s="6" t="s">
        <v>1951</v>
      </c>
      <c r="E1486" s="47" t="s">
        <v>1583</v>
      </c>
      <c r="F1486" t="s">
        <v>1913</v>
      </c>
      <c r="G1486" s="47" t="s">
        <v>1587</v>
      </c>
      <c r="H1486" s="44">
        <v>1155</v>
      </c>
      <c r="I1486" s="197" t="s">
        <v>43</v>
      </c>
      <c r="J1486" s="177" t="str">
        <f>IF(ISBLANK(INDEX('Policy Characteristics'!D:D,MATCH($C1486,'Policy Characteristics'!$C:$C,0))),"",INDEX('Policy Characteristics'!D:D,MATCH($C1486,'Policy Characteristics'!$C:$C,0)))</f>
        <v>Industry Energy Efficiency Standards</v>
      </c>
      <c r="K1486" s="176" t="str">
        <f>IF(ISBLANK(INDEX('Policy Characteristics'!E:E,MATCH($C1486,'Policy Characteristics'!$C:$C,0))),"",INDEX('Policy Characteristics'!E:E,MATCH($C1486,'Policy Characteristics'!$C:$C,0)))</f>
        <v>indst efficiency standards</v>
      </c>
      <c r="L1486" s="176">
        <f>IF(ISBLANK(INDEX('Policy Characteristics'!F:F,MATCH($C1486,'Policy Characteristics'!$C:$C,0))),"",INDEX('Policy Characteristics'!F:F,MATCH($C1486,'Policy Characteristics'!$C:$C,0)))</f>
        <v>0</v>
      </c>
      <c r="M1486" s="176">
        <f>IF(ISBLANK(INDEX('Policy Characteristics'!G:G,MATCH($C1486,'Policy Characteristics'!$C:$C,0))),"",INDEX('Policy Characteristics'!G:G,MATCH($C1486,'Policy Characteristics'!$C:$C,0)))</f>
        <v>0.25</v>
      </c>
      <c r="N1486" s="176">
        <f>IF(ISBLANK(INDEX('Policy Characteristics'!H:H,MATCH($C1486,'Policy Characteristics'!$C:$C,0))),"",INDEX('Policy Characteristics'!H:H,MATCH($C1486,'Policy Characteristics'!$C:$C,0)))</f>
        <v>0.01</v>
      </c>
      <c r="O1486" s="176" t="str">
        <f>IF(ISBLANK(INDEX('Policy Characteristics'!I:I,MATCH($C1486,'Policy Characteristics'!$C:$C,0))),"",INDEX('Policy Characteristics'!I:I,MATCH($C1486,'Policy Characteristics'!$C:$C,0)))</f>
        <v>% reduction in energy use</v>
      </c>
      <c r="P1486" s="176" t="str">
        <f>IF(ISBLANK(INDEX('Policy Characteristics'!J:J,MATCH($C1486,'Policy Characteristics'!$C:$C,0))),"",INDEX('Policy Characteristics'!J:J,MATCH($C1486,'Policy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6" s="176" t="str">
        <f>IF(ISBLANK(INDEX('Policy Characteristics'!K:K,MATCH($C1486,'Policy Characteristics'!$C:$C,0))),"",INDEX('Policy Characteristics'!K:K,MATCH($C1486,'Policy Characteristics'!$C:$C,0)))</f>
        <v>industry-ag-main.html#eff-stds</v>
      </c>
      <c r="R1486" s="176" t="str">
        <f>IF(ISBLANK(INDEX('Policy Characteristics'!L:L,MATCH($C1486,'Policy Characteristics'!$C:$C,0))),"",INDEX('Policy Characteristics'!L:L,MATCH($C1486,'Policy Characteristics'!$C:$C,0)))</f>
        <v>industry-energy-efficiency-standards.html</v>
      </c>
    </row>
    <row r="1487" spans="1:18" s="4" customFormat="1" x14ac:dyDescent="0.25">
      <c r="A1487" s="176" t="str">
        <f>IF(ISBLANK(INDEX('Policy Characteristics'!A:A,MATCH($C1487,'Policy Characteristics'!$C:$C,0))),"",INDEX('Policy Characteristics'!A:A,MATCH($C1487,'Policy Characteristics'!$C:$C,0)))</f>
        <v>Industry</v>
      </c>
      <c r="B1487" s="184" t="str">
        <f>IF(ISBLANK(INDEX('Policy Characteristics'!B:B,MATCH($C1487,'Policy Characteristics'!$C:$C,0))),"",INDEX('Policy Characteristics'!B:B,MATCH($C1487,'Policy Characteristics'!$C:$C,0)))</f>
        <v>Industry Energy Efficiency Standards</v>
      </c>
      <c r="C1487" s="176" t="str">
        <f t="shared" si="51"/>
        <v>Percentage Improvement in Eqpt Efficiency Standards above BAU</v>
      </c>
      <c r="D1487" s="6" t="s">
        <v>1951</v>
      </c>
      <c r="E1487" s="47" t="s">
        <v>1584</v>
      </c>
      <c r="F1487" t="s">
        <v>1913</v>
      </c>
      <c r="G1487" s="47" t="s">
        <v>1588</v>
      </c>
      <c r="H1487" s="44">
        <v>1156</v>
      </c>
      <c r="I1487" s="197" t="s">
        <v>43</v>
      </c>
      <c r="J1487" s="177" t="str">
        <f>IF(ISBLANK(INDEX('Policy Characteristics'!D:D,MATCH($C1487,'Policy Characteristics'!$C:$C,0))),"",INDEX('Policy Characteristics'!D:D,MATCH($C1487,'Policy Characteristics'!$C:$C,0)))</f>
        <v>Industry Energy Efficiency Standards</v>
      </c>
      <c r="K1487" s="176" t="str">
        <f>IF(ISBLANK(INDEX('Policy Characteristics'!E:E,MATCH($C1487,'Policy Characteristics'!$C:$C,0))),"",INDEX('Policy Characteristics'!E:E,MATCH($C1487,'Policy Characteristics'!$C:$C,0)))</f>
        <v>indst efficiency standards</v>
      </c>
      <c r="L1487" s="176">
        <f>IF(ISBLANK(INDEX('Policy Characteristics'!F:F,MATCH($C1487,'Policy Characteristics'!$C:$C,0))),"",INDEX('Policy Characteristics'!F:F,MATCH($C1487,'Policy Characteristics'!$C:$C,0)))</f>
        <v>0</v>
      </c>
      <c r="M1487" s="176">
        <f>IF(ISBLANK(INDEX('Policy Characteristics'!G:G,MATCH($C1487,'Policy Characteristics'!$C:$C,0))),"",INDEX('Policy Characteristics'!G:G,MATCH($C1487,'Policy Characteristics'!$C:$C,0)))</f>
        <v>0.25</v>
      </c>
      <c r="N1487" s="176">
        <f>IF(ISBLANK(INDEX('Policy Characteristics'!H:H,MATCH($C1487,'Policy Characteristics'!$C:$C,0))),"",INDEX('Policy Characteristics'!H:H,MATCH($C1487,'Policy Characteristics'!$C:$C,0)))</f>
        <v>0.01</v>
      </c>
      <c r="O1487" s="176" t="str">
        <f>IF(ISBLANK(INDEX('Policy Characteristics'!I:I,MATCH($C1487,'Policy Characteristics'!$C:$C,0))),"",INDEX('Policy Characteristics'!I:I,MATCH($C1487,'Policy Characteristics'!$C:$C,0)))</f>
        <v>% reduction in energy use</v>
      </c>
      <c r="P1487" s="176" t="str">
        <f>IF(ISBLANK(INDEX('Policy Characteristics'!J:J,MATCH($C1487,'Policy Characteristics'!$C:$C,0))),"",INDEX('Policy Characteristics'!J:J,MATCH($C1487,'Policy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7" s="176" t="str">
        <f>IF(ISBLANK(INDEX('Policy Characteristics'!K:K,MATCH($C1487,'Policy Characteristics'!$C:$C,0))),"",INDEX('Policy Characteristics'!K:K,MATCH($C1487,'Policy Characteristics'!$C:$C,0)))</f>
        <v>industry-ag-main.html#eff-stds</v>
      </c>
      <c r="R1487" s="176" t="str">
        <f>IF(ISBLANK(INDEX('Policy Characteristics'!L:L,MATCH($C1487,'Policy Characteristics'!$C:$C,0))),"",INDEX('Policy Characteristics'!L:L,MATCH($C1487,'Policy Characteristics'!$C:$C,0)))</f>
        <v>industry-energy-efficiency-standards.html</v>
      </c>
    </row>
    <row r="1488" spans="1:18" s="4" customFormat="1" x14ac:dyDescent="0.25">
      <c r="A1488" s="176" t="str">
        <f>IF(ISBLANK(INDEX('Policy Characteristics'!A:A,MATCH($C1488,'Policy Characteristics'!$C:$C,0))),"",INDEX('Policy Characteristics'!A:A,MATCH($C1488,'Policy Characteristics'!$C:$C,0)))</f>
        <v>Industry</v>
      </c>
      <c r="B1488" s="184" t="str">
        <f>IF(ISBLANK(INDEX('Policy Characteristics'!B:B,MATCH($C1488,'Policy Characteristics'!$C:$C,0))),"",INDEX('Policy Characteristics'!B:B,MATCH($C1488,'Policy Characteristics'!$C:$C,0)))</f>
        <v>Industry Energy Efficiency Standards</v>
      </c>
      <c r="C1488" s="176" t="str">
        <f t="shared" si="51"/>
        <v>Percentage Improvement in Eqpt Efficiency Standards above BAU</v>
      </c>
      <c r="D1488" s="6" t="s">
        <v>1951</v>
      </c>
      <c r="E1488" s="47" t="s">
        <v>1581</v>
      </c>
      <c r="F1488" t="s">
        <v>1913</v>
      </c>
      <c r="G1488" s="47" t="s">
        <v>1586</v>
      </c>
      <c r="H1488" s="44">
        <v>1157</v>
      </c>
      <c r="I1488" s="197" t="s">
        <v>44</v>
      </c>
      <c r="J1488" s="177" t="str">
        <f>IF(ISBLANK(INDEX('Policy Characteristics'!D:D,MATCH($C1488,'Policy Characteristics'!$C:$C,0))),"",INDEX('Policy Characteristics'!D:D,MATCH($C1488,'Policy Characteristics'!$C:$C,0)))</f>
        <v>Industry Energy Efficiency Standards</v>
      </c>
      <c r="K1488" s="176" t="str">
        <f>IF(ISBLANK(INDEX('Policy Characteristics'!E:E,MATCH($C1488,'Policy Characteristics'!$C:$C,0))),"",INDEX('Policy Characteristics'!E:E,MATCH($C1488,'Policy Characteristics'!$C:$C,0)))</f>
        <v>indst efficiency standards</v>
      </c>
      <c r="L1488" s="176">
        <f>IF(ISBLANK(INDEX('Policy Characteristics'!F:F,MATCH($C1488,'Policy Characteristics'!$C:$C,0))),"",INDEX('Policy Characteristics'!F:F,MATCH($C1488,'Policy Characteristics'!$C:$C,0)))</f>
        <v>0</v>
      </c>
      <c r="M1488" s="176">
        <f>IF(ISBLANK(INDEX('Policy Characteristics'!G:G,MATCH($C1488,'Policy Characteristics'!$C:$C,0))),"",INDEX('Policy Characteristics'!G:G,MATCH($C1488,'Policy Characteristics'!$C:$C,0)))</f>
        <v>0.25</v>
      </c>
      <c r="N1488" s="176">
        <f>IF(ISBLANK(INDEX('Policy Characteristics'!H:H,MATCH($C1488,'Policy Characteristics'!$C:$C,0))),"",INDEX('Policy Characteristics'!H:H,MATCH($C1488,'Policy Characteristics'!$C:$C,0)))</f>
        <v>0.01</v>
      </c>
      <c r="O1488" s="176" t="str">
        <f>IF(ISBLANK(INDEX('Policy Characteristics'!I:I,MATCH($C1488,'Policy Characteristics'!$C:$C,0))),"",INDEX('Policy Characteristics'!I:I,MATCH($C1488,'Policy Characteristics'!$C:$C,0)))</f>
        <v>% reduction in energy use</v>
      </c>
      <c r="P1488" s="176" t="str">
        <f>IF(ISBLANK(INDEX('Policy Characteristics'!J:J,MATCH($C1488,'Policy Characteristics'!$C:$C,0))),"",INDEX('Policy Characteristics'!J:J,MATCH($C1488,'Policy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8" s="176" t="str">
        <f>IF(ISBLANK(INDEX('Policy Characteristics'!K:K,MATCH($C1488,'Policy Characteristics'!$C:$C,0))),"",INDEX('Policy Characteristics'!K:K,MATCH($C1488,'Policy Characteristics'!$C:$C,0)))</f>
        <v>industry-ag-main.html#eff-stds</v>
      </c>
      <c r="R1488" s="176" t="str">
        <f>IF(ISBLANK(INDEX('Policy Characteristics'!L:L,MATCH($C1488,'Policy Characteristics'!$C:$C,0))),"",INDEX('Policy Characteristics'!L:L,MATCH($C1488,'Policy Characteristics'!$C:$C,0)))</f>
        <v>industry-energy-efficiency-standards.html</v>
      </c>
    </row>
    <row r="1489" spans="1:18" s="4" customFormat="1" x14ac:dyDescent="0.25">
      <c r="A1489" s="176" t="str">
        <f>IF(ISBLANK(INDEX('Policy Characteristics'!A:A,MATCH($C1489,'Policy Characteristics'!$C:$C,0))),"",INDEX('Policy Characteristics'!A:A,MATCH($C1489,'Policy Characteristics'!$C:$C,0)))</f>
        <v>Industry</v>
      </c>
      <c r="B1489" s="184" t="str">
        <f>IF(ISBLANK(INDEX('Policy Characteristics'!B:B,MATCH($C1489,'Policy Characteristics'!$C:$C,0))),"",INDEX('Policy Characteristics'!B:B,MATCH($C1489,'Policy Characteristics'!$C:$C,0)))</f>
        <v>Industry Energy Efficiency Standards</v>
      </c>
      <c r="C1489" s="176" t="str">
        <f t="shared" si="51"/>
        <v>Percentage Improvement in Eqpt Efficiency Standards above BAU</v>
      </c>
      <c r="D1489" s="6" t="s">
        <v>1952</v>
      </c>
      <c r="E1489" s="47" t="s">
        <v>1280</v>
      </c>
      <c r="F1489" t="s">
        <v>1914</v>
      </c>
      <c r="G1489" s="47" t="s">
        <v>1286</v>
      </c>
      <c r="H1489" s="44">
        <v>1158</v>
      </c>
      <c r="I1489" s="198" t="s">
        <v>44</v>
      </c>
      <c r="J1489" s="177" t="str">
        <f>IF(ISBLANK(INDEX('Policy Characteristics'!D:D,MATCH($C1489,'Policy Characteristics'!$C:$C,0))),"",INDEX('Policy Characteristics'!D:D,MATCH($C1489,'Policy Characteristics'!$C:$C,0)))</f>
        <v>Industry Energy Efficiency Standards</v>
      </c>
      <c r="K1489" s="176" t="str">
        <f>IF(ISBLANK(INDEX('Policy Characteristics'!E:E,MATCH($C1489,'Policy Characteristics'!$C:$C,0))),"",INDEX('Policy Characteristics'!E:E,MATCH($C1489,'Policy Characteristics'!$C:$C,0)))</f>
        <v>indst efficiency standards</v>
      </c>
      <c r="L1489" s="176">
        <f>IF(ISBLANK(INDEX('Policy Characteristics'!F:F,MATCH($C1489,'Policy Characteristics'!$C:$C,0))),"",INDEX('Policy Characteristics'!F:F,MATCH($C1489,'Policy Characteristics'!$C:$C,0)))</f>
        <v>0</v>
      </c>
      <c r="M1489" s="176">
        <f>IF(ISBLANK(INDEX('Policy Characteristics'!G:G,MATCH($C1489,'Policy Characteristics'!$C:$C,0))),"",INDEX('Policy Characteristics'!G:G,MATCH($C1489,'Policy Characteristics'!$C:$C,0)))</f>
        <v>0.25</v>
      </c>
      <c r="N1489" s="176">
        <f>IF(ISBLANK(INDEX('Policy Characteristics'!H:H,MATCH($C1489,'Policy Characteristics'!$C:$C,0))),"",INDEX('Policy Characteristics'!H:H,MATCH($C1489,'Policy Characteristics'!$C:$C,0)))</f>
        <v>0.01</v>
      </c>
      <c r="O1489" s="176" t="str">
        <f>IF(ISBLANK(INDEX('Policy Characteristics'!I:I,MATCH($C1489,'Policy Characteristics'!$C:$C,0))),"",INDEX('Policy Characteristics'!I:I,MATCH($C1489,'Policy Characteristics'!$C:$C,0)))</f>
        <v>% reduction in energy use</v>
      </c>
      <c r="P1489" s="176" t="str">
        <f>IF(ISBLANK(INDEX('Policy Characteristics'!J:J,MATCH($C1489,'Policy Characteristics'!$C:$C,0))),"",INDEX('Policy Characteristics'!J:J,MATCH($C1489,'Policy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9" s="176" t="str">
        <f>IF(ISBLANK(INDEX('Policy Characteristics'!K:K,MATCH($C1489,'Policy Characteristics'!$C:$C,0))),"",INDEX('Policy Characteristics'!K:K,MATCH($C1489,'Policy Characteristics'!$C:$C,0)))</f>
        <v>industry-ag-main.html#eff-stds</v>
      </c>
      <c r="R1489" s="176" t="str">
        <f>IF(ISBLANK(INDEX('Policy Characteristics'!L:L,MATCH($C1489,'Policy Characteristics'!$C:$C,0))),"",INDEX('Policy Characteristics'!L:L,MATCH($C1489,'Policy Characteristics'!$C:$C,0)))</f>
        <v>industry-energy-efficiency-standards.html</v>
      </c>
    </row>
    <row r="1490" spans="1:18" s="4" customFormat="1" x14ac:dyDescent="0.25">
      <c r="A1490" s="176" t="str">
        <f>IF(ISBLANK(INDEX('Policy Characteristics'!A:A,MATCH($C1490,'Policy Characteristics'!$C:$C,0))),"",INDEX('Policy Characteristics'!A:A,MATCH($C1490,'Policy Characteristics'!$C:$C,0)))</f>
        <v>Industry</v>
      </c>
      <c r="B1490" s="184" t="str">
        <f>IF(ISBLANK(INDEX('Policy Characteristics'!B:B,MATCH($C1490,'Policy Characteristics'!$C:$C,0))),"",INDEX('Policy Characteristics'!B:B,MATCH($C1490,'Policy Characteristics'!$C:$C,0)))</f>
        <v>Industry Energy Efficiency Standards</v>
      </c>
      <c r="C1490" s="176" t="str">
        <f t="shared" si="51"/>
        <v>Percentage Improvement in Eqpt Efficiency Standards above BAU</v>
      </c>
      <c r="D1490" s="6" t="s">
        <v>1952</v>
      </c>
      <c r="E1490" s="47" t="s">
        <v>1281</v>
      </c>
      <c r="F1490" t="s">
        <v>1914</v>
      </c>
      <c r="G1490" s="47" t="s">
        <v>1289</v>
      </c>
      <c r="H1490" s="44">
        <v>1159</v>
      </c>
      <c r="I1490" s="198" t="s">
        <v>44</v>
      </c>
      <c r="J1490" s="177" t="str">
        <f>IF(ISBLANK(INDEX('Policy Characteristics'!D:D,MATCH($C1490,'Policy Characteristics'!$C:$C,0))),"",INDEX('Policy Characteristics'!D:D,MATCH($C1490,'Policy Characteristics'!$C:$C,0)))</f>
        <v>Industry Energy Efficiency Standards</v>
      </c>
      <c r="K1490" s="176" t="str">
        <f>IF(ISBLANK(INDEX('Policy Characteristics'!E:E,MATCH($C1490,'Policy Characteristics'!$C:$C,0))),"",INDEX('Policy Characteristics'!E:E,MATCH($C1490,'Policy Characteristics'!$C:$C,0)))</f>
        <v>indst efficiency standards</v>
      </c>
      <c r="L1490" s="176">
        <f>IF(ISBLANK(INDEX('Policy Characteristics'!F:F,MATCH($C1490,'Policy Characteristics'!$C:$C,0))),"",INDEX('Policy Characteristics'!F:F,MATCH($C1490,'Policy Characteristics'!$C:$C,0)))</f>
        <v>0</v>
      </c>
      <c r="M1490" s="176">
        <f>IF(ISBLANK(INDEX('Policy Characteristics'!G:G,MATCH($C1490,'Policy Characteristics'!$C:$C,0))),"",INDEX('Policy Characteristics'!G:G,MATCH($C1490,'Policy Characteristics'!$C:$C,0)))</f>
        <v>0.25</v>
      </c>
      <c r="N1490" s="176">
        <f>IF(ISBLANK(INDEX('Policy Characteristics'!H:H,MATCH($C1490,'Policy Characteristics'!$C:$C,0))),"",INDEX('Policy Characteristics'!H:H,MATCH($C1490,'Policy Characteristics'!$C:$C,0)))</f>
        <v>0.01</v>
      </c>
      <c r="O1490" s="176" t="str">
        <f>IF(ISBLANK(INDEX('Policy Characteristics'!I:I,MATCH($C1490,'Policy Characteristics'!$C:$C,0))),"",INDEX('Policy Characteristics'!I:I,MATCH($C1490,'Policy Characteristics'!$C:$C,0)))</f>
        <v>% reduction in energy use</v>
      </c>
      <c r="P1490" s="176" t="str">
        <f>IF(ISBLANK(INDEX('Policy Characteristics'!J:J,MATCH($C1490,'Policy Characteristics'!$C:$C,0))),"",INDEX('Policy Characteristics'!J:J,MATCH($C1490,'Policy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0" s="176" t="str">
        <f>IF(ISBLANK(INDEX('Policy Characteristics'!K:K,MATCH($C1490,'Policy Characteristics'!$C:$C,0))),"",INDEX('Policy Characteristics'!K:K,MATCH($C1490,'Policy Characteristics'!$C:$C,0)))</f>
        <v>industry-ag-main.html#eff-stds</v>
      </c>
      <c r="R1490" s="176" t="str">
        <f>IF(ISBLANK(INDEX('Policy Characteristics'!L:L,MATCH($C1490,'Policy Characteristics'!$C:$C,0))),"",INDEX('Policy Characteristics'!L:L,MATCH($C1490,'Policy Characteristics'!$C:$C,0)))</f>
        <v>industry-energy-efficiency-standards.html</v>
      </c>
    </row>
    <row r="1491" spans="1:18" s="4" customFormat="1" x14ac:dyDescent="0.25">
      <c r="A1491" s="176" t="str">
        <f>IF(ISBLANK(INDEX('Policy Characteristics'!A:A,MATCH($C1491,'Policy Characteristics'!$C:$C,0))),"",INDEX('Policy Characteristics'!A:A,MATCH($C1491,'Policy Characteristics'!$C:$C,0)))</f>
        <v>Industry</v>
      </c>
      <c r="B1491" s="184" t="str">
        <f>IF(ISBLANK(INDEX('Policy Characteristics'!B:B,MATCH($C1491,'Policy Characteristics'!$C:$C,0))),"",INDEX('Policy Characteristics'!B:B,MATCH($C1491,'Policy Characteristics'!$C:$C,0)))</f>
        <v>Industry Energy Efficiency Standards</v>
      </c>
      <c r="C1491" s="176" t="str">
        <f t="shared" si="51"/>
        <v>Percentage Improvement in Eqpt Efficiency Standards above BAU</v>
      </c>
      <c r="D1491" s="6" t="s">
        <v>1952</v>
      </c>
      <c r="E1491" s="47" t="s">
        <v>1282</v>
      </c>
      <c r="F1491" t="s">
        <v>1914</v>
      </c>
      <c r="G1491" s="47" t="s">
        <v>1290</v>
      </c>
      <c r="H1491" s="44">
        <v>1160</v>
      </c>
      <c r="I1491" s="198" t="s">
        <v>44</v>
      </c>
      <c r="J1491" s="177" t="str">
        <f>IF(ISBLANK(INDEX('Policy Characteristics'!D:D,MATCH($C1491,'Policy Characteristics'!$C:$C,0))),"",INDEX('Policy Characteristics'!D:D,MATCH($C1491,'Policy Characteristics'!$C:$C,0)))</f>
        <v>Industry Energy Efficiency Standards</v>
      </c>
      <c r="K1491" s="176" t="str">
        <f>IF(ISBLANK(INDEX('Policy Characteristics'!E:E,MATCH($C1491,'Policy Characteristics'!$C:$C,0))),"",INDEX('Policy Characteristics'!E:E,MATCH($C1491,'Policy Characteristics'!$C:$C,0)))</f>
        <v>indst efficiency standards</v>
      </c>
      <c r="L1491" s="176">
        <f>IF(ISBLANK(INDEX('Policy Characteristics'!F:F,MATCH($C1491,'Policy Characteristics'!$C:$C,0))),"",INDEX('Policy Characteristics'!F:F,MATCH($C1491,'Policy Characteristics'!$C:$C,0)))</f>
        <v>0</v>
      </c>
      <c r="M1491" s="176">
        <f>IF(ISBLANK(INDEX('Policy Characteristics'!G:G,MATCH($C1491,'Policy Characteristics'!$C:$C,0))),"",INDEX('Policy Characteristics'!G:G,MATCH($C1491,'Policy Characteristics'!$C:$C,0)))</f>
        <v>0.25</v>
      </c>
      <c r="N1491" s="176">
        <f>IF(ISBLANK(INDEX('Policy Characteristics'!H:H,MATCH($C1491,'Policy Characteristics'!$C:$C,0))),"",INDEX('Policy Characteristics'!H:H,MATCH($C1491,'Policy Characteristics'!$C:$C,0)))</f>
        <v>0.01</v>
      </c>
      <c r="O1491" s="176" t="str">
        <f>IF(ISBLANK(INDEX('Policy Characteristics'!I:I,MATCH($C1491,'Policy Characteristics'!$C:$C,0))),"",INDEX('Policy Characteristics'!I:I,MATCH($C1491,'Policy Characteristics'!$C:$C,0)))</f>
        <v>% reduction in energy use</v>
      </c>
      <c r="P1491" s="176" t="str">
        <f>IF(ISBLANK(INDEX('Policy Characteristics'!J:J,MATCH($C1491,'Policy Characteristics'!$C:$C,0))),"",INDEX('Policy Characteristics'!J:J,MATCH($C1491,'Policy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1" s="176" t="str">
        <f>IF(ISBLANK(INDEX('Policy Characteristics'!K:K,MATCH($C1491,'Policy Characteristics'!$C:$C,0))),"",INDEX('Policy Characteristics'!K:K,MATCH($C1491,'Policy Characteristics'!$C:$C,0)))</f>
        <v>industry-ag-main.html#eff-stds</v>
      </c>
      <c r="R1491" s="176" t="str">
        <f>IF(ISBLANK(INDEX('Policy Characteristics'!L:L,MATCH($C1491,'Policy Characteristics'!$C:$C,0))),"",INDEX('Policy Characteristics'!L:L,MATCH($C1491,'Policy Characteristics'!$C:$C,0)))</f>
        <v>industry-energy-efficiency-standards.html</v>
      </c>
    </row>
    <row r="1492" spans="1:18" s="4" customFormat="1" x14ac:dyDescent="0.25">
      <c r="A1492" s="176" t="str">
        <f>IF(ISBLANK(INDEX('Policy Characteristics'!A:A,MATCH($C1492,'Policy Characteristics'!$C:$C,0))),"",INDEX('Policy Characteristics'!A:A,MATCH($C1492,'Policy Characteristics'!$C:$C,0)))</f>
        <v>Industry</v>
      </c>
      <c r="B1492" s="184" t="str">
        <f>IF(ISBLANK(INDEX('Policy Characteristics'!B:B,MATCH($C1492,'Policy Characteristics'!$C:$C,0))),"",INDEX('Policy Characteristics'!B:B,MATCH($C1492,'Policy Characteristics'!$C:$C,0)))</f>
        <v>Industry Energy Efficiency Standards</v>
      </c>
      <c r="C1492" s="176" t="str">
        <f t="shared" si="51"/>
        <v>Percentage Improvement in Eqpt Efficiency Standards above BAU</v>
      </c>
      <c r="D1492" s="6" t="s">
        <v>1952</v>
      </c>
      <c r="E1492" s="47" t="s">
        <v>1283</v>
      </c>
      <c r="F1492" t="s">
        <v>1914</v>
      </c>
      <c r="G1492" s="47" t="s">
        <v>1287</v>
      </c>
      <c r="H1492" s="44">
        <v>1161</v>
      </c>
      <c r="I1492" s="197" t="s">
        <v>44</v>
      </c>
      <c r="J1492" s="177" t="str">
        <f>IF(ISBLANK(INDEX('Policy Characteristics'!D:D,MATCH($C1492,'Policy Characteristics'!$C:$C,0))),"",INDEX('Policy Characteristics'!D:D,MATCH($C1492,'Policy Characteristics'!$C:$C,0)))</f>
        <v>Industry Energy Efficiency Standards</v>
      </c>
      <c r="K1492" s="176" t="str">
        <f>IF(ISBLANK(INDEX('Policy Characteristics'!E:E,MATCH($C1492,'Policy Characteristics'!$C:$C,0))),"",INDEX('Policy Characteristics'!E:E,MATCH($C1492,'Policy Characteristics'!$C:$C,0)))</f>
        <v>indst efficiency standards</v>
      </c>
      <c r="L1492" s="176">
        <f>IF(ISBLANK(INDEX('Policy Characteristics'!F:F,MATCH($C1492,'Policy Characteristics'!$C:$C,0))),"",INDEX('Policy Characteristics'!F:F,MATCH($C1492,'Policy Characteristics'!$C:$C,0)))</f>
        <v>0</v>
      </c>
      <c r="M1492" s="176">
        <f>IF(ISBLANK(INDEX('Policy Characteristics'!G:G,MATCH($C1492,'Policy Characteristics'!$C:$C,0))),"",INDEX('Policy Characteristics'!G:G,MATCH($C1492,'Policy Characteristics'!$C:$C,0)))</f>
        <v>0.25</v>
      </c>
      <c r="N1492" s="176">
        <f>IF(ISBLANK(INDEX('Policy Characteristics'!H:H,MATCH($C1492,'Policy Characteristics'!$C:$C,0))),"",INDEX('Policy Characteristics'!H:H,MATCH($C1492,'Policy Characteristics'!$C:$C,0)))</f>
        <v>0.01</v>
      </c>
      <c r="O1492" s="176" t="str">
        <f>IF(ISBLANK(INDEX('Policy Characteristics'!I:I,MATCH($C1492,'Policy Characteristics'!$C:$C,0))),"",INDEX('Policy Characteristics'!I:I,MATCH($C1492,'Policy Characteristics'!$C:$C,0)))</f>
        <v>% reduction in energy use</v>
      </c>
      <c r="P1492" s="176" t="str">
        <f>IF(ISBLANK(INDEX('Policy Characteristics'!J:J,MATCH($C1492,'Policy Characteristics'!$C:$C,0))),"",INDEX('Policy Characteristics'!J:J,MATCH($C1492,'Policy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2" s="176" t="str">
        <f>IF(ISBLANK(INDEX('Policy Characteristics'!K:K,MATCH($C1492,'Policy Characteristics'!$C:$C,0))),"",INDEX('Policy Characteristics'!K:K,MATCH($C1492,'Policy Characteristics'!$C:$C,0)))</f>
        <v>industry-ag-main.html#eff-stds</v>
      </c>
      <c r="R1492" s="176" t="str">
        <f>IF(ISBLANK(INDEX('Policy Characteristics'!L:L,MATCH($C1492,'Policy Characteristics'!$C:$C,0))),"",INDEX('Policy Characteristics'!L:L,MATCH($C1492,'Policy Characteristics'!$C:$C,0)))</f>
        <v>industry-energy-efficiency-standards.html</v>
      </c>
    </row>
    <row r="1493" spans="1:18" s="4" customFormat="1" x14ac:dyDescent="0.25">
      <c r="A1493" s="176" t="str">
        <f>IF(ISBLANK(INDEX('Policy Characteristics'!A:A,MATCH($C1493,'Policy Characteristics'!$C:$C,0))),"",INDEX('Policy Characteristics'!A:A,MATCH($C1493,'Policy Characteristics'!$C:$C,0)))</f>
        <v>Industry</v>
      </c>
      <c r="B1493" s="184" t="str">
        <f>IF(ISBLANK(INDEX('Policy Characteristics'!B:B,MATCH($C1493,'Policy Characteristics'!$C:$C,0))),"",INDEX('Policy Characteristics'!B:B,MATCH($C1493,'Policy Characteristics'!$C:$C,0)))</f>
        <v>Industry Energy Efficiency Standards</v>
      </c>
      <c r="C1493" s="176" t="str">
        <f t="shared" si="51"/>
        <v>Percentage Improvement in Eqpt Efficiency Standards above BAU</v>
      </c>
      <c r="D1493" s="6" t="s">
        <v>1952</v>
      </c>
      <c r="E1493" s="47" t="s">
        <v>1284</v>
      </c>
      <c r="F1493" t="s">
        <v>1914</v>
      </c>
      <c r="G1493" s="47" t="s">
        <v>1288</v>
      </c>
      <c r="H1493" s="44">
        <v>1162</v>
      </c>
      <c r="I1493" s="198" t="s">
        <v>44</v>
      </c>
      <c r="J1493" s="177" t="str">
        <f>IF(ISBLANK(INDEX('Policy Characteristics'!D:D,MATCH($C1493,'Policy Characteristics'!$C:$C,0))),"",INDEX('Policy Characteristics'!D:D,MATCH($C1493,'Policy Characteristics'!$C:$C,0)))</f>
        <v>Industry Energy Efficiency Standards</v>
      </c>
      <c r="K1493" s="176" t="str">
        <f>IF(ISBLANK(INDEX('Policy Characteristics'!E:E,MATCH($C1493,'Policy Characteristics'!$C:$C,0))),"",INDEX('Policy Characteristics'!E:E,MATCH($C1493,'Policy Characteristics'!$C:$C,0)))</f>
        <v>indst efficiency standards</v>
      </c>
      <c r="L1493" s="176">
        <f>IF(ISBLANK(INDEX('Policy Characteristics'!F:F,MATCH($C1493,'Policy Characteristics'!$C:$C,0))),"",INDEX('Policy Characteristics'!F:F,MATCH($C1493,'Policy Characteristics'!$C:$C,0)))</f>
        <v>0</v>
      </c>
      <c r="M1493" s="176">
        <f>IF(ISBLANK(INDEX('Policy Characteristics'!G:G,MATCH($C1493,'Policy Characteristics'!$C:$C,0))),"",INDEX('Policy Characteristics'!G:G,MATCH($C1493,'Policy Characteristics'!$C:$C,0)))</f>
        <v>0.25</v>
      </c>
      <c r="N1493" s="176">
        <f>IF(ISBLANK(INDEX('Policy Characteristics'!H:H,MATCH($C1493,'Policy Characteristics'!$C:$C,0))),"",INDEX('Policy Characteristics'!H:H,MATCH($C1493,'Policy Characteristics'!$C:$C,0)))</f>
        <v>0.01</v>
      </c>
      <c r="O1493" s="176" t="str">
        <f>IF(ISBLANK(INDEX('Policy Characteristics'!I:I,MATCH($C1493,'Policy Characteristics'!$C:$C,0))),"",INDEX('Policy Characteristics'!I:I,MATCH($C1493,'Policy Characteristics'!$C:$C,0)))</f>
        <v>% reduction in energy use</v>
      </c>
      <c r="P1493" s="176" t="str">
        <f>IF(ISBLANK(INDEX('Policy Characteristics'!J:J,MATCH($C1493,'Policy Characteristics'!$C:$C,0))),"",INDEX('Policy Characteristics'!J:J,MATCH($C1493,'Policy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3" s="176" t="str">
        <f>IF(ISBLANK(INDEX('Policy Characteristics'!K:K,MATCH($C1493,'Policy Characteristics'!$C:$C,0))),"",INDEX('Policy Characteristics'!K:K,MATCH($C1493,'Policy Characteristics'!$C:$C,0)))</f>
        <v>industry-ag-main.html#eff-stds</v>
      </c>
      <c r="R1493" s="176" t="str">
        <f>IF(ISBLANK(INDEX('Policy Characteristics'!L:L,MATCH($C1493,'Policy Characteristics'!$C:$C,0))),"",INDEX('Policy Characteristics'!L:L,MATCH($C1493,'Policy Characteristics'!$C:$C,0)))</f>
        <v>industry-energy-efficiency-standards.html</v>
      </c>
    </row>
    <row r="1494" spans="1:18" s="4" customFormat="1" x14ac:dyDescent="0.25">
      <c r="A1494" s="176" t="str">
        <f>IF(ISBLANK(INDEX('Policy Characteristics'!A:A,MATCH($C1494,'Policy Characteristics'!$C:$C,0))),"",INDEX('Policy Characteristics'!A:A,MATCH($C1494,'Policy Characteristics'!$C:$C,0)))</f>
        <v>Industry</v>
      </c>
      <c r="B1494" s="184" t="str">
        <f>IF(ISBLANK(INDEX('Policy Characteristics'!B:B,MATCH($C1494,'Policy Characteristics'!$C:$C,0))),"",INDEX('Policy Characteristics'!B:B,MATCH($C1494,'Policy Characteristics'!$C:$C,0)))</f>
        <v>Industry Energy Efficiency Standards</v>
      </c>
      <c r="C1494" s="176" t="str">
        <f t="shared" si="51"/>
        <v>Percentage Improvement in Eqpt Efficiency Standards above BAU</v>
      </c>
      <c r="D1494" s="6" t="s">
        <v>1952</v>
      </c>
      <c r="E1494" s="47" t="s">
        <v>1285</v>
      </c>
      <c r="F1494" t="s">
        <v>1914</v>
      </c>
      <c r="G1494" s="47" t="s">
        <v>1291</v>
      </c>
      <c r="H1494" s="44">
        <v>1163</v>
      </c>
      <c r="I1494" s="197" t="s">
        <v>44</v>
      </c>
      <c r="J1494" s="177" t="str">
        <f>IF(ISBLANK(INDEX('Policy Characteristics'!D:D,MATCH($C1494,'Policy Characteristics'!$C:$C,0))),"",INDEX('Policy Characteristics'!D:D,MATCH($C1494,'Policy Characteristics'!$C:$C,0)))</f>
        <v>Industry Energy Efficiency Standards</v>
      </c>
      <c r="K1494" s="176" t="str">
        <f>IF(ISBLANK(INDEX('Policy Characteristics'!E:E,MATCH($C1494,'Policy Characteristics'!$C:$C,0))),"",INDEX('Policy Characteristics'!E:E,MATCH($C1494,'Policy Characteristics'!$C:$C,0)))</f>
        <v>indst efficiency standards</v>
      </c>
      <c r="L1494" s="176">
        <f>IF(ISBLANK(INDEX('Policy Characteristics'!F:F,MATCH($C1494,'Policy Characteristics'!$C:$C,0))),"",INDEX('Policy Characteristics'!F:F,MATCH($C1494,'Policy Characteristics'!$C:$C,0)))</f>
        <v>0</v>
      </c>
      <c r="M1494" s="176">
        <f>IF(ISBLANK(INDEX('Policy Characteristics'!G:G,MATCH($C1494,'Policy Characteristics'!$C:$C,0))),"",INDEX('Policy Characteristics'!G:G,MATCH($C1494,'Policy Characteristics'!$C:$C,0)))</f>
        <v>0.25</v>
      </c>
      <c r="N1494" s="176">
        <f>IF(ISBLANK(INDEX('Policy Characteristics'!H:H,MATCH($C1494,'Policy Characteristics'!$C:$C,0))),"",INDEX('Policy Characteristics'!H:H,MATCH($C1494,'Policy Characteristics'!$C:$C,0)))</f>
        <v>0.01</v>
      </c>
      <c r="O1494" s="176" t="str">
        <f>IF(ISBLANK(INDEX('Policy Characteristics'!I:I,MATCH($C1494,'Policy Characteristics'!$C:$C,0))),"",INDEX('Policy Characteristics'!I:I,MATCH($C1494,'Policy Characteristics'!$C:$C,0)))</f>
        <v>% reduction in energy use</v>
      </c>
      <c r="P1494" s="176" t="str">
        <f>IF(ISBLANK(INDEX('Policy Characteristics'!J:J,MATCH($C1494,'Policy Characteristics'!$C:$C,0))),"",INDEX('Policy Characteristics'!J:J,MATCH($C1494,'Policy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4" s="176" t="str">
        <f>IF(ISBLANK(INDEX('Policy Characteristics'!K:K,MATCH($C1494,'Policy Characteristics'!$C:$C,0))),"",INDEX('Policy Characteristics'!K:K,MATCH($C1494,'Policy Characteristics'!$C:$C,0)))</f>
        <v>industry-ag-main.html#eff-stds</v>
      </c>
      <c r="R1494" s="176" t="str">
        <f>IF(ISBLANK(INDEX('Policy Characteristics'!L:L,MATCH($C1494,'Policy Characteristics'!$C:$C,0))),"",INDEX('Policy Characteristics'!L:L,MATCH($C1494,'Policy Characteristics'!$C:$C,0)))</f>
        <v>industry-energy-efficiency-standards.html</v>
      </c>
    </row>
    <row r="1495" spans="1:18" s="4" customFormat="1" x14ac:dyDescent="0.25">
      <c r="A1495" s="176" t="str">
        <f>IF(ISBLANK(INDEX('Policy Characteristics'!A:A,MATCH($C1495,'Policy Characteristics'!$C:$C,0))),"",INDEX('Policy Characteristics'!A:A,MATCH($C1495,'Policy Characteristics'!$C:$C,0)))</f>
        <v>Industry</v>
      </c>
      <c r="B1495" s="184" t="str">
        <f>IF(ISBLANK(INDEX('Policy Characteristics'!B:B,MATCH($C1495,'Policy Characteristics'!$C:$C,0))),"",INDEX('Policy Characteristics'!B:B,MATCH($C1495,'Policy Characteristics'!$C:$C,0)))</f>
        <v>Industry Energy Efficiency Standards</v>
      </c>
      <c r="C1495" s="176" t="str">
        <f t="shared" si="51"/>
        <v>Percentage Improvement in Eqpt Efficiency Standards above BAU</v>
      </c>
      <c r="D1495" s="6" t="s">
        <v>1952</v>
      </c>
      <c r="E1495" s="47" t="s">
        <v>1582</v>
      </c>
      <c r="F1495" t="s">
        <v>1914</v>
      </c>
      <c r="G1495" s="47" t="s">
        <v>1585</v>
      </c>
      <c r="H1495" s="44">
        <v>1164</v>
      </c>
      <c r="I1495" s="197" t="s">
        <v>44</v>
      </c>
      <c r="J1495" s="177" t="str">
        <f>IF(ISBLANK(INDEX('Policy Characteristics'!D:D,MATCH($C1495,'Policy Characteristics'!$C:$C,0))),"",INDEX('Policy Characteristics'!D:D,MATCH($C1495,'Policy Characteristics'!$C:$C,0)))</f>
        <v>Industry Energy Efficiency Standards</v>
      </c>
      <c r="K1495" s="176" t="str">
        <f>IF(ISBLANK(INDEX('Policy Characteristics'!E:E,MATCH($C1495,'Policy Characteristics'!$C:$C,0))),"",INDEX('Policy Characteristics'!E:E,MATCH($C1495,'Policy Characteristics'!$C:$C,0)))</f>
        <v>indst efficiency standards</v>
      </c>
      <c r="L1495" s="176">
        <f>IF(ISBLANK(INDEX('Policy Characteristics'!F:F,MATCH($C1495,'Policy Characteristics'!$C:$C,0))),"",INDEX('Policy Characteristics'!F:F,MATCH($C1495,'Policy Characteristics'!$C:$C,0)))</f>
        <v>0</v>
      </c>
      <c r="M1495" s="176">
        <f>IF(ISBLANK(INDEX('Policy Characteristics'!G:G,MATCH($C1495,'Policy Characteristics'!$C:$C,0))),"",INDEX('Policy Characteristics'!G:G,MATCH($C1495,'Policy Characteristics'!$C:$C,0)))</f>
        <v>0.25</v>
      </c>
      <c r="N1495" s="176">
        <f>IF(ISBLANK(INDEX('Policy Characteristics'!H:H,MATCH($C1495,'Policy Characteristics'!$C:$C,0))),"",INDEX('Policy Characteristics'!H:H,MATCH($C1495,'Policy Characteristics'!$C:$C,0)))</f>
        <v>0.01</v>
      </c>
      <c r="O1495" s="176" t="str">
        <f>IF(ISBLANK(INDEX('Policy Characteristics'!I:I,MATCH($C1495,'Policy Characteristics'!$C:$C,0))),"",INDEX('Policy Characteristics'!I:I,MATCH($C1495,'Policy Characteristics'!$C:$C,0)))</f>
        <v>% reduction in energy use</v>
      </c>
      <c r="P1495" s="176" t="str">
        <f>IF(ISBLANK(INDEX('Policy Characteristics'!J:J,MATCH($C1495,'Policy Characteristics'!$C:$C,0))),"",INDEX('Policy Characteristics'!J:J,MATCH($C1495,'Policy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5" s="176" t="str">
        <f>IF(ISBLANK(INDEX('Policy Characteristics'!K:K,MATCH($C1495,'Policy Characteristics'!$C:$C,0))),"",INDEX('Policy Characteristics'!K:K,MATCH($C1495,'Policy Characteristics'!$C:$C,0)))</f>
        <v>industry-ag-main.html#eff-stds</v>
      </c>
      <c r="R1495" s="176" t="str">
        <f>IF(ISBLANK(INDEX('Policy Characteristics'!L:L,MATCH($C1495,'Policy Characteristics'!$C:$C,0))),"",INDEX('Policy Characteristics'!L:L,MATCH($C1495,'Policy Characteristics'!$C:$C,0)))</f>
        <v>industry-energy-efficiency-standards.html</v>
      </c>
    </row>
    <row r="1496" spans="1:18" s="4" customFormat="1" x14ac:dyDescent="0.25">
      <c r="A1496" s="176" t="str">
        <f>IF(ISBLANK(INDEX('Policy Characteristics'!A:A,MATCH($C1496,'Policy Characteristics'!$C:$C,0))),"",INDEX('Policy Characteristics'!A:A,MATCH($C1496,'Policy Characteristics'!$C:$C,0)))</f>
        <v>Industry</v>
      </c>
      <c r="B1496" s="184" t="str">
        <f>IF(ISBLANK(INDEX('Policy Characteristics'!B:B,MATCH($C1496,'Policy Characteristics'!$C:$C,0))),"",INDEX('Policy Characteristics'!B:B,MATCH($C1496,'Policy Characteristics'!$C:$C,0)))</f>
        <v>Industry Energy Efficiency Standards</v>
      </c>
      <c r="C1496" s="176" t="str">
        <f t="shared" si="51"/>
        <v>Percentage Improvement in Eqpt Efficiency Standards above BAU</v>
      </c>
      <c r="D1496" s="6" t="s">
        <v>1952</v>
      </c>
      <c r="E1496" s="47" t="s">
        <v>1583</v>
      </c>
      <c r="F1496" t="s">
        <v>1914</v>
      </c>
      <c r="G1496" s="47" t="s">
        <v>1587</v>
      </c>
      <c r="H1496" s="44">
        <v>1165</v>
      </c>
      <c r="I1496" s="198" t="s">
        <v>44</v>
      </c>
      <c r="J1496" s="177" t="str">
        <f>IF(ISBLANK(INDEX('Policy Characteristics'!D:D,MATCH($C1496,'Policy Characteristics'!$C:$C,0))),"",INDEX('Policy Characteristics'!D:D,MATCH($C1496,'Policy Characteristics'!$C:$C,0)))</f>
        <v>Industry Energy Efficiency Standards</v>
      </c>
      <c r="K1496" s="176" t="str">
        <f>IF(ISBLANK(INDEX('Policy Characteristics'!E:E,MATCH($C1496,'Policy Characteristics'!$C:$C,0))),"",INDEX('Policy Characteristics'!E:E,MATCH($C1496,'Policy Characteristics'!$C:$C,0)))</f>
        <v>indst efficiency standards</v>
      </c>
      <c r="L1496" s="176">
        <f>IF(ISBLANK(INDEX('Policy Characteristics'!F:F,MATCH($C1496,'Policy Characteristics'!$C:$C,0))),"",INDEX('Policy Characteristics'!F:F,MATCH($C1496,'Policy Characteristics'!$C:$C,0)))</f>
        <v>0</v>
      </c>
      <c r="M1496" s="176">
        <f>IF(ISBLANK(INDEX('Policy Characteristics'!G:G,MATCH($C1496,'Policy Characteristics'!$C:$C,0))),"",INDEX('Policy Characteristics'!G:G,MATCH($C1496,'Policy Characteristics'!$C:$C,0)))</f>
        <v>0.25</v>
      </c>
      <c r="N1496" s="176">
        <f>IF(ISBLANK(INDEX('Policy Characteristics'!H:H,MATCH($C1496,'Policy Characteristics'!$C:$C,0))),"",INDEX('Policy Characteristics'!H:H,MATCH($C1496,'Policy Characteristics'!$C:$C,0)))</f>
        <v>0.01</v>
      </c>
      <c r="O1496" s="176" t="str">
        <f>IF(ISBLANK(INDEX('Policy Characteristics'!I:I,MATCH($C1496,'Policy Characteristics'!$C:$C,0))),"",INDEX('Policy Characteristics'!I:I,MATCH($C1496,'Policy Characteristics'!$C:$C,0)))</f>
        <v>% reduction in energy use</v>
      </c>
      <c r="P1496" s="176" t="str">
        <f>IF(ISBLANK(INDEX('Policy Characteristics'!J:J,MATCH($C1496,'Policy Characteristics'!$C:$C,0))),"",INDEX('Policy Characteristics'!J:J,MATCH($C1496,'Policy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6" s="176" t="str">
        <f>IF(ISBLANK(INDEX('Policy Characteristics'!K:K,MATCH($C1496,'Policy Characteristics'!$C:$C,0))),"",INDEX('Policy Characteristics'!K:K,MATCH($C1496,'Policy Characteristics'!$C:$C,0)))</f>
        <v>industry-ag-main.html#eff-stds</v>
      </c>
      <c r="R1496" s="176" t="str">
        <f>IF(ISBLANK(INDEX('Policy Characteristics'!L:L,MATCH($C1496,'Policy Characteristics'!$C:$C,0))),"",INDEX('Policy Characteristics'!L:L,MATCH($C1496,'Policy Characteristics'!$C:$C,0)))</f>
        <v>industry-energy-efficiency-standards.html</v>
      </c>
    </row>
    <row r="1497" spans="1:18" s="4" customFormat="1" x14ac:dyDescent="0.25">
      <c r="A1497" s="176" t="str">
        <f>IF(ISBLANK(INDEX('Policy Characteristics'!A:A,MATCH($C1497,'Policy Characteristics'!$C:$C,0))),"",INDEX('Policy Characteristics'!A:A,MATCH($C1497,'Policy Characteristics'!$C:$C,0)))</f>
        <v>Industry</v>
      </c>
      <c r="B1497" s="184" t="str">
        <f>IF(ISBLANK(INDEX('Policy Characteristics'!B:B,MATCH($C1497,'Policy Characteristics'!$C:$C,0))),"",INDEX('Policy Characteristics'!B:B,MATCH($C1497,'Policy Characteristics'!$C:$C,0)))</f>
        <v>Industry Energy Efficiency Standards</v>
      </c>
      <c r="C1497" s="176" t="str">
        <f t="shared" si="51"/>
        <v>Percentage Improvement in Eqpt Efficiency Standards above BAU</v>
      </c>
      <c r="D1497" s="6" t="s">
        <v>1952</v>
      </c>
      <c r="E1497" s="47" t="s">
        <v>1584</v>
      </c>
      <c r="F1497" t="s">
        <v>1914</v>
      </c>
      <c r="G1497" s="47" t="s">
        <v>1588</v>
      </c>
      <c r="H1497" s="44">
        <v>1166</v>
      </c>
      <c r="I1497" s="198" t="s">
        <v>44</v>
      </c>
      <c r="J1497" s="177" t="str">
        <f>IF(ISBLANK(INDEX('Policy Characteristics'!D:D,MATCH($C1497,'Policy Characteristics'!$C:$C,0))),"",INDEX('Policy Characteristics'!D:D,MATCH($C1497,'Policy Characteristics'!$C:$C,0)))</f>
        <v>Industry Energy Efficiency Standards</v>
      </c>
      <c r="K1497" s="176" t="str">
        <f>IF(ISBLANK(INDEX('Policy Characteristics'!E:E,MATCH($C1497,'Policy Characteristics'!$C:$C,0))),"",INDEX('Policy Characteristics'!E:E,MATCH($C1497,'Policy Characteristics'!$C:$C,0)))</f>
        <v>indst efficiency standards</v>
      </c>
      <c r="L1497" s="176">
        <f>IF(ISBLANK(INDEX('Policy Characteristics'!F:F,MATCH($C1497,'Policy Characteristics'!$C:$C,0))),"",INDEX('Policy Characteristics'!F:F,MATCH($C1497,'Policy Characteristics'!$C:$C,0)))</f>
        <v>0</v>
      </c>
      <c r="M1497" s="176">
        <f>IF(ISBLANK(INDEX('Policy Characteristics'!G:G,MATCH($C1497,'Policy Characteristics'!$C:$C,0))),"",INDEX('Policy Characteristics'!G:G,MATCH($C1497,'Policy Characteristics'!$C:$C,0)))</f>
        <v>0.25</v>
      </c>
      <c r="N1497" s="176">
        <f>IF(ISBLANK(INDEX('Policy Characteristics'!H:H,MATCH($C1497,'Policy Characteristics'!$C:$C,0))),"",INDEX('Policy Characteristics'!H:H,MATCH($C1497,'Policy Characteristics'!$C:$C,0)))</f>
        <v>0.01</v>
      </c>
      <c r="O1497" s="176" t="str">
        <f>IF(ISBLANK(INDEX('Policy Characteristics'!I:I,MATCH($C1497,'Policy Characteristics'!$C:$C,0))),"",INDEX('Policy Characteristics'!I:I,MATCH($C1497,'Policy Characteristics'!$C:$C,0)))</f>
        <v>% reduction in energy use</v>
      </c>
      <c r="P1497" s="176" t="str">
        <f>IF(ISBLANK(INDEX('Policy Characteristics'!J:J,MATCH($C1497,'Policy Characteristics'!$C:$C,0))),"",INDEX('Policy Characteristics'!J:J,MATCH($C1497,'Policy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7" s="176" t="str">
        <f>IF(ISBLANK(INDEX('Policy Characteristics'!K:K,MATCH($C1497,'Policy Characteristics'!$C:$C,0))),"",INDEX('Policy Characteristics'!K:K,MATCH($C1497,'Policy Characteristics'!$C:$C,0)))</f>
        <v>industry-ag-main.html#eff-stds</v>
      </c>
      <c r="R1497" s="176" t="str">
        <f>IF(ISBLANK(INDEX('Policy Characteristics'!L:L,MATCH($C1497,'Policy Characteristics'!$C:$C,0))),"",INDEX('Policy Characteristics'!L:L,MATCH($C1497,'Policy Characteristics'!$C:$C,0)))</f>
        <v>industry-energy-efficiency-standards.html</v>
      </c>
    </row>
    <row r="1498" spans="1:18" s="4" customFormat="1" x14ac:dyDescent="0.25">
      <c r="A1498" s="176" t="str">
        <f>IF(ISBLANK(INDEX('Policy Characteristics'!A:A,MATCH($C1498,'Policy Characteristics'!$C:$C,0))),"",INDEX('Policy Characteristics'!A:A,MATCH($C1498,'Policy Characteristics'!$C:$C,0)))</f>
        <v>Industry</v>
      </c>
      <c r="B1498" s="184" t="str">
        <f>IF(ISBLANK(INDEX('Policy Characteristics'!B:B,MATCH($C1498,'Policy Characteristics'!$C:$C,0))),"",INDEX('Policy Characteristics'!B:B,MATCH($C1498,'Policy Characteristics'!$C:$C,0)))</f>
        <v>Industry Energy Efficiency Standards</v>
      </c>
      <c r="C1498" s="176" t="str">
        <f t="shared" si="51"/>
        <v>Percentage Improvement in Eqpt Efficiency Standards above BAU</v>
      </c>
      <c r="D1498" s="6" t="s">
        <v>1952</v>
      </c>
      <c r="E1498" s="47" t="s">
        <v>1581</v>
      </c>
      <c r="F1498" t="s">
        <v>1914</v>
      </c>
      <c r="G1498" s="47" t="s">
        <v>1586</v>
      </c>
      <c r="H1498" s="44">
        <v>1167</v>
      </c>
      <c r="I1498" s="197" t="s">
        <v>44</v>
      </c>
      <c r="J1498" s="177" t="str">
        <f>IF(ISBLANK(INDEX('Policy Characteristics'!D:D,MATCH($C1498,'Policy Characteristics'!$C:$C,0))),"",INDEX('Policy Characteristics'!D:D,MATCH($C1498,'Policy Characteristics'!$C:$C,0)))</f>
        <v>Industry Energy Efficiency Standards</v>
      </c>
      <c r="K1498" s="176" t="str">
        <f>IF(ISBLANK(INDEX('Policy Characteristics'!E:E,MATCH($C1498,'Policy Characteristics'!$C:$C,0))),"",INDEX('Policy Characteristics'!E:E,MATCH($C1498,'Policy Characteristics'!$C:$C,0)))</f>
        <v>indst efficiency standards</v>
      </c>
      <c r="L1498" s="176">
        <f>IF(ISBLANK(INDEX('Policy Characteristics'!F:F,MATCH($C1498,'Policy Characteristics'!$C:$C,0))),"",INDEX('Policy Characteristics'!F:F,MATCH($C1498,'Policy Characteristics'!$C:$C,0)))</f>
        <v>0</v>
      </c>
      <c r="M1498" s="176">
        <f>IF(ISBLANK(INDEX('Policy Characteristics'!G:G,MATCH($C1498,'Policy Characteristics'!$C:$C,0))),"",INDEX('Policy Characteristics'!G:G,MATCH($C1498,'Policy Characteristics'!$C:$C,0)))</f>
        <v>0.25</v>
      </c>
      <c r="N1498" s="176">
        <f>IF(ISBLANK(INDEX('Policy Characteristics'!H:H,MATCH($C1498,'Policy Characteristics'!$C:$C,0))),"",INDEX('Policy Characteristics'!H:H,MATCH($C1498,'Policy Characteristics'!$C:$C,0)))</f>
        <v>0.01</v>
      </c>
      <c r="O1498" s="176" t="str">
        <f>IF(ISBLANK(INDEX('Policy Characteristics'!I:I,MATCH($C1498,'Policy Characteristics'!$C:$C,0))),"",INDEX('Policy Characteristics'!I:I,MATCH($C1498,'Policy Characteristics'!$C:$C,0)))</f>
        <v>% reduction in energy use</v>
      </c>
      <c r="P1498" s="176" t="str">
        <f>IF(ISBLANK(INDEX('Policy Characteristics'!J:J,MATCH($C1498,'Policy Characteristics'!$C:$C,0))),"",INDEX('Policy Characteristics'!J:J,MATCH($C1498,'Policy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8" s="176" t="str">
        <f>IF(ISBLANK(INDEX('Policy Characteristics'!K:K,MATCH($C1498,'Policy Characteristics'!$C:$C,0))),"",INDEX('Policy Characteristics'!K:K,MATCH($C1498,'Policy Characteristics'!$C:$C,0)))</f>
        <v>industry-ag-main.html#eff-stds</v>
      </c>
      <c r="R1498" s="176" t="str">
        <f>IF(ISBLANK(INDEX('Policy Characteristics'!L:L,MATCH($C1498,'Policy Characteristics'!$C:$C,0))),"",INDEX('Policy Characteristics'!L:L,MATCH($C1498,'Policy Characteristics'!$C:$C,0)))</f>
        <v>industry-energy-efficiency-standards.html</v>
      </c>
    </row>
    <row r="1499" spans="1:18" s="4" customFormat="1" x14ac:dyDescent="0.25">
      <c r="A1499" s="176" t="str">
        <f>IF(ISBLANK(INDEX('Policy Characteristics'!A:A,MATCH($C1499,'Policy Characteristics'!$C:$C,0))),"",INDEX('Policy Characteristics'!A:A,MATCH($C1499,'Policy Characteristics'!$C:$C,0)))</f>
        <v>Industry</v>
      </c>
      <c r="B1499" s="184" t="str">
        <f>IF(ISBLANK(INDEX('Policy Characteristics'!B:B,MATCH($C1499,'Policy Characteristics'!$C:$C,0))),"",INDEX('Policy Characteristics'!B:B,MATCH($C1499,'Policy Characteristics'!$C:$C,0)))</f>
        <v>Industry Energy Efficiency Standards</v>
      </c>
      <c r="C1499" s="176" t="str">
        <f t="shared" si="51"/>
        <v>Percentage Improvement in Eqpt Efficiency Standards above BAU</v>
      </c>
      <c r="D1499" s="6" t="s">
        <v>1953</v>
      </c>
      <c r="E1499" s="47" t="s">
        <v>1280</v>
      </c>
      <c r="F1499" t="s">
        <v>1915</v>
      </c>
      <c r="G1499" s="47" t="s">
        <v>1286</v>
      </c>
      <c r="H1499" s="44">
        <v>1168</v>
      </c>
      <c r="I1499" s="197" t="s">
        <v>43</v>
      </c>
      <c r="J1499" s="177" t="str">
        <f>IF(ISBLANK(INDEX('Policy Characteristics'!D:D,MATCH($C1499,'Policy Characteristics'!$C:$C,0))),"",INDEX('Policy Characteristics'!D:D,MATCH($C1499,'Policy Characteristics'!$C:$C,0)))</f>
        <v>Industry Energy Efficiency Standards</v>
      </c>
      <c r="K1499" s="176" t="str">
        <f>IF(ISBLANK(INDEX('Policy Characteristics'!E:E,MATCH($C1499,'Policy Characteristics'!$C:$C,0))),"",INDEX('Policy Characteristics'!E:E,MATCH($C1499,'Policy Characteristics'!$C:$C,0)))</f>
        <v>indst efficiency standards</v>
      </c>
      <c r="L1499" s="176">
        <f>IF(ISBLANK(INDEX('Policy Characteristics'!F:F,MATCH($C1499,'Policy Characteristics'!$C:$C,0))),"",INDEX('Policy Characteristics'!F:F,MATCH($C1499,'Policy Characteristics'!$C:$C,0)))</f>
        <v>0</v>
      </c>
      <c r="M1499" s="176">
        <f>IF(ISBLANK(INDEX('Policy Characteristics'!G:G,MATCH($C1499,'Policy Characteristics'!$C:$C,0))),"",INDEX('Policy Characteristics'!G:G,MATCH($C1499,'Policy Characteristics'!$C:$C,0)))</f>
        <v>0.25</v>
      </c>
      <c r="N1499" s="176">
        <f>IF(ISBLANK(INDEX('Policy Characteristics'!H:H,MATCH($C1499,'Policy Characteristics'!$C:$C,0))),"",INDEX('Policy Characteristics'!H:H,MATCH($C1499,'Policy Characteristics'!$C:$C,0)))</f>
        <v>0.01</v>
      </c>
      <c r="O1499" s="176" t="str">
        <f>IF(ISBLANK(INDEX('Policy Characteristics'!I:I,MATCH($C1499,'Policy Characteristics'!$C:$C,0))),"",INDEX('Policy Characteristics'!I:I,MATCH($C1499,'Policy Characteristics'!$C:$C,0)))</f>
        <v>% reduction in energy use</v>
      </c>
      <c r="P1499" s="176" t="str">
        <f>IF(ISBLANK(INDEX('Policy Characteristics'!J:J,MATCH($C1499,'Policy Characteristics'!$C:$C,0))),"",INDEX('Policy Characteristics'!J:J,MATCH($C1499,'Policy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9" s="176" t="str">
        <f>IF(ISBLANK(INDEX('Policy Characteristics'!K:K,MATCH($C1499,'Policy Characteristics'!$C:$C,0))),"",INDEX('Policy Characteristics'!K:K,MATCH($C1499,'Policy Characteristics'!$C:$C,0)))</f>
        <v>industry-ag-main.html#eff-stds</v>
      </c>
      <c r="R1499" s="176" t="str">
        <f>IF(ISBLANK(INDEX('Policy Characteristics'!L:L,MATCH($C1499,'Policy Characteristics'!$C:$C,0))),"",INDEX('Policy Characteristics'!L:L,MATCH($C1499,'Policy Characteristics'!$C:$C,0)))</f>
        <v>industry-energy-efficiency-standards.html</v>
      </c>
    </row>
    <row r="1500" spans="1:18" s="4" customFormat="1" x14ac:dyDescent="0.25">
      <c r="A1500" s="176" t="str">
        <f>IF(ISBLANK(INDEX('Policy Characteristics'!A:A,MATCH($C1500,'Policy Characteristics'!$C:$C,0))),"",INDEX('Policy Characteristics'!A:A,MATCH($C1500,'Policy Characteristics'!$C:$C,0)))</f>
        <v>Industry</v>
      </c>
      <c r="B1500" s="184" t="str">
        <f>IF(ISBLANK(INDEX('Policy Characteristics'!B:B,MATCH($C1500,'Policy Characteristics'!$C:$C,0))),"",INDEX('Policy Characteristics'!B:B,MATCH($C1500,'Policy Characteristics'!$C:$C,0)))</f>
        <v>Industry Energy Efficiency Standards</v>
      </c>
      <c r="C1500" s="176" t="str">
        <f t="shared" si="51"/>
        <v>Percentage Improvement in Eqpt Efficiency Standards above BAU</v>
      </c>
      <c r="D1500" s="6" t="s">
        <v>1953</v>
      </c>
      <c r="E1500" s="47" t="s">
        <v>1281</v>
      </c>
      <c r="F1500" t="s">
        <v>1915</v>
      </c>
      <c r="G1500" s="47" t="s">
        <v>1289</v>
      </c>
      <c r="H1500" s="44">
        <v>1169</v>
      </c>
      <c r="I1500" s="197" t="s">
        <v>43</v>
      </c>
      <c r="J1500" s="177" t="str">
        <f>IF(ISBLANK(INDEX('Policy Characteristics'!D:D,MATCH($C1500,'Policy Characteristics'!$C:$C,0))),"",INDEX('Policy Characteristics'!D:D,MATCH($C1500,'Policy Characteristics'!$C:$C,0)))</f>
        <v>Industry Energy Efficiency Standards</v>
      </c>
      <c r="K1500" s="176" t="str">
        <f>IF(ISBLANK(INDEX('Policy Characteristics'!E:E,MATCH($C1500,'Policy Characteristics'!$C:$C,0))),"",INDEX('Policy Characteristics'!E:E,MATCH($C1500,'Policy Characteristics'!$C:$C,0)))</f>
        <v>indst efficiency standards</v>
      </c>
      <c r="L1500" s="176">
        <f>IF(ISBLANK(INDEX('Policy Characteristics'!F:F,MATCH($C1500,'Policy Characteristics'!$C:$C,0))),"",INDEX('Policy Characteristics'!F:F,MATCH($C1500,'Policy Characteristics'!$C:$C,0)))</f>
        <v>0</v>
      </c>
      <c r="M1500" s="176">
        <f>IF(ISBLANK(INDEX('Policy Characteristics'!G:G,MATCH($C1500,'Policy Characteristics'!$C:$C,0))),"",INDEX('Policy Characteristics'!G:G,MATCH($C1500,'Policy Characteristics'!$C:$C,0)))</f>
        <v>0.25</v>
      </c>
      <c r="N1500" s="176">
        <f>IF(ISBLANK(INDEX('Policy Characteristics'!H:H,MATCH($C1500,'Policy Characteristics'!$C:$C,0))),"",INDEX('Policy Characteristics'!H:H,MATCH($C1500,'Policy Characteristics'!$C:$C,0)))</f>
        <v>0.01</v>
      </c>
      <c r="O1500" s="176" t="str">
        <f>IF(ISBLANK(INDEX('Policy Characteristics'!I:I,MATCH($C1500,'Policy Characteristics'!$C:$C,0))),"",INDEX('Policy Characteristics'!I:I,MATCH($C1500,'Policy Characteristics'!$C:$C,0)))</f>
        <v>% reduction in energy use</v>
      </c>
      <c r="P1500" s="176" t="str">
        <f>IF(ISBLANK(INDEX('Policy Characteristics'!J:J,MATCH($C1500,'Policy Characteristics'!$C:$C,0))),"",INDEX('Policy Characteristics'!J:J,MATCH($C1500,'Policy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0" s="176" t="str">
        <f>IF(ISBLANK(INDEX('Policy Characteristics'!K:K,MATCH($C1500,'Policy Characteristics'!$C:$C,0))),"",INDEX('Policy Characteristics'!K:K,MATCH($C1500,'Policy Characteristics'!$C:$C,0)))</f>
        <v>industry-ag-main.html#eff-stds</v>
      </c>
      <c r="R1500" s="176" t="str">
        <f>IF(ISBLANK(INDEX('Policy Characteristics'!L:L,MATCH($C1500,'Policy Characteristics'!$C:$C,0))),"",INDEX('Policy Characteristics'!L:L,MATCH($C1500,'Policy Characteristics'!$C:$C,0)))</f>
        <v>industry-energy-efficiency-standards.html</v>
      </c>
    </row>
    <row r="1501" spans="1:18" s="4" customFormat="1" x14ac:dyDescent="0.25">
      <c r="A1501" s="176" t="str">
        <f>IF(ISBLANK(INDEX('Policy Characteristics'!A:A,MATCH($C1501,'Policy Characteristics'!$C:$C,0))),"",INDEX('Policy Characteristics'!A:A,MATCH($C1501,'Policy Characteristics'!$C:$C,0)))</f>
        <v>Industry</v>
      </c>
      <c r="B1501" s="184" t="str">
        <f>IF(ISBLANK(INDEX('Policy Characteristics'!B:B,MATCH($C1501,'Policy Characteristics'!$C:$C,0))),"",INDEX('Policy Characteristics'!B:B,MATCH($C1501,'Policy Characteristics'!$C:$C,0)))</f>
        <v>Industry Energy Efficiency Standards</v>
      </c>
      <c r="C1501" s="176" t="str">
        <f t="shared" si="51"/>
        <v>Percentage Improvement in Eqpt Efficiency Standards above BAU</v>
      </c>
      <c r="D1501" s="6" t="s">
        <v>1953</v>
      </c>
      <c r="E1501" s="47" t="s">
        <v>1282</v>
      </c>
      <c r="F1501" t="s">
        <v>1915</v>
      </c>
      <c r="G1501" s="47" t="s">
        <v>1290</v>
      </c>
      <c r="H1501" s="44">
        <v>1170</v>
      </c>
      <c r="I1501" s="197" t="s">
        <v>43</v>
      </c>
      <c r="J1501" s="177" t="str">
        <f>IF(ISBLANK(INDEX('Policy Characteristics'!D:D,MATCH($C1501,'Policy Characteristics'!$C:$C,0))),"",INDEX('Policy Characteristics'!D:D,MATCH($C1501,'Policy Characteristics'!$C:$C,0)))</f>
        <v>Industry Energy Efficiency Standards</v>
      </c>
      <c r="K1501" s="176" t="str">
        <f>IF(ISBLANK(INDEX('Policy Characteristics'!E:E,MATCH($C1501,'Policy Characteristics'!$C:$C,0))),"",INDEX('Policy Characteristics'!E:E,MATCH($C1501,'Policy Characteristics'!$C:$C,0)))</f>
        <v>indst efficiency standards</v>
      </c>
      <c r="L1501" s="176">
        <f>IF(ISBLANK(INDEX('Policy Characteristics'!F:F,MATCH($C1501,'Policy Characteristics'!$C:$C,0))),"",INDEX('Policy Characteristics'!F:F,MATCH($C1501,'Policy Characteristics'!$C:$C,0)))</f>
        <v>0</v>
      </c>
      <c r="M1501" s="176">
        <f>IF(ISBLANK(INDEX('Policy Characteristics'!G:G,MATCH($C1501,'Policy Characteristics'!$C:$C,0))),"",INDEX('Policy Characteristics'!G:G,MATCH($C1501,'Policy Characteristics'!$C:$C,0)))</f>
        <v>0.25</v>
      </c>
      <c r="N1501" s="176">
        <f>IF(ISBLANK(INDEX('Policy Characteristics'!H:H,MATCH($C1501,'Policy Characteristics'!$C:$C,0))),"",INDEX('Policy Characteristics'!H:H,MATCH($C1501,'Policy Characteristics'!$C:$C,0)))</f>
        <v>0.01</v>
      </c>
      <c r="O1501" s="176" t="str">
        <f>IF(ISBLANK(INDEX('Policy Characteristics'!I:I,MATCH($C1501,'Policy Characteristics'!$C:$C,0))),"",INDEX('Policy Characteristics'!I:I,MATCH($C1501,'Policy Characteristics'!$C:$C,0)))</f>
        <v>% reduction in energy use</v>
      </c>
      <c r="P1501" s="176" t="str">
        <f>IF(ISBLANK(INDEX('Policy Characteristics'!J:J,MATCH($C1501,'Policy Characteristics'!$C:$C,0))),"",INDEX('Policy Characteristics'!J:J,MATCH($C1501,'Policy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1" s="176" t="str">
        <f>IF(ISBLANK(INDEX('Policy Characteristics'!K:K,MATCH($C1501,'Policy Characteristics'!$C:$C,0))),"",INDEX('Policy Characteristics'!K:K,MATCH($C1501,'Policy Characteristics'!$C:$C,0)))</f>
        <v>industry-ag-main.html#eff-stds</v>
      </c>
      <c r="R1501" s="176" t="str">
        <f>IF(ISBLANK(INDEX('Policy Characteristics'!L:L,MATCH($C1501,'Policy Characteristics'!$C:$C,0))),"",INDEX('Policy Characteristics'!L:L,MATCH($C1501,'Policy Characteristics'!$C:$C,0)))</f>
        <v>industry-energy-efficiency-standards.html</v>
      </c>
    </row>
    <row r="1502" spans="1:18" s="4" customFormat="1" x14ac:dyDescent="0.25">
      <c r="A1502" s="176" t="str">
        <f>IF(ISBLANK(INDEX('Policy Characteristics'!A:A,MATCH($C1502,'Policy Characteristics'!$C:$C,0))),"",INDEX('Policy Characteristics'!A:A,MATCH($C1502,'Policy Characteristics'!$C:$C,0)))</f>
        <v>Industry</v>
      </c>
      <c r="B1502" s="184" t="str">
        <f>IF(ISBLANK(INDEX('Policy Characteristics'!B:B,MATCH($C1502,'Policy Characteristics'!$C:$C,0))),"",INDEX('Policy Characteristics'!B:B,MATCH($C1502,'Policy Characteristics'!$C:$C,0)))</f>
        <v>Industry Energy Efficiency Standards</v>
      </c>
      <c r="C1502" s="176" t="str">
        <f t="shared" si="51"/>
        <v>Percentage Improvement in Eqpt Efficiency Standards above BAU</v>
      </c>
      <c r="D1502" s="6" t="s">
        <v>1953</v>
      </c>
      <c r="E1502" s="47" t="s">
        <v>1283</v>
      </c>
      <c r="F1502" t="s">
        <v>1915</v>
      </c>
      <c r="G1502" s="47" t="s">
        <v>1287</v>
      </c>
      <c r="H1502" s="44">
        <v>1171</v>
      </c>
      <c r="I1502" s="197" t="s">
        <v>44</v>
      </c>
      <c r="J1502" s="177" t="str">
        <f>IF(ISBLANK(INDEX('Policy Characteristics'!D:D,MATCH($C1502,'Policy Characteristics'!$C:$C,0))),"",INDEX('Policy Characteristics'!D:D,MATCH($C1502,'Policy Characteristics'!$C:$C,0)))</f>
        <v>Industry Energy Efficiency Standards</v>
      </c>
      <c r="K1502" s="176" t="str">
        <f>IF(ISBLANK(INDEX('Policy Characteristics'!E:E,MATCH($C1502,'Policy Characteristics'!$C:$C,0))),"",INDEX('Policy Characteristics'!E:E,MATCH($C1502,'Policy Characteristics'!$C:$C,0)))</f>
        <v>indst efficiency standards</v>
      </c>
      <c r="L1502" s="176">
        <f>IF(ISBLANK(INDEX('Policy Characteristics'!F:F,MATCH($C1502,'Policy Characteristics'!$C:$C,0))),"",INDEX('Policy Characteristics'!F:F,MATCH($C1502,'Policy Characteristics'!$C:$C,0)))</f>
        <v>0</v>
      </c>
      <c r="M1502" s="176">
        <f>IF(ISBLANK(INDEX('Policy Characteristics'!G:G,MATCH($C1502,'Policy Characteristics'!$C:$C,0))),"",INDEX('Policy Characteristics'!G:G,MATCH($C1502,'Policy Characteristics'!$C:$C,0)))</f>
        <v>0.25</v>
      </c>
      <c r="N1502" s="176">
        <f>IF(ISBLANK(INDEX('Policy Characteristics'!H:H,MATCH($C1502,'Policy Characteristics'!$C:$C,0))),"",INDEX('Policy Characteristics'!H:H,MATCH($C1502,'Policy Characteristics'!$C:$C,0)))</f>
        <v>0.01</v>
      </c>
      <c r="O1502" s="176" t="str">
        <f>IF(ISBLANK(INDEX('Policy Characteristics'!I:I,MATCH($C1502,'Policy Characteristics'!$C:$C,0))),"",INDEX('Policy Characteristics'!I:I,MATCH($C1502,'Policy Characteristics'!$C:$C,0)))</f>
        <v>% reduction in energy use</v>
      </c>
      <c r="P1502" s="176" t="str">
        <f>IF(ISBLANK(INDEX('Policy Characteristics'!J:J,MATCH($C1502,'Policy Characteristics'!$C:$C,0))),"",INDEX('Policy Characteristics'!J:J,MATCH($C1502,'Policy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2" s="176" t="str">
        <f>IF(ISBLANK(INDEX('Policy Characteristics'!K:K,MATCH($C1502,'Policy Characteristics'!$C:$C,0))),"",INDEX('Policy Characteristics'!K:K,MATCH($C1502,'Policy Characteristics'!$C:$C,0)))</f>
        <v>industry-ag-main.html#eff-stds</v>
      </c>
      <c r="R1502" s="176" t="str">
        <f>IF(ISBLANK(INDEX('Policy Characteristics'!L:L,MATCH($C1502,'Policy Characteristics'!$C:$C,0))),"",INDEX('Policy Characteristics'!L:L,MATCH($C1502,'Policy Characteristics'!$C:$C,0)))</f>
        <v>industry-energy-efficiency-standards.html</v>
      </c>
    </row>
    <row r="1503" spans="1:18" s="4" customFormat="1" x14ac:dyDescent="0.25">
      <c r="A1503" s="176" t="str">
        <f>IF(ISBLANK(INDEX('Policy Characteristics'!A:A,MATCH($C1503,'Policy Characteristics'!$C:$C,0))),"",INDEX('Policy Characteristics'!A:A,MATCH($C1503,'Policy Characteristics'!$C:$C,0)))</f>
        <v>Industry</v>
      </c>
      <c r="B1503" s="184" t="str">
        <f>IF(ISBLANK(INDEX('Policy Characteristics'!B:B,MATCH($C1503,'Policy Characteristics'!$C:$C,0))),"",INDEX('Policy Characteristics'!B:B,MATCH($C1503,'Policy Characteristics'!$C:$C,0)))</f>
        <v>Industry Energy Efficiency Standards</v>
      </c>
      <c r="C1503" s="176" t="str">
        <f t="shared" si="51"/>
        <v>Percentage Improvement in Eqpt Efficiency Standards above BAU</v>
      </c>
      <c r="D1503" s="6" t="s">
        <v>1953</v>
      </c>
      <c r="E1503" s="47" t="s">
        <v>1284</v>
      </c>
      <c r="F1503" t="s">
        <v>1915</v>
      </c>
      <c r="G1503" s="47" t="s">
        <v>1288</v>
      </c>
      <c r="H1503" s="44">
        <v>1172</v>
      </c>
      <c r="I1503" s="197" t="s">
        <v>43</v>
      </c>
      <c r="J1503" s="177" t="str">
        <f>IF(ISBLANK(INDEX('Policy Characteristics'!D:D,MATCH($C1503,'Policy Characteristics'!$C:$C,0))),"",INDEX('Policy Characteristics'!D:D,MATCH($C1503,'Policy Characteristics'!$C:$C,0)))</f>
        <v>Industry Energy Efficiency Standards</v>
      </c>
      <c r="K1503" s="176" t="str">
        <f>IF(ISBLANK(INDEX('Policy Characteristics'!E:E,MATCH($C1503,'Policy Characteristics'!$C:$C,0))),"",INDEX('Policy Characteristics'!E:E,MATCH($C1503,'Policy Characteristics'!$C:$C,0)))</f>
        <v>indst efficiency standards</v>
      </c>
      <c r="L1503" s="176">
        <f>IF(ISBLANK(INDEX('Policy Characteristics'!F:F,MATCH($C1503,'Policy Characteristics'!$C:$C,0))),"",INDEX('Policy Characteristics'!F:F,MATCH($C1503,'Policy Characteristics'!$C:$C,0)))</f>
        <v>0</v>
      </c>
      <c r="M1503" s="176">
        <f>IF(ISBLANK(INDEX('Policy Characteristics'!G:G,MATCH($C1503,'Policy Characteristics'!$C:$C,0))),"",INDEX('Policy Characteristics'!G:G,MATCH($C1503,'Policy Characteristics'!$C:$C,0)))</f>
        <v>0.25</v>
      </c>
      <c r="N1503" s="176">
        <f>IF(ISBLANK(INDEX('Policy Characteristics'!H:H,MATCH($C1503,'Policy Characteristics'!$C:$C,0))),"",INDEX('Policy Characteristics'!H:H,MATCH($C1503,'Policy Characteristics'!$C:$C,0)))</f>
        <v>0.01</v>
      </c>
      <c r="O1503" s="176" t="str">
        <f>IF(ISBLANK(INDEX('Policy Characteristics'!I:I,MATCH($C1503,'Policy Characteristics'!$C:$C,0))),"",INDEX('Policy Characteristics'!I:I,MATCH($C1503,'Policy Characteristics'!$C:$C,0)))</f>
        <v>% reduction in energy use</v>
      </c>
      <c r="P1503" s="176" t="str">
        <f>IF(ISBLANK(INDEX('Policy Characteristics'!J:J,MATCH($C1503,'Policy Characteristics'!$C:$C,0))),"",INDEX('Policy Characteristics'!J:J,MATCH($C1503,'Policy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3" s="176" t="str">
        <f>IF(ISBLANK(INDEX('Policy Characteristics'!K:K,MATCH($C1503,'Policy Characteristics'!$C:$C,0))),"",INDEX('Policy Characteristics'!K:K,MATCH($C1503,'Policy Characteristics'!$C:$C,0)))</f>
        <v>industry-ag-main.html#eff-stds</v>
      </c>
      <c r="R1503" s="176" t="str">
        <f>IF(ISBLANK(INDEX('Policy Characteristics'!L:L,MATCH($C1503,'Policy Characteristics'!$C:$C,0))),"",INDEX('Policy Characteristics'!L:L,MATCH($C1503,'Policy Characteristics'!$C:$C,0)))</f>
        <v>industry-energy-efficiency-standards.html</v>
      </c>
    </row>
    <row r="1504" spans="1:18" s="4" customFormat="1" x14ac:dyDescent="0.25">
      <c r="A1504" s="176" t="str">
        <f>IF(ISBLANK(INDEX('Policy Characteristics'!A:A,MATCH($C1504,'Policy Characteristics'!$C:$C,0))),"",INDEX('Policy Characteristics'!A:A,MATCH($C1504,'Policy Characteristics'!$C:$C,0)))</f>
        <v>Industry</v>
      </c>
      <c r="B1504" s="184" t="str">
        <f>IF(ISBLANK(INDEX('Policy Characteristics'!B:B,MATCH($C1504,'Policy Characteristics'!$C:$C,0))),"",INDEX('Policy Characteristics'!B:B,MATCH($C1504,'Policy Characteristics'!$C:$C,0)))</f>
        <v>Industry Energy Efficiency Standards</v>
      </c>
      <c r="C1504" s="176" t="str">
        <f t="shared" si="51"/>
        <v>Percentage Improvement in Eqpt Efficiency Standards above BAU</v>
      </c>
      <c r="D1504" s="6" t="s">
        <v>1953</v>
      </c>
      <c r="E1504" s="47" t="s">
        <v>1285</v>
      </c>
      <c r="F1504" t="s">
        <v>1915</v>
      </c>
      <c r="G1504" s="47" t="s">
        <v>1291</v>
      </c>
      <c r="H1504" s="44">
        <v>1173</v>
      </c>
      <c r="I1504" s="197" t="s">
        <v>44</v>
      </c>
      <c r="J1504" s="177" t="str">
        <f>IF(ISBLANK(INDEX('Policy Characteristics'!D:D,MATCH($C1504,'Policy Characteristics'!$C:$C,0))),"",INDEX('Policy Characteristics'!D:D,MATCH($C1504,'Policy Characteristics'!$C:$C,0)))</f>
        <v>Industry Energy Efficiency Standards</v>
      </c>
      <c r="K1504" s="176" t="str">
        <f>IF(ISBLANK(INDEX('Policy Characteristics'!E:E,MATCH($C1504,'Policy Characteristics'!$C:$C,0))),"",INDEX('Policy Characteristics'!E:E,MATCH($C1504,'Policy Characteristics'!$C:$C,0)))</f>
        <v>indst efficiency standards</v>
      </c>
      <c r="L1504" s="176">
        <f>IF(ISBLANK(INDEX('Policy Characteristics'!F:F,MATCH($C1504,'Policy Characteristics'!$C:$C,0))),"",INDEX('Policy Characteristics'!F:F,MATCH($C1504,'Policy Characteristics'!$C:$C,0)))</f>
        <v>0</v>
      </c>
      <c r="M1504" s="176">
        <f>IF(ISBLANK(INDEX('Policy Characteristics'!G:G,MATCH($C1504,'Policy Characteristics'!$C:$C,0))),"",INDEX('Policy Characteristics'!G:G,MATCH($C1504,'Policy Characteristics'!$C:$C,0)))</f>
        <v>0.25</v>
      </c>
      <c r="N1504" s="176">
        <f>IF(ISBLANK(INDEX('Policy Characteristics'!H:H,MATCH($C1504,'Policy Characteristics'!$C:$C,0))),"",INDEX('Policy Characteristics'!H:H,MATCH($C1504,'Policy Characteristics'!$C:$C,0)))</f>
        <v>0.01</v>
      </c>
      <c r="O1504" s="176" t="str">
        <f>IF(ISBLANK(INDEX('Policy Characteristics'!I:I,MATCH($C1504,'Policy Characteristics'!$C:$C,0))),"",INDEX('Policy Characteristics'!I:I,MATCH($C1504,'Policy Characteristics'!$C:$C,0)))</f>
        <v>% reduction in energy use</v>
      </c>
      <c r="P1504" s="176" t="str">
        <f>IF(ISBLANK(INDEX('Policy Characteristics'!J:J,MATCH($C1504,'Policy Characteristics'!$C:$C,0))),"",INDEX('Policy Characteristics'!J:J,MATCH($C1504,'Policy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4" s="176" t="str">
        <f>IF(ISBLANK(INDEX('Policy Characteristics'!K:K,MATCH($C1504,'Policy Characteristics'!$C:$C,0))),"",INDEX('Policy Characteristics'!K:K,MATCH($C1504,'Policy Characteristics'!$C:$C,0)))</f>
        <v>industry-ag-main.html#eff-stds</v>
      </c>
      <c r="R1504" s="176" t="str">
        <f>IF(ISBLANK(INDEX('Policy Characteristics'!L:L,MATCH($C1504,'Policy Characteristics'!$C:$C,0))),"",INDEX('Policy Characteristics'!L:L,MATCH($C1504,'Policy Characteristics'!$C:$C,0)))</f>
        <v>industry-energy-efficiency-standards.html</v>
      </c>
    </row>
    <row r="1505" spans="1:18" s="4" customFormat="1" x14ac:dyDescent="0.25">
      <c r="A1505" s="176" t="str">
        <f>IF(ISBLANK(INDEX('Policy Characteristics'!A:A,MATCH($C1505,'Policy Characteristics'!$C:$C,0))),"",INDEX('Policy Characteristics'!A:A,MATCH($C1505,'Policy Characteristics'!$C:$C,0)))</f>
        <v>Industry</v>
      </c>
      <c r="B1505" s="184" t="str">
        <f>IF(ISBLANK(INDEX('Policy Characteristics'!B:B,MATCH($C1505,'Policy Characteristics'!$C:$C,0))),"",INDEX('Policy Characteristics'!B:B,MATCH($C1505,'Policy Characteristics'!$C:$C,0)))</f>
        <v>Industry Energy Efficiency Standards</v>
      </c>
      <c r="C1505" s="176" t="str">
        <f t="shared" si="51"/>
        <v>Percentage Improvement in Eqpt Efficiency Standards above BAU</v>
      </c>
      <c r="D1505" s="6" t="s">
        <v>1953</v>
      </c>
      <c r="E1505" s="47" t="s">
        <v>1582</v>
      </c>
      <c r="F1505" t="s">
        <v>1915</v>
      </c>
      <c r="G1505" s="47" t="s">
        <v>1585</v>
      </c>
      <c r="H1505" s="44">
        <v>1174</v>
      </c>
      <c r="I1505" s="197" t="s">
        <v>44</v>
      </c>
      <c r="J1505" s="177" t="str">
        <f>IF(ISBLANK(INDEX('Policy Characteristics'!D:D,MATCH($C1505,'Policy Characteristics'!$C:$C,0))),"",INDEX('Policy Characteristics'!D:D,MATCH($C1505,'Policy Characteristics'!$C:$C,0)))</f>
        <v>Industry Energy Efficiency Standards</v>
      </c>
      <c r="K1505" s="176" t="str">
        <f>IF(ISBLANK(INDEX('Policy Characteristics'!E:E,MATCH($C1505,'Policy Characteristics'!$C:$C,0))),"",INDEX('Policy Characteristics'!E:E,MATCH($C1505,'Policy Characteristics'!$C:$C,0)))</f>
        <v>indst efficiency standards</v>
      </c>
      <c r="L1505" s="176">
        <f>IF(ISBLANK(INDEX('Policy Characteristics'!F:F,MATCH($C1505,'Policy Characteristics'!$C:$C,0))),"",INDEX('Policy Characteristics'!F:F,MATCH($C1505,'Policy Characteristics'!$C:$C,0)))</f>
        <v>0</v>
      </c>
      <c r="M1505" s="176">
        <f>IF(ISBLANK(INDEX('Policy Characteristics'!G:G,MATCH($C1505,'Policy Characteristics'!$C:$C,0))),"",INDEX('Policy Characteristics'!G:G,MATCH($C1505,'Policy Characteristics'!$C:$C,0)))</f>
        <v>0.25</v>
      </c>
      <c r="N1505" s="176">
        <f>IF(ISBLANK(INDEX('Policy Characteristics'!H:H,MATCH($C1505,'Policy Characteristics'!$C:$C,0))),"",INDEX('Policy Characteristics'!H:H,MATCH($C1505,'Policy Characteristics'!$C:$C,0)))</f>
        <v>0.01</v>
      </c>
      <c r="O1505" s="176" t="str">
        <f>IF(ISBLANK(INDEX('Policy Characteristics'!I:I,MATCH($C1505,'Policy Characteristics'!$C:$C,0))),"",INDEX('Policy Characteristics'!I:I,MATCH($C1505,'Policy Characteristics'!$C:$C,0)))</f>
        <v>% reduction in energy use</v>
      </c>
      <c r="P1505" s="176" t="str">
        <f>IF(ISBLANK(INDEX('Policy Characteristics'!J:J,MATCH($C1505,'Policy Characteristics'!$C:$C,0))),"",INDEX('Policy Characteristics'!J:J,MATCH($C1505,'Policy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5" s="176" t="str">
        <f>IF(ISBLANK(INDEX('Policy Characteristics'!K:K,MATCH($C1505,'Policy Characteristics'!$C:$C,0))),"",INDEX('Policy Characteristics'!K:K,MATCH($C1505,'Policy Characteristics'!$C:$C,0)))</f>
        <v>industry-ag-main.html#eff-stds</v>
      </c>
      <c r="R1505" s="176" t="str">
        <f>IF(ISBLANK(INDEX('Policy Characteristics'!L:L,MATCH($C1505,'Policy Characteristics'!$C:$C,0))),"",INDEX('Policy Characteristics'!L:L,MATCH($C1505,'Policy Characteristics'!$C:$C,0)))</f>
        <v>industry-energy-efficiency-standards.html</v>
      </c>
    </row>
    <row r="1506" spans="1:18" s="4" customFormat="1" x14ac:dyDescent="0.25">
      <c r="A1506" s="176" t="str">
        <f>IF(ISBLANK(INDEX('Policy Characteristics'!A:A,MATCH($C1506,'Policy Characteristics'!$C:$C,0))),"",INDEX('Policy Characteristics'!A:A,MATCH($C1506,'Policy Characteristics'!$C:$C,0)))</f>
        <v>Industry</v>
      </c>
      <c r="B1506" s="184" t="str">
        <f>IF(ISBLANK(INDEX('Policy Characteristics'!B:B,MATCH($C1506,'Policy Characteristics'!$C:$C,0))),"",INDEX('Policy Characteristics'!B:B,MATCH($C1506,'Policy Characteristics'!$C:$C,0)))</f>
        <v>Industry Energy Efficiency Standards</v>
      </c>
      <c r="C1506" s="176" t="str">
        <f t="shared" si="51"/>
        <v>Percentage Improvement in Eqpt Efficiency Standards above BAU</v>
      </c>
      <c r="D1506" s="6" t="s">
        <v>1953</v>
      </c>
      <c r="E1506" s="47" t="s">
        <v>1583</v>
      </c>
      <c r="F1506" t="s">
        <v>1915</v>
      </c>
      <c r="G1506" s="47" t="s">
        <v>1587</v>
      </c>
      <c r="H1506" s="44">
        <v>1175</v>
      </c>
      <c r="I1506" s="197" t="s">
        <v>43</v>
      </c>
      <c r="J1506" s="177" t="str">
        <f>IF(ISBLANK(INDEX('Policy Characteristics'!D:D,MATCH($C1506,'Policy Characteristics'!$C:$C,0))),"",INDEX('Policy Characteristics'!D:D,MATCH($C1506,'Policy Characteristics'!$C:$C,0)))</f>
        <v>Industry Energy Efficiency Standards</v>
      </c>
      <c r="K1506" s="176" t="str">
        <f>IF(ISBLANK(INDEX('Policy Characteristics'!E:E,MATCH($C1506,'Policy Characteristics'!$C:$C,0))),"",INDEX('Policy Characteristics'!E:E,MATCH($C1506,'Policy Characteristics'!$C:$C,0)))</f>
        <v>indst efficiency standards</v>
      </c>
      <c r="L1506" s="176">
        <f>IF(ISBLANK(INDEX('Policy Characteristics'!F:F,MATCH($C1506,'Policy Characteristics'!$C:$C,0))),"",INDEX('Policy Characteristics'!F:F,MATCH($C1506,'Policy Characteristics'!$C:$C,0)))</f>
        <v>0</v>
      </c>
      <c r="M1506" s="176">
        <f>IF(ISBLANK(INDEX('Policy Characteristics'!G:G,MATCH($C1506,'Policy Characteristics'!$C:$C,0))),"",INDEX('Policy Characteristics'!G:G,MATCH($C1506,'Policy Characteristics'!$C:$C,0)))</f>
        <v>0.25</v>
      </c>
      <c r="N1506" s="176">
        <f>IF(ISBLANK(INDEX('Policy Characteristics'!H:H,MATCH($C1506,'Policy Characteristics'!$C:$C,0))),"",INDEX('Policy Characteristics'!H:H,MATCH($C1506,'Policy Characteristics'!$C:$C,0)))</f>
        <v>0.01</v>
      </c>
      <c r="O1506" s="176" t="str">
        <f>IF(ISBLANK(INDEX('Policy Characteristics'!I:I,MATCH($C1506,'Policy Characteristics'!$C:$C,0))),"",INDEX('Policy Characteristics'!I:I,MATCH($C1506,'Policy Characteristics'!$C:$C,0)))</f>
        <v>% reduction in energy use</v>
      </c>
      <c r="P1506" s="176" t="str">
        <f>IF(ISBLANK(INDEX('Policy Characteristics'!J:J,MATCH($C1506,'Policy Characteristics'!$C:$C,0))),"",INDEX('Policy Characteristics'!J:J,MATCH($C1506,'Policy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6" s="176" t="str">
        <f>IF(ISBLANK(INDEX('Policy Characteristics'!K:K,MATCH($C1506,'Policy Characteristics'!$C:$C,0))),"",INDEX('Policy Characteristics'!K:K,MATCH($C1506,'Policy Characteristics'!$C:$C,0)))</f>
        <v>industry-ag-main.html#eff-stds</v>
      </c>
      <c r="R1506" s="176" t="str">
        <f>IF(ISBLANK(INDEX('Policy Characteristics'!L:L,MATCH($C1506,'Policy Characteristics'!$C:$C,0))),"",INDEX('Policy Characteristics'!L:L,MATCH($C1506,'Policy Characteristics'!$C:$C,0)))</f>
        <v>industry-energy-efficiency-standards.html</v>
      </c>
    </row>
    <row r="1507" spans="1:18" s="4" customFormat="1" x14ac:dyDescent="0.25">
      <c r="A1507" s="176" t="str">
        <f>IF(ISBLANK(INDEX('Policy Characteristics'!A:A,MATCH($C1507,'Policy Characteristics'!$C:$C,0))),"",INDEX('Policy Characteristics'!A:A,MATCH($C1507,'Policy Characteristics'!$C:$C,0)))</f>
        <v>Industry</v>
      </c>
      <c r="B1507" s="184" t="str">
        <f>IF(ISBLANK(INDEX('Policy Characteristics'!B:B,MATCH($C1507,'Policy Characteristics'!$C:$C,0))),"",INDEX('Policy Characteristics'!B:B,MATCH($C1507,'Policy Characteristics'!$C:$C,0)))</f>
        <v>Industry Energy Efficiency Standards</v>
      </c>
      <c r="C1507" s="176" t="str">
        <f t="shared" si="51"/>
        <v>Percentage Improvement in Eqpt Efficiency Standards above BAU</v>
      </c>
      <c r="D1507" s="6" t="s">
        <v>1953</v>
      </c>
      <c r="E1507" s="47" t="s">
        <v>1584</v>
      </c>
      <c r="F1507" t="s">
        <v>1915</v>
      </c>
      <c r="G1507" s="47" t="s">
        <v>1588</v>
      </c>
      <c r="H1507" s="44">
        <v>1176</v>
      </c>
      <c r="I1507" s="197" t="s">
        <v>43</v>
      </c>
      <c r="J1507" s="177" t="str">
        <f>IF(ISBLANK(INDEX('Policy Characteristics'!D:D,MATCH($C1507,'Policy Characteristics'!$C:$C,0))),"",INDEX('Policy Characteristics'!D:D,MATCH($C1507,'Policy Characteristics'!$C:$C,0)))</f>
        <v>Industry Energy Efficiency Standards</v>
      </c>
      <c r="K1507" s="176" t="str">
        <f>IF(ISBLANK(INDEX('Policy Characteristics'!E:E,MATCH($C1507,'Policy Characteristics'!$C:$C,0))),"",INDEX('Policy Characteristics'!E:E,MATCH($C1507,'Policy Characteristics'!$C:$C,0)))</f>
        <v>indst efficiency standards</v>
      </c>
      <c r="L1507" s="176">
        <f>IF(ISBLANK(INDEX('Policy Characteristics'!F:F,MATCH($C1507,'Policy Characteristics'!$C:$C,0))),"",INDEX('Policy Characteristics'!F:F,MATCH($C1507,'Policy Characteristics'!$C:$C,0)))</f>
        <v>0</v>
      </c>
      <c r="M1507" s="176">
        <f>IF(ISBLANK(INDEX('Policy Characteristics'!G:G,MATCH($C1507,'Policy Characteristics'!$C:$C,0))),"",INDEX('Policy Characteristics'!G:G,MATCH($C1507,'Policy Characteristics'!$C:$C,0)))</f>
        <v>0.25</v>
      </c>
      <c r="N1507" s="176">
        <f>IF(ISBLANK(INDEX('Policy Characteristics'!H:H,MATCH($C1507,'Policy Characteristics'!$C:$C,0))),"",INDEX('Policy Characteristics'!H:H,MATCH($C1507,'Policy Characteristics'!$C:$C,0)))</f>
        <v>0.01</v>
      </c>
      <c r="O1507" s="176" t="str">
        <f>IF(ISBLANK(INDEX('Policy Characteristics'!I:I,MATCH($C1507,'Policy Characteristics'!$C:$C,0))),"",INDEX('Policy Characteristics'!I:I,MATCH($C1507,'Policy Characteristics'!$C:$C,0)))</f>
        <v>% reduction in energy use</v>
      </c>
      <c r="P1507" s="176" t="str">
        <f>IF(ISBLANK(INDEX('Policy Characteristics'!J:J,MATCH($C1507,'Policy Characteristics'!$C:$C,0))),"",INDEX('Policy Characteristics'!J:J,MATCH($C1507,'Policy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7" s="176" t="str">
        <f>IF(ISBLANK(INDEX('Policy Characteristics'!K:K,MATCH($C1507,'Policy Characteristics'!$C:$C,0))),"",INDEX('Policy Characteristics'!K:K,MATCH($C1507,'Policy Characteristics'!$C:$C,0)))</f>
        <v>industry-ag-main.html#eff-stds</v>
      </c>
      <c r="R1507" s="176" t="str">
        <f>IF(ISBLANK(INDEX('Policy Characteristics'!L:L,MATCH($C1507,'Policy Characteristics'!$C:$C,0))),"",INDEX('Policy Characteristics'!L:L,MATCH($C1507,'Policy Characteristics'!$C:$C,0)))</f>
        <v>industry-energy-efficiency-standards.html</v>
      </c>
    </row>
    <row r="1508" spans="1:18" s="4" customFormat="1" x14ac:dyDescent="0.25">
      <c r="A1508" s="176" t="str">
        <f>IF(ISBLANK(INDEX('Policy Characteristics'!A:A,MATCH($C1508,'Policy Characteristics'!$C:$C,0))),"",INDEX('Policy Characteristics'!A:A,MATCH($C1508,'Policy Characteristics'!$C:$C,0)))</f>
        <v>Industry</v>
      </c>
      <c r="B1508" s="184" t="str">
        <f>IF(ISBLANK(INDEX('Policy Characteristics'!B:B,MATCH($C1508,'Policy Characteristics'!$C:$C,0))),"",INDEX('Policy Characteristics'!B:B,MATCH($C1508,'Policy Characteristics'!$C:$C,0)))</f>
        <v>Industry Energy Efficiency Standards</v>
      </c>
      <c r="C1508" s="176" t="str">
        <f t="shared" si="51"/>
        <v>Percentage Improvement in Eqpt Efficiency Standards above BAU</v>
      </c>
      <c r="D1508" s="6" t="s">
        <v>1953</v>
      </c>
      <c r="E1508" s="47" t="s">
        <v>1581</v>
      </c>
      <c r="F1508" t="s">
        <v>1915</v>
      </c>
      <c r="G1508" s="47" t="s">
        <v>1586</v>
      </c>
      <c r="H1508" s="44">
        <v>1177</v>
      </c>
      <c r="I1508" s="197" t="s">
        <v>44</v>
      </c>
      <c r="J1508" s="177" t="str">
        <f>IF(ISBLANK(INDEX('Policy Characteristics'!D:D,MATCH($C1508,'Policy Characteristics'!$C:$C,0))),"",INDEX('Policy Characteristics'!D:D,MATCH($C1508,'Policy Characteristics'!$C:$C,0)))</f>
        <v>Industry Energy Efficiency Standards</v>
      </c>
      <c r="K1508" s="176" t="str">
        <f>IF(ISBLANK(INDEX('Policy Characteristics'!E:E,MATCH($C1508,'Policy Characteristics'!$C:$C,0))),"",INDEX('Policy Characteristics'!E:E,MATCH($C1508,'Policy Characteristics'!$C:$C,0)))</f>
        <v>indst efficiency standards</v>
      </c>
      <c r="L1508" s="176">
        <f>IF(ISBLANK(INDEX('Policy Characteristics'!F:F,MATCH($C1508,'Policy Characteristics'!$C:$C,0))),"",INDEX('Policy Characteristics'!F:F,MATCH($C1508,'Policy Characteristics'!$C:$C,0)))</f>
        <v>0</v>
      </c>
      <c r="M1508" s="176">
        <f>IF(ISBLANK(INDEX('Policy Characteristics'!G:G,MATCH($C1508,'Policy Characteristics'!$C:$C,0))),"",INDEX('Policy Characteristics'!G:G,MATCH($C1508,'Policy Characteristics'!$C:$C,0)))</f>
        <v>0.25</v>
      </c>
      <c r="N1508" s="176">
        <f>IF(ISBLANK(INDEX('Policy Characteristics'!H:H,MATCH($C1508,'Policy Characteristics'!$C:$C,0))),"",INDEX('Policy Characteristics'!H:H,MATCH($C1508,'Policy Characteristics'!$C:$C,0)))</f>
        <v>0.01</v>
      </c>
      <c r="O1508" s="176" t="str">
        <f>IF(ISBLANK(INDEX('Policy Characteristics'!I:I,MATCH($C1508,'Policy Characteristics'!$C:$C,0))),"",INDEX('Policy Characteristics'!I:I,MATCH($C1508,'Policy Characteristics'!$C:$C,0)))</f>
        <v>% reduction in energy use</v>
      </c>
      <c r="P1508" s="176" t="str">
        <f>IF(ISBLANK(INDEX('Policy Characteristics'!J:J,MATCH($C1508,'Policy Characteristics'!$C:$C,0))),"",INDEX('Policy Characteristics'!J:J,MATCH($C1508,'Policy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8" s="176" t="str">
        <f>IF(ISBLANK(INDEX('Policy Characteristics'!K:K,MATCH($C1508,'Policy Characteristics'!$C:$C,0))),"",INDEX('Policy Characteristics'!K:K,MATCH($C1508,'Policy Characteristics'!$C:$C,0)))</f>
        <v>industry-ag-main.html#eff-stds</v>
      </c>
      <c r="R1508" s="176" t="str">
        <f>IF(ISBLANK(INDEX('Policy Characteristics'!L:L,MATCH($C1508,'Policy Characteristics'!$C:$C,0))),"",INDEX('Policy Characteristics'!L:L,MATCH($C1508,'Policy Characteristics'!$C:$C,0)))</f>
        <v>industry-energy-efficiency-standards.html</v>
      </c>
    </row>
    <row r="1509" spans="1:18" s="4" customFormat="1" x14ac:dyDescent="0.25">
      <c r="A1509" s="176" t="str">
        <f>IF(ISBLANK(INDEX('Policy Characteristics'!A:A,MATCH($C1509,'Policy Characteristics'!$C:$C,0))),"",INDEX('Policy Characteristics'!A:A,MATCH($C1509,'Policy Characteristics'!$C:$C,0)))</f>
        <v>Industry</v>
      </c>
      <c r="B1509" s="184" t="str">
        <f>IF(ISBLANK(INDEX('Policy Characteristics'!B:B,MATCH($C1509,'Policy Characteristics'!$C:$C,0))),"",INDEX('Policy Characteristics'!B:B,MATCH($C1509,'Policy Characteristics'!$C:$C,0)))</f>
        <v>Industry Energy Efficiency Standards</v>
      </c>
      <c r="C1509" s="176" t="str">
        <f t="shared" si="51"/>
        <v>Percentage Improvement in Eqpt Efficiency Standards above BAU</v>
      </c>
      <c r="D1509" s="6" t="s">
        <v>1954</v>
      </c>
      <c r="E1509" s="47" t="s">
        <v>1280</v>
      </c>
      <c r="F1509" t="s">
        <v>1916</v>
      </c>
      <c r="G1509" s="47" t="s">
        <v>1286</v>
      </c>
      <c r="H1509" s="44">
        <v>1178</v>
      </c>
      <c r="I1509" s="198" t="s">
        <v>44</v>
      </c>
      <c r="J1509" s="177" t="str">
        <f>IF(ISBLANK(INDEX('Policy Characteristics'!D:D,MATCH($C1509,'Policy Characteristics'!$C:$C,0))),"",INDEX('Policy Characteristics'!D:D,MATCH($C1509,'Policy Characteristics'!$C:$C,0)))</f>
        <v>Industry Energy Efficiency Standards</v>
      </c>
      <c r="K1509" s="176" t="str">
        <f>IF(ISBLANK(INDEX('Policy Characteristics'!E:E,MATCH($C1509,'Policy Characteristics'!$C:$C,0))),"",INDEX('Policy Characteristics'!E:E,MATCH($C1509,'Policy Characteristics'!$C:$C,0)))</f>
        <v>indst efficiency standards</v>
      </c>
      <c r="L1509" s="176">
        <f>IF(ISBLANK(INDEX('Policy Characteristics'!F:F,MATCH($C1509,'Policy Characteristics'!$C:$C,0))),"",INDEX('Policy Characteristics'!F:F,MATCH($C1509,'Policy Characteristics'!$C:$C,0)))</f>
        <v>0</v>
      </c>
      <c r="M1509" s="176">
        <f>IF(ISBLANK(INDEX('Policy Characteristics'!G:G,MATCH($C1509,'Policy Characteristics'!$C:$C,0))),"",INDEX('Policy Characteristics'!G:G,MATCH($C1509,'Policy Characteristics'!$C:$C,0)))</f>
        <v>0.25</v>
      </c>
      <c r="N1509" s="176">
        <f>IF(ISBLANK(INDEX('Policy Characteristics'!H:H,MATCH($C1509,'Policy Characteristics'!$C:$C,0))),"",INDEX('Policy Characteristics'!H:H,MATCH($C1509,'Policy Characteristics'!$C:$C,0)))</f>
        <v>0.01</v>
      </c>
      <c r="O1509" s="176" t="str">
        <f>IF(ISBLANK(INDEX('Policy Characteristics'!I:I,MATCH($C1509,'Policy Characteristics'!$C:$C,0))),"",INDEX('Policy Characteristics'!I:I,MATCH($C1509,'Policy Characteristics'!$C:$C,0)))</f>
        <v>% reduction in energy use</v>
      </c>
      <c r="P1509" s="176" t="str">
        <f>IF(ISBLANK(INDEX('Policy Characteristics'!J:J,MATCH($C1509,'Policy Characteristics'!$C:$C,0))),"",INDEX('Policy Characteristics'!J:J,MATCH($C1509,'Policy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9" s="176" t="str">
        <f>IF(ISBLANK(INDEX('Policy Characteristics'!K:K,MATCH($C1509,'Policy Characteristics'!$C:$C,0))),"",INDEX('Policy Characteristics'!K:K,MATCH($C1509,'Policy Characteristics'!$C:$C,0)))</f>
        <v>industry-ag-main.html#eff-stds</v>
      </c>
      <c r="R1509" s="176" t="str">
        <f>IF(ISBLANK(INDEX('Policy Characteristics'!L:L,MATCH($C1509,'Policy Characteristics'!$C:$C,0))),"",INDEX('Policy Characteristics'!L:L,MATCH($C1509,'Policy Characteristics'!$C:$C,0)))</f>
        <v>industry-energy-efficiency-standards.html</v>
      </c>
    </row>
    <row r="1510" spans="1:18" s="4" customFormat="1" x14ac:dyDescent="0.25">
      <c r="A1510" s="176" t="str">
        <f>IF(ISBLANK(INDEX('Policy Characteristics'!A:A,MATCH($C1510,'Policy Characteristics'!$C:$C,0))),"",INDEX('Policy Characteristics'!A:A,MATCH($C1510,'Policy Characteristics'!$C:$C,0)))</f>
        <v>Industry</v>
      </c>
      <c r="B1510" s="184" t="str">
        <f>IF(ISBLANK(INDEX('Policy Characteristics'!B:B,MATCH($C1510,'Policy Characteristics'!$C:$C,0))),"",INDEX('Policy Characteristics'!B:B,MATCH($C1510,'Policy Characteristics'!$C:$C,0)))</f>
        <v>Industry Energy Efficiency Standards</v>
      </c>
      <c r="C1510" s="176" t="str">
        <f t="shared" si="51"/>
        <v>Percentage Improvement in Eqpt Efficiency Standards above BAU</v>
      </c>
      <c r="D1510" s="6" t="s">
        <v>1954</v>
      </c>
      <c r="E1510" s="47" t="s">
        <v>1281</v>
      </c>
      <c r="F1510" t="s">
        <v>1916</v>
      </c>
      <c r="G1510" s="47" t="s">
        <v>1289</v>
      </c>
      <c r="H1510" s="44">
        <v>1179</v>
      </c>
      <c r="I1510" s="197" t="s">
        <v>44</v>
      </c>
      <c r="J1510" s="177" t="str">
        <f>IF(ISBLANK(INDEX('Policy Characteristics'!D:D,MATCH($C1510,'Policy Characteristics'!$C:$C,0))),"",INDEX('Policy Characteristics'!D:D,MATCH($C1510,'Policy Characteristics'!$C:$C,0)))</f>
        <v>Industry Energy Efficiency Standards</v>
      </c>
      <c r="K1510" s="176" t="str">
        <f>IF(ISBLANK(INDEX('Policy Characteristics'!E:E,MATCH($C1510,'Policy Characteristics'!$C:$C,0))),"",INDEX('Policy Characteristics'!E:E,MATCH($C1510,'Policy Characteristics'!$C:$C,0)))</f>
        <v>indst efficiency standards</v>
      </c>
      <c r="L1510" s="176">
        <f>IF(ISBLANK(INDEX('Policy Characteristics'!F:F,MATCH($C1510,'Policy Characteristics'!$C:$C,0))),"",INDEX('Policy Characteristics'!F:F,MATCH($C1510,'Policy Characteristics'!$C:$C,0)))</f>
        <v>0</v>
      </c>
      <c r="M1510" s="176">
        <f>IF(ISBLANK(INDEX('Policy Characteristics'!G:G,MATCH($C1510,'Policy Characteristics'!$C:$C,0))),"",INDEX('Policy Characteristics'!G:G,MATCH($C1510,'Policy Characteristics'!$C:$C,0)))</f>
        <v>0.25</v>
      </c>
      <c r="N1510" s="176">
        <f>IF(ISBLANK(INDEX('Policy Characteristics'!H:H,MATCH($C1510,'Policy Characteristics'!$C:$C,0))),"",INDEX('Policy Characteristics'!H:H,MATCH($C1510,'Policy Characteristics'!$C:$C,0)))</f>
        <v>0.01</v>
      </c>
      <c r="O1510" s="176" t="str">
        <f>IF(ISBLANK(INDEX('Policy Characteristics'!I:I,MATCH($C1510,'Policy Characteristics'!$C:$C,0))),"",INDEX('Policy Characteristics'!I:I,MATCH($C1510,'Policy Characteristics'!$C:$C,0)))</f>
        <v>% reduction in energy use</v>
      </c>
      <c r="P1510" s="176" t="str">
        <f>IF(ISBLANK(INDEX('Policy Characteristics'!J:J,MATCH($C1510,'Policy Characteristics'!$C:$C,0))),"",INDEX('Policy Characteristics'!J:J,MATCH($C1510,'Policy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0" s="176" t="str">
        <f>IF(ISBLANK(INDEX('Policy Characteristics'!K:K,MATCH($C1510,'Policy Characteristics'!$C:$C,0))),"",INDEX('Policy Characteristics'!K:K,MATCH($C1510,'Policy Characteristics'!$C:$C,0)))</f>
        <v>industry-ag-main.html#eff-stds</v>
      </c>
      <c r="R1510" s="176" t="str">
        <f>IF(ISBLANK(INDEX('Policy Characteristics'!L:L,MATCH($C1510,'Policy Characteristics'!$C:$C,0))),"",INDEX('Policy Characteristics'!L:L,MATCH($C1510,'Policy Characteristics'!$C:$C,0)))</f>
        <v>industry-energy-efficiency-standards.html</v>
      </c>
    </row>
    <row r="1511" spans="1:18" s="4" customFormat="1" x14ac:dyDescent="0.25">
      <c r="A1511" s="176" t="str">
        <f>IF(ISBLANK(INDEX('Policy Characteristics'!A:A,MATCH($C1511,'Policy Characteristics'!$C:$C,0))),"",INDEX('Policy Characteristics'!A:A,MATCH($C1511,'Policy Characteristics'!$C:$C,0)))</f>
        <v>Industry</v>
      </c>
      <c r="B1511" s="184" t="str">
        <f>IF(ISBLANK(INDEX('Policy Characteristics'!B:B,MATCH($C1511,'Policy Characteristics'!$C:$C,0))),"",INDEX('Policy Characteristics'!B:B,MATCH($C1511,'Policy Characteristics'!$C:$C,0)))</f>
        <v>Industry Energy Efficiency Standards</v>
      </c>
      <c r="C1511" s="176" t="str">
        <f t="shared" si="51"/>
        <v>Percentage Improvement in Eqpt Efficiency Standards above BAU</v>
      </c>
      <c r="D1511" s="6" t="s">
        <v>1954</v>
      </c>
      <c r="E1511" s="47" t="s">
        <v>1282</v>
      </c>
      <c r="F1511" t="s">
        <v>1916</v>
      </c>
      <c r="G1511" s="47" t="s">
        <v>1290</v>
      </c>
      <c r="H1511" s="44">
        <v>1180</v>
      </c>
      <c r="I1511" s="197" t="s">
        <v>43</v>
      </c>
      <c r="J1511" s="177" t="str">
        <f>IF(ISBLANK(INDEX('Policy Characteristics'!D:D,MATCH($C1511,'Policy Characteristics'!$C:$C,0))),"",INDEX('Policy Characteristics'!D:D,MATCH($C1511,'Policy Characteristics'!$C:$C,0)))</f>
        <v>Industry Energy Efficiency Standards</v>
      </c>
      <c r="K1511" s="176" t="str">
        <f>IF(ISBLANK(INDEX('Policy Characteristics'!E:E,MATCH($C1511,'Policy Characteristics'!$C:$C,0))),"",INDEX('Policy Characteristics'!E:E,MATCH($C1511,'Policy Characteristics'!$C:$C,0)))</f>
        <v>indst efficiency standards</v>
      </c>
      <c r="L1511" s="176">
        <f>IF(ISBLANK(INDEX('Policy Characteristics'!F:F,MATCH($C1511,'Policy Characteristics'!$C:$C,0))),"",INDEX('Policy Characteristics'!F:F,MATCH($C1511,'Policy Characteristics'!$C:$C,0)))</f>
        <v>0</v>
      </c>
      <c r="M1511" s="176">
        <f>IF(ISBLANK(INDEX('Policy Characteristics'!G:G,MATCH($C1511,'Policy Characteristics'!$C:$C,0))),"",INDEX('Policy Characteristics'!G:G,MATCH($C1511,'Policy Characteristics'!$C:$C,0)))</f>
        <v>0.25</v>
      </c>
      <c r="N1511" s="176">
        <f>IF(ISBLANK(INDEX('Policy Characteristics'!H:H,MATCH($C1511,'Policy Characteristics'!$C:$C,0))),"",INDEX('Policy Characteristics'!H:H,MATCH($C1511,'Policy Characteristics'!$C:$C,0)))</f>
        <v>0.01</v>
      </c>
      <c r="O1511" s="176" t="str">
        <f>IF(ISBLANK(INDEX('Policy Characteristics'!I:I,MATCH($C1511,'Policy Characteristics'!$C:$C,0))),"",INDEX('Policy Characteristics'!I:I,MATCH($C1511,'Policy Characteristics'!$C:$C,0)))</f>
        <v>% reduction in energy use</v>
      </c>
      <c r="P1511" s="176" t="str">
        <f>IF(ISBLANK(INDEX('Policy Characteristics'!J:J,MATCH($C1511,'Policy Characteristics'!$C:$C,0))),"",INDEX('Policy Characteristics'!J:J,MATCH($C1511,'Policy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1" s="176" t="str">
        <f>IF(ISBLANK(INDEX('Policy Characteristics'!K:K,MATCH($C1511,'Policy Characteristics'!$C:$C,0))),"",INDEX('Policy Characteristics'!K:K,MATCH($C1511,'Policy Characteristics'!$C:$C,0)))</f>
        <v>industry-ag-main.html#eff-stds</v>
      </c>
      <c r="R1511" s="176" t="str">
        <f>IF(ISBLANK(INDEX('Policy Characteristics'!L:L,MATCH($C1511,'Policy Characteristics'!$C:$C,0))),"",INDEX('Policy Characteristics'!L:L,MATCH($C1511,'Policy Characteristics'!$C:$C,0)))</f>
        <v>industry-energy-efficiency-standards.html</v>
      </c>
    </row>
    <row r="1512" spans="1:18" s="4" customFormat="1" x14ac:dyDescent="0.25">
      <c r="A1512" s="176" t="str">
        <f>IF(ISBLANK(INDEX('Policy Characteristics'!A:A,MATCH($C1512,'Policy Characteristics'!$C:$C,0))),"",INDEX('Policy Characteristics'!A:A,MATCH($C1512,'Policy Characteristics'!$C:$C,0)))</f>
        <v>Industry</v>
      </c>
      <c r="B1512" s="184" t="str">
        <f>IF(ISBLANK(INDEX('Policy Characteristics'!B:B,MATCH($C1512,'Policy Characteristics'!$C:$C,0))),"",INDEX('Policy Characteristics'!B:B,MATCH($C1512,'Policy Characteristics'!$C:$C,0)))</f>
        <v>Industry Energy Efficiency Standards</v>
      </c>
      <c r="C1512" s="176" t="str">
        <f t="shared" si="51"/>
        <v>Percentage Improvement in Eqpt Efficiency Standards above BAU</v>
      </c>
      <c r="D1512" s="6" t="s">
        <v>1954</v>
      </c>
      <c r="E1512" s="47" t="s">
        <v>1283</v>
      </c>
      <c r="F1512" t="s">
        <v>1916</v>
      </c>
      <c r="G1512" s="47" t="s">
        <v>1287</v>
      </c>
      <c r="H1512" s="44">
        <v>1181</v>
      </c>
      <c r="I1512" s="197" t="s">
        <v>44</v>
      </c>
      <c r="J1512" s="177" t="str">
        <f>IF(ISBLANK(INDEX('Policy Characteristics'!D:D,MATCH($C1512,'Policy Characteristics'!$C:$C,0))),"",INDEX('Policy Characteristics'!D:D,MATCH($C1512,'Policy Characteristics'!$C:$C,0)))</f>
        <v>Industry Energy Efficiency Standards</v>
      </c>
      <c r="K1512" s="176" t="str">
        <f>IF(ISBLANK(INDEX('Policy Characteristics'!E:E,MATCH($C1512,'Policy Characteristics'!$C:$C,0))),"",INDEX('Policy Characteristics'!E:E,MATCH($C1512,'Policy Characteristics'!$C:$C,0)))</f>
        <v>indst efficiency standards</v>
      </c>
      <c r="L1512" s="176">
        <f>IF(ISBLANK(INDEX('Policy Characteristics'!F:F,MATCH($C1512,'Policy Characteristics'!$C:$C,0))),"",INDEX('Policy Characteristics'!F:F,MATCH($C1512,'Policy Characteristics'!$C:$C,0)))</f>
        <v>0</v>
      </c>
      <c r="M1512" s="176">
        <f>IF(ISBLANK(INDEX('Policy Characteristics'!G:G,MATCH($C1512,'Policy Characteristics'!$C:$C,0))),"",INDEX('Policy Characteristics'!G:G,MATCH($C1512,'Policy Characteristics'!$C:$C,0)))</f>
        <v>0.25</v>
      </c>
      <c r="N1512" s="176">
        <f>IF(ISBLANK(INDEX('Policy Characteristics'!H:H,MATCH($C1512,'Policy Characteristics'!$C:$C,0))),"",INDEX('Policy Characteristics'!H:H,MATCH($C1512,'Policy Characteristics'!$C:$C,0)))</f>
        <v>0.01</v>
      </c>
      <c r="O1512" s="176" t="str">
        <f>IF(ISBLANK(INDEX('Policy Characteristics'!I:I,MATCH($C1512,'Policy Characteristics'!$C:$C,0))),"",INDEX('Policy Characteristics'!I:I,MATCH($C1512,'Policy Characteristics'!$C:$C,0)))</f>
        <v>% reduction in energy use</v>
      </c>
      <c r="P1512" s="176" t="str">
        <f>IF(ISBLANK(INDEX('Policy Characteristics'!J:J,MATCH($C1512,'Policy Characteristics'!$C:$C,0))),"",INDEX('Policy Characteristics'!J:J,MATCH($C1512,'Policy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2" s="176" t="str">
        <f>IF(ISBLANK(INDEX('Policy Characteristics'!K:K,MATCH($C1512,'Policy Characteristics'!$C:$C,0))),"",INDEX('Policy Characteristics'!K:K,MATCH($C1512,'Policy Characteristics'!$C:$C,0)))</f>
        <v>industry-ag-main.html#eff-stds</v>
      </c>
      <c r="R1512" s="176" t="str">
        <f>IF(ISBLANK(INDEX('Policy Characteristics'!L:L,MATCH($C1512,'Policy Characteristics'!$C:$C,0))),"",INDEX('Policy Characteristics'!L:L,MATCH($C1512,'Policy Characteristics'!$C:$C,0)))</f>
        <v>industry-energy-efficiency-standards.html</v>
      </c>
    </row>
    <row r="1513" spans="1:18" s="4" customFormat="1" x14ac:dyDescent="0.25">
      <c r="A1513" s="176" t="str">
        <f>IF(ISBLANK(INDEX('Policy Characteristics'!A:A,MATCH($C1513,'Policy Characteristics'!$C:$C,0))),"",INDEX('Policy Characteristics'!A:A,MATCH($C1513,'Policy Characteristics'!$C:$C,0)))</f>
        <v>Industry</v>
      </c>
      <c r="B1513" s="184" t="str">
        <f>IF(ISBLANK(INDEX('Policy Characteristics'!B:B,MATCH($C1513,'Policy Characteristics'!$C:$C,0))),"",INDEX('Policy Characteristics'!B:B,MATCH($C1513,'Policy Characteristics'!$C:$C,0)))</f>
        <v>Industry Energy Efficiency Standards</v>
      </c>
      <c r="C1513" s="176" t="str">
        <f t="shared" si="51"/>
        <v>Percentage Improvement in Eqpt Efficiency Standards above BAU</v>
      </c>
      <c r="D1513" s="6" t="s">
        <v>1954</v>
      </c>
      <c r="E1513" s="47" t="s">
        <v>1284</v>
      </c>
      <c r="F1513" t="s">
        <v>1916</v>
      </c>
      <c r="G1513" s="47" t="s">
        <v>1288</v>
      </c>
      <c r="H1513" s="44">
        <v>1182</v>
      </c>
      <c r="I1513" s="197" t="s">
        <v>44</v>
      </c>
      <c r="J1513" s="177" t="str">
        <f>IF(ISBLANK(INDEX('Policy Characteristics'!D:D,MATCH($C1513,'Policy Characteristics'!$C:$C,0))),"",INDEX('Policy Characteristics'!D:D,MATCH($C1513,'Policy Characteristics'!$C:$C,0)))</f>
        <v>Industry Energy Efficiency Standards</v>
      </c>
      <c r="K1513" s="176" t="str">
        <f>IF(ISBLANK(INDEX('Policy Characteristics'!E:E,MATCH($C1513,'Policy Characteristics'!$C:$C,0))),"",INDEX('Policy Characteristics'!E:E,MATCH($C1513,'Policy Characteristics'!$C:$C,0)))</f>
        <v>indst efficiency standards</v>
      </c>
      <c r="L1513" s="176">
        <f>IF(ISBLANK(INDEX('Policy Characteristics'!F:F,MATCH($C1513,'Policy Characteristics'!$C:$C,0))),"",INDEX('Policy Characteristics'!F:F,MATCH($C1513,'Policy Characteristics'!$C:$C,0)))</f>
        <v>0</v>
      </c>
      <c r="M1513" s="176">
        <f>IF(ISBLANK(INDEX('Policy Characteristics'!G:G,MATCH($C1513,'Policy Characteristics'!$C:$C,0))),"",INDEX('Policy Characteristics'!G:G,MATCH($C1513,'Policy Characteristics'!$C:$C,0)))</f>
        <v>0.25</v>
      </c>
      <c r="N1513" s="176">
        <f>IF(ISBLANK(INDEX('Policy Characteristics'!H:H,MATCH($C1513,'Policy Characteristics'!$C:$C,0))),"",INDEX('Policy Characteristics'!H:H,MATCH($C1513,'Policy Characteristics'!$C:$C,0)))</f>
        <v>0.01</v>
      </c>
      <c r="O1513" s="176" t="str">
        <f>IF(ISBLANK(INDEX('Policy Characteristics'!I:I,MATCH($C1513,'Policy Characteristics'!$C:$C,0))),"",INDEX('Policy Characteristics'!I:I,MATCH($C1513,'Policy Characteristics'!$C:$C,0)))</f>
        <v>% reduction in energy use</v>
      </c>
      <c r="P1513" s="176" t="str">
        <f>IF(ISBLANK(INDEX('Policy Characteristics'!J:J,MATCH($C1513,'Policy Characteristics'!$C:$C,0))),"",INDEX('Policy Characteristics'!J:J,MATCH($C1513,'Policy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3" s="176" t="str">
        <f>IF(ISBLANK(INDEX('Policy Characteristics'!K:K,MATCH($C1513,'Policy Characteristics'!$C:$C,0))),"",INDEX('Policy Characteristics'!K:K,MATCH($C1513,'Policy Characteristics'!$C:$C,0)))</f>
        <v>industry-ag-main.html#eff-stds</v>
      </c>
      <c r="R1513" s="176" t="str">
        <f>IF(ISBLANK(INDEX('Policy Characteristics'!L:L,MATCH($C1513,'Policy Characteristics'!$C:$C,0))),"",INDEX('Policy Characteristics'!L:L,MATCH($C1513,'Policy Characteristics'!$C:$C,0)))</f>
        <v>industry-energy-efficiency-standards.html</v>
      </c>
    </row>
    <row r="1514" spans="1:18" s="4" customFormat="1" x14ac:dyDescent="0.25">
      <c r="A1514" s="176" t="str">
        <f>IF(ISBLANK(INDEX('Policy Characteristics'!A:A,MATCH($C1514,'Policy Characteristics'!$C:$C,0))),"",INDEX('Policy Characteristics'!A:A,MATCH($C1514,'Policy Characteristics'!$C:$C,0)))</f>
        <v>Industry</v>
      </c>
      <c r="B1514" s="184" t="str">
        <f>IF(ISBLANK(INDEX('Policy Characteristics'!B:B,MATCH($C1514,'Policy Characteristics'!$C:$C,0))),"",INDEX('Policy Characteristics'!B:B,MATCH($C1514,'Policy Characteristics'!$C:$C,0)))</f>
        <v>Industry Energy Efficiency Standards</v>
      </c>
      <c r="C1514" s="176" t="str">
        <f t="shared" si="51"/>
        <v>Percentage Improvement in Eqpt Efficiency Standards above BAU</v>
      </c>
      <c r="D1514" s="6" t="s">
        <v>1954</v>
      </c>
      <c r="E1514" s="47" t="s">
        <v>1285</v>
      </c>
      <c r="F1514" t="s">
        <v>1916</v>
      </c>
      <c r="G1514" s="47" t="s">
        <v>1291</v>
      </c>
      <c r="H1514" s="44">
        <v>1183</v>
      </c>
      <c r="I1514" s="197" t="s">
        <v>44</v>
      </c>
      <c r="J1514" s="177" t="str">
        <f>IF(ISBLANK(INDEX('Policy Characteristics'!D:D,MATCH($C1514,'Policy Characteristics'!$C:$C,0))),"",INDEX('Policy Characteristics'!D:D,MATCH($C1514,'Policy Characteristics'!$C:$C,0)))</f>
        <v>Industry Energy Efficiency Standards</v>
      </c>
      <c r="K1514" s="176" t="str">
        <f>IF(ISBLANK(INDEX('Policy Characteristics'!E:E,MATCH($C1514,'Policy Characteristics'!$C:$C,0))),"",INDEX('Policy Characteristics'!E:E,MATCH($C1514,'Policy Characteristics'!$C:$C,0)))</f>
        <v>indst efficiency standards</v>
      </c>
      <c r="L1514" s="176">
        <f>IF(ISBLANK(INDEX('Policy Characteristics'!F:F,MATCH($C1514,'Policy Characteristics'!$C:$C,0))),"",INDEX('Policy Characteristics'!F:F,MATCH($C1514,'Policy Characteristics'!$C:$C,0)))</f>
        <v>0</v>
      </c>
      <c r="M1514" s="176">
        <f>IF(ISBLANK(INDEX('Policy Characteristics'!G:G,MATCH($C1514,'Policy Characteristics'!$C:$C,0))),"",INDEX('Policy Characteristics'!G:G,MATCH($C1514,'Policy Characteristics'!$C:$C,0)))</f>
        <v>0.25</v>
      </c>
      <c r="N1514" s="176">
        <f>IF(ISBLANK(INDEX('Policy Characteristics'!H:H,MATCH($C1514,'Policy Characteristics'!$C:$C,0))),"",INDEX('Policy Characteristics'!H:H,MATCH($C1514,'Policy Characteristics'!$C:$C,0)))</f>
        <v>0.01</v>
      </c>
      <c r="O1514" s="176" t="str">
        <f>IF(ISBLANK(INDEX('Policy Characteristics'!I:I,MATCH($C1514,'Policy Characteristics'!$C:$C,0))),"",INDEX('Policy Characteristics'!I:I,MATCH($C1514,'Policy Characteristics'!$C:$C,0)))</f>
        <v>% reduction in energy use</v>
      </c>
      <c r="P1514" s="176" t="str">
        <f>IF(ISBLANK(INDEX('Policy Characteristics'!J:J,MATCH($C1514,'Policy Characteristics'!$C:$C,0))),"",INDEX('Policy Characteristics'!J:J,MATCH($C1514,'Policy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4" s="176" t="str">
        <f>IF(ISBLANK(INDEX('Policy Characteristics'!K:K,MATCH($C1514,'Policy Characteristics'!$C:$C,0))),"",INDEX('Policy Characteristics'!K:K,MATCH($C1514,'Policy Characteristics'!$C:$C,0)))</f>
        <v>industry-ag-main.html#eff-stds</v>
      </c>
      <c r="R1514" s="176" t="str">
        <f>IF(ISBLANK(INDEX('Policy Characteristics'!L:L,MATCH($C1514,'Policy Characteristics'!$C:$C,0))),"",INDEX('Policy Characteristics'!L:L,MATCH($C1514,'Policy Characteristics'!$C:$C,0)))</f>
        <v>industry-energy-efficiency-standards.html</v>
      </c>
    </row>
    <row r="1515" spans="1:18" s="4" customFormat="1" x14ac:dyDescent="0.25">
      <c r="A1515" s="176" t="str">
        <f>IF(ISBLANK(INDEX('Policy Characteristics'!A:A,MATCH($C1515,'Policy Characteristics'!$C:$C,0))),"",INDEX('Policy Characteristics'!A:A,MATCH($C1515,'Policy Characteristics'!$C:$C,0)))</f>
        <v>Industry</v>
      </c>
      <c r="B1515" s="184" t="str">
        <f>IF(ISBLANK(INDEX('Policy Characteristics'!B:B,MATCH($C1515,'Policy Characteristics'!$C:$C,0))),"",INDEX('Policy Characteristics'!B:B,MATCH($C1515,'Policy Characteristics'!$C:$C,0)))</f>
        <v>Industry Energy Efficiency Standards</v>
      </c>
      <c r="C1515" s="176" t="str">
        <f t="shared" si="51"/>
        <v>Percentage Improvement in Eqpt Efficiency Standards above BAU</v>
      </c>
      <c r="D1515" s="6" t="s">
        <v>1954</v>
      </c>
      <c r="E1515" s="47" t="s">
        <v>1582</v>
      </c>
      <c r="F1515" t="s">
        <v>1916</v>
      </c>
      <c r="G1515" s="47" t="s">
        <v>1585</v>
      </c>
      <c r="H1515" s="44">
        <v>1184</v>
      </c>
      <c r="I1515" s="197" t="s">
        <v>44</v>
      </c>
      <c r="J1515" s="177" t="str">
        <f>IF(ISBLANK(INDEX('Policy Characteristics'!D:D,MATCH($C1515,'Policy Characteristics'!$C:$C,0))),"",INDEX('Policy Characteristics'!D:D,MATCH($C1515,'Policy Characteristics'!$C:$C,0)))</f>
        <v>Industry Energy Efficiency Standards</v>
      </c>
      <c r="K1515" s="176" t="str">
        <f>IF(ISBLANK(INDEX('Policy Characteristics'!E:E,MATCH($C1515,'Policy Characteristics'!$C:$C,0))),"",INDEX('Policy Characteristics'!E:E,MATCH($C1515,'Policy Characteristics'!$C:$C,0)))</f>
        <v>indst efficiency standards</v>
      </c>
      <c r="L1515" s="176">
        <f>IF(ISBLANK(INDEX('Policy Characteristics'!F:F,MATCH($C1515,'Policy Characteristics'!$C:$C,0))),"",INDEX('Policy Characteristics'!F:F,MATCH($C1515,'Policy Characteristics'!$C:$C,0)))</f>
        <v>0</v>
      </c>
      <c r="M1515" s="176">
        <f>IF(ISBLANK(INDEX('Policy Characteristics'!G:G,MATCH($C1515,'Policy Characteristics'!$C:$C,0))),"",INDEX('Policy Characteristics'!G:G,MATCH($C1515,'Policy Characteristics'!$C:$C,0)))</f>
        <v>0.25</v>
      </c>
      <c r="N1515" s="176">
        <f>IF(ISBLANK(INDEX('Policy Characteristics'!H:H,MATCH($C1515,'Policy Characteristics'!$C:$C,0))),"",INDEX('Policy Characteristics'!H:H,MATCH($C1515,'Policy Characteristics'!$C:$C,0)))</f>
        <v>0.01</v>
      </c>
      <c r="O1515" s="176" t="str">
        <f>IF(ISBLANK(INDEX('Policy Characteristics'!I:I,MATCH($C1515,'Policy Characteristics'!$C:$C,0))),"",INDEX('Policy Characteristics'!I:I,MATCH($C1515,'Policy Characteristics'!$C:$C,0)))</f>
        <v>% reduction in energy use</v>
      </c>
      <c r="P1515" s="176" t="str">
        <f>IF(ISBLANK(INDEX('Policy Characteristics'!J:J,MATCH($C1515,'Policy Characteristics'!$C:$C,0))),"",INDEX('Policy Characteristics'!J:J,MATCH($C1515,'Policy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5" s="176" t="str">
        <f>IF(ISBLANK(INDEX('Policy Characteristics'!K:K,MATCH($C1515,'Policy Characteristics'!$C:$C,0))),"",INDEX('Policy Characteristics'!K:K,MATCH($C1515,'Policy Characteristics'!$C:$C,0)))</f>
        <v>industry-ag-main.html#eff-stds</v>
      </c>
      <c r="R1515" s="176" t="str">
        <f>IF(ISBLANK(INDEX('Policy Characteristics'!L:L,MATCH($C1515,'Policy Characteristics'!$C:$C,0))),"",INDEX('Policy Characteristics'!L:L,MATCH($C1515,'Policy Characteristics'!$C:$C,0)))</f>
        <v>industry-energy-efficiency-standards.html</v>
      </c>
    </row>
    <row r="1516" spans="1:18" s="4" customFormat="1" x14ac:dyDescent="0.25">
      <c r="A1516" s="176" t="str">
        <f>IF(ISBLANK(INDEX('Policy Characteristics'!A:A,MATCH($C1516,'Policy Characteristics'!$C:$C,0))),"",INDEX('Policy Characteristics'!A:A,MATCH($C1516,'Policy Characteristics'!$C:$C,0)))</f>
        <v>Industry</v>
      </c>
      <c r="B1516" s="184" t="str">
        <f>IF(ISBLANK(INDEX('Policy Characteristics'!B:B,MATCH($C1516,'Policy Characteristics'!$C:$C,0))),"",INDEX('Policy Characteristics'!B:B,MATCH($C1516,'Policy Characteristics'!$C:$C,0)))</f>
        <v>Industry Energy Efficiency Standards</v>
      </c>
      <c r="C1516" s="176" t="str">
        <f t="shared" si="51"/>
        <v>Percentage Improvement in Eqpt Efficiency Standards above BAU</v>
      </c>
      <c r="D1516" s="6" t="s">
        <v>1954</v>
      </c>
      <c r="E1516" s="47" t="s">
        <v>1583</v>
      </c>
      <c r="F1516" t="s">
        <v>1916</v>
      </c>
      <c r="G1516" s="47" t="s">
        <v>1587</v>
      </c>
      <c r="H1516" s="44">
        <v>1185</v>
      </c>
      <c r="I1516" s="197" t="s">
        <v>44</v>
      </c>
      <c r="J1516" s="177" t="str">
        <f>IF(ISBLANK(INDEX('Policy Characteristics'!D:D,MATCH($C1516,'Policy Characteristics'!$C:$C,0))),"",INDEX('Policy Characteristics'!D:D,MATCH($C1516,'Policy Characteristics'!$C:$C,0)))</f>
        <v>Industry Energy Efficiency Standards</v>
      </c>
      <c r="K1516" s="176" t="str">
        <f>IF(ISBLANK(INDEX('Policy Characteristics'!E:E,MATCH($C1516,'Policy Characteristics'!$C:$C,0))),"",INDEX('Policy Characteristics'!E:E,MATCH($C1516,'Policy Characteristics'!$C:$C,0)))</f>
        <v>indst efficiency standards</v>
      </c>
      <c r="L1516" s="176">
        <f>IF(ISBLANK(INDEX('Policy Characteristics'!F:F,MATCH($C1516,'Policy Characteristics'!$C:$C,0))),"",INDEX('Policy Characteristics'!F:F,MATCH($C1516,'Policy Characteristics'!$C:$C,0)))</f>
        <v>0</v>
      </c>
      <c r="M1516" s="176">
        <f>IF(ISBLANK(INDEX('Policy Characteristics'!G:G,MATCH($C1516,'Policy Characteristics'!$C:$C,0))),"",INDEX('Policy Characteristics'!G:G,MATCH($C1516,'Policy Characteristics'!$C:$C,0)))</f>
        <v>0.25</v>
      </c>
      <c r="N1516" s="176">
        <f>IF(ISBLANK(INDEX('Policy Characteristics'!H:H,MATCH($C1516,'Policy Characteristics'!$C:$C,0))),"",INDEX('Policy Characteristics'!H:H,MATCH($C1516,'Policy Characteristics'!$C:$C,0)))</f>
        <v>0.01</v>
      </c>
      <c r="O1516" s="176" t="str">
        <f>IF(ISBLANK(INDEX('Policy Characteristics'!I:I,MATCH($C1516,'Policy Characteristics'!$C:$C,0))),"",INDEX('Policy Characteristics'!I:I,MATCH($C1516,'Policy Characteristics'!$C:$C,0)))</f>
        <v>% reduction in energy use</v>
      </c>
      <c r="P1516" s="176" t="str">
        <f>IF(ISBLANK(INDEX('Policy Characteristics'!J:J,MATCH($C1516,'Policy Characteristics'!$C:$C,0))),"",INDEX('Policy Characteristics'!J:J,MATCH($C1516,'Policy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6" s="176" t="str">
        <f>IF(ISBLANK(INDEX('Policy Characteristics'!K:K,MATCH($C1516,'Policy Characteristics'!$C:$C,0))),"",INDEX('Policy Characteristics'!K:K,MATCH($C1516,'Policy Characteristics'!$C:$C,0)))</f>
        <v>industry-ag-main.html#eff-stds</v>
      </c>
      <c r="R1516" s="176" t="str">
        <f>IF(ISBLANK(INDEX('Policy Characteristics'!L:L,MATCH($C1516,'Policy Characteristics'!$C:$C,0))),"",INDEX('Policy Characteristics'!L:L,MATCH($C1516,'Policy Characteristics'!$C:$C,0)))</f>
        <v>industry-energy-efficiency-standards.html</v>
      </c>
    </row>
    <row r="1517" spans="1:18" s="4" customFormat="1" x14ac:dyDescent="0.25">
      <c r="A1517" s="176" t="str">
        <f>IF(ISBLANK(INDEX('Policy Characteristics'!A:A,MATCH($C1517,'Policy Characteristics'!$C:$C,0))),"",INDEX('Policy Characteristics'!A:A,MATCH($C1517,'Policy Characteristics'!$C:$C,0)))</f>
        <v>Industry</v>
      </c>
      <c r="B1517" s="184" t="str">
        <f>IF(ISBLANK(INDEX('Policy Characteristics'!B:B,MATCH($C1517,'Policy Characteristics'!$C:$C,0))),"",INDEX('Policy Characteristics'!B:B,MATCH($C1517,'Policy Characteristics'!$C:$C,0)))</f>
        <v>Industry Energy Efficiency Standards</v>
      </c>
      <c r="C1517" s="176" t="str">
        <f t="shared" si="51"/>
        <v>Percentage Improvement in Eqpt Efficiency Standards above BAU</v>
      </c>
      <c r="D1517" s="6" t="s">
        <v>1954</v>
      </c>
      <c r="E1517" s="47" t="s">
        <v>1584</v>
      </c>
      <c r="F1517" t="s">
        <v>1916</v>
      </c>
      <c r="G1517" s="47" t="s">
        <v>1588</v>
      </c>
      <c r="H1517" s="44">
        <v>1186</v>
      </c>
      <c r="I1517" s="197" t="s">
        <v>44</v>
      </c>
      <c r="J1517" s="177" t="str">
        <f>IF(ISBLANK(INDEX('Policy Characteristics'!D:D,MATCH($C1517,'Policy Characteristics'!$C:$C,0))),"",INDEX('Policy Characteristics'!D:D,MATCH($C1517,'Policy Characteristics'!$C:$C,0)))</f>
        <v>Industry Energy Efficiency Standards</v>
      </c>
      <c r="K1517" s="176" t="str">
        <f>IF(ISBLANK(INDEX('Policy Characteristics'!E:E,MATCH($C1517,'Policy Characteristics'!$C:$C,0))),"",INDEX('Policy Characteristics'!E:E,MATCH($C1517,'Policy Characteristics'!$C:$C,0)))</f>
        <v>indst efficiency standards</v>
      </c>
      <c r="L1517" s="176">
        <f>IF(ISBLANK(INDEX('Policy Characteristics'!F:F,MATCH($C1517,'Policy Characteristics'!$C:$C,0))),"",INDEX('Policy Characteristics'!F:F,MATCH($C1517,'Policy Characteristics'!$C:$C,0)))</f>
        <v>0</v>
      </c>
      <c r="M1517" s="176">
        <f>IF(ISBLANK(INDEX('Policy Characteristics'!G:G,MATCH($C1517,'Policy Characteristics'!$C:$C,0))),"",INDEX('Policy Characteristics'!G:G,MATCH($C1517,'Policy Characteristics'!$C:$C,0)))</f>
        <v>0.25</v>
      </c>
      <c r="N1517" s="176">
        <f>IF(ISBLANK(INDEX('Policy Characteristics'!H:H,MATCH($C1517,'Policy Characteristics'!$C:$C,0))),"",INDEX('Policy Characteristics'!H:H,MATCH($C1517,'Policy Characteristics'!$C:$C,0)))</f>
        <v>0.01</v>
      </c>
      <c r="O1517" s="176" t="str">
        <f>IF(ISBLANK(INDEX('Policy Characteristics'!I:I,MATCH($C1517,'Policy Characteristics'!$C:$C,0))),"",INDEX('Policy Characteristics'!I:I,MATCH($C1517,'Policy Characteristics'!$C:$C,0)))</f>
        <v>% reduction in energy use</v>
      </c>
      <c r="P1517" s="176" t="str">
        <f>IF(ISBLANK(INDEX('Policy Characteristics'!J:J,MATCH($C1517,'Policy Characteristics'!$C:$C,0))),"",INDEX('Policy Characteristics'!J:J,MATCH($C1517,'Policy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7" s="176" t="str">
        <f>IF(ISBLANK(INDEX('Policy Characteristics'!K:K,MATCH($C1517,'Policy Characteristics'!$C:$C,0))),"",INDEX('Policy Characteristics'!K:K,MATCH($C1517,'Policy Characteristics'!$C:$C,0)))</f>
        <v>industry-ag-main.html#eff-stds</v>
      </c>
      <c r="R1517" s="176" t="str">
        <f>IF(ISBLANK(INDEX('Policy Characteristics'!L:L,MATCH($C1517,'Policy Characteristics'!$C:$C,0))),"",INDEX('Policy Characteristics'!L:L,MATCH($C1517,'Policy Characteristics'!$C:$C,0)))</f>
        <v>industry-energy-efficiency-standards.html</v>
      </c>
    </row>
    <row r="1518" spans="1:18" s="4" customFormat="1" x14ac:dyDescent="0.25">
      <c r="A1518" s="176" t="str">
        <f>IF(ISBLANK(INDEX('Policy Characteristics'!A:A,MATCH($C1518,'Policy Characteristics'!$C:$C,0))),"",INDEX('Policy Characteristics'!A:A,MATCH($C1518,'Policy Characteristics'!$C:$C,0)))</f>
        <v>Industry</v>
      </c>
      <c r="B1518" s="184" t="str">
        <f>IF(ISBLANK(INDEX('Policy Characteristics'!B:B,MATCH($C1518,'Policy Characteristics'!$C:$C,0))),"",INDEX('Policy Characteristics'!B:B,MATCH($C1518,'Policy Characteristics'!$C:$C,0)))</f>
        <v>Industry Energy Efficiency Standards</v>
      </c>
      <c r="C1518" s="176" t="str">
        <f t="shared" si="51"/>
        <v>Percentage Improvement in Eqpt Efficiency Standards above BAU</v>
      </c>
      <c r="D1518" s="6" t="s">
        <v>1954</v>
      </c>
      <c r="E1518" s="47" t="s">
        <v>1581</v>
      </c>
      <c r="F1518" t="s">
        <v>1916</v>
      </c>
      <c r="G1518" s="47" t="s">
        <v>1586</v>
      </c>
      <c r="H1518" s="44">
        <v>1187</v>
      </c>
      <c r="I1518" s="197" t="s">
        <v>44</v>
      </c>
      <c r="J1518" s="177" t="str">
        <f>IF(ISBLANK(INDEX('Policy Characteristics'!D:D,MATCH($C1518,'Policy Characteristics'!$C:$C,0))),"",INDEX('Policy Characteristics'!D:D,MATCH($C1518,'Policy Characteristics'!$C:$C,0)))</f>
        <v>Industry Energy Efficiency Standards</v>
      </c>
      <c r="K1518" s="176" t="str">
        <f>IF(ISBLANK(INDEX('Policy Characteristics'!E:E,MATCH($C1518,'Policy Characteristics'!$C:$C,0))),"",INDEX('Policy Characteristics'!E:E,MATCH($C1518,'Policy Characteristics'!$C:$C,0)))</f>
        <v>indst efficiency standards</v>
      </c>
      <c r="L1518" s="176">
        <f>IF(ISBLANK(INDEX('Policy Characteristics'!F:F,MATCH($C1518,'Policy Characteristics'!$C:$C,0))),"",INDEX('Policy Characteristics'!F:F,MATCH($C1518,'Policy Characteristics'!$C:$C,0)))</f>
        <v>0</v>
      </c>
      <c r="M1518" s="176">
        <f>IF(ISBLANK(INDEX('Policy Characteristics'!G:G,MATCH($C1518,'Policy Characteristics'!$C:$C,0))),"",INDEX('Policy Characteristics'!G:G,MATCH($C1518,'Policy Characteristics'!$C:$C,0)))</f>
        <v>0.25</v>
      </c>
      <c r="N1518" s="176">
        <f>IF(ISBLANK(INDEX('Policy Characteristics'!H:H,MATCH($C1518,'Policy Characteristics'!$C:$C,0))),"",INDEX('Policy Characteristics'!H:H,MATCH($C1518,'Policy Characteristics'!$C:$C,0)))</f>
        <v>0.01</v>
      </c>
      <c r="O1518" s="176" t="str">
        <f>IF(ISBLANK(INDEX('Policy Characteristics'!I:I,MATCH($C1518,'Policy Characteristics'!$C:$C,0))),"",INDEX('Policy Characteristics'!I:I,MATCH($C1518,'Policy Characteristics'!$C:$C,0)))</f>
        <v>% reduction in energy use</v>
      </c>
      <c r="P1518" s="176" t="str">
        <f>IF(ISBLANK(INDEX('Policy Characteristics'!J:J,MATCH($C1518,'Policy Characteristics'!$C:$C,0))),"",INDEX('Policy Characteristics'!J:J,MATCH($C1518,'Policy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8" s="176" t="str">
        <f>IF(ISBLANK(INDEX('Policy Characteristics'!K:K,MATCH($C1518,'Policy Characteristics'!$C:$C,0))),"",INDEX('Policy Characteristics'!K:K,MATCH($C1518,'Policy Characteristics'!$C:$C,0)))</f>
        <v>industry-ag-main.html#eff-stds</v>
      </c>
      <c r="R1518" s="176" t="str">
        <f>IF(ISBLANK(INDEX('Policy Characteristics'!L:L,MATCH($C1518,'Policy Characteristics'!$C:$C,0))),"",INDEX('Policy Characteristics'!L:L,MATCH($C1518,'Policy Characteristics'!$C:$C,0)))</f>
        <v>industry-energy-efficiency-standards.html</v>
      </c>
    </row>
    <row r="1519" spans="1:18" s="4" customFormat="1" x14ac:dyDescent="0.25">
      <c r="A1519" s="176" t="str">
        <f>IF(ISBLANK(INDEX('Policy Characteristics'!A:A,MATCH($C1519,'Policy Characteristics'!$C:$C,0))),"",INDEX('Policy Characteristics'!A:A,MATCH($C1519,'Policy Characteristics'!$C:$C,0)))</f>
        <v>Industry</v>
      </c>
      <c r="B1519" s="184" t="str">
        <f>IF(ISBLANK(INDEX('Policy Characteristics'!B:B,MATCH($C1519,'Policy Characteristics'!$C:$C,0))),"",INDEX('Policy Characteristics'!B:B,MATCH($C1519,'Policy Characteristics'!$C:$C,0)))</f>
        <v>Industry Energy Efficiency Standards</v>
      </c>
      <c r="C1519" s="176" t="str">
        <f t="shared" si="51"/>
        <v>Percentage Improvement in Eqpt Efficiency Standards above BAU</v>
      </c>
      <c r="D1519" s="6" t="s">
        <v>1955</v>
      </c>
      <c r="E1519" s="47" t="s">
        <v>1280</v>
      </c>
      <c r="F1519" t="s">
        <v>1958</v>
      </c>
      <c r="G1519" s="47" t="s">
        <v>1286</v>
      </c>
      <c r="H1519" s="44">
        <v>1188</v>
      </c>
      <c r="I1519" s="47" t="s">
        <v>43</v>
      </c>
      <c r="J1519" s="177" t="str">
        <f>IF(ISBLANK(INDEX('Policy Characteristics'!D:D,MATCH($C1519,'Policy Characteristics'!$C:$C,0))),"",INDEX('Policy Characteristics'!D:D,MATCH($C1519,'Policy Characteristics'!$C:$C,0)))</f>
        <v>Industry Energy Efficiency Standards</v>
      </c>
      <c r="K1519" s="176" t="str">
        <f>IF(ISBLANK(INDEX('Policy Characteristics'!E:E,MATCH($C1519,'Policy Characteristics'!$C:$C,0))),"",INDEX('Policy Characteristics'!E:E,MATCH($C1519,'Policy Characteristics'!$C:$C,0)))</f>
        <v>indst efficiency standards</v>
      </c>
      <c r="L1519" s="176">
        <f>IF(ISBLANK(INDEX('Policy Characteristics'!F:F,MATCH($C1519,'Policy Characteristics'!$C:$C,0))),"",INDEX('Policy Characteristics'!F:F,MATCH($C1519,'Policy Characteristics'!$C:$C,0)))</f>
        <v>0</v>
      </c>
      <c r="M1519" s="176">
        <f>IF(ISBLANK(INDEX('Policy Characteristics'!G:G,MATCH($C1519,'Policy Characteristics'!$C:$C,0))),"",INDEX('Policy Characteristics'!G:G,MATCH($C1519,'Policy Characteristics'!$C:$C,0)))</f>
        <v>0.25</v>
      </c>
      <c r="N1519" s="176">
        <f>IF(ISBLANK(INDEX('Policy Characteristics'!H:H,MATCH($C1519,'Policy Characteristics'!$C:$C,0))),"",INDEX('Policy Characteristics'!H:H,MATCH($C1519,'Policy Characteristics'!$C:$C,0)))</f>
        <v>0.01</v>
      </c>
      <c r="O1519" s="176" t="str">
        <f>IF(ISBLANK(INDEX('Policy Characteristics'!I:I,MATCH($C1519,'Policy Characteristics'!$C:$C,0))),"",INDEX('Policy Characteristics'!I:I,MATCH($C1519,'Policy Characteristics'!$C:$C,0)))</f>
        <v>% reduction in energy use</v>
      </c>
      <c r="P1519" s="176" t="str">
        <f>IF(ISBLANK(INDEX('Policy Characteristics'!J:J,MATCH($C1519,'Policy Characteristics'!$C:$C,0))),"",INDEX('Policy Characteristics'!J:J,MATCH($C1519,'Policy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9" s="176" t="str">
        <f>IF(ISBLANK(INDEX('Policy Characteristics'!K:K,MATCH($C1519,'Policy Characteristics'!$C:$C,0))),"",INDEX('Policy Characteristics'!K:K,MATCH($C1519,'Policy Characteristics'!$C:$C,0)))</f>
        <v>industry-ag-main.html#eff-stds</v>
      </c>
      <c r="R1519" s="176" t="str">
        <f>IF(ISBLANK(INDEX('Policy Characteristics'!L:L,MATCH($C1519,'Policy Characteristics'!$C:$C,0))),"",INDEX('Policy Characteristics'!L:L,MATCH($C1519,'Policy Characteristics'!$C:$C,0)))</f>
        <v>industry-energy-efficiency-standards.html</v>
      </c>
    </row>
    <row r="1520" spans="1:18" s="4" customFormat="1" x14ac:dyDescent="0.25">
      <c r="A1520" s="176" t="str">
        <f>IF(ISBLANK(INDEX('Policy Characteristics'!A:A,MATCH($C1520,'Policy Characteristics'!$C:$C,0))),"",INDEX('Policy Characteristics'!A:A,MATCH($C1520,'Policy Characteristics'!$C:$C,0)))</f>
        <v>Industry</v>
      </c>
      <c r="B1520" s="184" t="str">
        <f>IF(ISBLANK(INDEX('Policy Characteristics'!B:B,MATCH($C1520,'Policy Characteristics'!$C:$C,0))),"",INDEX('Policy Characteristics'!B:B,MATCH($C1520,'Policy Characteristics'!$C:$C,0)))</f>
        <v>Industry Energy Efficiency Standards</v>
      </c>
      <c r="C1520" s="176" t="str">
        <f t="shared" si="51"/>
        <v>Percentage Improvement in Eqpt Efficiency Standards above BAU</v>
      </c>
      <c r="D1520" s="6" t="s">
        <v>1955</v>
      </c>
      <c r="E1520" s="47" t="s">
        <v>1281</v>
      </c>
      <c r="F1520" t="s">
        <v>1958</v>
      </c>
      <c r="G1520" s="47" t="s">
        <v>1289</v>
      </c>
      <c r="H1520" s="44">
        <v>1189</v>
      </c>
      <c r="I1520" s="197" t="s">
        <v>44</v>
      </c>
      <c r="J1520" s="177" t="str">
        <f>IF(ISBLANK(INDEX('Policy Characteristics'!D:D,MATCH($C1520,'Policy Characteristics'!$C:$C,0))),"",INDEX('Policy Characteristics'!D:D,MATCH($C1520,'Policy Characteristics'!$C:$C,0)))</f>
        <v>Industry Energy Efficiency Standards</v>
      </c>
      <c r="K1520" s="176" t="str">
        <f>IF(ISBLANK(INDEX('Policy Characteristics'!E:E,MATCH($C1520,'Policy Characteristics'!$C:$C,0))),"",INDEX('Policy Characteristics'!E:E,MATCH($C1520,'Policy Characteristics'!$C:$C,0)))</f>
        <v>indst efficiency standards</v>
      </c>
      <c r="L1520" s="176">
        <f>IF(ISBLANK(INDEX('Policy Characteristics'!F:F,MATCH($C1520,'Policy Characteristics'!$C:$C,0))),"",INDEX('Policy Characteristics'!F:F,MATCH($C1520,'Policy Characteristics'!$C:$C,0)))</f>
        <v>0</v>
      </c>
      <c r="M1520" s="176">
        <f>IF(ISBLANK(INDEX('Policy Characteristics'!G:G,MATCH($C1520,'Policy Characteristics'!$C:$C,0))),"",INDEX('Policy Characteristics'!G:G,MATCH($C1520,'Policy Characteristics'!$C:$C,0)))</f>
        <v>0.25</v>
      </c>
      <c r="N1520" s="176">
        <f>IF(ISBLANK(INDEX('Policy Characteristics'!H:H,MATCH($C1520,'Policy Characteristics'!$C:$C,0))),"",INDEX('Policy Characteristics'!H:H,MATCH($C1520,'Policy Characteristics'!$C:$C,0)))</f>
        <v>0.01</v>
      </c>
      <c r="O1520" s="176" t="str">
        <f>IF(ISBLANK(INDEX('Policy Characteristics'!I:I,MATCH($C1520,'Policy Characteristics'!$C:$C,0))),"",INDEX('Policy Characteristics'!I:I,MATCH($C1520,'Policy Characteristics'!$C:$C,0)))</f>
        <v>% reduction in energy use</v>
      </c>
      <c r="P1520" s="176" t="str">
        <f>IF(ISBLANK(INDEX('Policy Characteristics'!J:J,MATCH($C1520,'Policy Characteristics'!$C:$C,0))),"",INDEX('Policy Characteristics'!J:J,MATCH($C1520,'Policy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0" s="176" t="str">
        <f>IF(ISBLANK(INDEX('Policy Characteristics'!K:K,MATCH($C1520,'Policy Characteristics'!$C:$C,0))),"",INDEX('Policy Characteristics'!K:K,MATCH($C1520,'Policy Characteristics'!$C:$C,0)))</f>
        <v>industry-ag-main.html#eff-stds</v>
      </c>
      <c r="R1520" s="176" t="str">
        <f>IF(ISBLANK(INDEX('Policy Characteristics'!L:L,MATCH($C1520,'Policy Characteristics'!$C:$C,0))),"",INDEX('Policy Characteristics'!L:L,MATCH($C1520,'Policy Characteristics'!$C:$C,0)))</f>
        <v>industry-energy-efficiency-standards.html</v>
      </c>
    </row>
    <row r="1521" spans="1:18" s="4" customFormat="1" x14ac:dyDescent="0.25">
      <c r="A1521" s="176" t="str">
        <f>IF(ISBLANK(INDEX('Policy Characteristics'!A:A,MATCH($C1521,'Policy Characteristics'!$C:$C,0))),"",INDEX('Policy Characteristics'!A:A,MATCH($C1521,'Policy Characteristics'!$C:$C,0)))</f>
        <v>Industry</v>
      </c>
      <c r="B1521" s="184" t="str">
        <f>IF(ISBLANK(INDEX('Policy Characteristics'!B:B,MATCH($C1521,'Policy Characteristics'!$C:$C,0))),"",INDEX('Policy Characteristics'!B:B,MATCH($C1521,'Policy Characteristics'!$C:$C,0)))</f>
        <v>Industry Energy Efficiency Standards</v>
      </c>
      <c r="C1521" s="176" t="str">
        <f t="shared" si="51"/>
        <v>Percentage Improvement in Eqpt Efficiency Standards above BAU</v>
      </c>
      <c r="D1521" s="6" t="s">
        <v>1955</v>
      </c>
      <c r="E1521" s="47" t="s">
        <v>1282</v>
      </c>
      <c r="F1521" t="s">
        <v>1958</v>
      </c>
      <c r="G1521" s="47" t="s">
        <v>1290</v>
      </c>
      <c r="H1521" s="44">
        <v>1190</v>
      </c>
      <c r="I1521" s="197" t="s">
        <v>44</v>
      </c>
      <c r="J1521" s="177" t="str">
        <f>IF(ISBLANK(INDEX('Policy Characteristics'!D:D,MATCH($C1521,'Policy Characteristics'!$C:$C,0))),"",INDEX('Policy Characteristics'!D:D,MATCH($C1521,'Policy Characteristics'!$C:$C,0)))</f>
        <v>Industry Energy Efficiency Standards</v>
      </c>
      <c r="K1521" s="176" t="str">
        <f>IF(ISBLANK(INDEX('Policy Characteristics'!E:E,MATCH($C1521,'Policy Characteristics'!$C:$C,0))),"",INDEX('Policy Characteristics'!E:E,MATCH($C1521,'Policy Characteristics'!$C:$C,0)))</f>
        <v>indst efficiency standards</v>
      </c>
      <c r="L1521" s="176">
        <f>IF(ISBLANK(INDEX('Policy Characteristics'!F:F,MATCH($C1521,'Policy Characteristics'!$C:$C,0))),"",INDEX('Policy Characteristics'!F:F,MATCH($C1521,'Policy Characteristics'!$C:$C,0)))</f>
        <v>0</v>
      </c>
      <c r="M1521" s="176">
        <f>IF(ISBLANK(INDEX('Policy Characteristics'!G:G,MATCH($C1521,'Policy Characteristics'!$C:$C,0))),"",INDEX('Policy Characteristics'!G:G,MATCH($C1521,'Policy Characteristics'!$C:$C,0)))</f>
        <v>0.25</v>
      </c>
      <c r="N1521" s="176">
        <f>IF(ISBLANK(INDEX('Policy Characteristics'!H:H,MATCH($C1521,'Policy Characteristics'!$C:$C,0))),"",INDEX('Policy Characteristics'!H:H,MATCH($C1521,'Policy Characteristics'!$C:$C,0)))</f>
        <v>0.01</v>
      </c>
      <c r="O1521" s="176" t="str">
        <f>IF(ISBLANK(INDEX('Policy Characteristics'!I:I,MATCH($C1521,'Policy Characteristics'!$C:$C,0))),"",INDEX('Policy Characteristics'!I:I,MATCH($C1521,'Policy Characteristics'!$C:$C,0)))</f>
        <v>% reduction in energy use</v>
      </c>
      <c r="P1521" s="176" t="str">
        <f>IF(ISBLANK(INDEX('Policy Characteristics'!J:J,MATCH($C1521,'Policy Characteristics'!$C:$C,0))),"",INDEX('Policy Characteristics'!J:J,MATCH($C1521,'Policy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1" s="176" t="str">
        <f>IF(ISBLANK(INDEX('Policy Characteristics'!K:K,MATCH($C1521,'Policy Characteristics'!$C:$C,0))),"",INDEX('Policy Characteristics'!K:K,MATCH($C1521,'Policy Characteristics'!$C:$C,0)))</f>
        <v>industry-ag-main.html#eff-stds</v>
      </c>
      <c r="R1521" s="176" t="str">
        <f>IF(ISBLANK(INDEX('Policy Characteristics'!L:L,MATCH($C1521,'Policy Characteristics'!$C:$C,0))),"",INDEX('Policy Characteristics'!L:L,MATCH($C1521,'Policy Characteristics'!$C:$C,0)))</f>
        <v>industry-energy-efficiency-standards.html</v>
      </c>
    </row>
    <row r="1522" spans="1:18" s="4" customFormat="1" x14ac:dyDescent="0.25">
      <c r="A1522" s="176" t="str">
        <f>IF(ISBLANK(INDEX('Policy Characteristics'!A:A,MATCH($C1522,'Policy Characteristics'!$C:$C,0))),"",INDEX('Policy Characteristics'!A:A,MATCH($C1522,'Policy Characteristics'!$C:$C,0)))</f>
        <v>Industry</v>
      </c>
      <c r="B1522" s="184" t="str">
        <f>IF(ISBLANK(INDEX('Policy Characteristics'!B:B,MATCH($C1522,'Policy Characteristics'!$C:$C,0))),"",INDEX('Policy Characteristics'!B:B,MATCH($C1522,'Policy Characteristics'!$C:$C,0)))</f>
        <v>Industry Energy Efficiency Standards</v>
      </c>
      <c r="C1522" s="176" t="str">
        <f t="shared" si="51"/>
        <v>Percentage Improvement in Eqpt Efficiency Standards above BAU</v>
      </c>
      <c r="D1522" s="6" t="s">
        <v>1955</v>
      </c>
      <c r="E1522" s="47" t="s">
        <v>1283</v>
      </c>
      <c r="F1522" t="s">
        <v>1958</v>
      </c>
      <c r="G1522" s="47" t="s">
        <v>1287</v>
      </c>
      <c r="H1522" s="44">
        <v>1191</v>
      </c>
      <c r="I1522" s="197" t="s">
        <v>43</v>
      </c>
      <c r="J1522" s="177" t="str">
        <f>IF(ISBLANK(INDEX('Policy Characteristics'!D:D,MATCH($C1522,'Policy Characteristics'!$C:$C,0))),"",INDEX('Policy Characteristics'!D:D,MATCH($C1522,'Policy Characteristics'!$C:$C,0)))</f>
        <v>Industry Energy Efficiency Standards</v>
      </c>
      <c r="K1522" s="176" t="str">
        <f>IF(ISBLANK(INDEX('Policy Characteristics'!E:E,MATCH($C1522,'Policy Characteristics'!$C:$C,0))),"",INDEX('Policy Characteristics'!E:E,MATCH($C1522,'Policy Characteristics'!$C:$C,0)))</f>
        <v>indst efficiency standards</v>
      </c>
      <c r="L1522" s="176">
        <f>IF(ISBLANK(INDEX('Policy Characteristics'!F:F,MATCH($C1522,'Policy Characteristics'!$C:$C,0))),"",INDEX('Policy Characteristics'!F:F,MATCH($C1522,'Policy Characteristics'!$C:$C,0)))</f>
        <v>0</v>
      </c>
      <c r="M1522" s="176">
        <f>IF(ISBLANK(INDEX('Policy Characteristics'!G:G,MATCH($C1522,'Policy Characteristics'!$C:$C,0))),"",INDEX('Policy Characteristics'!G:G,MATCH($C1522,'Policy Characteristics'!$C:$C,0)))</f>
        <v>0.25</v>
      </c>
      <c r="N1522" s="176">
        <f>IF(ISBLANK(INDEX('Policy Characteristics'!H:H,MATCH($C1522,'Policy Characteristics'!$C:$C,0))),"",INDEX('Policy Characteristics'!H:H,MATCH($C1522,'Policy Characteristics'!$C:$C,0)))</f>
        <v>0.01</v>
      </c>
      <c r="O1522" s="176" t="str">
        <f>IF(ISBLANK(INDEX('Policy Characteristics'!I:I,MATCH($C1522,'Policy Characteristics'!$C:$C,0))),"",INDEX('Policy Characteristics'!I:I,MATCH($C1522,'Policy Characteristics'!$C:$C,0)))</f>
        <v>% reduction in energy use</v>
      </c>
      <c r="P1522" s="176" t="str">
        <f>IF(ISBLANK(INDEX('Policy Characteristics'!J:J,MATCH($C1522,'Policy Characteristics'!$C:$C,0))),"",INDEX('Policy Characteristics'!J:J,MATCH($C1522,'Policy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2" s="176" t="str">
        <f>IF(ISBLANK(INDEX('Policy Characteristics'!K:K,MATCH($C1522,'Policy Characteristics'!$C:$C,0))),"",INDEX('Policy Characteristics'!K:K,MATCH($C1522,'Policy Characteristics'!$C:$C,0)))</f>
        <v>industry-ag-main.html#eff-stds</v>
      </c>
      <c r="R1522" s="176" t="str">
        <f>IF(ISBLANK(INDEX('Policy Characteristics'!L:L,MATCH($C1522,'Policy Characteristics'!$C:$C,0))),"",INDEX('Policy Characteristics'!L:L,MATCH($C1522,'Policy Characteristics'!$C:$C,0)))</f>
        <v>industry-energy-efficiency-standards.html</v>
      </c>
    </row>
    <row r="1523" spans="1:18" s="4" customFormat="1" x14ac:dyDescent="0.25">
      <c r="A1523" s="176" t="str">
        <f>IF(ISBLANK(INDEX('Policy Characteristics'!A:A,MATCH($C1523,'Policy Characteristics'!$C:$C,0))),"",INDEX('Policy Characteristics'!A:A,MATCH($C1523,'Policy Characteristics'!$C:$C,0)))</f>
        <v>Industry</v>
      </c>
      <c r="B1523" s="184" t="str">
        <f>IF(ISBLANK(INDEX('Policy Characteristics'!B:B,MATCH($C1523,'Policy Characteristics'!$C:$C,0))),"",INDEX('Policy Characteristics'!B:B,MATCH($C1523,'Policy Characteristics'!$C:$C,0)))</f>
        <v>Industry Energy Efficiency Standards</v>
      </c>
      <c r="C1523" s="176" t="str">
        <f t="shared" si="51"/>
        <v>Percentage Improvement in Eqpt Efficiency Standards above BAU</v>
      </c>
      <c r="D1523" s="6" t="s">
        <v>1955</v>
      </c>
      <c r="E1523" s="47" t="s">
        <v>1284</v>
      </c>
      <c r="F1523" t="s">
        <v>1958</v>
      </c>
      <c r="G1523" s="47" t="s">
        <v>1288</v>
      </c>
      <c r="H1523" s="44">
        <v>1192</v>
      </c>
      <c r="I1523" s="197" t="s">
        <v>44</v>
      </c>
      <c r="J1523" s="177" t="str">
        <f>IF(ISBLANK(INDEX('Policy Characteristics'!D:D,MATCH($C1523,'Policy Characteristics'!$C:$C,0))),"",INDEX('Policy Characteristics'!D:D,MATCH($C1523,'Policy Characteristics'!$C:$C,0)))</f>
        <v>Industry Energy Efficiency Standards</v>
      </c>
      <c r="K1523" s="176" t="str">
        <f>IF(ISBLANK(INDEX('Policy Characteristics'!E:E,MATCH($C1523,'Policy Characteristics'!$C:$C,0))),"",INDEX('Policy Characteristics'!E:E,MATCH($C1523,'Policy Characteristics'!$C:$C,0)))</f>
        <v>indst efficiency standards</v>
      </c>
      <c r="L1523" s="176">
        <f>IF(ISBLANK(INDEX('Policy Characteristics'!F:F,MATCH($C1523,'Policy Characteristics'!$C:$C,0))),"",INDEX('Policy Characteristics'!F:F,MATCH($C1523,'Policy Characteristics'!$C:$C,0)))</f>
        <v>0</v>
      </c>
      <c r="M1523" s="176">
        <f>IF(ISBLANK(INDEX('Policy Characteristics'!G:G,MATCH($C1523,'Policy Characteristics'!$C:$C,0))),"",INDEX('Policy Characteristics'!G:G,MATCH($C1523,'Policy Characteristics'!$C:$C,0)))</f>
        <v>0.25</v>
      </c>
      <c r="N1523" s="176">
        <f>IF(ISBLANK(INDEX('Policy Characteristics'!H:H,MATCH($C1523,'Policy Characteristics'!$C:$C,0))),"",INDEX('Policy Characteristics'!H:H,MATCH($C1523,'Policy Characteristics'!$C:$C,0)))</f>
        <v>0.01</v>
      </c>
      <c r="O1523" s="176" t="str">
        <f>IF(ISBLANK(INDEX('Policy Characteristics'!I:I,MATCH($C1523,'Policy Characteristics'!$C:$C,0))),"",INDEX('Policy Characteristics'!I:I,MATCH($C1523,'Policy Characteristics'!$C:$C,0)))</f>
        <v>% reduction in energy use</v>
      </c>
      <c r="P1523" s="176" t="str">
        <f>IF(ISBLANK(INDEX('Policy Characteristics'!J:J,MATCH($C1523,'Policy Characteristics'!$C:$C,0))),"",INDEX('Policy Characteristics'!J:J,MATCH($C1523,'Policy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3" s="176" t="str">
        <f>IF(ISBLANK(INDEX('Policy Characteristics'!K:K,MATCH($C1523,'Policy Characteristics'!$C:$C,0))),"",INDEX('Policy Characteristics'!K:K,MATCH($C1523,'Policy Characteristics'!$C:$C,0)))</f>
        <v>industry-ag-main.html#eff-stds</v>
      </c>
      <c r="R1523" s="176" t="str">
        <f>IF(ISBLANK(INDEX('Policy Characteristics'!L:L,MATCH($C1523,'Policy Characteristics'!$C:$C,0))),"",INDEX('Policy Characteristics'!L:L,MATCH($C1523,'Policy Characteristics'!$C:$C,0)))</f>
        <v>industry-energy-efficiency-standards.html</v>
      </c>
    </row>
    <row r="1524" spans="1:18" s="4" customFormat="1" x14ac:dyDescent="0.25">
      <c r="A1524" s="176" t="str">
        <f>IF(ISBLANK(INDEX('Policy Characteristics'!A:A,MATCH($C1524,'Policy Characteristics'!$C:$C,0))),"",INDEX('Policy Characteristics'!A:A,MATCH($C1524,'Policy Characteristics'!$C:$C,0)))</f>
        <v>Industry</v>
      </c>
      <c r="B1524" s="184" t="str">
        <f>IF(ISBLANK(INDEX('Policy Characteristics'!B:B,MATCH($C1524,'Policy Characteristics'!$C:$C,0))),"",INDEX('Policy Characteristics'!B:B,MATCH($C1524,'Policy Characteristics'!$C:$C,0)))</f>
        <v>Industry Energy Efficiency Standards</v>
      </c>
      <c r="C1524" s="176" t="str">
        <f t="shared" si="51"/>
        <v>Percentage Improvement in Eqpt Efficiency Standards above BAU</v>
      </c>
      <c r="D1524" s="6" t="s">
        <v>1955</v>
      </c>
      <c r="E1524" s="47" t="s">
        <v>1285</v>
      </c>
      <c r="F1524" t="s">
        <v>1958</v>
      </c>
      <c r="G1524" s="47" t="s">
        <v>1291</v>
      </c>
      <c r="H1524" s="44">
        <v>1193</v>
      </c>
      <c r="I1524" s="197" t="s">
        <v>44</v>
      </c>
      <c r="J1524" s="177" t="str">
        <f>IF(ISBLANK(INDEX('Policy Characteristics'!D:D,MATCH($C1524,'Policy Characteristics'!$C:$C,0))),"",INDEX('Policy Characteristics'!D:D,MATCH($C1524,'Policy Characteristics'!$C:$C,0)))</f>
        <v>Industry Energy Efficiency Standards</v>
      </c>
      <c r="K1524" s="176" t="str">
        <f>IF(ISBLANK(INDEX('Policy Characteristics'!E:E,MATCH($C1524,'Policy Characteristics'!$C:$C,0))),"",INDEX('Policy Characteristics'!E:E,MATCH($C1524,'Policy Characteristics'!$C:$C,0)))</f>
        <v>indst efficiency standards</v>
      </c>
      <c r="L1524" s="176">
        <f>IF(ISBLANK(INDEX('Policy Characteristics'!F:F,MATCH($C1524,'Policy Characteristics'!$C:$C,0))),"",INDEX('Policy Characteristics'!F:F,MATCH($C1524,'Policy Characteristics'!$C:$C,0)))</f>
        <v>0</v>
      </c>
      <c r="M1524" s="176">
        <f>IF(ISBLANK(INDEX('Policy Characteristics'!G:G,MATCH($C1524,'Policy Characteristics'!$C:$C,0))),"",INDEX('Policy Characteristics'!G:G,MATCH($C1524,'Policy Characteristics'!$C:$C,0)))</f>
        <v>0.25</v>
      </c>
      <c r="N1524" s="176">
        <f>IF(ISBLANK(INDEX('Policy Characteristics'!H:H,MATCH($C1524,'Policy Characteristics'!$C:$C,0))),"",INDEX('Policy Characteristics'!H:H,MATCH($C1524,'Policy Characteristics'!$C:$C,0)))</f>
        <v>0.01</v>
      </c>
      <c r="O1524" s="176" t="str">
        <f>IF(ISBLANK(INDEX('Policy Characteristics'!I:I,MATCH($C1524,'Policy Characteristics'!$C:$C,0))),"",INDEX('Policy Characteristics'!I:I,MATCH($C1524,'Policy Characteristics'!$C:$C,0)))</f>
        <v>% reduction in energy use</v>
      </c>
      <c r="P1524" s="176" t="str">
        <f>IF(ISBLANK(INDEX('Policy Characteristics'!J:J,MATCH($C1524,'Policy Characteristics'!$C:$C,0))),"",INDEX('Policy Characteristics'!J:J,MATCH($C1524,'Policy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4" s="176" t="str">
        <f>IF(ISBLANK(INDEX('Policy Characteristics'!K:K,MATCH($C1524,'Policy Characteristics'!$C:$C,0))),"",INDEX('Policy Characteristics'!K:K,MATCH($C1524,'Policy Characteristics'!$C:$C,0)))</f>
        <v>industry-ag-main.html#eff-stds</v>
      </c>
      <c r="R1524" s="176" t="str">
        <f>IF(ISBLANK(INDEX('Policy Characteristics'!L:L,MATCH($C1524,'Policy Characteristics'!$C:$C,0))),"",INDEX('Policy Characteristics'!L:L,MATCH($C1524,'Policy Characteristics'!$C:$C,0)))</f>
        <v>industry-energy-efficiency-standards.html</v>
      </c>
    </row>
    <row r="1525" spans="1:18" s="4" customFormat="1" x14ac:dyDescent="0.25">
      <c r="A1525" s="176" t="str">
        <f>IF(ISBLANK(INDEX('Policy Characteristics'!A:A,MATCH($C1525,'Policy Characteristics'!$C:$C,0))),"",INDEX('Policy Characteristics'!A:A,MATCH($C1525,'Policy Characteristics'!$C:$C,0)))</f>
        <v>Industry</v>
      </c>
      <c r="B1525" s="184" t="str">
        <f>IF(ISBLANK(INDEX('Policy Characteristics'!B:B,MATCH($C1525,'Policy Characteristics'!$C:$C,0))),"",INDEX('Policy Characteristics'!B:B,MATCH($C1525,'Policy Characteristics'!$C:$C,0)))</f>
        <v>Industry Energy Efficiency Standards</v>
      </c>
      <c r="C1525" s="176" t="str">
        <f t="shared" si="51"/>
        <v>Percentage Improvement in Eqpt Efficiency Standards above BAU</v>
      </c>
      <c r="D1525" s="6" t="s">
        <v>1955</v>
      </c>
      <c r="E1525" s="47" t="s">
        <v>1582</v>
      </c>
      <c r="F1525" t="s">
        <v>1958</v>
      </c>
      <c r="G1525" s="47" t="s">
        <v>1585</v>
      </c>
      <c r="H1525" s="44">
        <v>1194</v>
      </c>
      <c r="I1525" s="197" t="s">
        <v>44</v>
      </c>
      <c r="J1525" s="177" t="str">
        <f>IF(ISBLANK(INDEX('Policy Characteristics'!D:D,MATCH($C1525,'Policy Characteristics'!$C:$C,0))),"",INDEX('Policy Characteristics'!D:D,MATCH($C1525,'Policy Characteristics'!$C:$C,0)))</f>
        <v>Industry Energy Efficiency Standards</v>
      </c>
      <c r="K1525" s="176" t="str">
        <f>IF(ISBLANK(INDEX('Policy Characteristics'!E:E,MATCH($C1525,'Policy Characteristics'!$C:$C,0))),"",INDEX('Policy Characteristics'!E:E,MATCH($C1525,'Policy Characteristics'!$C:$C,0)))</f>
        <v>indst efficiency standards</v>
      </c>
      <c r="L1525" s="176">
        <f>IF(ISBLANK(INDEX('Policy Characteristics'!F:F,MATCH($C1525,'Policy Characteristics'!$C:$C,0))),"",INDEX('Policy Characteristics'!F:F,MATCH($C1525,'Policy Characteristics'!$C:$C,0)))</f>
        <v>0</v>
      </c>
      <c r="M1525" s="176">
        <f>IF(ISBLANK(INDEX('Policy Characteristics'!G:G,MATCH($C1525,'Policy Characteristics'!$C:$C,0))),"",INDEX('Policy Characteristics'!G:G,MATCH($C1525,'Policy Characteristics'!$C:$C,0)))</f>
        <v>0.25</v>
      </c>
      <c r="N1525" s="176">
        <f>IF(ISBLANK(INDEX('Policy Characteristics'!H:H,MATCH($C1525,'Policy Characteristics'!$C:$C,0))),"",INDEX('Policy Characteristics'!H:H,MATCH($C1525,'Policy Characteristics'!$C:$C,0)))</f>
        <v>0.01</v>
      </c>
      <c r="O1525" s="176" t="str">
        <f>IF(ISBLANK(INDEX('Policy Characteristics'!I:I,MATCH($C1525,'Policy Characteristics'!$C:$C,0))),"",INDEX('Policy Characteristics'!I:I,MATCH($C1525,'Policy Characteristics'!$C:$C,0)))</f>
        <v>% reduction in energy use</v>
      </c>
      <c r="P1525" s="176" t="str">
        <f>IF(ISBLANK(INDEX('Policy Characteristics'!J:J,MATCH($C1525,'Policy Characteristics'!$C:$C,0))),"",INDEX('Policy Characteristics'!J:J,MATCH($C1525,'Policy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5" s="176" t="str">
        <f>IF(ISBLANK(INDEX('Policy Characteristics'!K:K,MATCH($C1525,'Policy Characteristics'!$C:$C,0))),"",INDEX('Policy Characteristics'!K:K,MATCH($C1525,'Policy Characteristics'!$C:$C,0)))</f>
        <v>industry-ag-main.html#eff-stds</v>
      </c>
      <c r="R1525" s="176" t="str">
        <f>IF(ISBLANK(INDEX('Policy Characteristics'!L:L,MATCH($C1525,'Policy Characteristics'!$C:$C,0))),"",INDEX('Policy Characteristics'!L:L,MATCH($C1525,'Policy Characteristics'!$C:$C,0)))</f>
        <v>industry-energy-efficiency-standards.html</v>
      </c>
    </row>
    <row r="1526" spans="1:18" s="4" customFormat="1" x14ac:dyDescent="0.25">
      <c r="A1526" s="176" t="str">
        <f>IF(ISBLANK(INDEX('Policy Characteristics'!A:A,MATCH($C1526,'Policy Characteristics'!$C:$C,0))),"",INDEX('Policy Characteristics'!A:A,MATCH($C1526,'Policy Characteristics'!$C:$C,0)))</f>
        <v>Industry</v>
      </c>
      <c r="B1526" s="184" t="str">
        <f>IF(ISBLANK(INDEX('Policy Characteristics'!B:B,MATCH($C1526,'Policy Characteristics'!$C:$C,0))),"",INDEX('Policy Characteristics'!B:B,MATCH($C1526,'Policy Characteristics'!$C:$C,0)))</f>
        <v>Industry Energy Efficiency Standards</v>
      </c>
      <c r="C1526" s="176" t="str">
        <f t="shared" si="51"/>
        <v>Percentage Improvement in Eqpt Efficiency Standards above BAU</v>
      </c>
      <c r="D1526" s="6" t="s">
        <v>1955</v>
      </c>
      <c r="E1526" s="47" t="s">
        <v>1583</v>
      </c>
      <c r="F1526" t="s">
        <v>1958</v>
      </c>
      <c r="G1526" s="47" t="s">
        <v>1587</v>
      </c>
      <c r="H1526" s="44">
        <v>1195</v>
      </c>
      <c r="I1526" s="197" t="s">
        <v>44</v>
      </c>
      <c r="J1526" s="177" t="str">
        <f>IF(ISBLANK(INDEX('Policy Characteristics'!D:D,MATCH($C1526,'Policy Characteristics'!$C:$C,0))),"",INDEX('Policy Characteristics'!D:D,MATCH($C1526,'Policy Characteristics'!$C:$C,0)))</f>
        <v>Industry Energy Efficiency Standards</v>
      </c>
      <c r="K1526" s="176" t="str">
        <f>IF(ISBLANK(INDEX('Policy Characteristics'!E:E,MATCH($C1526,'Policy Characteristics'!$C:$C,0))),"",INDEX('Policy Characteristics'!E:E,MATCH($C1526,'Policy Characteristics'!$C:$C,0)))</f>
        <v>indst efficiency standards</v>
      </c>
      <c r="L1526" s="176">
        <f>IF(ISBLANK(INDEX('Policy Characteristics'!F:F,MATCH($C1526,'Policy Characteristics'!$C:$C,0))),"",INDEX('Policy Characteristics'!F:F,MATCH($C1526,'Policy Characteristics'!$C:$C,0)))</f>
        <v>0</v>
      </c>
      <c r="M1526" s="176">
        <f>IF(ISBLANK(INDEX('Policy Characteristics'!G:G,MATCH($C1526,'Policy Characteristics'!$C:$C,0))),"",INDEX('Policy Characteristics'!G:G,MATCH($C1526,'Policy Characteristics'!$C:$C,0)))</f>
        <v>0.25</v>
      </c>
      <c r="N1526" s="176">
        <f>IF(ISBLANK(INDEX('Policy Characteristics'!H:H,MATCH($C1526,'Policy Characteristics'!$C:$C,0))),"",INDEX('Policy Characteristics'!H:H,MATCH($C1526,'Policy Characteristics'!$C:$C,0)))</f>
        <v>0.01</v>
      </c>
      <c r="O1526" s="176" t="str">
        <f>IF(ISBLANK(INDEX('Policy Characteristics'!I:I,MATCH($C1526,'Policy Characteristics'!$C:$C,0))),"",INDEX('Policy Characteristics'!I:I,MATCH($C1526,'Policy Characteristics'!$C:$C,0)))</f>
        <v>% reduction in energy use</v>
      </c>
      <c r="P1526" s="176" t="str">
        <f>IF(ISBLANK(INDEX('Policy Characteristics'!J:J,MATCH($C1526,'Policy Characteristics'!$C:$C,0))),"",INDEX('Policy Characteristics'!J:J,MATCH($C1526,'Policy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6" s="176" t="str">
        <f>IF(ISBLANK(INDEX('Policy Characteristics'!K:K,MATCH($C1526,'Policy Characteristics'!$C:$C,0))),"",INDEX('Policy Characteristics'!K:K,MATCH($C1526,'Policy Characteristics'!$C:$C,0)))</f>
        <v>industry-ag-main.html#eff-stds</v>
      </c>
      <c r="R1526" s="176" t="str">
        <f>IF(ISBLANK(INDEX('Policy Characteristics'!L:L,MATCH($C1526,'Policy Characteristics'!$C:$C,0))),"",INDEX('Policy Characteristics'!L:L,MATCH($C1526,'Policy Characteristics'!$C:$C,0)))</f>
        <v>industry-energy-efficiency-standards.html</v>
      </c>
    </row>
    <row r="1527" spans="1:18" s="4" customFormat="1" x14ac:dyDescent="0.25">
      <c r="A1527" s="176" t="str">
        <f>IF(ISBLANK(INDEX('Policy Characteristics'!A:A,MATCH($C1527,'Policy Characteristics'!$C:$C,0))),"",INDEX('Policy Characteristics'!A:A,MATCH($C1527,'Policy Characteristics'!$C:$C,0)))</f>
        <v>Industry</v>
      </c>
      <c r="B1527" s="184" t="str">
        <f>IF(ISBLANK(INDEX('Policy Characteristics'!B:B,MATCH($C1527,'Policy Characteristics'!$C:$C,0))),"",INDEX('Policy Characteristics'!B:B,MATCH($C1527,'Policy Characteristics'!$C:$C,0)))</f>
        <v>Industry Energy Efficiency Standards</v>
      </c>
      <c r="C1527" s="176" t="str">
        <f t="shared" si="51"/>
        <v>Percentage Improvement in Eqpt Efficiency Standards above BAU</v>
      </c>
      <c r="D1527" s="6" t="s">
        <v>1955</v>
      </c>
      <c r="E1527" s="47" t="s">
        <v>1584</v>
      </c>
      <c r="F1527" t="s">
        <v>1958</v>
      </c>
      <c r="G1527" s="47" t="s">
        <v>1588</v>
      </c>
      <c r="H1527" s="44">
        <v>1196</v>
      </c>
      <c r="I1527" s="197" t="s">
        <v>44</v>
      </c>
      <c r="J1527" s="177" t="str">
        <f>IF(ISBLANK(INDEX('Policy Characteristics'!D:D,MATCH($C1527,'Policy Characteristics'!$C:$C,0))),"",INDEX('Policy Characteristics'!D:D,MATCH($C1527,'Policy Characteristics'!$C:$C,0)))</f>
        <v>Industry Energy Efficiency Standards</v>
      </c>
      <c r="K1527" s="176" t="str">
        <f>IF(ISBLANK(INDEX('Policy Characteristics'!E:E,MATCH($C1527,'Policy Characteristics'!$C:$C,0))),"",INDEX('Policy Characteristics'!E:E,MATCH($C1527,'Policy Characteristics'!$C:$C,0)))</f>
        <v>indst efficiency standards</v>
      </c>
      <c r="L1527" s="176">
        <f>IF(ISBLANK(INDEX('Policy Characteristics'!F:F,MATCH($C1527,'Policy Characteristics'!$C:$C,0))),"",INDEX('Policy Characteristics'!F:F,MATCH($C1527,'Policy Characteristics'!$C:$C,0)))</f>
        <v>0</v>
      </c>
      <c r="M1527" s="176">
        <f>IF(ISBLANK(INDEX('Policy Characteristics'!G:G,MATCH($C1527,'Policy Characteristics'!$C:$C,0))),"",INDEX('Policy Characteristics'!G:G,MATCH($C1527,'Policy Characteristics'!$C:$C,0)))</f>
        <v>0.25</v>
      </c>
      <c r="N1527" s="176">
        <f>IF(ISBLANK(INDEX('Policy Characteristics'!H:H,MATCH($C1527,'Policy Characteristics'!$C:$C,0))),"",INDEX('Policy Characteristics'!H:H,MATCH($C1527,'Policy Characteristics'!$C:$C,0)))</f>
        <v>0.01</v>
      </c>
      <c r="O1527" s="176" t="str">
        <f>IF(ISBLANK(INDEX('Policy Characteristics'!I:I,MATCH($C1527,'Policy Characteristics'!$C:$C,0))),"",INDEX('Policy Characteristics'!I:I,MATCH($C1527,'Policy Characteristics'!$C:$C,0)))</f>
        <v>% reduction in energy use</v>
      </c>
      <c r="P1527" s="176" t="str">
        <f>IF(ISBLANK(INDEX('Policy Characteristics'!J:J,MATCH($C1527,'Policy Characteristics'!$C:$C,0))),"",INDEX('Policy Characteristics'!J:J,MATCH($C1527,'Policy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7" s="176" t="str">
        <f>IF(ISBLANK(INDEX('Policy Characteristics'!K:K,MATCH($C1527,'Policy Characteristics'!$C:$C,0))),"",INDEX('Policy Characteristics'!K:K,MATCH($C1527,'Policy Characteristics'!$C:$C,0)))</f>
        <v>industry-ag-main.html#eff-stds</v>
      </c>
      <c r="R1527" s="176" t="str">
        <f>IF(ISBLANK(INDEX('Policy Characteristics'!L:L,MATCH($C1527,'Policy Characteristics'!$C:$C,0))),"",INDEX('Policy Characteristics'!L:L,MATCH($C1527,'Policy Characteristics'!$C:$C,0)))</f>
        <v>industry-energy-efficiency-standards.html</v>
      </c>
    </row>
    <row r="1528" spans="1:18" s="4" customFormat="1" x14ac:dyDescent="0.25">
      <c r="A1528" s="176" t="str">
        <f>IF(ISBLANK(INDEX('Policy Characteristics'!A:A,MATCH($C1528,'Policy Characteristics'!$C:$C,0))),"",INDEX('Policy Characteristics'!A:A,MATCH($C1528,'Policy Characteristics'!$C:$C,0)))</f>
        <v>Industry</v>
      </c>
      <c r="B1528" s="184" t="str">
        <f>IF(ISBLANK(INDEX('Policy Characteristics'!B:B,MATCH($C1528,'Policy Characteristics'!$C:$C,0))),"",INDEX('Policy Characteristics'!B:B,MATCH($C1528,'Policy Characteristics'!$C:$C,0)))</f>
        <v>Industry Energy Efficiency Standards</v>
      </c>
      <c r="C1528" s="176" t="str">
        <f t="shared" si="51"/>
        <v>Percentage Improvement in Eqpt Efficiency Standards above BAU</v>
      </c>
      <c r="D1528" s="6" t="s">
        <v>1955</v>
      </c>
      <c r="E1528" s="47" t="s">
        <v>1581</v>
      </c>
      <c r="F1528" t="s">
        <v>1958</v>
      </c>
      <c r="G1528" s="47" t="s">
        <v>1586</v>
      </c>
      <c r="H1528" s="44">
        <v>1197</v>
      </c>
      <c r="I1528" s="197" t="s">
        <v>44</v>
      </c>
      <c r="J1528" s="177" t="str">
        <f>IF(ISBLANK(INDEX('Policy Characteristics'!D:D,MATCH($C1528,'Policy Characteristics'!$C:$C,0))),"",INDEX('Policy Characteristics'!D:D,MATCH($C1528,'Policy Characteristics'!$C:$C,0)))</f>
        <v>Industry Energy Efficiency Standards</v>
      </c>
      <c r="K1528" s="176" t="str">
        <f>IF(ISBLANK(INDEX('Policy Characteristics'!E:E,MATCH($C1528,'Policy Characteristics'!$C:$C,0))),"",INDEX('Policy Characteristics'!E:E,MATCH($C1528,'Policy Characteristics'!$C:$C,0)))</f>
        <v>indst efficiency standards</v>
      </c>
      <c r="L1528" s="176">
        <f>IF(ISBLANK(INDEX('Policy Characteristics'!F:F,MATCH($C1528,'Policy Characteristics'!$C:$C,0))),"",INDEX('Policy Characteristics'!F:F,MATCH($C1528,'Policy Characteristics'!$C:$C,0)))</f>
        <v>0</v>
      </c>
      <c r="M1528" s="176">
        <f>IF(ISBLANK(INDEX('Policy Characteristics'!G:G,MATCH($C1528,'Policy Characteristics'!$C:$C,0))),"",INDEX('Policy Characteristics'!G:G,MATCH($C1528,'Policy Characteristics'!$C:$C,0)))</f>
        <v>0.25</v>
      </c>
      <c r="N1528" s="176">
        <f>IF(ISBLANK(INDEX('Policy Characteristics'!H:H,MATCH($C1528,'Policy Characteristics'!$C:$C,0))),"",INDEX('Policy Characteristics'!H:H,MATCH($C1528,'Policy Characteristics'!$C:$C,0)))</f>
        <v>0.01</v>
      </c>
      <c r="O1528" s="176" t="str">
        <f>IF(ISBLANK(INDEX('Policy Characteristics'!I:I,MATCH($C1528,'Policy Characteristics'!$C:$C,0))),"",INDEX('Policy Characteristics'!I:I,MATCH($C1528,'Policy Characteristics'!$C:$C,0)))</f>
        <v>% reduction in energy use</v>
      </c>
      <c r="P1528" s="176" t="str">
        <f>IF(ISBLANK(INDEX('Policy Characteristics'!J:J,MATCH($C1528,'Policy Characteristics'!$C:$C,0))),"",INDEX('Policy Characteristics'!J:J,MATCH($C1528,'Policy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8" s="176" t="str">
        <f>IF(ISBLANK(INDEX('Policy Characteristics'!K:K,MATCH($C1528,'Policy Characteristics'!$C:$C,0))),"",INDEX('Policy Characteristics'!K:K,MATCH($C1528,'Policy Characteristics'!$C:$C,0)))</f>
        <v>industry-ag-main.html#eff-stds</v>
      </c>
      <c r="R1528" s="176" t="str">
        <f>IF(ISBLANK(INDEX('Policy Characteristics'!L:L,MATCH($C1528,'Policy Characteristics'!$C:$C,0))),"",INDEX('Policy Characteristics'!L:L,MATCH($C1528,'Policy Characteristics'!$C:$C,0)))</f>
        <v>industry-energy-efficiency-standards.html</v>
      </c>
    </row>
    <row r="1529" spans="1:18" s="4" customFormat="1" x14ac:dyDescent="0.25">
      <c r="A1529" s="176" t="str">
        <f>IF(ISBLANK(INDEX('Policy Characteristics'!A:A,MATCH($C1529,'Policy Characteristics'!$C:$C,0))),"",INDEX('Policy Characteristics'!A:A,MATCH($C1529,'Policy Characteristics'!$C:$C,0)))</f>
        <v>Industry</v>
      </c>
      <c r="B1529" s="184" t="str">
        <f>IF(ISBLANK(INDEX('Policy Characteristics'!B:B,MATCH($C1529,'Policy Characteristics'!$C:$C,0))),"",INDEX('Policy Characteristics'!B:B,MATCH($C1529,'Policy Characteristics'!$C:$C,0)))</f>
        <v>Industry Energy Efficiency Standards</v>
      </c>
      <c r="C1529" s="176" t="str">
        <f t="shared" si="51"/>
        <v>Percentage Improvement in Eqpt Efficiency Standards above BAU</v>
      </c>
      <c r="D1529" s="6" t="s">
        <v>1956</v>
      </c>
      <c r="E1529" s="47" t="s">
        <v>1280</v>
      </c>
      <c r="F1529" t="s">
        <v>1917</v>
      </c>
      <c r="G1529" s="47" t="s">
        <v>1286</v>
      </c>
      <c r="H1529" s="44">
        <v>1198</v>
      </c>
      <c r="I1529" s="197" t="s">
        <v>44</v>
      </c>
      <c r="J1529" s="177" t="str">
        <f>IF(ISBLANK(INDEX('Policy Characteristics'!D:D,MATCH($C1529,'Policy Characteristics'!$C:$C,0))),"",INDEX('Policy Characteristics'!D:D,MATCH($C1529,'Policy Characteristics'!$C:$C,0)))</f>
        <v>Industry Energy Efficiency Standards</v>
      </c>
      <c r="K1529" s="176" t="str">
        <f>IF(ISBLANK(INDEX('Policy Characteristics'!E:E,MATCH($C1529,'Policy Characteristics'!$C:$C,0))),"",INDEX('Policy Characteristics'!E:E,MATCH($C1529,'Policy Characteristics'!$C:$C,0)))</f>
        <v>indst efficiency standards</v>
      </c>
      <c r="L1529" s="176">
        <f>IF(ISBLANK(INDEX('Policy Characteristics'!F:F,MATCH($C1529,'Policy Characteristics'!$C:$C,0))),"",INDEX('Policy Characteristics'!F:F,MATCH($C1529,'Policy Characteristics'!$C:$C,0)))</f>
        <v>0</v>
      </c>
      <c r="M1529" s="176">
        <f>IF(ISBLANK(INDEX('Policy Characteristics'!G:G,MATCH($C1529,'Policy Characteristics'!$C:$C,0))),"",INDEX('Policy Characteristics'!G:G,MATCH($C1529,'Policy Characteristics'!$C:$C,0)))</f>
        <v>0.25</v>
      </c>
      <c r="N1529" s="176">
        <f>IF(ISBLANK(INDEX('Policy Characteristics'!H:H,MATCH($C1529,'Policy Characteristics'!$C:$C,0))),"",INDEX('Policy Characteristics'!H:H,MATCH($C1529,'Policy Characteristics'!$C:$C,0)))</f>
        <v>0.01</v>
      </c>
      <c r="O1529" s="176" t="str">
        <f>IF(ISBLANK(INDEX('Policy Characteristics'!I:I,MATCH($C1529,'Policy Characteristics'!$C:$C,0))),"",INDEX('Policy Characteristics'!I:I,MATCH($C1529,'Policy Characteristics'!$C:$C,0)))</f>
        <v>% reduction in energy use</v>
      </c>
      <c r="P1529" s="176" t="str">
        <f>IF(ISBLANK(INDEX('Policy Characteristics'!J:J,MATCH($C1529,'Policy Characteristics'!$C:$C,0))),"",INDEX('Policy Characteristics'!J:J,MATCH($C1529,'Policy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9" s="176" t="str">
        <f>IF(ISBLANK(INDEX('Policy Characteristics'!K:K,MATCH($C1529,'Policy Characteristics'!$C:$C,0))),"",INDEX('Policy Characteristics'!K:K,MATCH($C1529,'Policy Characteristics'!$C:$C,0)))</f>
        <v>industry-ag-main.html#eff-stds</v>
      </c>
      <c r="R1529" s="176" t="str">
        <f>IF(ISBLANK(INDEX('Policy Characteristics'!L:L,MATCH($C1529,'Policy Characteristics'!$C:$C,0))),"",INDEX('Policy Characteristics'!L:L,MATCH($C1529,'Policy Characteristics'!$C:$C,0)))</f>
        <v>industry-energy-efficiency-standards.html</v>
      </c>
    </row>
    <row r="1530" spans="1:18" s="4" customFormat="1" x14ac:dyDescent="0.25">
      <c r="A1530" s="176" t="str">
        <f>IF(ISBLANK(INDEX('Policy Characteristics'!A:A,MATCH($C1530,'Policy Characteristics'!$C:$C,0))),"",INDEX('Policy Characteristics'!A:A,MATCH($C1530,'Policy Characteristics'!$C:$C,0)))</f>
        <v>Industry</v>
      </c>
      <c r="B1530" s="184" t="str">
        <f>IF(ISBLANK(INDEX('Policy Characteristics'!B:B,MATCH($C1530,'Policy Characteristics'!$C:$C,0))),"",INDEX('Policy Characteristics'!B:B,MATCH($C1530,'Policy Characteristics'!$C:$C,0)))</f>
        <v>Industry Energy Efficiency Standards</v>
      </c>
      <c r="C1530" s="176" t="str">
        <f t="shared" si="51"/>
        <v>Percentage Improvement in Eqpt Efficiency Standards above BAU</v>
      </c>
      <c r="D1530" s="6" t="s">
        <v>1956</v>
      </c>
      <c r="E1530" s="47" t="s">
        <v>1281</v>
      </c>
      <c r="F1530" t="s">
        <v>1917</v>
      </c>
      <c r="G1530" s="47" t="s">
        <v>1289</v>
      </c>
      <c r="H1530" s="44">
        <v>1199</v>
      </c>
      <c r="I1530" s="197" t="s">
        <v>44</v>
      </c>
      <c r="J1530" s="177" t="str">
        <f>IF(ISBLANK(INDEX('Policy Characteristics'!D:D,MATCH($C1530,'Policy Characteristics'!$C:$C,0))),"",INDEX('Policy Characteristics'!D:D,MATCH($C1530,'Policy Characteristics'!$C:$C,0)))</f>
        <v>Industry Energy Efficiency Standards</v>
      </c>
      <c r="K1530" s="176" t="str">
        <f>IF(ISBLANK(INDEX('Policy Characteristics'!E:E,MATCH($C1530,'Policy Characteristics'!$C:$C,0))),"",INDEX('Policy Characteristics'!E:E,MATCH($C1530,'Policy Characteristics'!$C:$C,0)))</f>
        <v>indst efficiency standards</v>
      </c>
      <c r="L1530" s="176">
        <f>IF(ISBLANK(INDEX('Policy Characteristics'!F:F,MATCH($C1530,'Policy Characteristics'!$C:$C,0))),"",INDEX('Policy Characteristics'!F:F,MATCH($C1530,'Policy Characteristics'!$C:$C,0)))</f>
        <v>0</v>
      </c>
      <c r="M1530" s="176">
        <f>IF(ISBLANK(INDEX('Policy Characteristics'!G:G,MATCH($C1530,'Policy Characteristics'!$C:$C,0))),"",INDEX('Policy Characteristics'!G:G,MATCH($C1530,'Policy Characteristics'!$C:$C,0)))</f>
        <v>0.25</v>
      </c>
      <c r="N1530" s="176">
        <f>IF(ISBLANK(INDEX('Policy Characteristics'!H:H,MATCH($C1530,'Policy Characteristics'!$C:$C,0))),"",INDEX('Policy Characteristics'!H:H,MATCH($C1530,'Policy Characteristics'!$C:$C,0)))</f>
        <v>0.01</v>
      </c>
      <c r="O1530" s="176" t="str">
        <f>IF(ISBLANK(INDEX('Policy Characteristics'!I:I,MATCH($C1530,'Policy Characteristics'!$C:$C,0))),"",INDEX('Policy Characteristics'!I:I,MATCH($C1530,'Policy Characteristics'!$C:$C,0)))</f>
        <v>% reduction in energy use</v>
      </c>
      <c r="P1530" s="176" t="str">
        <f>IF(ISBLANK(INDEX('Policy Characteristics'!J:J,MATCH($C1530,'Policy Characteristics'!$C:$C,0))),"",INDEX('Policy Characteristics'!J:J,MATCH($C1530,'Policy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30" s="176" t="str">
        <f>IF(ISBLANK(INDEX('Policy Characteristics'!K:K,MATCH($C1530,'Policy Characteristics'!$C:$C,0))),"",INDEX('Policy Characteristics'!K:K,MATCH($C1530,'Policy Characteristics'!$C:$C,0)))</f>
        <v>industry-ag-main.html#eff-stds</v>
      </c>
      <c r="R1530" s="176" t="str">
        <f>IF(ISBLANK(INDEX('Policy Characteristics'!L:L,MATCH($C1530,'Policy Characteristics'!$C:$C,0))),"",INDEX('Policy Characteristics'!L:L,MATCH($C1530,'Policy Characteristics'!$C:$C,0)))</f>
        <v>industry-energy-efficiency-standards.html</v>
      </c>
    </row>
    <row r="1531" spans="1:18" s="4" customFormat="1" x14ac:dyDescent="0.25">
      <c r="A1531" s="176" t="str">
        <f>IF(ISBLANK(INDEX('Policy Characteristics'!A:A,MATCH($C1531,'Policy Characteristics'!$C:$C,0))),"",INDEX('Policy Characteristics'!A:A,MATCH($C1531,'Policy Characteristics'!$C:$C,0)))</f>
        <v>Industry</v>
      </c>
      <c r="B1531" s="184" t="str">
        <f>IF(ISBLANK(INDEX('Policy Characteristics'!B:B,MATCH($C1531,'Policy Characteristics'!$C:$C,0))),"",INDEX('Policy Characteristics'!B:B,MATCH($C1531,'Policy Characteristics'!$C:$C,0)))</f>
        <v>Industry Energy Efficiency Standards</v>
      </c>
      <c r="C1531" s="176" t="str">
        <f t="shared" si="51"/>
        <v>Percentage Improvement in Eqpt Efficiency Standards above BAU</v>
      </c>
      <c r="D1531" s="6" t="s">
        <v>1956</v>
      </c>
      <c r="E1531" s="47" t="s">
        <v>1282</v>
      </c>
      <c r="F1531" t="s">
        <v>1917</v>
      </c>
      <c r="G1531" s="47" t="s">
        <v>1290</v>
      </c>
      <c r="H1531" s="44">
        <v>1200</v>
      </c>
      <c r="I1531" s="197" t="s">
        <v>44</v>
      </c>
      <c r="J1531" s="177" t="str">
        <f>IF(ISBLANK(INDEX('Policy Characteristics'!D:D,MATCH($C1531,'Policy Characteristics'!$C:$C,0))),"",INDEX('Policy Characteristics'!D:D,MATCH($C1531,'Policy Characteristics'!$C:$C,0)))</f>
        <v>Industry Energy Efficiency Standards</v>
      </c>
      <c r="K1531" s="176" t="str">
        <f>IF(ISBLANK(INDEX('Policy Characteristics'!E:E,MATCH($C1531,'Policy Characteristics'!$C:$C,0))),"",INDEX('Policy Characteristics'!E:E,MATCH($C1531,'Policy Characteristics'!$C:$C,0)))</f>
        <v>indst efficiency standards</v>
      </c>
      <c r="L1531" s="176">
        <f>IF(ISBLANK(INDEX('Policy Characteristics'!F:F,MATCH($C1531,'Policy Characteristics'!$C:$C,0))),"",INDEX('Policy Characteristics'!F:F,MATCH($C1531,'Policy Characteristics'!$C:$C,0)))</f>
        <v>0</v>
      </c>
      <c r="M1531" s="176">
        <f>IF(ISBLANK(INDEX('Policy Characteristics'!G:G,MATCH($C1531,'Policy Characteristics'!$C:$C,0))),"",INDEX('Policy Characteristics'!G:G,MATCH($C1531,'Policy Characteristics'!$C:$C,0)))</f>
        <v>0.25</v>
      </c>
      <c r="N1531" s="176">
        <f>IF(ISBLANK(INDEX('Policy Characteristics'!H:H,MATCH($C1531,'Policy Characteristics'!$C:$C,0))),"",INDEX('Policy Characteristics'!H:H,MATCH($C1531,'Policy Characteristics'!$C:$C,0)))</f>
        <v>0.01</v>
      </c>
      <c r="O1531" s="176" t="str">
        <f>IF(ISBLANK(INDEX('Policy Characteristics'!I:I,MATCH($C1531,'Policy Characteristics'!$C:$C,0))),"",INDEX('Policy Characteristics'!I:I,MATCH($C1531,'Policy Characteristics'!$C:$C,0)))</f>
        <v>% reduction in energy use</v>
      </c>
      <c r="P1531" s="176" t="str">
        <f>IF(ISBLANK(INDEX('Policy Characteristics'!J:J,MATCH($C1531,'Policy Characteristics'!$C:$C,0))),"",INDEX('Policy Characteristics'!J:J,MATCH($C1531,'Policy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31" s="176" t="str">
        <f>IF(ISBLANK(INDEX('Policy Characteristics'!K:K,MATCH($C1531,'Policy Characteristics'!$C:$C,0))),"",INDEX('Policy Characteristics'!K:K,MATCH($C1531,'Policy Characteristics'!$C:$C,0)))</f>
        <v>industry-ag-main.html#eff-stds</v>
      </c>
      <c r="R1531" s="176" t="str">
        <f>IF(ISBLANK(INDEX('Policy Characteristics'!L:L,MATCH($C1531,'Policy Characteristics'!$C:$C,0))),"",INDEX('Policy Characteristics'!L:L,MATCH($C1531,'Policy Characteristics'!$C:$C,0)))</f>
        <v>industry-energy-efficiency-standards.html</v>
      </c>
    </row>
    <row r="1532" spans="1:18" s="4" customFormat="1" x14ac:dyDescent="0.25">
      <c r="A1532" s="176" t="str">
        <f>IF(ISBLANK(INDEX('Policy Characteristics'!A:A,MATCH($C1532,'Policy Characteristics'!$C:$C,0))),"",INDEX('Policy Characteristics'!A:A,MATCH($C1532,'Policy Characteristics'!$C:$C,0)))</f>
        <v>Industry</v>
      </c>
      <c r="B1532" s="184" t="str">
        <f>IF(ISBLANK(INDEX('Policy Characteristics'!B:B,MATCH($C1532,'Policy Characteristics'!$C:$C,0))),"",INDEX('Policy Characteristics'!B:B,MATCH($C1532,'Policy Characteristics'!$C:$C,0)))</f>
        <v>Industry Energy Efficiency Standards</v>
      </c>
      <c r="C1532" s="176" t="str">
        <f t="shared" si="51"/>
        <v>Percentage Improvement in Eqpt Efficiency Standards above BAU</v>
      </c>
      <c r="D1532" s="6" t="s">
        <v>1956</v>
      </c>
      <c r="E1532" s="47" t="s">
        <v>1283</v>
      </c>
      <c r="F1532" t="s">
        <v>1917</v>
      </c>
      <c r="G1532" s="47" t="s">
        <v>1287</v>
      </c>
      <c r="H1532" s="44">
        <v>1201</v>
      </c>
      <c r="I1532" s="197" t="s">
        <v>44</v>
      </c>
      <c r="J1532" s="177" t="str">
        <f>IF(ISBLANK(INDEX('Policy Characteristics'!D:D,MATCH($C1532,'Policy Characteristics'!$C:$C,0))),"",INDEX('Policy Characteristics'!D:D,MATCH($C1532,'Policy Characteristics'!$C:$C,0)))</f>
        <v>Industry Energy Efficiency Standards</v>
      </c>
      <c r="K1532" s="176" t="str">
        <f>IF(ISBLANK(INDEX('Policy Characteristics'!E:E,MATCH($C1532,'Policy Characteristics'!$C:$C,0))),"",INDEX('Policy Characteristics'!E:E,MATCH($C1532,'Policy Characteristics'!$C:$C,0)))</f>
        <v>indst efficiency standards</v>
      </c>
      <c r="L1532" s="176">
        <f>IF(ISBLANK(INDEX('Policy Characteristics'!F:F,MATCH($C1532,'Policy Characteristics'!$C:$C,0))),"",INDEX('Policy Characteristics'!F:F,MATCH($C1532,'Policy Characteristics'!$C:$C,0)))</f>
        <v>0</v>
      </c>
      <c r="M1532" s="176">
        <f>IF(ISBLANK(INDEX('Policy Characteristics'!G:G,MATCH($C1532,'Policy Characteristics'!$C:$C,0))),"",INDEX('Policy Characteristics'!G:G,MATCH($C1532,'Policy Characteristics'!$C:$C,0)))</f>
        <v>0.25</v>
      </c>
      <c r="N1532" s="176">
        <f>IF(ISBLANK(INDEX('Policy Characteristics'!H:H,MATCH($C1532,'Policy Characteristics'!$C:$C,0))),"",INDEX('Policy Characteristics'!H:H,MATCH($C1532,'Policy Characteristics'!$C:$C,0)))</f>
        <v>0.01</v>
      </c>
      <c r="O1532" s="176" t="str">
        <f>IF(ISBLANK(INDEX('Policy Characteristics'!I:I,MATCH($C1532,'Policy Characteristics'!$C:$C,0))),"",INDEX('Policy Characteristics'!I:I,MATCH($C1532,'Policy Characteristics'!$C:$C,0)))</f>
        <v>% reduction in energy use</v>
      </c>
      <c r="P1532" s="176" t="str">
        <f>IF(ISBLANK(INDEX('Policy Characteristics'!J:J,MATCH($C1532,'Policy Characteristics'!$C:$C,0))),"",INDEX('Policy Characteristics'!J:J,MATCH($C1532,'Policy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32" s="176" t="str">
        <f>IF(ISBLANK(INDEX('Policy Characteristics'!K:K,MATCH($C1532,'Policy Characteristics'!$C:$C,0))),"",INDEX('Policy Characteristics'!K:K,MATCH($C1532,'Policy Characteristics'!$C:$C,0)))</f>
        <v>industry-ag-main.html#eff-stds</v>
      </c>
      <c r="R1532" s="176" t="str">
        <f>IF(ISBLANK(INDEX('Policy Characteristics'!L:L,MATCH($C1532,'Policy Characteristics'!$C:$C,0))),"",INDEX('Policy Characteristics'!L:L,MATCH($C1532,'Policy Characteristics'!$C:$C,0)))</f>
        <v>industry-energy-efficiency-standards.html</v>
      </c>
    </row>
    <row r="1533" spans="1:18" s="4" customFormat="1" x14ac:dyDescent="0.25">
      <c r="A1533" s="176" t="str">
        <f>IF(ISBLANK(INDEX('Policy Characteristics'!A:A,MATCH($C1533,'Policy Characteristics'!$C:$C,0))),"",INDEX('Policy Characteristics'!A:A,MATCH($C1533,'Policy Characteristics'!$C:$C,0)))</f>
        <v>Industry</v>
      </c>
      <c r="B1533" s="184" t="str">
        <f>IF(ISBLANK(INDEX('Policy Characteristics'!B:B,MATCH($C1533,'Policy Characteristics'!$C:$C,0))),"",INDEX('Policy Characteristics'!B:B,MATCH($C1533,'Policy Characteristics'!$C:$C,0)))</f>
        <v>Industry Energy Efficiency Standards</v>
      </c>
      <c r="C1533" s="176" t="str">
        <f t="shared" si="51"/>
        <v>Percentage Improvement in Eqpt Efficiency Standards above BAU</v>
      </c>
      <c r="D1533" s="6" t="s">
        <v>1956</v>
      </c>
      <c r="E1533" s="47" t="s">
        <v>1284</v>
      </c>
      <c r="F1533" t="s">
        <v>1917</v>
      </c>
      <c r="G1533" s="47" t="s">
        <v>1288</v>
      </c>
      <c r="H1533" s="44">
        <v>1202</v>
      </c>
      <c r="I1533" s="197" t="s">
        <v>44</v>
      </c>
      <c r="J1533" s="177" t="str">
        <f>IF(ISBLANK(INDEX('Policy Characteristics'!D:D,MATCH($C1533,'Policy Characteristics'!$C:$C,0))),"",INDEX('Policy Characteristics'!D:D,MATCH($C1533,'Policy Characteristics'!$C:$C,0)))</f>
        <v>Industry Energy Efficiency Standards</v>
      </c>
      <c r="K1533" s="176" t="str">
        <f>IF(ISBLANK(INDEX('Policy Characteristics'!E:E,MATCH($C1533,'Policy Characteristics'!$C:$C,0))),"",INDEX('Policy Characteristics'!E:E,MATCH($C1533,'Policy Characteristics'!$C:$C,0)))</f>
        <v>indst efficiency standards</v>
      </c>
      <c r="L1533" s="176">
        <f>IF(ISBLANK(INDEX('Policy Characteristics'!F:F,MATCH($C1533,'Policy Characteristics'!$C:$C,0))),"",INDEX('Policy Characteristics'!F:F,MATCH($C1533,'Policy Characteristics'!$C:$C,0)))</f>
        <v>0</v>
      </c>
      <c r="M1533" s="176">
        <f>IF(ISBLANK(INDEX('Policy Characteristics'!G:G,MATCH($C1533,'Policy Characteristics'!$C:$C,0))),"",INDEX('Policy Characteristics'!G:G,MATCH($C1533,'Policy Characteristics'!$C:$C,0)))</f>
        <v>0.25</v>
      </c>
      <c r="N1533" s="176">
        <f>IF(ISBLANK(INDEX('Policy Characteristics'!H:H,MATCH($C1533,'Policy Characteristics'!$C:$C,0))),"",INDEX('Policy Characteristics'!H:H,MATCH($C1533,'Policy Characteristics'!$C:$C,0)))</f>
        <v>0.01</v>
      </c>
      <c r="O1533" s="176" t="str">
        <f>IF(ISBLANK(INDEX('Policy Characteristics'!I:I,MATCH($C1533,'Policy Characteristics'!$C:$C,0))),"",INDEX('Policy Characteristics'!I:I,MATCH($C1533,'Policy Characteristics'!$C:$C,0)))</f>
        <v>% reduction in energy use</v>
      </c>
      <c r="P1533" s="176" t="str">
        <f>IF(ISBLANK(INDEX('Policy Characteristics'!J:J,MATCH($C1533,'Policy Characteristics'!$C:$C,0))),"",INDEX('Policy Characteristics'!J:J,MATCH($C1533,'Policy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33" s="176" t="str">
        <f>IF(ISBLANK(INDEX('Policy Characteristics'!K:K,MATCH($C1533,'Policy Characteristics'!$C:$C,0))),"",INDEX('Policy Characteristics'!K:K,MATCH($C1533,'Policy Characteristics'!$C:$C,0)))</f>
        <v>industry-ag-main.html#eff-stds</v>
      </c>
      <c r="R1533" s="176" t="str">
        <f>IF(ISBLANK(INDEX('Policy Characteristics'!L:L,MATCH($C1533,'Policy Characteristics'!$C:$C,0))),"",INDEX('Policy Characteristics'!L:L,MATCH($C1533,'Policy Characteristics'!$C:$C,0)))</f>
        <v>industry-energy-efficiency-standards.html</v>
      </c>
    </row>
    <row r="1534" spans="1:18" s="4" customFormat="1" x14ac:dyDescent="0.25">
      <c r="A1534" s="176" t="str">
        <f>IF(ISBLANK(INDEX('Policy Characteristics'!A:A,MATCH($C1534,'Policy Characteristics'!$C:$C,0))),"",INDEX('Policy Characteristics'!A:A,MATCH($C1534,'Policy Characteristics'!$C:$C,0)))</f>
        <v>Industry</v>
      </c>
      <c r="B1534" s="184" t="str">
        <f>IF(ISBLANK(INDEX('Policy Characteristics'!B:B,MATCH($C1534,'Policy Characteristics'!$C:$C,0))),"",INDEX('Policy Characteristics'!B:B,MATCH($C1534,'Policy Characteristics'!$C:$C,0)))</f>
        <v>Industry Energy Efficiency Standards</v>
      </c>
      <c r="C1534" s="176" t="str">
        <f t="shared" si="51"/>
        <v>Percentage Improvement in Eqpt Efficiency Standards above BAU</v>
      </c>
      <c r="D1534" s="6" t="s">
        <v>1956</v>
      </c>
      <c r="E1534" s="47" t="s">
        <v>1285</v>
      </c>
      <c r="F1534" t="s">
        <v>1917</v>
      </c>
      <c r="G1534" s="47" t="s">
        <v>1291</v>
      </c>
      <c r="H1534" s="44">
        <v>1203</v>
      </c>
      <c r="I1534" s="197" t="s">
        <v>44</v>
      </c>
      <c r="J1534" s="177" t="str">
        <f>IF(ISBLANK(INDEX('Policy Characteristics'!D:D,MATCH($C1534,'Policy Characteristics'!$C:$C,0))),"",INDEX('Policy Characteristics'!D:D,MATCH($C1534,'Policy Characteristics'!$C:$C,0)))</f>
        <v>Industry Energy Efficiency Standards</v>
      </c>
      <c r="K1534" s="176" t="str">
        <f>IF(ISBLANK(INDEX('Policy Characteristics'!E:E,MATCH($C1534,'Policy Characteristics'!$C:$C,0))),"",INDEX('Policy Characteristics'!E:E,MATCH($C1534,'Policy Characteristics'!$C:$C,0)))</f>
        <v>indst efficiency standards</v>
      </c>
      <c r="L1534" s="176">
        <f>IF(ISBLANK(INDEX('Policy Characteristics'!F:F,MATCH($C1534,'Policy Characteristics'!$C:$C,0))),"",INDEX('Policy Characteristics'!F:F,MATCH($C1534,'Policy Characteristics'!$C:$C,0)))</f>
        <v>0</v>
      </c>
      <c r="M1534" s="176">
        <f>IF(ISBLANK(INDEX('Policy Characteristics'!G:G,MATCH($C1534,'Policy Characteristics'!$C:$C,0))),"",INDEX('Policy Characteristics'!G:G,MATCH($C1534,'Policy Characteristics'!$C:$C,0)))</f>
        <v>0.25</v>
      </c>
      <c r="N1534" s="176">
        <f>IF(ISBLANK(INDEX('Policy Characteristics'!H:H,MATCH($C1534,'Policy Characteristics'!$C:$C,0))),"",INDEX('Policy Characteristics'!H:H,MATCH($C1534,'Policy Characteristics'!$C:$C,0)))</f>
        <v>0.01</v>
      </c>
      <c r="O1534" s="176" t="str">
        <f>IF(ISBLANK(INDEX('Policy Characteristics'!I:I,MATCH($C1534,'Policy Characteristics'!$C:$C,0))),"",INDEX('Policy Characteristics'!I:I,MATCH($C1534,'Policy Characteristics'!$C:$C,0)))</f>
        <v>% reduction in energy use</v>
      </c>
      <c r="P1534" s="176" t="str">
        <f>IF(ISBLANK(INDEX('Policy Characteristics'!J:J,MATCH($C1534,'Policy Characteristics'!$C:$C,0))),"",INDEX('Policy Characteristics'!J:J,MATCH($C1534,'Policy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34" s="176" t="str">
        <f>IF(ISBLANK(INDEX('Policy Characteristics'!K:K,MATCH($C1534,'Policy Characteristics'!$C:$C,0))),"",INDEX('Policy Characteristics'!K:K,MATCH($C1534,'Policy Characteristics'!$C:$C,0)))</f>
        <v>industry-ag-main.html#eff-stds</v>
      </c>
      <c r="R1534" s="176" t="str">
        <f>IF(ISBLANK(INDEX('Policy Characteristics'!L:L,MATCH($C1534,'Policy Characteristics'!$C:$C,0))),"",INDEX('Policy Characteristics'!L:L,MATCH($C1534,'Policy Characteristics'!$C:$C,0)))</f>
        <v>industry-energy-efficiency-standards.html</v>
      </c>
    </row>
    <row r="1535" spans="1:18" s="4" customFormat="1" x14ac:dyDescent="0.25">
      <c r="A1535" s="176" t="str">
        <f>IF(ISBLANK(INDEX('Policy Characteristics'!A:A,MATCH($C1535,'Policy Characteristics'!$C:$C,0))),"",INDEX('Policy Characteristics'!A:A,MATCH($C1535,'Policy Characteristics'!$C:$C,0)))</f>
        <v>Industry</v>
      </c>
      <c r="B1535" s="184" t="str">
        <f>IF(ISBLANK(INDEX('Policy Characteristics'!B:B,MATCH($C1535,'Policy Characteristics'!$C:$C,0))),"",INDEX('Policy Characteristics'!B:B,MATCH($C1535,'Policy Characteristics'!$C:$C,0)))</f>
        <v>Industry Energy Efficiency Standards</v>
      </c>
      <c r="C1535" s="176" t="str">
        <f t="shared" si="51"/>
        <v>Percentage Improvement in Eqpt Efficiency Standards above BAU</v>
      </c>
      <c r="D1535" s="6" t="s">
        <v>1956</v>
      </c>
      <c r="E1535" s="47" t="s">
        <v>1582</v>
      </c>
      <c r="F1535" t="s">
        <v>1917</v>
      </c>
      <c r="G1535" s="47" t="s">
        <v>1585</v>
      </c>
      <c r="H1535" s="44">
        <v>1204</v>
      </c>
      <c r="I1535" s="197" t="s">
        <v>44</v>
      </c>
      <c r="J1535" s="177" t="str">
        <f>IF(ISBLANK(INDEX('Policy Characteristics'!D:D,MATCH($C1535,'Policy Characteristics'!$C:$C,0))),"",INDEX('Policy Characteristics'!D:D,MATCH($C1535,'Policy Characteristics'!$C:$C,0)))</f>
        <v>Industry Energy Efficiency Standards</v>
      </c>
      <c r="K1535" s="176" t="str">
        <f>IF(ISBLANK(INDEX('Policy Characteristics'!E:E,MATCH($C1535,'Policy Characteristics'!$C:$C,0))),"",INDEX('Policy Characteristics'!E:E,MATCH($C1535,'Policy Characteristics'!$C:$C,0)))</f>
        <v>indst efficiency standards</v>
      </c>
      <c r="L1535" s="176">
        <f>IF(ISBLANK(INDEX('Policy Characteristics'!F:F,MATCH($C1535,'Policy Characteristics'!$C:$C,0))),"",INDEX('Policy Characteristics'!F:F,MATCH($C1535,'Policy Characteristics'!$C:$C,0)))</f>
        <v>0</v>
      </c>
      <c r="M1535" s="176">
        <f>IF(ISBLANK(INDEX('Policy Characteristics'!G:G,MATCH($C1535,'Policy Characteristics'!$C:$C,0))),"",INDEX('Policy Characteristics'!G:G,MATCH($C1535,'Policy Characteristics'!$C:$C,0)))</f>
        <v>0.25</v>
      </c>
      <c r="N1535" s="176">
        <f>IF(ISBLANK(INDEX('Policy Characteristics'!H:H,MATCH($C1535,'Policy Characteristics'!$C:$C,0))),"",INDEX('Policy Characteristics'!H:H,MATCH($C1535,'Policy Characteristics'!$C:$C,0)))</f>
        <v>0.01</v>
      </c>
      <c r="O1535" s="176" t="str">
        <f>IF(ISBLANK(INDEX('Policy Characteristics'!I:I,MATCH($C1535,'Policy Characteristics'!$C:$C,0))),"",INDEX('Policy Characteristics'!I:I,MATCH($C1535,'Policy Characteristics'!$C:$C,0)))</f>
        <v>% reduction in energy use</v>
      </c>
      <c r="P1535" s="176" t="str">
        <f>IF(ISBLANK(INDEX('Policy Characteristics'!J:J,MATCH($C1535,'Policy Characteristics'!$C:$C,0))),"",INDEX('Policy Characteristics'!J:J,MATCH($C1535,'Policy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35" s="176" t="str">
        <f>IF(ISBLANK(INDEX('Policy Characteristics'!K:K,MATCH($C1535,'Policy Characteristics'!$C:$C,0))),"",INDEX('Policy Characteristics'!K:K,MATCH($C1535,'Policy Characteristics'!$C:$C,0)))</f>
        <v>industry-ag-main.html#eff-stds</v>
      </c>
      <c r="R1535" s="176" t="str">
        <f>IF(ISBLANK(INDEX('Policy Characteristics'!L:L,MATCH($C1535,'Policy Characteristics'!$C:$C,0))),"",INDEX('Policy Characteristics'!L:L,MATCH($C1535,'Policy Characteristics'!$C:$C,0)))</f>
        <v>industry-energy-efficiency-standards.html</v>
      </c>
    </row>
    <row r="1536" spans="1:18" s="4" customFormat="1" x14ac:dyDescent="0.25">
      <c r="A1536" s="176" t="str">
        <f>IF(ISBLANK(INDEX('Policy Characteristics'!A:A,MATCH($C1536,'Policy Characteristics'!$C:$C,0))),"",INDEX('Policy Characteristics'!A:A,MATCH($C1536,'Policy Characteristics'!$C:$C,0)))</f>
        <v>Industry</v>
      </c>
      <c r="B1536" s="184" t="str">
        <f>IF(ISBLANK(INDEX('Policy Characteristics'!B:B,MATCH($C1536,'Policy Characteristics'!$C:$C,0))),"",INDEX('Policy Characteristics'!B:B,MATCH($C1536,'Policy Characteristics'!$C:$C,0)))</f>
        <v>Industry Energy Efficiency Standards</v>
      </c>
      <c r="C1536" s="176" t="str">
        <f t="shared" si="51"/>
        <v>Percentage Improvement in Eqpt Efficiency Standards above BAU</v>
      </c>
      <c r="D1536" s="6" t="s">
        <v>1956</v>
      </c>
      <c r="E1536" s="47" t="s">
        <v>1583</v>
      </c>
      <c r="F1536" t="s">
        <v>1917</v>
      </c>
      <c r="G1536" s="47" t="s">
        <v>1587</v>
      </c>
      <c r="H1536" s="44">
        <v>1205</v>
      </c>
      <c r="I1536" s="197" t="s">
        <v>44</v>
      </c>
      <c r="J1536" s="177" t="str">
        <f>IF(ISBLANK(INDEX('Policy Characteristics'!D:D,MATCH($C1536,'Policy Characteristics'!$C:$C,0))),"",INDEX('Policy Characteristics'!D:D,MATCH($C1536,'Policy Characteristics'!$C:$C,0)))</f>
        <v>Industry Energy Efficiency Standards</v>
      </c>
      <c r="K1536" s="176" t="str">
        <f>IF(ISBLANK(INDEX('Policy Characteristics'!E:E,MATCH($C1536,'Policy Characteristics'!$C:$C,0))),"",INDEX('Policy Characteristics'!E:E,MATCH($C1536,'Policy Characteristics'!$C:$C,0)))</f>
        <v>indst efficiency standards</v>
      </c>
      <c r="L1536" s="176">
        <f>IF(ISBLANK(INDEX('Policy Characteristics'!F:F,MATCH($C1536,'Policy Characteristics'!$C:$C,0))),"",INDEX('Policy Characteristics'!F:F,MATCH($C1536,'Policy Characteristics'!$C:$C,0)))</f>
        <v>0</v>
      </c>
      <c r="M1536" s="176">
        <f>IF(ISBLANK(INDEX('Policy Characteristics'!G:G,MATCH($C1536,'Policy Characteristics'!$C:$C,0))),"",INDEX('Policy Characteristics'!G:G,MATCH($C1536,'Policy Characteristics'!$C:$C,0)))</f>
        <v>0.25</v>
      </c>
      <c r="N1536" s="176">
        <f>IF(ISBLANK(INDEX('Policy Characteristics'!H:H,MATCH($C1536,'Policy Characteristics'!$C:$C,0))),"",INDEX('Policy Characteristics'!H:H,MATCH($C1536,'Policy Characteristics'!$C:$C,0)))</f>
        <v>0.01</v>
      </c>
      <c r="O1536" s="176" t="str">
        <f>IF(ISBLANK(INDEX('Policy Characteristics'!I:I,MATCH($C1536,'Policy Characteristics'!$C:$C,0))),"",INDEX('Policy Characteristics'!I:I,MATCH($C1536,'Policy Characteristics'!$C:$C,0)))</f>
        <v>% reduction in energy use</v>
      </c>
      <c r="P1536" s="176" t="str">
        <f>IF(ISBLANK(INDEX('Policy Characteristics'!J:J,MATCH($C1536,'Policy Characteristics'!$C:$C,0))),"",INDEX('Policy Characteristics'!J:J,MATCH($C1536,'Policy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36" s="176" t="str">
        <f>IF(ISBLANK(INDEX('Policy Characteristics'!K:K,MATCH($C1536,'Policy Characteristics'!$C:$C,0))),"",INDEX('Policy Characteristics'!K:K,MATCH($C1536,'Policy Characteristics'!$C:$C,0)))</f>
        <v>industry-ag-main.html#eff-stds</v>
      </c>
      <c r="R1536" s="176" t="str">
        <f>IF(ISBLANK(INDEX('Policy Characteristics'!L:L,MATCH($C1536,'Policy Characteristics'!$C:$C,0))),"",INDEX('Policy Characteristics'!L:L,MATCH($C1536,'Policy Characteristics'!$C:$C,0)))</f>
        <v>industry-energy-efficiency-standards.html</v>
      </c>
    </row>
    <row r="1537" spans="1:18" s="4" customFormat="1" x14ac:dyDescent="0.25">
      <c r="A1537" s="176" t="str">
        <f>IF(ISBLANK(INDEX('Policy Characteristics'!A:A,MATCH($C1537,'Policy Characteristics'!$C:$C,0))),"",INDEX('Policy Characteristics'!A:A,MATCH($C1537,'Policy Characteristics'!$C:$C,0)))</f>
        <v>Industry</v>
      </c>
      <c r="B1537" s="184" t="str">
        <f>IF(ISBLANK(INDEX('Policy Characteristics'!B:B,MATCH($C1537,'Policy Characteristics'!$C:$C,0))),"",INDEX('Policy Characteristics'!B:B,MATCH($C1537,'Policy Characteristics'!$C:$C,0)))</f>
        <v>Industry Energy Efficiency Standards</v>
      </c>
      <c r="C1537" s="176" t="str">
        <f t="shared" si="51"/>
        <v>Percentage Improvement in Eqpt Efficiency Standards above BAU</v>
      </c>
      <c r="D1537" s="6" t="s">
        <v>1956</v>
      </c>
      <c r="E1537" s="47" t="s">
        <v>1584</v>
      </c>
      <c r="F1537" t="s">
        <v>1917</v>
      </c>
      <c r="G1537" s="47" t="s">
        <v>1588</v>
      </c>
      <c r="H1537" s="44">
        <v>1206</v>
      </c>
      <c r="I1537" s="197" t="s">
        <v>44</v>
      </c>
      <c r="J1537" s="177" t="str">
        <f>IF(ISBLANK(INDEX('Policy Characteristics'!D:D,MATCH($C1537,'Policy Characteristics'!$C:$C,0))),"",INDEX('Policy Characteristics'!D:D,MATCH($C1537,'Policy Characteristics'!$C:$C,0)))</f>
        <v>Industry Energy Efficiency Standards</v>
      </c>
      <c r="K1537" s="176" t="str">
        <f>IF(ISBLANK(INDEX('Policy Characteristics'!E:E,MATCH($C1537,'Policy Characteristics'!$C:$C,0))),"",INDEX('Policy Characteristics'!E:E,MATCH($C1537,'Policy Characteristics'!$C:$C,0)))</f>
        <v>indst efficiency standards</v>
      </c>
      <c r="L1537" s="176">
        <f>IF(ISBLANK(INDEX('Policy Characteristics'!F:F,MATCH($C1537,'Policy Characteristics'!$C:$C,0))),"",INDEX('Policy Characteristics'!F:F,MATCH($C1537,'Policy Characteristics'!$C:$C,0)))</f>
        <v>0</v>
      </c>
      <c r="M1537" s="176">
        <f>IF(ISBLANK(INDEX('Policy Characteristics'!G:G,MATCH($C1537,'Policy Characteristics'!$C:$C,0))),"",INDEX('Policy Characteristics'!G:G,MATCH($C1537,'Policy Characteristics'!$C:$C,0)))</f>
        <v>0.25</v>
      </c>
      <c r="N1537" s="176">
        <f>IF(ISBLANK(INDEX('Policy Characteristics'!H:H,MATCH($C1537,'Policy Characteristics'!$C:$C,0))),"",INDEX('Policy Characteristics'!H:H,MATCH($C1537,'Policy Characteristics'!$C:$C,0)))</f>
        <v>0.01</v>
      </c>
      <c r="O1537" s="176" t="str">
        <f>IF(ISBLANK(INDEX('Policy Characteristics'!I:I,MATCH($C1537,'Policy Characteristics'!$C:$C,0))),"",INDEX('Policy Characteristics'!I:I,MATCH($C1537,'Policy Characteristics'!$C:$C,0)))</f>
        <v>% reduction in energy use</v>
      </c>
      <c r="P1537" s="176" t="str">
        <f>IF(ISBLANK(INDEX('Policy Characteristics'!J:J,MATCH($C1537,'Policy Characteristics'!$C:$C,0))),"",INDEX('Policy Characteristics'!J:J,MATCH($C1537,'Policy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37" s="176" t="str">
        <f>IF(ISBLANK(INDEX('Policy Characteristics'!K:K,MATCH($C1537,'Policy Characteristics'!$C:$C,0))),"",INDEX('Policy Characteristics'!K:K,MATCH($C1537,'Policy Characteristics'!$C:$C,0)))</f>
        <v>industry-ag-main.html#eff-stds</v>
      </c>
      <c r="R1537" s="176" t="str">
        <f>IF(ISBLANK(INDEX('Policy Characteristics'!L:L,MATCH($C1537,'Policy Characteristics'!$C:$C,0))),"",INDEX('Policy Characteristics'!L:L,MATCH($C1537,'Policy Characteristics'!$C:$C,0)))</f>
        <v>industry-energy-efficiency-standards.html</v>
      </c>
    </row>
    <row r="1538" spans="1:18" s="4" customFormat="1" x14ac:dyDescent="0.25">
      <c r="A1538" s="176" t="str">
        <f>IF(ISBLANK(INDEX('Policy Characteristics'!A:A,MATCH($C1538,'Policy Characteristics'!$C:$C,0))),"",INDEX('Policy Characteristics'!A:A,MATCH($C1538,'Policy Characteristics'!$C:$C,0)))</f>
        <v>Industry</v>
      </c>
      <c r="B1538" s="184" t="str">
        <f>IF(ISBLANK(INDEX('Policy Characteristics'!B:B,MATCH($C1538,'Policy Characteristics'!$C:$C,0))),"",INDEX('Policy Characteristics'!B:B,MATCH($C1538,'Policy Characteristics'!$C:$C,0)))</f>
        <v>Industry Energy Efficiency Standards</v>
      </c>
      <c r="C1538" s="176" t="str">
        <f t="shared" si="51"/>
        <v>Percentage Improvement in Eqpt Efficiency Standards above BAU</v>
      </c>
      <c r="D1538" s="6" t="s">
        <v>1956</v>
      </c>
      <c r="E1538" s="47" t="s">
        <v>1581</v>
      </c>
      <c r="F1538" t="s">
        <v>1917</v>
      </c>
      <c r="G1538" s="47" t="s">
        <v>1586</v>
      </c>
      <c r="H1538" s="44">
        <v>1207</v>
      </c>
      <c r="I1538" s="197" t="s">
        <v>44</v>
      </c>
      <c r="J1538" s="177" t="str">
        <f>IF(ISBLANK(INDEX('Policy Characteristics'!D:D,MATCH($C1538,'Policy Characteristics'!$C:$C,0))),"",INDEX('Policy Characteristics'!D:D,MATCH($C1538,'Policy Characteristics'!$C:$C,0)))</f>
        <v>Industry Energy Efficiency Standards</v>
      </c>
      <c r="K1538" s="176" t="str">
        <f>IF(ISBLANK(INDEX('Policy Characteristics'!E:E,MATCH($C1538,'Policy Characteristics'!$C:$C,0))),"",INDEX('Policy Characteristics'!E:E,MATCH($C1538,'Policy Characteristics'!$C:$C,0)))</f>
        <v>indst efficiency standards</v>
      </c>
      <c r="L1538" s="176">
        <f>IF(ISBLANK(INDEX('Policy Characteristics'!F:F,MATCH($C1538,'Policy Characteristics'!$C:$C,0))),"",INDEX('Policy Characteristics'!F:F,MATCH($C1538,'Policy Characteristics'!$C:$C,0)))</f>
        <v>0</v>
      </c>
      <c r="M1538" s="176">
        <f>IF(ISBLANK(INDEX('Policy Characteristics'!G:G,MATCH($C1538,'Policy Characteristics'!$C:$C,0))),"",INDEX('Policy Characteristics'!G:G,MATCH($C1538,'Policy Characteristics'!$C:$C,0)))</f>
        <v>0.25</v>
      </c>
      <c r="N1538" s="176">
        <f>IF(ISBLANK(INDEX('Policy Characteristics'!H:H,MATCH($C1538,'Policy Characteristics'!$C:$C,0))),"",INDEX('Policy Characteristics'!H:H,MATCH($C1538,'Policy Characteristics'!$C:$C,0)))</f>
        <v>0.01</v>
      </c>
      <c r="O1538" s="176" t="str">
        <f>IF(ISBLANK(INDEX('Policy Characteristics'!I:I,MATCH($C1538,'Policy Characteristics'!$C:$C,0))),"",INDEX('Policy Characteristics'!I:I,MATCH($C1538,'Policy Characteristics'!$C:$C,0)))</f>
        <v>% reduction in energy use</v>
      </c>
      <c r="P1538" s="176" t="str">
        <f>IF(ISBLANK(INDEX('Policy Characteristics'!J:J,MATCH($C1538,'Policy Characteristics'!$C:$C,0))),"",INDEX('Policy Characteristics'!J:J,MATCH($C1538,'Policy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38" s="176" t="str">
        <f>IF(ISBLANK(INDEX('Policy Characteristics'!K:K,MATCH($C1538,'Policy Characteristics'!$C:$C,0))),"",INDEX('Policy Characteristics'!K:K,MATCH($C1538,'Policy Characteristics'!$C:$C,0)))</f>
        <v>industry-ag-main.html#eff-stds</v>
      </c>
      <c r="R1538" s="176" t="str">
        <f>IF(ISBLANK(INDEX('Policy Characteristics'!L:L,MATCH($C1538,'Policy Characteristics'!$C:$C,0))),"",INDEX('Policy Characteristics'!L:L,MATCH($C1538,'Policy Characteristics'!$C:$C,0)))</f>
        <v>industry-energy-efficiency-standards.html</v>
      </c>
    </row>
    <row r="1539" spans="1:18" s="4" customFormat="1" x14ac:dyDescent="0.25">
      <c r="A1539" s="176" t="str">
        <f>IF(ISBLANK(INDEX('Policy Characteristics'!A:A,MATCH($C1539,'Policy Characteristics'!$C:$C,0))),"",INDEX('Policy Characteristics'!A:A,MATCH($C1539,'Policy Characteristics'!$C:$C,0)))</f>
        <v>Industry</v>
      </c>
      <c r="B1539" s="184" t="str">
        <f>IF(ISBLANK(INDEX('Policy Characteristics'!B:B,MATCH($C1539,'Policy Characteristics'!$C:$C,0))),"",INDEX('Policy Characteristics'!B:B,MATCH($C1539,'Policy Characteristics'!$C:$C,0)))</f>
        <v>Material Efficiency, Longevity, &amp; Re-Use</v>
      </c>
      <c r="C1539" t="s">
        <v>1316</v>
      </c>
      <c r="D1539" s="47" t="s">
        <v>1944</v>
      </c>
      <c r="E1539" s="47"/>
      <c r="F1539" s="6" t="s">
        <v>1907</v>
      </c>
      <c r="G1539" s="47"/>
      <c r="H1539" s="44">
        <v>429</v>
      </c>
      <c r="I1539" s="197" t="s">
        <v>43</v>
      </c>
      <c r="J1539" s="177" t="str">
        <f>IF(ISBLANK(INDEX('Policy Characteristics'!D:D,MATCH($C1539,'Policy Characteristics'!$C:$C,0))),"",INDEX('Policy Characteristics'!D:D,MATCH($C1539,'Policy Characteristics'!$C:$C,0)))</f>
        <v>Material Efficiency, Longevity, &amp; Re-Use</v>
      </c>
      <c r="K1539" s="176" t="str">
        <f>IF(ISBLANK(INDEX('Policy Characteristics'!E:E,MATCH($C1539,'Policy Characteristics'!$C:$C,0))),"",INDEX('Policy Characteristics'!E:E,MATCH($C1539,'Policy Characteristics'!$C:$C,0)))</f>
        <v>indst reduce nonenergy product demand</v>
      </c>
      <c r="L1539" s="176">
        <f>IF(ISBLANK(INDEX('Policy Characteristics'!F:F,MATCH($C1539,'Policy Characteristics'!$C:$C,0))),"",INDEX('Policy Characteristics'!F:F,MATCH($C1539,'Policy Characteristics'!$C:$C,0)))</f>
        <v>0</v>
      </c>
      <c r="M1539" s="176">
        <f>IF(ISBLANK(INDEX('Policy Characteristics'!G:G,MATCH($C1539,'Policy Characteristics'!$C:$C,0))),"",INDEX('Policy Characteristics'!G:G,MATCH($C1539,'Policy Characteristics'!$C:$C,0)))</f>
        <v>1</v>
      </c>
      <c r="N1539" s="176">
        <f>IF(ISBLANK(INDEX('Policy Characteristics'!H:H,MATCH($C1539,'Policy Characteristics'!$C:$C,0))),"",INDEX('Policy Characteristics'!H:H,MATCH($C1539,'Policy Characteristics'!$C:$C,0)))</f>
        <v>0.01</v>
      </c>
      <c r="O1539" s="176" t="str">
        <f>IF(ISBLANK(INDEX('Policy Characteristics'!I:I,MATCH($C1539,'Policy Characteristics'!$C:$C,0))),"",INDEX('Policy Characteristics'!I:I,MATCH($C1539,'Policy Characteristics'!$C:$C,0)))</f>
        <v>% demand reduction</v>
      </c>
      <c r="P1539" s="176" t="str">
        <f>IF(ISBLANK(INDEX('Policy Characteristics'!J:J,MATCH($C1539,'Policy Characteristics'!$C:$C,0))),"",INDEX('Policy Characteristics'!J:J,MATCH($C1539,'Policy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v>
      </c>
      <c r="Q1539" s="176" t="str">
        <f>IF(ISBLANK(INDEX('Policy Characteristics'!K:K,MATCH($C1539,'Policy Characteristics'!$C:$C,0))),"",INDEX('Policy Characteristics'!K:K,MATCH($C1539,'Policy Characteristics'!$C:$C,0)))</f>
        <v/>
      </c>
      <c r="R1539" s="176" t="str">
        <f>IF(ISBLANK(INDEX('Policy Characteristics'!L:L,MATCH($C1539,'Policy Characteristics'!$C:$C,0))),"",INDEX('Policy Characteristics'!L:L,MATCH($C1539,'Policy Characteristics'!$C:$C,0)))</f>
        <v>material-efficiency-longevity-reuse.html</v>
      </c>
    </row>
    <row r="1540" spans="1:18" s="4" customFormat="1" x14ac:dyDescent="0.25">
      <c r="A1540" s="176" t="str">
        <f>IF(ISBLANK(INDEX('Policy Characteristics'!A:A,MATCH($C1540,'Policy Characteristics'!$C:$C,0))),"",INDEX('Policy Characteristics'!A:A,MATCH($C1540,'Policy Characteristics'!$C:$C,0)))</f>
        <v>Industry</v>
      </c>
      <c r="B1540" s="184" t="str">
        <f>IF(ISBLANK(INDEX('Policy Characteristics'!B:B,MATCH($C1540,'Policy Characteristics'!$C:$C,0))),"",INDEX('Policy Characteristics'!B:B,MATCH($C1540,'Policy Characteristics'!$C:$C,0)))</f>
        <v>Material Efficiency, Longevity, &amp; Re-Use</v>
      </c>
      <c r="C1540" s="176" t="str">
        <f t="shared" ref="C1540" si="52">C$1539</f>
        <v>Percent Reduction in Nonenergy Nonagriculture Industry Product Demand</v>
      </c>
      <c r="D1540" s="6" t="s">
        <v>1945</v>
      </c>
      <c r="E1540" s="47"/>
      <c r="F1540" s="6" t="s">
        <v>1456</v>
      </c>
      <c r="G1540" s="47"/>
      <c r="H1540" s="44">
        <v>430</v>
      </c>
      <c r="I1540" s="197" t="s">
        <v>43</v>
      </c>
      <c r="J1540" s="177" t="str">
        <f>IF(ISBLANK(INDEX('Policy Characteristics'!D:D,MATCH($C1540,'Policy Characteristics'!$C:$C,0))),"",INDEX('Policy Characteristics'!D:D,MATCH($C1540,'Policy Characteristics'!$C:$C,0)))</f>
        <v>Material Efficiency, Longevity, &amp; Re-Use</v>
      </c>
      <c r="K1540" s="176" t="str">
        <f>IF(ISBLANK(INDEX('Policy Characteristics'!E:E,MATCH($C1540,'Policy Characteristics'!$C:$C,0))),"",INDEX('Policy Characteristics'!E:E,MATCH($C1540,'Policy Characteristics'!$C:$C,0)))</f>
        <v>indst reduce nonenergy product demand</v>
      </c>
      <c r="L1540" s="176">
        <f>IF(ISBLANK(INDEX('Policy Characteristics'!F:F,MATCH($C1540,'Policy Characteristics'!$C:$C,0))),"",INDEX('Policy Characteristics'!F:F,MATCH($C1540,'Policy Characteristics'!$C:$C,0)))</f>
        <v>0</v>
      </c>
      <c r="M1540" s="176">
        <f>IF(ISBLANK(INDEX('Policy Characteristics'!G:G,MATCH($C1540,'Policy Characteristics'!$C:$C,0))),"",INDEX('Policy Characteristics'!G:G,MATCH($C1540,'Policy Characteristics'!$C:$C,0)))</f>
        <v>1</v>
      </c>
      <c r="N1540" s="176">
        <f>IF(ISBLANK(INDEX('Policy Characteristics'!H:H,MATCH($C1540,'Policy Characteristics'!$C:$C,0))),"",INDEX('Policy Characteristics'!H:H,MATCH($C1540,'Policy Characteristics'!$C:$C,0)))</f>
        <v>0.01</v>
      </c>
      <c r="O1540" s="176" t="str">
        <f>IF(ISBLANK(INDEX('Policy Characteristics'!I:I,MATCH($C1540,'Policy Characteristics'!$C:$C,0))),"",INDEX('Policy Characteristics'!I:I,MATCH($C1540,'Policy Characteristics'!$C:$C,0)))</f>
        <v>% demand reduction</v>
      </c>
      <c r="P1540" s="176" t="str">
        <f>IF(ISBLANK(INDEX('Policy Characteristics'!J:J,MATCH($C1540,'Policy Characteristics'!$C:$C,0))),"",INDEX('Policy Characteristics'!J:J,MATCH($C1540,'Policy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v>
      </c>
      <c r="Q1540" s="176" t="str">
        <f>IF(ISBLANK(INDEX('Policy Characteristics'!K:K,MATCH($C1540,'Policy Characteristics'!$C:$C,0))),"",INDEX('Policy Characteristics'!K:K,MATCH($C1540,'Policy Characteristics'!$C:$C,0)))</f>
        <v/>
      </c>
      <c r="R1540" s="176" t="str">
        <f>IF(ISBLANK(INDEX('Policy Characteristics'!L:L,MATCH($C1540,'Policy Characteristics'!$C:$C,0))),"",INDEX('Policy Characteristics'!L:L,MATCH($C1540,'Policy Characteristics'!$C:$C,0)))</f>
        <v>material-efficiency-longevity-reuse.html</v>
      </c>
    </row>
    <row r="1541" spans="1:18" s="4" customFormat="1" x14ac:dyDescent="0.25">
      <c r="A1541" s="176" t="str">
        <f>IF(ISBLANK(INDEX('Policy Characteristics'!A:A,MATCH($C1541,'Policy Characteristics'!$C:$C,0))),"",INDEX('Policy Characteristics'!A:A,MATCH($C1541,'Policy Characteristics'!$C:$C,0)))</f>
        <v>Industry</v>
      </c>
      <c r="B1541" s="184" t="str">
        <f>IF(ISBLANK(INDEX('Policy Characteristics'!B:B,MATCH($C1541,'Policy Characteristics'!$C:$C,0))),"",INDEX('Policy Characteristics'!B:B,MATCH($C1541,'Policy Characteristics'!$C:$C,0)))</f>
        <v>Material Efficiency, Longevity, &amp; Re-Use</v>
      </c>
      <c r="C1541" s="176" t="str">
        <f t="shared" ref="C1541" si="53">C$1539</f>
        <v>Percent Reduction in Nonenergy Nonagriculture Industry Product Demand</v>
      </c>
      <c r="D1541" s="6" t="s">
        <v>1955</v>
      </c>
      <c r="E1541" s="47"/>
      <c r="F1541" s="6" t="s">
        <v>1958</v>
      </c>
      <c r="G1541" s="47"/>
      <c r="H1541" s="44">
        <v>432</v>
      </c>
      <c r="I1541" s="197" t="s">
        <v>43</v>
      </c>
      <c r="J1541" s="177" t="str">
        <f>IF(ISBLANK(INDEX('Policy Characteristics'!D:D,MATCH($C1541,'Policy Characteristics'!$C:$C,0))),"",INDEX('Policy Characteristics'!D:D,MATCH($C1541,'Policy Characteristics'!$C:$C,0)))</f>
        <v>Material Efficiency, Longevity, &amp; Re-Use</v>
      </c>
      <c r="K1541" s="176" t="str">
        <f>IF(ISBLANK(INDEX('Policy Characteristics'!E:E,MATCH($C1541,'Policy Characteristics'!$C:$C,0))),"",INDEX('Policy Characteristics'!E:E,MATCH($C1541,'Policy Characteristics'!$C:$C,0)))</f>
        <v>indst reduce nonenergy product demand</v>
      </c>
      <c r="L1541" s="176">
        <f>IF(ISBLANK(INDEX('Policy Characteristics'!F:F,MATCH($C1541,'Policy Characteristics'!$C:$C,0))),"",INDEX('Policy Characteristics'!F:F,MATCH($C1541,'Policy Characteristics'!$C:$C,0)))</f>
        <v>0</v>
      </c>
      <c r="M1541" s="176">
        <f>IF(ISBLANK(INDEX('Policy Characteristics'!G:G,MATCH($C1541,'Policy Characteristics'!$C:$C,0))),"",INDEX('Policy Characteristics'!G:G,MATCH($C1541,'Policy Characteristics'!$C:$C,0)))</f>
        <v>1</v>
      </c>
      <c r="N1541" s="176">
        <f>IF(ISBLANK(INDEX('Policy Characteristics'!H:H,MATCH($C1541,'Policy Characteristics'!$C:$C,0))),"",INDEX('Policy Characteristics'!H:H,MATCH($C1541,'Policy Characteristics'!$C:$C,0)))</f>
        <v>0.01</v>
      </c>
      <c r="O1541" s="176" t="str">
        <f>IF(ISBLANK(INDEX('Policy Characteristics'!I:I,MATCH($C1541,'Policy Characteristics'!$C:$C,0))),"",INDEX('Policy Characteristics'!I:I,MATCH($C1541,'Policy Characteristics'!$C:$C,0)))</f>
        <v>% demand reduction</v>
      </c>
      <c r="P1541" s="176" t="str">
        <f>IF(ISBLANK(INDEX('Policy Characteristics'!J:J,MATCH($C1541,'Policy Characteristics'!$C:$C,0))),"",INDEX('Policy Characteristics'!J:J,MATCH($C1541,'Policy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v>
      </c>
      <c r="Q1541" s="176" t="str">
        <f>IF(ISBLANK(INDEX('Policy Characteristics'!K:K,MATCH($C1541,'Policy Characteristics'!$C:$C,0))),"",INDEX('Policy Characteristics'!K:K,MATCH($C1541,'Policy Characteristics'!$C:$C,0)))</f>
        <v/>
      </c>
      <c r="R1541" s="176" t="str">
        <f>IF(ISBLANK(INDEX('Policy Characteristics'!L:L,MATCH($C1541,'Policy Characteristics'!$C:$C,0))),"",INDEX('Policy Characteristics'!L:L,MATCH($C1541,'Policy Characteristics'!$C:$C,0)))</f>
        <v>material-efficiency-longevity-reuse.html</v>
      </c>
    </row>
    <row r="1542" spans="1:18" x14ac:dyDescent="0.25">
      <c r="A1542" s="176" t="str">
        <f>IF(ISBLANK(INDEX('Policy Characteristics'!A:A,MATCH($C1542,'Policy Characteristics'!$C:$C,0))),"",INDEX('Policy Characteristics'!A:A,MATCH($C1542,'Policy Characteristics'!$C:$C,0)))</f>
        <v>Industry</v>
      </c>
      <c r="B1542" s="184" t="str">
        <f>IF(ISBLANK(INDEX('Policy Characteristics'!B:B,MATCH($C1542,'Policy Characteristics'!$C:$C,0))),"",INDEX('Policy Characteristics'!B:B,MATCH($C1542,'Policy Characteristics'!$C:$C,0)))</f>
        <v>Methane Capture</v>
      </c>
      <c r="C1542" t="s">
        <v>279</v>
      </c>
      <c r="D1542" s="47" t="s">
        <v>1934</v>
      </c>
      <c r="E1542" s="47"/>
      <c r="F1542" t="s">
        <v>1898</v>
      </c>
      <c r="G1542" s="47"/>
      <c r="H1542" s="44">
        <v>1458</v>
      </c>
      <c r="I1542" s="197" t="s">
        <v>43</v>
      </c>
      <c r="J1542" s="177" t="str">
        <f>IF(ISBLANK(INDEX('Policy Characteristics'!D:D,MATCH($C1542,'Policy Characteristics'!$C:$C,0))),"",INDEX('Policy Characteristics'!D:D,MATCH($C1542,'Policy Characteristics'!$C:$C,0)))</f>
        <v>Methane Capture and Destruction</v>
      </c>
      <c r="K1542" s="176" t="str">
        <f>IF(ISBLANK(INDEX('Policy Characteristics'!E:E,MATCH($C1542,'Policy Characteristics'!$C:$C,0))),"",INDEX('Policy Characteristics'!E:E,MATCH($C1542,'Policy Characteristics'!$C:$C,0)))</f>
        <v>indst methane capture</v>
      </c>
      <c r="L1542" s="176">
        <f>IF(ISBLANK(INDEX('Policy Characteristics'!F:F,MATCH($C1542,'Policy Characteristics'!$C:$C,0))),"",INDEX('Policy Characteristics'!F:F,MATCH($C1542,'Policy Characteristics'!$C:$C,0)))</f>
        <v>0</v>
      </c>
      <c r="M1542" s="176">
        <f>IF(ISBLANK(INDEX('Policy Characteristics'!G:G,MATCH($C1542,'Policy Characteristics'!$C:$C,0))),"",INDEX('Policy Characteristics'!G:G,MATCH($C1542,'Policy Characteristics'!$C:$C,0)))</f>
        <v>1</v>
      </c>
      <c r="N1542" s="176">
        <f>IF(ISBLANK(INDEX('Policy Characteristics'!H:H,MATCH($C1542,'Policy Characteristics'!$C:$C,0))),"",INDEX('Policy Characteristics'!H:H,MATCH($C1542,'Policy Characteristics'!$C:$C,0)))</f>
        <v>0.01</v>
      </c>
      <c r="O1542" s="176" t="str">
        <f>IF(ISBLANK(INDEX('Policy Characteristics'!I:I,MATCH($C1542,'Policy Characteristics'!$C:$C,0))),"",INDEX('Policy Characteristics'!I:I,MATCH($C1542,'Policy Characteristics'!$C:$C,0)))</f>
        <v>% of potential achieved</v>
      </c>
      <c r="P1542" s="176" t="str">
        <f>IF(ISBLANK(INDEX('Policy Characteristics'!J:J,MATCH($C1542,'Policy Characteristics'!$C:$C,0))),"",INDEX('Policy Characteristics'!J:J,MATCH($C1542,'Policy Characteristics'!$C:$C,0)))</f>
        <v>**Description:** This policy reduces methane emissions from the selected industry by increasing the capture of methane that is currently being released into the atmosphere (for example, stopping leaks from wellheads, pipes, coal mines, landfills, etc.).</v>
      </c>
      <c r="Q1542" s="176" t="str">
        <f>IF(ISBLANK(INDEX('Policy Characteristics'!K:K,MATCH($C1542,'Policy Characteristics'!$C:$C,0))),"",INDEX('Policy Characteristics'!K:K,MATCH($C1542,'Policy Characteristics'!$C:$C,0)))</f>
        <v>industry-ag-main.html#methane-capture</v>
      </c>
      <c r="R1542" s="176" t="str">
        <f>IF(ISBLANK(INDEX('Policy Characteristics'!L:L,MATCH($C1542,'Policy Characteristics'!$C:$C,0))),"",INDEX('Policy Characteristics'!L:L,MATCH($C1542,'Policy Characteristics'!$C:$C,0)))</f>
        <v>methane-capture.html</v>
      </c>
    </row>
    <row r="1543" spans="1:18" x14ac:dyDescent="0.25">
      <c r="A1543" s="176" t="str">
        <f>IF(ISBLANK(INDEX('Policy Characteristics'!A:A,MATCH($C1543,'Policy Characteristics'!$C:$C,0))),"",INDEX('Policy Characteristics'!A:A,MATCH($C1543,'Policy Characteristics'!$C:$C,0)))</f>
        <v>Industry</v>
      </c>
      <c r="B1543" s="184" t="str">
        <f>IF(ISBLANK(INDEX('Policy Characteristics'!B:B,MATCH($C1543,'Policy Characteristics'!$C:$C,0))),"",INDEX('Policy Characteristics'!B:B,MATCH($C1543,'Policy Characteristics'!$C:$C,0)))</f>
        <v>Methane Capture</v>
      </c>
      <c r="C1543" s="176" t="str">
        <f t="shared" ref="C1543:C1545" si="54">C$1542</f>
        <v>Fraction of Methane Capture Opportunities Achieved</v>
      </c>
      <c r="D1543" s="47" t="s">
        <v>1954</v>
      </c>
      <c r="E1543" s="47"/>
      <c r="F1543" t="s">
        <v>1916</v>
      </c>
      <c r="G1543" s="47"/>
      <c r="H1543" s="44">
        <v>1459</v>
      </c>
      <c r="I1543" s="197" t="s">
        <v>43</v>
      </c>
      <c r="J1543" s="177" t="str">
        <f>IF(ISBLANK(INDEX('Policy Characteristics'!D:D,MATCH($C1543,'Policy Characteristics'!$C:$C,0))),"",INDEX('Policy Characteristics'!D:D,MATCH($C1543,'Policy Characteristics'!$C:$C,0)))</f>
        <v>Methane Capture and Destruction</v>
      </c>
      <c r="K1543" s="176" t="str">
        <f>IF(ISBLANK(INDEX('Policy Characteristics'!E:E,MATCH($C1543,'Policy Characteristics'!$C:$C,0))),"",INDEX('Policy Characteristics'!E:E,MATCH($C1543,'Policy Characteristics'!$C:$C,0)))</f>
        <v>indst methane capture</v>
      </c>
      <c r="L1543" s="176">
        <f>IF(ISBLANK(INDEX('Policy Characteristics'!F:F,MATCH($C1543,'Policy Characteristics'!$C:$C,0))),"",INDEX('Policy Characteristics'!F:F,MATCH($C1543,'Policy Characteristics'!$C:$C,0)))</f>
        <v>0</v>
      </c>
      <c r="M1543" s="176">
        <f>IF(ISBLANK(INDEX('Policy Characteristics'!G:G,MATCH($C1543,'Policy Characteristics'!$C:$C,0))),"",INDEX('Policy Characteristics'!G:G,MATCH($C1543,'Policy Characteristics'!$C:$C,0)))</f>
        <v>1</v>
      </c>
      <c r="N1543" s="176">
        <f>IF(ISBLANK(INDEX('Policy Characteristics'!H:H,MATCH($C1543,'Policy Characteristics'!$C:$C,0))),"",INDEX('Policy Characteristics'!H:H,MATCH($C1543,'Policy Characteristics'!$C:$C,0)))</f>
        <v>0.01</v>
      </c>
      <c r="O1543" s="176" t="str">
        <f>IF(ISBLANK(INDEX('Policy Characteristics'!I:I,MATCH($C1543,'Policy Characteristics'!$C:$C,0))),"",INDEX('Policy Characteristics'!I:I,MATCH($C1543,'Policy Characteristics'!$C:$C,0)))</f>
        <v>% of potential achieved</v>
      </c>
      <c r="P1543" s="176" t="str">
        <f>IF(ISBLANK(INDEX('Policy Characteristics'!J:J,MATCH($C1543,'Policy Characteristics'!$C:$C,0))),"",INDEX('Policy Characteristics'!J:J,MATCH($C1543,'Policy Characteristics'!$C:$C,0)))</f>
        <v>**Description:** This policy reduces methane emissions from the selected industry by increasing the capture of methane that is currently being released into the atmosphere (for example, stopping leaks from wellheads, pipes, coal mines, landfills, etc.).</v>
      </c>
      <c r="Q1543" s="176" t="str">
        <f>IF(ISBLANK(INDEX('Policy Characteristics'!K:K,MATCH($C1543,'Policy Characteristics'!$C:$C,0))),"",INDEX('Policy Characteristics'!K:K,MATCH($C1543,'Policy Characteristics'!$C:$C,0)))</f>
        <v>industry-ag-main.html#methane-capture</v>
      </c>
      <c r="R1543" s="176" t="str">
        <f>IF(ISBLANK(INDEX('Policy Characteristics'!L:L,MATCH($C1543,'Policy Characteristics'!$C:$C,0))),"",INDEX('Policy Characteristics'!L:L,MATCH($C1543,'Policy Characteristics'!$C:$C,0)))</f>
        <v>methane-capture.html</v>
      </c>
    </row>
    <row r="1544" spans="1:18" x14ac:dyDescent="0.25">
      <c r="A1544" s="176" t="str">
        <f>IF(ISBLANK(INDEX('Policy Characteristics'!A:A,MATCH($C1544,'Policy Characteristics'!$C:$C,0))),"",INDEX('Policy Characteristics'!A:A,MATCH($C1544,'Policy Characteristics'!$C:$C,0)))</f>
        <v>Industry</v>
      </c>
      <c r="B1544" s="184" t="str">
        <f>IF(ISBLANK(INDEX('Policy Characteristics'!B:B,MATCH($C1544,'Policy Characteristics'!$C:$C,0))),"",INDEX('Policy Characteristics'!B:B,MATCH($C1544,'Policy Characteristics'!$C:$C,0)))</f>
        <v>Methane Capture</v>
      </c>
      <c r="C1544" s="176" t="str">
        <f t="shared" si="54"/>
        <v>Fraction of Methane Capture Opportunities Achieved</v>
      </c>
      <c r="D1544" s="47" t="s">
        <v>1933</v>
      </c>
      <c r="E1544" s="47"/>
      <c r="F1544" t="s">
        <v>1633</v>
      </c>
      <c r="G1544" s="47"/>
      <c r="H1544" s="44">
        <v>513</v>
      </c>
      <c r="I1544" s="197" t="s">
        <v>43</v>
      </c>
      <c r="J1544" s="177" t="str">
        <f>IF(ISBLANK(INDEX('Policy Characteristics'!D:D,MATCH($C1544,'Policy Characteristics'!$C:$C,0))),"",INDEX('Policy Characteristics'!D:D,MATCH($C1544,'Policy Characteristics'!$C:$C,0)))</f>
        <v>Methane Capture and Destruction</v>
      </c>
      <c r="K1544" s="176" t="str">
        <f>IF(ISBLANK(INDEX('Policy Characteristics'!E:E,MATCH($C1544,'Policy Characteristics'!$C:$C,0))),"",INDEX('Policy Characteristics'!E:E,MATCH($C1544,'Policy Characteristics'!$C:$C,0)))</f>
        <v>indst methane capture</v>
      </c>
      <c r="L1544" s="176">
        <f>IF(ISBLANK(INDEX('Policy Characteristics'!F:F,MATCH($C1544,'Policy Characteristics'!$C:$C,0))),"",INDEX('Policy Characteristics'!F:F,MATCH($C1544,'Policy Characteristics'!$C:$C,0)))</f>
        <v>0</v>
      </c>
      <c r="M1544" s="176">
        <f>IF(ISBLANK(INDEX('Policy Characteristics'!G:G,MATCH($C1544,'Policy Characteristics'!$C:$C,0))),"",INDEX('Policy Characteristics'!G:G,MATCH($C1544,'Policy Characteristics'!$C:$C,0)))</f>
        <v>1</v>
      </c>
      <c r="N1544" s="176">
        <f>IF(ISBLANK(INDEX('Policy Characteristics'!H:H,MATCH($C1544,'Policy Characteristics'!$C:$C,0))),"",INDEX('Policy Characteristics'!H:H,MATCH($C1544,'Policy Characteristics'!$C:$C,0)))</f>
        <v>0.01</v>
      </c>
      <c r="O1544" s="176" t="str">
        <f>IF(ISBLANK(INDEX('Policy Characteristics'!I:I,MATCH($C1544,'Policy Characteristics'!$C:$C,0))),"",INDEX('Policy Characteristics'!I:I,MATCH($C1544,'Policy Characteristics'!$C:$C,0)))</f>
        <v>% of potential achieved</v>
      </c>
      <c r="P1544" s="176" t="str">
        <f>IF(ISBLANK(INDEX('Policy Characteristics'!J:J,MATCH($C1544,'Policy Characteristics'!$C:$C,0))),"",INDEX('Policy Characteristics'!J:J,MATCH($C1544,'Policy Characteristics'!$C:$C,0)))</f>
        <v>**Description:** This policy reduces methane emissions from the selected industry by increasing the capture of methane that is currently being released into the atmosphere (for example, stopping leaks from wellheads, pipes, coal mines, landfills, etc.).</v>
      </c>
      <c r="Q1544" s="176" t="str">
        <f>IF(ISBLANK(INDEX('Policy Characteristics'!K:K,MATCH($C1544,'Policy Characteristics'!$C:$C,0))),"",INDEX('Policy Characteristics'!K:K,MATCH($C1544,'Policy Characteristics'!$C:$C,0)))</f>
        <v>industry-ag-main.html#methane-capture</v>
      </c>
      <c r="R1544" s="176" t="str">
        <f>IF(ISBLANK(INDEX('Policy Characteristics'!L:L,MATCH($C1544,'Policy Characteristics'!$C:$C,0))),"",INDEX('Policy Characteristics'!L:L,MATCH($C1544,'Policy Characteristics'!$C:$C,0)))</f>
        <v>methane-capture.html</v>
      </c>
    </row>
    <row r="1545" spans="1:18" x14ac:dyDescent="0.25">
      <c r="A1545" s="176" t="str">
        <f>IF(ISBLANK(INDEX('Policy Characteristics'!A:A,MATCH($C1545,'Policy Characteristics'!$C:$C,0))),"",INDEX('Policy Characteristics'!A:A,MATCH($C1545,'Policy Characteristics'!$C:$C,0)))</f>
        <v>Industry</v>
      </c>
      <c r="B1545" s="184" t="str">
        <f>IF(ISBLANK(INDEX('Policy Characteristics'!B:B,MATCH($C1545,'Policy Characteristics'!$C:$C,0))),"",INDEX('Policy Characteristics'!B:B,MATCH($C1545,'Policy Characteristics'!$C:$C,0)))</f>
        <v>Methane Capture</v>
      </c>
      <c r="C1545" s="176" t="str">
        <f t="shared" si="54"/>
        <v>Fraction of Methane Capture Opportunities Achieved</v>
      </c>
      <c r="D1545" s="47" t="s">
        <v>1955</v>
      </c>
      <c r="E1545" s="47"/>
      <c r="F1545" t="s">
        <v>1958</v>
      </c>
      <c r="G1545" s="47"/>
      <c r="H1545" s="44">
        <v>514</v>
      </c>
      <c r="I1545" s="197" t="s">
        <v>43</v>
      </c>
      <c r="J1545" s="177" t="str">
        <f>IF(ISBLANK(INDEX('Policy Characteristics'!D:D,MATCH($C1545,'Policy Characteristics'!$C:$C,0))),"",INDEX('Policy Characteristics'!D:D,MATCH($C1545,'Policy Characteristics'!$C:$C,0)))</f>
        <v>Methane Capture and Destruction</v>
      </c>
      <c r="K1545" s="176" t="str">
        <f>IF(ISBLANK(INDEX('Policy Characteristics'!E:E,MATCH($C1545,'Policy Characteristics'!$C:$C,0))),"",INDEX('Policy Characteristics'!E:E,MATCH($C1545,'Policy Characteristics'!$C:$C,0)))</f>
        <v>indst methane capture</v>
      </c>
      <c r="L1545" s="176">
        <f>IF(ISBLANK(INDEX('Policy Characteristics'!F:F,MATCH($C1545,'Policy Characteristics'!$C:$C,0))),"",INDEX('Policy Characteristics'!F:F,MATCH($C1545,'Policy Characteristics'!$C:$C,0)))</f>
        <v>0</v>
      </c>
      <c r="M1545" s="176">
        <f>IF(ISBLANK(INDEX('Policy Characteristics'!G:G,MATCH($C1545,'Policy Characteristics'!$C:$C,0))),"",INDEX('Policy Characteristics'!G:G,MATCH($C1545,'Policy Characteristics'!$C:$C,0)))</f>
        <v>1</v>
      </c>
      <c r="N1545" s="176">
        <f>IF(ISBLANK(INDEX('Policy Characteristics'!H:H,MATCH($C1545,'Policy Characteristics'!$C:$C,0))),"",INDEX('Policy Characteristics'!H:H,MATCH($C1545,'Policy Characteristics'!$C:$C,0)))</f>
        <v>0.01</v>
      </c>
      <c r="O1545" s="176" t="str">
        <f>IF(ISBLANK(INDEX('Policy Characteristics'!I:I,MATCH($C1545,'Policy Characteristics'!$C:$C,0))),"",INDEX('Policy Characteristics'!I:I,MATCH($C1545,'Policy Characteristics'!$C:$C,0)))</f>
        <v>% of potential achieved</v>
      </c>
      <c r="P1545" s="176" t="str">
        <f>IF(ISBLANK(INDEX('Policy Characteristics'!J:J,MATCH($C1545,'Policy Characteristics'!$C:$C,0))),"",INDEX('Policy Characteristics'!J:J,MATCH($C1545,'Policy Characteristics'!$C:$C,0)))</f>
        <v>**Description:** This policy reduces methane emissions from the selected industry by increasing the capture of methane that is currently being released into the atmosphere (for example, stopping leaks from wellheads, pipes, coal mines, landfills, etc.).</v>
      </c>
      <c r="Q1545" s="176" t="str">
        <f>IF(ISBLANK(INDEX('Policy Characteristics'!K:K,MATCH($C1545,'Policy Characteristics'!$C:$C,0))),"",INDEX('Policy Characteristics'!K:K,MATCH($C1545,'Policy Characteristics'!$C:$C,0)))</f>
        <v>industry-ag-main.html#methane-capture</v>
      </c>
      <c r="R1545" s="176" t="str">
        <f>IF(ISBLANK(INDEX('Policy Characteristics'!L:L,MATCH($C1545,'Policy Characteristics'!$C:$C,0))),"",INDEX('Policy Characteristics'!L:L,MATCH($C1545,'Policy Characteristics'!$C:$C,0)))</f>
        <v>methane-capture.html</v>
      </c>
    </row>
    <row r="1546" spans="1:18" x14ac:dyDescent="0.25">
      <c r="A1546" s="176" t="str">
        <f>IF(ISBLANK(INDEX('Policy Characteristics'!A:A,MATCH($C1546,'Policy Characteristics'!$C:$C,0))),"",INDEX('Policy Characteristics'!A:A,MATCH($C1546,'Policy Characteristics'!$C:$C,0)))</f>
        <v>Industry</v>
      </c>
      <c r="B1546" s="184" t="str">
        <f>IF(ISBLANK(INDEX('Policy Characteristics'!B:B,MATCH($C1546,'Policy Characteristics'!$C:$C,0))),"",INDEX('Policy Characteristics'!B:B,MATCH($C1546,'Policy Characteristics'!$C:$C,0)))</f>
        <v>Methane Destruction</v>
      </c>
      <c r="C1546" t="s">
        <v>280</v>
      </c>
      <c r="D1546" s="47" t="s">
        <v>1934</v>
      </c>
      <c r="E1546" s="47"/>
      <c r="F1546" t="s">
        <v>1898</v>
      </c>
      <c r="G1546" s="47"/>
      <c r="H1546" s="44">
        <v>1460</v>
      </c>
      <c r="I1546" s="197" t="s">
        <v>43</v>
      </c>
      <c r="J1546" s="177" t="str">
        <f>IF(ISBLANK(INDEX('Policy Characteristics'!D:D,MATCH($C1546,'Policy Characteristics'!$C:$C,0))),"",INDEX('Policy Characteristics'!D:D,MATCH($C1546,'Policy Characteristics'!$C:$C,0)))</f>
        <v>Methane Capture and Destruction</v>
      </c>
      <c r="K1546" s="176" t="str">
        <f>IF(ISBLANK(INDEX('Policy Characteristics'!E:E,MATCH($C1546,'Policy Characteristics'!$C:$C,0))),"",INDEX('Policy Characteristics'!E:E,MATCH($C1546,'Policy Characteristics'!$C:$C,0)))</f>
        <v>indst methane destruction</v>
      </c>
      <c r="L1546" s="176">
        <f>IF(ISBLANK(INDEX('Policy Characteristics'!F:F,MATCH($C1546,'Policy Characteristics'!$C:$C,0))),"",INDEX('Policy Characteristics'!F:F,MATCH($C1546,'Policy Characteristics'!$C:$C,0)))</f>
        <v>0</v>
      </c>
      <c r="M1546" s="176">
        <f>IF(ISBLANK(INDEX('Policy Characteristics'!G:G,MATCH($C1546,'Policy Characteristics'!$C:$C,0))),"",INDEX('Policy Characteristics'!G:G,MATCH($C1546,'Policy Characteristics'!$C:$C,0)))</f>
        <v>1</v>
      </c>
      <c r="N1546" s="176">
        <f>IF(ISBLANK(INDEX('Policy Characteristics'!H:H,MATCH($C1546,'Policy Characteristics'!$C:$C,0))),"",INDEX('Policy Characteristics'!H:H,MATCH($C1546,'Policy Characteristics'!$C:$C,0)))</f>
        <v>0.01</v>
      </c>
      <c r="O1546" s="176" t="str">
        <f>IF(ISBLANK(INDEX('Policy Characteristics'!I:I,MATCH($C1546,'Policy Characteristics'!$C:$C,0))),"",INDEX('Policy Characteristics'!I:I,MATCH($C1546,'Policy Characteristics'!$C:$C,0)))</f>
        <v>% of potential achieved</v>
      </c>
      <c r="P1546" s="176" t="str">
        <f>IF(ISBLANK(INDEX('Policy Characteristics'!J:J,MATCH($C1546,'Policy Characteristics'!$C:$C,0))),"",INDEX('Policy Characteristics'!J:J,MATCH($C1546,'Policy Characteristics'!$C:$C,0)))</f>
        <v xml:space="preserve">**Description:** This policy reduces methane emissions from the selected industry by increasing the burning of methane that is currently being released into the atmosphere (i.e. flaring instead of venting/leaking). The policy implements a share of the potential of methane destruction from IEA data. This potential grows over time from roughly 20 Mt in 2025 to 58 Mt in 2050. </v>
      </c>
      <c r="Q1546" s="176" t="str">
        <f>IF(ISBLANK(INDEX('Policy Characteristics'!K:K,MATCH($C1546,'Policy Characteristics'!$C:$C,0))),"",INDEX('Policy Characteristics'!K:K,MATCH($C1546,'Policy Characteristics'!$C:$C,0)))</f>
        <v>industry-ag-main.html#methane-destr</v>
      </c>
      <c r="R1546" s="176" t="str">
        <f>IF(ISBLANK(INDEX('Policy Characteristics'!L:L,MATCH($C1546,'Policy Characteristics'!$C:$C,0))),"",INDEX('Policy Characteristics'!L:L,MATCH($C1546,'Policy Characteristics'!$C:$C,0)))</f>
        <v>methane-destruction.html</v>
      </c>
    </row>
    <row r="1547" spans="1:18" x14ac:dyDescent="0.25">
      <c r="A1547" s="176" t="str">
        <f>IF(ISBLANK(INDEX('Policy Characteristics'!A:A,MATCH($C1547,'Policy Characteristics'!$C:$C,0))),"",INDEX('Policy Characteristics'!A:A,MATCH($C1547,'Policy Characteristics'!$C:$C,0)))</f>
        <v>Industry</v>
      </c>
      <c r="B1547" s="184" t="str">
        <f>IF(ISBLANK(INDEX('Policy Characteristics'!B:B,MATCH($C1547,'Policy Characteristics'!$C:$C,0))),"",INDEX('Policy Characteristics'!B:B,MATCH($C1547,'Policy Characteristics'!$C:$C,0)))</f>
        <v>Methane Destruction</v>
      </c>
      <c r="C1547" s="176" t="str">
        <f t="shared" ref="C1547:C1549" si="55">C$1546</f>
        <v>Fraction of Methane Destruction Opportunities Achieved</v>
      </c>
      <c r="D1547" s="47" t="s">
        <v>1954</v>
      </c>
      <c r="E1547" s="47"/>
      <c r="F1547" t="s">
        <v>1916</v>
      </c>
      <c r="G1547" s="47"/>
      <c r="H1547" s="44">
        <v>1461</v>
      </c>
      <c r="I1547" s="197" t="s">
        <v>43</v>
      </c>
      <c r="J1547" s="177" t="str">
        <f>IF(ISBLANK(INDEX('Policy Characteristics'!D:D,MATCH($C1547,'Policy Characteristics'!$C:$C,0))),"",INDEX('Policy Characteristics'!D:D,MATCH($C1547,'Policy Characteristics'!$C:$C,0)))</f>
        <v>Methane Capture and Destruction</v>
      </c>
      <c r="K1547" s="176" t="str">
        <f>IF(ISBLANK(INDEX('Policy Characteristics'!E:E,MATCH($C1547,'Policy Characteristics'!$C:$C,0))),"",INDEX('Policy Characteristics'!E:E,MATCH($C1547,'Policy Characteristics'!$C:$C,0)))</f>
        <v>indst methane destruction</v>
      </c>
      <c r="L1547" s="176">
        <f>IF(ISBLANK(INDEX('Policy Characteristics'!F:F,MATCH($C1547,'Policy Characteristics'!$C:$C,0))),"",INDEX('Policy Characteristics'!F:F,MATCH($C1547,'Policy Characteristics'!$C:$C,0)))</f>
        <v>0</v>
      </c>
      <c r="M1547" s="176">
        <f>IF(ISBLANK(INDEX('Policy Characteristics'!G:G,MATCH($C1547,'Policy Characteristics'!$C:$C,0))),"",INDEX('Policy Characteristics'!G:G,MATCH($C1547,'Policy Characteristics'!$C:$C,0)))</f>
        <v>1</v>
      </c>
      <c r="N1547" s="176">
        <f>IF(ISBLANK(INDEX('Policy Characteristics'!H:H,MATCH($C1547,'Policy Characteristics'!$C:$C,0))),"",INDEX('Policy Characteristics'!H:H,MATCH($C1547,'Policy Characteristics'!$C:$C,0)))</f>
        <v>0.01</v>
      </c>
      <c r="O1547" s="176" t="str">
        <f>IF(ISBLANK(INDEX('Policy Characteristics'!I:I,MATCH($C1547,'Policy Characteristics'!$C:$C,0))),"",INDEX('Policy Characteristics'!I:I,MATCH($C1547,'Policy Characteristics'!$C:$C,0)))</f>
        <v>% of potential achieved</v>
      </c>
      <c r="P1547" s="176" t="str">
        <f>IF(ISBLANK(INDEX('Policy Characteristics'!J:J,MATCH($C1547,'Policy Characteristics'!$C:$C,0))),"",INDEX('Policy Characteristics'!J:J,MATCH($C1547,'Policy Characteristics'!$C:$C,0)))</f>
        <v xml:space="preserve">**Description:** This policy reduces methane emissions from the selected industry by increasing the burning of methane that is currently being released into the atmosphere (i.e. flaring instead of venting/leaking). The policy implements a share of the potential of methane destruction from IEA data. This potential grows over time from roughly 20 Mt in 2025 to 58 Mt in 2050. </v>
      </c>
      <c r="Q1547" s="176" t="str">
        <f>IF(ISBLANK(INDEX('Policy Characteristics'!K:K,MATCH($C1547,'Policy Characteristics'!$C:$C,0))),"",INDEX('Policy Characteristics'!K:K,MATCH($C1547,'Policy Characteristics'!$C:$C,0)))</f>
        <v>industry-ag-main.html#methane-destr</v>
      </c>
      <c r="R1547" s="176" t="str">
        <f>IF(ISBLANK(INDEX('Policy Characteristics'!L:L,MATCH($C1547,'Policy Characteristics'!$C:$C,0))),"",INDEX('Policy Characteristics'!L:L,MATCH($C1547,'Policy Characteristics'!$C:$C,0)))</f>
        <v>methane-destruction.html</v>
      </c>
    </row>
    <row r="1548" spans="1:18" x14ac:dyDescent="0.25">
      <c r="A1548" s="176" t="str">
        <f>IF(ISBLANK(INDEX('Policy Characteristics'!A:A,MATCH($C1548,'Policy Characteristics'!$C:$C,0))),"",INDEX('Policy Characteristics'!A:A,MATCH($C1548,'Policy Characteristics'!$C:$C,0)))</f>
        <v>Industry</v>
      </c>
      <c r="B1548" s="184" t="str">
        <f>IF(ISBLANK(INDEX('Policy Characteristics'!B:B,MATCH($C1548,'Policy Characteristics'!$C:$C,0))),"",INDEX('Policy Characteristics'!B:B,MATCH($C1548,'Policy Characteristics'!$C:$C,0)))</f>
        <v>Methane Destruction</v>
      </c>
      <c r="C1548" s="176" t="str">
        <f t="shared" si="55"/>
        <v>Fraction of Methane Destruction Opportunities Achieved</v>
      </c>
      <c r="D1548" s="47" t="s">
        <v>1933</v>
      </c>
      <c r="E1548" s="47"/>
      <c r="F1548" t="s">
        <v>1633</v>
      </c>
      <c r="G1548" s="47"/>
      <c r="H1548" s="44">
        <v>515</v>
      </c>
      <c r="I1548" s="197" t="s">
        <v>43</v>
      </c>
      <c r="J1548" s="177" t="str">
        <f>IF(ISBLANK(INDEX('Policy Characteristics'!D:D,MATCH($C1548,'Policy Characteristics'!$C:$C,0))),"",INDEX('Policy Characteristics'!D:D,MATCH($C1548,'Policy Characteristics'!$C:$C,0)))</f>
        <v>Methane Capture and Destruction</v>
      </c>
      <c r="K1548" s="176" t="str">
        <f>IF(ISBLANK(INDEX('Policy Characteristics'!E:E,MATCH($C1548,'Policy Characteristics'!$C:$C,0))),"",INDEX('Policy Characteristics'!E:E,MATCH($C1548,'Policy Characteristics'!$C:$C,0)))</f>
        <v>indst methane destruction</v>
      </c>
      <c r="L1548" s="176">
        <f>IF(ISBLANK(INDEX('Policy Characteristics'!F:F,MATCH($C1548,'Policy Characteristics'!$C:$C,0))),"",INDEX('Policy Characteristics'!F:F,MATCH($C1548,'Policy Characteristics'!$C:$C,0)))</f>
        <v>0</v>
      </c>
      <c r="M1548" s="176">
        <f>IF(ISBLANK(INDEX('Policy Characteristics'!G:G,MATCH($C1548,'Policy Characteristics'!$C:$C,0))),"",INDEX('Policy Characteristics'!G:G,MATCH($C1548,'Policy Characteristics'!$C:$C,0)))</f>
        <v>1</v>
      </c>
      <c r="N1548" s="176">
        <f>IF(ISBLANK(INDEX('Policy Characteristics'!H:H,MATCH($C1548,'Policy Characteristics'!$C:$C,0))),"",INDEX('Policy Characteristics'!H:H,MATCH($C1548,'Policy Characteristics'!$C:$C,0)))</f>
        <v>0.01</v>
      </c>
      <c r="O1548" s="176" t="str">
        <f>IF(ISBLANK(INDEX('Policy Characteristics'!I:I,MATCH($C1548,'Policy Characteristics'!$C:$C,0))),"",INDEX('Policy Characteristics'!I:I,MATCH($C1548,'Policy Characteristics'!$C:$C,0)))</f>
        <v>% of potential achieved</v>
      </c>
      <c r="P1548" s="176" t="str">
        <f>IF(ISBLANK(INDEX('Policy Characteristics'!J:J,MATCH($C1548,'Policy Characteristics'!$C:$C,0))),"",INDEX('Policy Characteristics'!J:J,MATCH($C1548,'Policy Characteristics'!$C:$C,0)))</f>
        <v xml:space="preserve">**Description:** This policy reduces methane emissions from the selected industry by increasing the burning of methane that is currently being released into the atmosphere (i.e. flaring instead of venting/leaking). The policy implements a share of the potential of methane destruction from IEA data. This potential grows over time from roughly 20 Mt in 2025 to 58 Mt in 2050. </v>
      </c>
      <c r="Q1548" s="176" t="str">
        <f>IF(ISBLANK(INDEX('Policy Characteristics'!K:K,MATCH($C1548,'Policy Characteristics'!$C:$C,0))),"",INDEX('Policy Characteristics'!K:K,MATCH($C1548,'Policy Characteristics'!$C:$C,0)))</f>
        <v>industry-ag-main.html#methane-destr</v>
      </c>
      <c r="R1548" s="176" t="str">
        <f>IF(ISBLANK(INDEX('Policy Characteristics'!L:L,MATCH($C1548,'Policy Characteristics'!$C:$C,0))),"",INDEX('Policy Characteristics'!L:L,MATCH($C1548,'Policy Characteristics'!$C:$C,0)))</f>
        <v>methane-destruction.html</v>
      </c>
    </row>
    <row r="1549" spans="1:18" x14ac:dyDescent="0.25">
      <c r="A1549" s="176" t="str">
        <f>IF(ISBLANK(INDEX('Policy Characteristics'!A:A,MATCH($C1549,'Policy Characteristics'!$C:$C,0))),"",INDEX('Policy Characteristics'!A:A,MATCH($C1549,'Policy Characteristics'!$C:$C,0)))</f>
        <v>Industry</v>
      </c>
      <c r="B1549" s="184" t="str">
        <f>IF(ISBLANK(INDEX('Policy Characteristics'!B:B,MATCH($C1549,'Policy Characteristics'!$C:$C,0))),"",INDEX('Policy Characteristics'!B:B,MATCH($C1549,'Policy Characteristics'!$C:$C,0)))</f>
        <v>Methane Destruction</v>
      </c>
      <c r="C1549" s="176" t="str">
        <f t="shared" si="55"/>
        <v>Fraction of Methane Destruction Opportunities Achieved</v>
      </c>
      <c r="D1549" s="47" t="s">
        <v>1955</v>
      </c>
      <c r="E1549" s="47"/>
      <c r="F1549" t="s">
        <v>1958</v>
      </c>
      <c r="G1549" s="47"/>
      <c r="H1549" s="44">
        <v>516</v>
      </c>
      <c r="I1549" s="197" t="s">
        <v>43</v>
      </c>
      <c r="J1549" s="177" t="str">
        <f>IF(ISBLANK(INDEX('Policy Characteristics'!D:D,MATCH($C1549,'Policy Characteristics'!$C:$C,0))),"",INDEX('Policy Characteristics'!D:D,MATCH($C1549,'Policy Characteristics'!$C:$C,0)))</f>
        <v>Methane Capture and Destruction</v>
      </c>
      <c r="K1549" s="176" t="str">
        <f>IF(ISBLANK(INDEX('Policy Characteristics'!E:E,MATCH($C1549,'Policy Characteristics'!$C:$C,0))),"",INDEX('Policy Characteristics'!E:E,MATCH($C1549,'Policy Characteristics'!$C:$C,0)))</f>
        <v>indst methane destruction</v>
      </c>
      <c r="L1549" s="176">
        <f>IF(ISBLANK(INDEX('Policy Characteristics'!F:F,MATCH($C1549,'Policy Characteristics'!$C:$C,0))),"",INDEX('Policy Characteristics'!F:F,MATCH($C1549,'Policy Characteristics'!$C:$C,0)))</f>
        <v>0</v>
      </c>
      <c r="M1549" s="176">
        <f>IF(ISBLANK(INDEX('Policy Characteristics'!G:G,MATCH($C1549,'Policy Characteristics'!$C:$C,0))),"",INDEX('Policy Characteristics'!G:G,MATCH($C1549,'Policy Characteristics'!$C:$C,0)))</f>
        <v>1</v>
      </c>
      <c r="N1549" s="176">
        <f>IF(ISBLANK(INDEX('Policy Characteristics'!H:H,MATCH($C1549,'Policy Characteristics'!$C:$C,0))),"",INDEX('Policy Characteristics'!H:H,MATCH($C1549,'Policy Characteristics'!$C:$C,0)))</f>
        <v>0.01</v>
      </c>
      <c r="O1549" s="176" t="str">
        <f>IF(ISBLANK(INDEX('Policy Characteristics'!I:I,MATCH($C1549,'Policy Characteristics'!$C:$C,0))),"",INDEX('Policy Characteristics'!I:I,MATCH($C1549,'Policy Characteristics'!$C:$C,0)))</f>
        <v>% of potential achieved</v>
      </c>
      <c r="P1549" s="176" t="str">
        <f>IF(ISBLANK(INDEX('Policy Characteristics'!J:J,MATCH($C1549,'Policy Characteristics'!$C:$C,0))),"",INDEX('Policy Characteristics'!J:J,MATCH($C1549,'Policy Characteristics'!$C:$C,0)))</f>
        <v xml:space="preserve">**Description:** This policy reduces methane emissions from the selected industry by increasing the burning of methane that is currently being released into the atmosphere (i.e. flaring instead of venting/leaking). The policy implements a share of the potential of methane destruction from IEA data. This potential grows over time from roughly 20 Mt in 2025 to 58 Mt in 2050. </v>
      </c>
      <c r="Q1549" s="176" t="str">
        <f>IF(ISBLANK(INDEX('Policy Characteristics'!K:K,MATCH($C1549,'Policy Characteristics'!$C:$C,0))),"",INDEX('Policy Characteristics'!K:K,MATCH($C1549,'Policy Characteristics'!$C:$C,0)))</f>
        <v>industry-ag-main.html#methane-destr</v>
      </c>
      <c r="R1549" s="176" t="str">
        <f>IF(ISBLANK(INDEX('Policy Characteristics'!L:L,MATCH($C1549,'Policy Characteristics'!$C:$C,0))),"",INDEX('Policy Characteristics'!L:L,MATCH($C1549,'Policy Characteristics'!$C:$C,0)))</f>
        <v>methane-destruction.html</v>
      </c>
    </row>
    <row r="1550" spans="1:18" x14ac:dyDescent="0.25">
      <c r="A1550" s="176" t="str">
        <f>IF(ISBLANK(INDEX('Policy Characteristics'!A:A,MATCH($C1550,'Policy Characteristics'!$C:$C,0))),"",INDEX('Policy Characteristics'!A:A,MATCH($C1550,'Policy Characteristics'!$C:$C,0)))</f>
        <v>Industry</v>
      </c>
      <c r="B1550" s="184" t="str">
        <f>IF(ISBLANK(INDEX('Policy Characteristics'!B:B,MATCH($C1550,'Policy Characteristics'!$C:$C,0))),"",INDEX('Policy Characteristics'!B:B,MATCH($C1550,'Policy Characteristics'!$C:$C,0)))</f>
        <v>N2O Abatement</v>
      </c>
      <c r="C1550" s="1" t="s">
        <v>2083</v>
      </c>
      <c r="D1550" s="47"/>
      <c r="E1550" s="47"/>
      <c r="F1550"/>
      <c r="G1550" s="47"/>
      <c r="H1550" s="44">
        <v>1562</v>
      </c>
      <c r="I1550" s="197" t="s">
        <v>43</v>
      </c>
      <c r="J1550" s="177" t="str">
        <f>IF(ISBLANK(INDEX('Policy Characteristics'!D:D,MATCH($C1550,'Policy Characteristics'!$C:$C,0))),"",INDEX('Policy Characteristics'!D:D,MATCH($C1550,'Policy Characteristics'!$C:$C,0)))</f>
        <v>N2O Abatement</v>
      </c>
      <c r="K1550" s="176" t="str">
        <f>IF(ISBLANK(INDEX('Policy Characteristics'!E:E,MATCH($C1550,'Policy Characteristics'!$C:$C,0))),"",INDEX('Policy Characteristics'!E:E,MATCH($C1550,'Policy Characteristics'!$C:$C,0)))</f>
        <v>indst N2O abatement</v>
      </c>
      <c r="L1550" s="176">
        <f>IF(ISBLANK(INDEX('Policy Characteristics'!F:F,MATCH($C1550,'Policy Characteristics'!$C:$C,0))),"",INDEX('Policy Characteristics'!F:F,MATCH($C1550,'Policy Characteristics'!$C:$C,0)))</f>
        <v>0</v>
      </c>
      <c r="M1550" s="176">
        <f>IF(ISBLANK(INDEX('Policy Characteristics'!G:G,MATCH($C1550,'Policy Characteristics'!$C:$C,0))),"",INDEX('Policy Characteristics'!G:G,MATCH($C1550,'Policy Characteristics'!$C:$C,0)))</f>
        <v>1</v>
      </c>
      <c r="N1550" s="176">
        <f>IF(ISBLANK(INDEX('Policy Characteristics'!H:H,MATCH($C1550,'Policy Characteristics'!$C:$C,0))),"",INDEX('Policy Characteristics'!H:H,MATCH($C1550,'Policy Characteristics'!$C:$C,0)))</f>
        <v>0.01</v>
      </c>
      <c r="O1550" s="176" t="str">
        <f>IF(ISBLANK(INDEX('Policy Characteristics'!I:I,MATCH($C1550,'Policy Characteristics'!$C:$C,0))),"",INDEX('Policy Characteristics'!I:I,MATCH($C1550,'Policy Characteristics'!$C:$C,0)))</f>
        <v>% of potential achieved</v>
      </c>
      <c r="P1550" s="176" t="str">
        <f>IF(ISBLANK(INDEX('Policy Characteristics'!J:J,MATCH($C1550,'Policy Characteristics'!$C:$C,0))),"",INDEX('Policy Characteristics'!J:J,MATCH($C1550,'Policy Characteristics'!$C:$C,0)))</f>
        <v>**Description:** This policy reduces nitrous oxide (N2O) process emissions from the chemicals industry (primarily from the production of nitric acid and adipic acid) by destroying the N2O rather than venting it to the atmosphere.</v>
      </c>
      <c r="Q1550" s="176" t="str">
        <f>IF(ISBLANK(INDEX('Policy Characteristics'!K:K,MATCH($C1550,'Policy Characteristics'!$C:$C,0))),"",INDEX('Policy Characteristics'!K:K,MATCH($C1550,'Policy Characteristics'!$C:$C,0)))</f>
        <v/>
      </c>
      <c r="R1550" s="176" t="str">
        <f>IF(ISBLANK(INDEX('Policy Characteristics'!L:L,MATCH($C1550,'Policy Characteristics'!$C:$C,0))),"",INDEX('Policy Characteristics'!L:L,MATCH($C1550,'Policy Characteristics'!$C:$C,0)))</f>
        <v/>
      </c>
    </row>
    <row r="1551" spans="1:18" x14ac:dyDescent="0.25">
      <c r="A1551" s="176" t="str">
        <f>IF(ISBLANK(INDEX('Policy Characteristics'!A:A,MATCH($C1551,'Policy Characteristics'!$C:$C,0))),"",INDEX('Policy Characteristics'!A:A,MATCH($C1551,'Policy Characteristics'!$C:$C,0)))</f>
        <v>Industry</v>
      </c>
      <c r="B1551" s="184" t="str">
        <f>IF(ISBLANK(INDEX('Policy Characteristics'!B:B,MATCH($C1551,'Policy Characteristics'!$C:$C,0))),"",INDEX('Policy Characteristics'!B:B,MATCH($C1551,'Policy Characteristics'!$C:$C,0)))</f>
        <v>Reduce Fossil Fuel Exports</v>
      </c>
      <c r="C1551" t="s">
        <v>1369</v>
      </c>
      <c r="D1551" s="6" t="s">
        <v>441</v>
      </c>
      <c r="E1551" s="47"/>
      <c r="F1551" s="6" t="s">
        <v>438</v>
      </c>
      <c r="G1551" s="47"/>
      <c r="H1551" s="44">
        <v>451</v>
      </c>
      <c r="I1551" s="47" t="s">
        <v>43</v>
      </c>
      <c r="J1551" s="177" t="str">
        <f>IF(ISBLANK(INDEX('Policy Characteristics'!D:D,MATCH($C1551,'Policy Characteristics'!$C:$C,0))),"",INDEX('Policy Characteristics'!D:D,MATCH($C1551,'Policy Characteristics'!$C:$C,0)))</f>
        <v>Percent Reduction in Fossil Fuel Exports</v>
      </c>
      <c r="K1551" s="176" t="str">
        <f>IF(ISBLANK(INDEX('Policy Characteristics'!E:E,MATCH($C1551,'Policy Characteristics'!$C:$C,0))),"",INDEX('Policy Characteristics'!E:E,MATCH($C1551,'Policy Characteristics'!$C:$C,0)))</f>
        <v>indst reduce fossil fuel exports</v>
      </c>
      <c r="L1551" s="176">
        <f>IF(ISBLANK(INDEX('Policy Characteristics'!F:F,MATCH($C1551,'Policy Characteristics'!$C:$C,0))),"",INDEX('Policy Characteristics'!F:F,MATCH($C1551,'Policy Characteristics'!$C:$C,0)))</f>
        <v>0</v>
      </c>
      <c r="M1551" s="176">
        <f>IF(ISBLANK(INDEX('Policy Characteristics'!G:G,MATCH($C1551,'Policy Characteristics'!$C:$C,0))),"",INDEX('Policy Characteristics'!G:G,MATCH($C1551,'Policy Characteristics'!$C:$C,0)))</f>
        <v>1</v>
      </c>
      <c r="N1551" s="176">
        <f>IF(ISBLANK(INDEX('Policy Characteristics'!H:H,MATCH($C1551,'Policy Characteristics'!$C:$C,0))),"",INDEX('Policy Characteristics'!H:H,MATCH($C1551,'Policy Characteristics'!$C:$C,0)))</f>
        <v>0.01</v>
      </c>
      <c r="O1551" s="176" t="str">
        <f>IF(ISBLANK(INDEX('Policy Characteristics'!I:I,MATCH($C1551,'Policy Characteristics'!$C:$C,0))),"",INDEX('Policy Characteristics'!I:I,MATCH($C1551,'Policy Characteristics'!$C:$C,0)))</f>
        <v>% reduction in exports</v>
      </c>
      <c r="P1551" s="176" t="str">
        <f>IF(ISBLANK(INDEX('Policy Characteristics'!J:J,MATCH($C1551,'Policy Characteristics'!$C:$C,0))),"",INDEX('Policy Characteristics'!J:J,MATCH($C1551,'Policy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551" s="176" t="str">
        <f>IF(ISBLANK(INDEX('Policy Characteristics'!K:K,MATCH($C1551,'Policy Characteristics'!$C:$C,0))),"",INDEX('Policy Characteristics'!K:K,MATCH($C1551,'Policy Characteristics'!$C:$C,0)))</f>
        <v/>
      </c>
      <c r="R1551" s="176" t="str">
        <f>IF(ISBLANK(INDEX('Policy Characteristics'!L:L,MATCH($C1551,'Policy Characteristics'!$C:$C,0))),"",INDEX('Policy Characteristics'!L:L,MATCH($C1551,'Policy Characteristics'!$C:$C,0)))</f>
        <v>reduce-fuel-exports.html</v>
      </c>
    </row>
    <row r="1552" spans="1:18" x14ac:dyDescent="0.25">
      <c r="A1552" s="176" t="str">
        <f>IF(ISBLANK(INDEX('Policy Characteristics'!A:A,MATCH($C1552,'Policy Characteristics'!$C:$C,0))),"",INDEX('Policy Characteristics'!A:A,MATCH($C1552,'Policy Characteristics'!$C:$C,0)))</f>
        <v>Industry</v>
      </c>
      <c r="B1552" s="184" t="str">
        <f>IF(ISBLANK(INDEX('Policy Characteristics'!B:B,MATCH($C1552,'Policy Characteristics'!$C:$C,0))),"",INDEX('Policy Characteristics'!B:B,MATCH($C1552,'Policy Characteristics'!$C:$C,0)))</f>
        <v>Reduce Fossil Fuel Exports</v>
      </c>
      <c r="C1552" s="176" t="str">
        <f t="shared" ref="C1552:C1559" si="56">C$1551</f>
        <v>Percent Reduction in Fossil Fuel Exports</v>
      </c>
      <c r="D1552" s="6" t="s">
        <v>46</v>
      </c>
      <c r="E1552" s="47"/>
      <c r="F1552" s="6" t="s">
        <v>86</v>
      </c>
      <c r="G1552" s="47"/>
      <c r="H1552" s="44">
        <v>452</v>
      </c>
      <c r="I1552" s="47" t="s">
        <v>43</v>
      </c>
      <c r="J1552" s="177" t="str">
        <f>IF(ISBLANK(INDEX('Policy Characteristics'!D:D,MATCH($C1552,'Policy Characteristics'!$C:$C,0))),"",INDEX('Policy Characteristics'!D:D,MATCH($C1552,'Policy Characteristics'!$C:$C,0)))</f>
        <v>Percent Reduction in Fossil Fuel Exports</v>
      </c>
      <c r="K1552" s="176" t="str">
        <f>IF(ISBLANK(INDEX('Policy Characteristics'!E:E,MATCH($C1552,'Policy Characteristics'!$C:$C,0))),"",INDEX('Policy Characteristics'!E:E,MATCH($C1552,'Policy Characteristics'!$C:$C,0)))</f>
        <v>indst reduce fossil fuel exports</v>
      </c>
      <c r="L1552" s="176">
        <f>IF(ISBLANK(INDEX('Policy Characteristics'!F:F,MATCH($C1552,'Policy Characteristics'!$C:$C,0))),"",INDEX('Policy Characteristics'!F:F,MATCH($C1552,'Policy Characteristics'!$C:$C,0)))</f>
        <v>0</v>
      </c>
      <c r="M1552" s="176">
        <f>IF(ISBLANK(INDEX('Policy Characteristics'!G:G,MATCH($C1552,'Policy Characteristics'!$C:$C,0))),"",INDEX('Policy Characteristics'!G:G,MATCH($C1552,'Policy Characteristics'!$C:$C,0)))</f>
        <v>1</v>
      </c>
      <c r="N1552" s="176">
        <f>IF(ISBLANK(INDEX('Policy Characteristics'!H:H,MATCH($C1552,'Policy Characteristics'!$C:$C,0))),"",INDEX('Policy Characteristics'!H:H,MATCH($C1552,'Policy Characteristics'!$C:$C,0)))</f>
        <v>0.01</v>
      </c>
      <c r="O1552" s="176" t="str">
        <f>IF(ISBLANK(INDEX('Policy Characteristics'!I:I,MATCH($C1552,'Policy Characteristics'!$C:$C,0))),"",INDEX('Policy Characteristics'!I:I,MATCH($C1552,'Policy Characteristics'!$C:$C,0)))</f>
        <v>% reduction in exports</v>
      </c>
      <c r="P1552" s="176" t="str">
        <f>IF(ISBLANK(INDEX('Policy Characteristics'!J:J,MATCH($C1552,'Policy Characteristics'!$C:$C,0))),"",INDEX('Policy Characteristics'!J:J,MATCH($C1552,'Policy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552" s="176" t="str">
        <f>IF(ISBLANK(INDEX('Policy Characteristics'!K:K,MATCH($C1552,'Policy Characteristics'!$C:$C,0))),"",INDEX('Policy Characteristics'!K:K,MATCH($C1552,'Policy Characteristics'!$C:$C,0)))</f>
        <v/>
      </c>
      <c r="R1552" s="176" t="str">
        <f>IF(ISBLANK(INDEX('Policy Characteristics'!L:L,MATCH($C1552,'Policy Characteristics'!$C:$C,0))),"",INDEX('Policy Characteristics'!L:L,MATCH($C1552,'Policy Characteristics'!$C:$C,0)))</f>
        <v>reduce-fuel-exports.html</v>
      </c>
    </row>
    <row r="1553" spans="1:18" x14ac:dyDescent="0.25">
      <c r="A1553" s="176" t="str">
        <f>IF(ISBLANK(INDEX('Policy Characteristics'!A:A,MATCH($C1553,'Policy Characteristics'!$C:$C,0))),"",INDEX('Policy Characteristics'!A:A,MATCH($C1553,'Policy Characteristics'!$C:$C,0)))</f>
        <v>Industry</v>
      </c>
      <c r="B1553" s="184" t="str">
        <f>IF(ISBLANK(INDEX('Policy Characteristics'!B:B,MATCH($C1553,'Policy Characteristics'!$C:$C,0))),"",INDEX('Policy Characteristics'!B:B,MATCH($C1553,'Policy Characteristics'!$C:$C,0)))</f>
        <v>Reduce Fossil Fuel Exports</v>
      </c>
      <c r="C1553" s="176" t="str">
        <f t="shared" si="56"/>
        <v>Percent Reduction in Fossil Fuel Exports</v>
      </c>
      <c r="D1553" s="6" t="s">
        <v>53</v>
      </c>
      <c r="E1553" s="47"/>
      <c r="F1553" s="6" t="s">
        <v>94</v>
      </c>
      <c r="G1553" s="47"/>
      <c r="H1553" s="44">
        <v>453</v>
      </c>
      <c r="I1553" s="47" t="s">
        <v>43</v>
      </c>
      <c r="J1553" s="177" t="str">
        <f>IF(ISBLANK(INDEX('Policy Characteristics'!D:D,MATCH($C1553,'Policy Characteristics'!$C:$C,0))),"",INDEX('Policy Characteristics'!D:D,MATCH($C1553,'Policy Characteristics'!$C:$C,0)))</f>
        <v>Percent Reduction in Fossil Fuel Exports</v>
      </c>
      <c r="K1553" s="176" t="str">
        <f>IF(ISBLANK(INDEX('Policy Characteristics'!E:E,MATCH($C1553,'Policy Characteristics'!$C:$C,0))),"",INDEX('Policy Characteristics'!E:E,MATCH($C1553,'Policy Characteristics'!$C:$C,0)))</f>
        <v>indst reduce fossil fuel exports</v>
      </c>
      <c r="L1553" s="176">
        <f>IF(ISBLANK(INDEX('Policy Characteristics'!F:F,MATCH($C1553,'Policy Characteristics'!$C:$C,0))),"",INDEX('Policy Characteristics'!F:F,MATCH($C1553,'Policy Characteristics'!$C:$C,0)))</f>
        <v>0</v>
      </c>
      <c r="M1553" s="176">
        <f>IF(ISBLANK(INDEX('Policy Characteristics'!G:G,MATCH($C1553,'Policy Characteristics'!$C:$C,0))),"",INDEX('Policy Characteristics'!G:G,MATCH($C1553,'Policy Characteristics'!$C:$C,0)))</f>
        <v>1</v>
      </c>
      <c r="N1553" s="176">
        <f>IF(ISBLANK(INDEX('Policy Characteristics'!H:H,MATCH($C1553,'Policy Characteristics'!$C:$C,0))),"",INDEX('Policy Characteristics'!H:H,MATCH($C1553,'Policy Characteristics'!$C:$C,0)))</f>
        <v>0.01</v>
      </c>
      <c r="O1553" s="176" t="str">
        <f>IF(ISBLANK(INDEX('Policy Characteristics'!I:I,MATCH($C1553,'Policy Characteristics'!$C:$C,0))),"",INDEX('Policy Characteristics'!I:I,MATCH($C1553,'Policy Characteristics'!$C:$C,0)))</f>
        <v>% reduction in exports</v>
      </c>
      <c r="P1553" s="176" t="str">
        <f>IF(ISBLANK(INDEX('Policy Characteristics'!J:J,MATCH($C1553,'Policy Characteristics'!$C:$C,0))),"",INDEX('Policy Characteristics'!J:J,MATCH($C1553,'Policy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553" s="176" t="str">
        <f>IF(ISBLANK(INDEX('Policy Characteristics'!K:K,MATCH($C1553,'Policy Characteristics'!$C:$C,0))),"",INDEX('Policy Characteristics'!K:K,MATCH($C1553,'Policy Characteristics'!$C:$C,0)))</f>
        <v/>
      </c>
      <c r="R1553" s="176" t="str">
        <f>IF(ISBLANK(INDEX('Policy Characteristics'!L:L,MATCH($C1553,'Policy Characteristics'!$C:$C,0))),"",INDEX('Policy Characteristics'!L:L,MATCH($C1553,'Policy Characteristics'!$C:$C,0)))</f>
        <v>reduce-fuel-exports.html</v>
      </c>
    </row>
    <row r="1554" spans="1:18" x14ac:dyDescent="0.25">
      <c r="A1554" s="176" t="str">
        <f>IF(ISBLANK(INDEX('Policy Characteristics'!A:A,MATCH($C1554,'Policy Characteristics'!$C:$C,0))),"",INDEX('Policy Characteristics'!A:A,MATCH($C1554,'Policy Characteristics'!$C:$C,0)))</f>
        <v>Industry</v>
      </c>
      <c r="B1554" s="184" t="str">
        <f>IF(ISBLANK(INDEX('Policy Characteristics'!B:B,MATCH($C1554,'Policy Characteristics'!$C:$C,0))),"",INDEX('Policy Characteristics'!B:B,MATCH($C1554,'Policy Characteristics'!$C:$C,0)))</f>
        <v>Reduce Fossil Fuel Exports</v>
      </c>
      <c r="C1554" s="176" t="str">
        <f t="shared" si="56"/>
        <v>Percent Reduction in Fossil Fuel Exports</v>
      </c>
      <c r="D1554" s="6" t="s">
        <v>54</v>
      </c>
      <c r="E1554" s="47"/>
      <c r="F1554" s="6" t="s">
        <v>95</v>
      </c>
      <c r="G1554" s="47"/>
      <c r="H1554" s="44">
        <v>454</v>
      </c>
      <c r="I1554" s="47" t="s">
        <v>43</v>
      </c>
      <c r="J1554" s="177" t="str">
        <f>IF(ISBLANK(INDEX('Policy Characteristics'!D:D,MATCH($C1554,'Policy Characteristics'!$C:$C,0))),"",INDEX('Policy Characteristics'!D:D,MATCH($C1554,'Policy Characteristics'!$C:$C,0)))</f>
        <v>Percent Reduction in Fossil Fuel Exports</v>
      </c>
      <c r="K1554" s="176" t="str">
        <f>IF(ISBLANK(INDEX('Policy Characteristics'!E:E,MATCH($C1554,'Policy Characteristics'!$C:$C,0))),"",INDEX('Policy Characteristics'!E:E,MATCH($C1554,'Policy Characteristics'!$C:$C,0)))</f>
        <v>indst reduce fossil fuel exports</v>
      </c>
      <c r="L1554" s="176">
        <f>IF(ISBLANK(INDEX('Policy Characteristics'!F:F,MATCH($C1554,'Policy Characteristics'!$C:$C,0))),"",INDEX('Policy Characteristics'!F:F,MATCH($C1554,'Policy Characteristics'!$C:$C,0)))</f>
        <v>0</v>
      </c>
      <c r="M1554" s="176">
        <f>IF(ISBLANK(INDEX('Policy Characteristics'!G:G,MATCH($C1554,'Policy Characteristics'!$C:$C,0))),"",INDEX('Policy Characteristics'!G:G,MATCH($C1554,'Policy Characteristics'!$C:$C,0)))</f>
        <v>1</v>
      </c>
      <c r="N1554" s="176">
        <f>IF(ISBLANK(INDEX('Policy Characteristics'!H:H,MATCH($C1554,'Policy Characteristics'!$C:$C,0))),"",INDEX('Policy Characteristics'!H:H,MATCH($C1554,'Policy Characteristics'!$C:$C,0)))</f>
        <v>0.01</v>
      </c>
      <c r="O1554" s="176" t="str">
        <f>IF(ISBLANK(INDEX('Policy Characteristics'!I:I,MATCH($C1554,'Policy Characteristics'!$C:$C,0))),"",INDEX('Policy Characteristics'!I:I,MATCH($C1554,'Policy Characteristics'!$C:$C,0)))</f>
        <v>% reduction in exports</v>
      </c>
      <c r="P1554" s="176" t="str">
        <f>IF(ISBLANK(INDEX('Policy Characteristics'!J:J,MATCH($C1554,'Policy Characteristics'!$C:$C,0))),"",INDEX('Policy Characteristics'!J:J,MATCH($C1554,'Policy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554" s="176" t="str">
        <f>IF(ISBLANK(INDEX('Policy Characteristics'!K:K,MATCH($C1554,'Policy Characteristics'!$C:$C,0))),"",INDEX('Policy Characteristics'!K:K,MATCH($C1554,'Policy Characteristics'!$C:$C,0)))</f>
        <v/>
      </c>
      <c r="R1554" s="176" t="str">
        <f>IF(ISBLANK(INDEX('Policy Characteristics'!L:L,MATCH($C1554,'Policy Characteristics'!$C:$C,0))),"",INDEX('Policy Characteristics'!L:L,MATCH($C1554,'Policy Characteristics'!$C:$C,0)))</f>
        <v>reduce-fuel-exports.html</v>
      </c>
    </row>
    <row r="1555" spans="1:18" x14ac:dyDescent="0.25">
      <c r="A1555" s="176" t="str">
        <f>IF(ISBLANK(INDEX('Policy Characteristics'!A:A,MATCH($C1555,'Policy Characteristics'!$C:$C,0))),"",INDEX('Policy Characteristics'!A:A,MATCH($C1555,'Policy Characteristics'!$C:$C,0)))</f>
        <v>Industry</v>
      </c>
      <c r="B1555" s="184" t="str">
        <f>IF(ISBLANK(INDEX('Policy Characteristics'!B:B,MATCH($C1555,'Policy Characteristics'!$C:$C,0))),"",INDEX('Policy Characteristics'!B:B,MATCH($C1555,'Policy Characteristics'!$C:$C,0)))</f>
        <v>Reduce Fossil Fuel Exports</v>
      </c>
      <c r="C1555" s="176" t="str">
        <f t="shared" si="56"/>
        <v>Percent Reduction in Fossil Fuel Exports</v>
      </c>
      <c r="D1555" s="6" t="s">
        <v>1352</v>
      </c>
      <c r="E1555" s="47"/>
      <c r="F1555" s="6" t="s">
        <v>1353</v>
      </c>
      <c r="G1555" s="47"/>
      <c r="H1555" s="44">
        <v>455</v>
      </c>
      <c r="I1555" s="47" t="s">
        <v>43</v>
      </c>
      <c r="J1555" s="177" t="str">
        <f>IF(ISBLANK(INDEX('Policy Characteristics'!D:D,MATCH($C1555,'Policy Characteristics'!$C:$C,0))),"",INDEX('Policy Characteristics'!D:D,MATCH($C1555,'Policy Characteristics'!$C:$C,0)))</f>
        <v>Percent Reduction in Fossil Fuel Exports</v>
      </c>
      <c r="K1555" s="176" t="str">
        <f>IF(ISBLANK(INDEX('Policy Characteristics'!E:E,MATCH($C1555,'Policy Characteristics'!$C:$C,0))),"",INDEX('Policy Characteristics'!E:E,MATCH($C1555,'Policy Characteristics'!$C:$C,0)))</f>
        <v>indst reduce fossil fuel exports</v>
      </c>
      <c r="L1555" s="176">
        <f>IF(ISBLANK(INDEX('Policy Characteristics'!F:F,MATCH($C1555,'Policy Characteristics'!$C:$C,0))),"",INDEX('Policy Characteristics'!F:F,MATCH($C1555,'Policy Characteristics'!$C:$C,0)))</f>
        <v>0</v>
      </c>
      <c r="M1555" s="176">
        <f>IF(ISBLANK(INDEX('Policy Characteristics'!G:G,MATCH($C1555,'Policy Characteristics'!$C:$C,0))),"",INDEX('Policy Characteristics'!G:G,MATCH($C1555,'Policy Characteristics'!$C:$C,0)))</f>
        <v>1</v>
      </c>
      <c r="N1555" s="176">
        <f>IF(ISBLANK(INDEX('Policy Characteristics'!H:H,MATCH($C1555,'Policy Characteristics'!$C:$C,0))),"",INDEX('Policy Characteristics'!H:H,MATCH($C1555,'Policy Characteristics'!$C:$C,0)))</f>
        <v>0.01</v>
      </c>
      <c r="O1555" s="176" t="str">
        <f>IF(ISBLANK(INDEX('Policy Characteristics'!I:I,MATCH($C1555,'Policy Characteristics'!$C:$C,0))),"",INDEX('Policy Characteristics'!I:I,MATCH($C1555,'Policy Characteristics'!$C:$C,0)))</f>
        <v>% reduction in exports</v>
      </c>
      <c r="P1555" s="176" t="str">
        <f>IF(ISBLANK(INDEX('Policy Characteristics'!J:J,MATCH($C1555,'Policy Characteristics'!$C:$C,0))),"",INDEX('Policy Characteristics'!J:J,MATCH($C1555,'Policy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555" s="176" t="str">
        <f>IF(ISBLANK(INDEX('Policy Characteristics'!K:K,MATCH($C1555,'Policy Characteristics'!$C:$C,0))),"",INDEX('Policy Characteristics'!K:K,MATCH($C1555,'Policy Characteristics'!$C:$C,0)))</f>
        <v/>
      </c>
      <c r="R1555" s="176" t="str">
        <f>IF(ISBLANK(INDEX('Policy Characteristics'!L:L,MATCH($C1555,'Policy Characteristics'!$C:$C,0))),"",INDEX('Policy Characteristics'!L:L,MATCH($C1555,'Policy Characteristics'!$C:$C,0)))</f>
        <v>reduce-fuel-exports.html</v>
      </c>
    </row>
    <row r="1556" spans="1:18" x14ac:dyDescent="0.25">
      <c r="A1556" s="176" t="str">
        <f>IF(ISBLANK(INDEX('Policy Characteristics'!A:A,MATCH($C1556,'Policy Characteristics'!$C:$C,0))),"",INDEX('Policy Characteristics'!A:A,MATCH($C1556,'Policy Characteristics'!$C:$C,0)))</f>
        <v>Industry</v>
      </c>
      <c r="B1556" s="184" t="str">
        <f>IF(ISBLANK(INDEX('Policy Characteristics'!B:B,MATCH($C1556,'Policy Characteristics'!$C:$C,0))),"",INDEX('Policy Characteristics'!B:B,MATCH($C1556,'Policy Characteristics'!$C:$C,0)))</f>
        <v>Reduce Fossil Fuel Exports</v>
      </c>
      <c r="C1556" s="176" t="str">
        <f t="shared" si="56"/>
        <v>Percent Reduction in Fossil Fuel Exports</v>
      </c>
      <c r="D1556" s="6" t="s">
        <v>434</v>
      </c>
      <c r="E1556" s="47"/>
      <c r="F1556" s="6" t="s">
        <v>435</v>
      </c>
      <c r="G1556" s="47"/>
      <c r="H1556" s="44">
        <v>456</v>
      </c>
      <c r="I1556" s="198" t="s">
        <v>44</v>
      </c>
      <c r="J1556" s="177" t="str">
        <f>IF(ISBLANK(INDEX('Policy Characteristics'!D:D,MATCH($C1556,'Policy Characteristics'!$C:$C,0))),"",INDEX('Policy Characteristics'!D:D,MATCH($C1556,'Policy Characteristics'!$C:$C,0)))</f>
        <v>Percent Reduction in Fossil Fuel Exports</v>
      </c>
      <c r="K1556" s="176" t="str">
        <f>IF(ISBLANK(INDEX('Policy Characteristics'!E:E,MATCH($C1556,'Policy Characteristics'!$C:$C,0))),"",INDEX('Policy Characteristics'!E:E,MATCH($C1556,'Policy Characteristics'!$C:$C,0)))</f>
        <v>indst reduce fossil fuel exports</v>
      </c>
      <c r="L1556" s="176">
        <f>IF(ISBLANK(INDEX('Policy Characteristics'!F:F,MATCH($C1556,'Policy Characteristics'!$C:$C,0))),"",INDEX('Policy Characteristics'!F:F,MATCH($C1556,'Policy Characteristics'!$C:$C,0)))</f>
        <v>0</v>
      </c>
      <c r="M1556" s="176">
        <f>IF(ISBLANK(INDEX('Policy Characteristics'!G:G,MATCH($C1556,'Policy Characteristics'!$C:$C,0))),"",INDEX('Policy Characteristics'!G:G,MATCH($C1556,'Policy Characteristics'!$C:$C,0)))</f>
        <v>1</v>
      </c>
      <c r="N1556" s="176">
        <f>IF(ISBLANK(INDEX('Policy Characteristics'!H:H,MATCH($C1556,'Policy Characteristics'!$C:$C,0))),"",INDEX('Policy Characteristics'!H:H,MATCH($C1556,'Policy Characteristics'!$C:$C,0)))</f>
        <v>0.01</v>
      </c>
      <c r="O1556" s="176" t="str">
        <f>IF(ISBLANK(INDEX('Policy Characteristics'!I:I,MATCH($C1556,'Policy Characteristics'!$C:$C,0))),"",INDEX('Policy Characteristics'!I:I,MATCH($C1556,'Policy Characteristics'!$C:$C,0)))</f>
        <v>% reduction in exports</v>
      </c>
      <c r="P1556" s="176" t="str">
        <f>IF(ISBLANK(INDEX('Policy Characteristics'!J:J,MATCH($C1556,'Policy Characteristics'!$C:$C,0))),"",INDEX('Policy Characteristics'!J:J,MATCH($C1556,'Policy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556" s="176" t="str">
        <f>IF(ISBLANK(INDEX('Policy Characteristics'!K:K,MATCH($C1556,'Policy Characteristics'!$C:$C,0))),"",INDEX('Policy Characteristics'!K:K,MATCH($C1556,'Policy Characteristics'!$C:$C,0)))</f>
        <v/>
      </c>
      <c r="R1556" s="176" t="str">
        <f>IF(ISBLANK(INDEX('Policy Characteristics'!L:L,MATCH($C1556,'Policy Characteristics'!$C:$C,0))),"",INDEX('Policy Characteristics'!L:L,MATCH($C1556,'Policy Characteristics'!$C:$C,0)))</f>
        <v>reduce-fuel-exports.html</v>
      </c>
    </row>
    <row r="1557" spans="1:18" x14ac:dyDescent="0.25">
      <c r="A1557" s="176" t="str">
        <f>IF(ISBLANK(INDEX('Policy Characteristics'!A:A,MATCH($C1557,'Policy Characteristics'!$C:$C,0))),"",INDEX('Policy Characteristics'!A:A,MATCH($C1557,'Policy Characteristics'!$C:$C,0)))</f>
        <v>Industry</v>
      </c>
      <c r="B1557" s="184" t="str">
        <f>IF(ISBLANK(INDEX('Policy Characteristics'!B:B,MATCH($C1557,'Policy Characteristics'!$C:$C,0))),"",INDEX('Policy Characteristics'!B:B,MATCH($C1557,'Policy Characteristics'!$C:$C,0)))</f>
        <v>Reduce Fossil Fuel Exports</v>
      </c>
      <c r="C1557" s="176" t="str">
        <f t="shared" si="56"/>
        <v>Percent Reduction in Fossil Fuel Exports</v>
      </c>
      <c r="D1557" s="6" t="s">
        <v>1344</v>
      </c>
      <c r="E1557" s="47"/>
      <c r="F1557" s="6" t="s">
        <v>1348</v>
      </c>
      <c r="G1557" s="47"/>
      <c r="H1557" s="44">
        <v>457</v>
      </c>
      <c r="I1557" s="47" t="s">
        <v>43</v>
      </c>
      <c r="J1557" s="177" t="str">
        <f>IF(ISBLANK(INDEX('Policy Characteristics'!D:D,MATCH($C1557,'Policy Characteristics'!$C:$C,0))),"",INDEX('Policy Characteristics'!D:D,MATCH($C1557,'Policy Characteristics'!$C:$C,0)))</f>
        <v>Percent Reduction in Fossil Fuel Exports</v>
      </c>
      <c r="K1557" s="176" t="str">
        <f>IF(ISBLANK(INDEX('Policy Characteristics'!E:E,MATCH($C1557,'Policy Characteristics'!$C:$C,0))),"",INDEX('Policy Characteristics'!E:E,MATCH($C1557,'Policy Characteristics'!$C:$C,0)))</f>
        <v>indst reduce fossil fuel exports</v>
      </c>
      <c r="L1557" s="176">
        <f>IF(ISBLANK(INDEX('Policy Characteristics'!F:F,MATCH($C1557,'Policy Characteristics'!$C:$C,0))),"",INDEX('Policy Characteristics'!F:F,MATCH($C1557,'Policy Characteristics'!$C:$C,0)))</f>
        <v>0</v>
      </c>
      <c r="M1557" s="176">
        <f>IF(ISBLANK(INDEX('Policy Characteristics'!G:G,MATCH($C1557,'Policy Characteristics'!$C:$C,0))),"",INDEX('Policy Characteristics'!G:G,MATCH($C1557,'Policy Characteristics'!$C:$C,0)))</f>
        <v>1</v>
      </c>
      <c r="N1557" s="176">
        <f>IF(ISBLANK(INDEX('Policy Characteristics'!H:H,MATCH($C1557,'Policy Characteristics'!$C:$C,0))),"",INDEX('Policy Characteristics'!H:H,MATCH($C1557,'Policy Characteristics'!$C:$C,0)))</f>
        <v>0.01</v>
      </c>
      <c r="O1557" s="176" t="str">
        <f>IF(ISBLANK(INDEX('Policy Characteristics'!I:I,MATCH($C1557,'Policy Characteristics'!$C:$C,0))),"",INDEX('Policy Characteristics'!I:I,MATCH($C1557,'Policy Characteristics'!$C:$C,0)))</f>
        <v>% reduction in exports</v>
      </c>
      <c r="P1557" s="176" t="str">
        <f>IF(ISBLANK(INDEX('Policy Characteristics'!J:J,MATCH($C1557,'Policy Characteristics'!$C:$C,0))),"",INDEX('Policy Characteristics'!J:J,MATCH($C1557,'Policy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557" s="176" t="str">
        <f>IF(ISBLANK(INDEX('Policy Characteristics'!K:K,MATCH($C1557,'Policy Characteristics'!$C:$C,0))),"",INDEX('Policy Characteristics'!K:K,MATCH($C1557,'Policy Characteristics'!$C:$C,0)))</f>
        <v/>
      </c>
      <c r="R1557" s="176" t="str">
        <f>IF(ISBLANK(INDEX('Policy Characteristics'!L:L,MATCH($C1557,'Policy Characteristics'!$C:$C,0))),"",INDEX('Policy Characteristics'!L:L,MATCH($C1557,'Policy Characteristics'!$C:$C,0)))</f>
        <v>reduce-fuel-exports.html</v>
      </c>
    </row>
    <row r="1558" spans="1:18" x14ac:dyDescent="0.25">
      <c r="A1558" s="176" t="str">
        <f>IF(ISBLANK(INDEX('Policy Characteristics'!A:A,MATCH($C1558,'Policy Characteristics'!$C:$C,0))),"",INDEX('Policy Characteristics'!A:A,MATCH($C1558,'Policy Characteristics'!$C:$C,0)))</f>
        <v>Industry</v>
      </c>
      <c r="B1558" s="184" t="str">
        <f>IF(ISBLANK(INDEX('Policy Characteristics'!B:B,MATCH($C1558,'Policy Characteristics'!$C:$C,0))),"",INDEX('Policy Characteristics'!B:B,MATCH($C1558,'Policy Characteristics'!$C:$C,0)))</f>
        <v>Reduce Fossil Fuel Exports</v>
      </c>
      <c r="C1558" s="176" t="str">
        <f t="shared" si="56"/>
        <v>Percent Reduction in Fossil Fuel Exports</v>
      </c>
      <c r="D1558" s="6" t="s">
        <v>1354</v>
      </c>
      <c r="E1558" s="47"/>
      <c r="F1558" s="6" t="s">
        <v>1355</v>
      </c>
      <c r="G1558" s="47"/>
      <c r="H1558" s="44">
        <v>458</v>
      </c>
      <c r="I1558" s="47" t="s">
        <v>43</v>
      </c>
      <c r="J1558" s="177" t="str">
        <f>IF(ISBLANK(INDEX('Policy Characteristics'!D:D,MATCH($C1558,'Policy Characteristics'!$C:$C,0))),"",INDEX('Policy Characteristics'!D:D,MATCH($C1558,'Policy Characteristics'!$C:$C,0)))</f>
        <v>Percent Reduction in Fossil Fuel Exports</v>
      </c>
      <c r="K1558" s="176" t="str">
        <f>IF(ISBLANK(INDEX('Policy Characteristics'!E:E,MATCH($C1558,'Policy Characteristics'!$C:$C,0))),"",INDEX('Policy Characteristics'!E:E,MATCH($C1558,'Policy Characteristics'!$C:$C,0)))</f>
        <v>indst reduce fossil fuel exports</v>
      </c>
      <c r="L1558" s="176">
        <f>IF(ISBLANK(INDEX('Policy Characteristics'!F:F,MATCH($C1558,'Policy Characteristics'!$C:$C,0))),"",INDEX('Policy Characteristics'!F:F,MATCH($C1558,'Policy Characteristics'!$C:$C,0)))</f>
        <v>0</v>
      </c>
      <c r="M1558" s="176">
        <f>IF(ISBLANK(INDEX('Policy Characteristics'!G:G,MATCH($C1558,'Policy Characteristics'!$C:$C,0))),"",INDEX('Policy Characteristics'!G:G,MATCH($C1558,'Policy Characteristics'!$C:$C,0)))</f>
        <v>1</v>
      </c>
      <c r="N1558" s="176">
        <f>IF(ISBLANK(INDEX('Policy Characteristics'!H:H,MATCH($C1558,'Policy Characteristics'!$C:$C,0))),"",INDEX('Policy Characteristics'!H:H,MATCH($C1558,'Policy Characteristics'!$C:$C,0)))</f>
        <v>0.01</v>
      </c>
      <c r="O1558" s="176" t="str">
        <f>IF(ISBLANK(INDEX('Policy Characteristics'!I:I,MATCH($C1558,'Policy Characteristics'!$C:$C,0))),"",INDEX('Policy Characteristics'!I:I,MATCH($C1558,'Policy Characteristics'!$C:$C,0)))</f>
        <v>% reduction in exports</v>
      </c>
      <c r="P1558" s="176" t="str">
        <f>IF(ISBLANK(INDEX('Policy Characteristics'!J:J,MATCH($C1558,'Policy Characteristics'!$C:$C,0))),"",INDEX('Policy Characteristics'!J:J,MATCH($C1558,'Policy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558" s="176" t="str">
        <f>IF(ISBLANK(INDEX('Policy Characteristics'!K:K,MATCH($C1558,'Policy Characteristics'!$C:$C,0))),"",INDEX('Policy Characteristics'!K:K,MATCH($C1558,'Policy Characteristics'!$C:$C,0)))</f>
        <v/>
      </c>
      <c r="R1558" s="176" t="str">
        <f>IF(ISBLANK(INDEX('Policy Characteristics'!L:L,MATCH($C1558,'Policy Characteristics'!$C:$C,0))),"",INDEX('Policy Characteristics'!L:L,MATCH($C1558,'Policy Characteristics'!$C:$C,0)))</f>
        <v>reduce-fuel-exports.html</v>
      </c>
    </row>
    <row r="1559" spans="1:18" x14ac:dyDescent="0.25">
      <c r="A1559" s="176" t="str">
        <f>IF(ISBLANK(INDEX('Policy Characteristics'!A:A,MATCH($C1559,'Policy Characteristics'!$C:$C,0))),"",INDEX('Policy Characteristics'!A:A,MATCH($C1559,'Policy Characteristics'!$C:$C,0)))</f>
        <v>Industry</v>
      </c>
      <c r="B1559" s="184" t="str">
        <f>IF(ISBLANK(INDEX('Policy Characteristics'!B:B,MATCH($C1559,'Policy Characteristics'!$C:$C,0))),"",INDEX('Policy Characteristics'!B:B,MATCH($C1559,'Policy Characteristics'!$C:$C,0)))</f>
        <v>Reduce Fossil Fuel Exports</v>
      </c>
      <c r="C1559" s="176" t="str">
        <f t="shared" si="56"/>
        <v>Percent Reduction in Fossil Fuel Exports</v>
      </c>
      <c r="D1559" s="6" t="s">
        <v>1345</v>
      </c>
      <c r="E1559" s="47"/>
      <c r="F1559" s="6" t="s">
        <v>1349</v>
      </c>
      <c r="G1559" s="47"/>
      <c r="H1559" s="44">
        <v>459</v>
      </c>
      <c r="I1559" s="47" t="s">
        <v>43</v>
      </c>
      <c r="J1559" s="177" t="str">
        <f>IF(ISBLANK(INDEX('Policy Characteristics'!D:D,MATCH($C1559,'Policy Characteristics'!$C:$C,0))),"",INDEX('Policy Characteristics'!D:D,MATCH($C1559,'Policy Characteristics'!$C:$C,0)))</f>
        <v>Percent Reduction in Fossil Fuel Exports</v>
      </c>
      <c r="K1559" s="176" t="str">
        <f>IF(ISBLANK(INDEX('Policy Characteristics'!E:E,MATCH($C1559,'Policy Characteristics'!$C:$C,0))),"",INDEX('Policy Characteristics'!E:E,MATCH($C1559,'Policy Characteristics'!$C:$C,0)))</f>
        <v>indst reduce fossil fuel exports</v>
      </c>
      <c r="L1559" s="176">
        <f>IF(ISBLANK(INDEX('Policy Characteristics'!F:F,MATCH($C1559,'Policy Characteristics'!$C:$C,0))),"",INDEX('Policy Characteristics'!F:F,MATCH($C1559,'Policy Characteristics'!$C:$C,0)))</f>
        <v>0</v>
      </c>
      <c r="M1559" s="176">
        <f>IF(ISBLANK(INDEX('Policy Characteristics'!G:G,MATCH($C1559,'Policy Characteristics'!$C:$C,0))),"",INDEX('Policy Characteristics'!G:G,MATCH($C1559,'Policy Characteristics'!$C:$C,0)))</f>
        <v>1</v>
      </c>
      <c r="N1559" s="176">
        <f>IF(ISBLANK(INDEX('Policy Characteristics'!H:H,MATCH($C1559,'Policy Characteristics'!$C:$C,0))),"",INDEX('Policy Characteristics'!H:H,MATCH($C1559,'Policy Characteristics'!$C:$C,0)))</f>
        <v>0.01</v>
      </c>
      <c r="O1559" s="176" t="str">
        <f>IF(ISBLANK(INDEX('Policy Characteristics'!I:I,MATCH($C1559,'Policy Characteristics'!$C:$C,0))),"",INDEX('Policy Characteristics'!I:I,MATCH($C1559,'Policy Characteristics'!$C:$C,0)))</f>
        <v>% reduction in exports</v>
      </c>
      <c r="P1559" s="176" t="str">
        <f>IF(ISBLANK(INDEX('Policy Characteristics'!J:J,MATCH($C1559,'Policy Characteristics'!$C:$C,0))),"",INDEX('Policy Characteristics'!J:J,MATCH($C1559,'Policy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559" s="176" t="str">
        <f>IF(ISBLANK(INDEX('Policy Characteristics'!K:K,MATCH($C1559,'Policy Characteristics'!$C:$C,0))),"",INDEX('Policy Characteristics'!K:K,MATCH($C1559,'Policy Characteristics'!$C:$C,0)))</f>
        <v/>
      </c>
      <c r="R1559" s="176" t="str">
        <f>IF(ISBLANK(INDEX('Policy Characteristics'!L:L,MATCH($C1559,'Policy Characteristics'!$C:$C,0))),"",INDEX('Policy Characteristics'!L:L,MATCH($C1559,'Policy Characteristics'!$C:$C,0)))</f>
        <v>reduce-fuel-exports.html</v>
      </c>
    </row>
    <row r="1560" spans="1:18" s="2" customFormat="1" x14ac:dyDescent="0.25">
      <c r="A1560" s="176" t="str">
        <f>IF(ISBLANK(INDEX('Policy Characteristics'!A:A,MATCH($C1560,'Policy Characteristics'!$C:$C,0))),"",INDEX('Policy Characteristics'!A:A,MATCH($C1560,'Policy Characteristics'!$C:$C,0)))</f>
        <v>Industry</v>
      </c>
      <c r="B1560" s="184" t="str">
        <f>IF(ISBLANK(INDEX('Policy Characteristics'!B:B,MATCH($C1560,'Policy Characteristics'!$C:$C,0))),"",INDEX('Policy Characteristics'!B:B,MATCH($C1560,'Policy Characteristics'!$C:$C,0)))</f>
        <v>Shift Hydrogen Production to Electrolysis</v>
      </c>
      <c r="C1560" s="191" t="s">
        <v>1357</v>
      </c>
      <c r="D1560" s="6"/>
      <c r="E1560" s="6"/>
      <c r="F1560" s="6"/>
      <c r="G1560" s="6"/>
      <c r="H1560" s="44">
        <v>450</v>
      </c>
      <c r="I1560" s="198" t="s">
        <v>43</v>
      </c>
      <c r="J1560" s="177" t="str">
        <f>IF(ISBLANK(INDEX('Policy Characteristics'!D:D,MATCH($C1560,'Policy Characteristics'!$C:$C,0))),"",INDEX('Policy Characteristics'!D:D,MATCH($C1560,'Policy Characteristics'!$C:$C,0)))</f>
        <v>Hydrogen Electrolysis</v>
      </c>
      <c r="K1560" s="176" t="str">
        <f>IF(ISBLANK(INDEX('Policy Characteristics'!E:E,MATCH($C1560,'Policy Characteristics'!$C:$C,0))),"",INDEX('Policy Characteristics'!E:E,MATCH($C1560,'Policy Characteristics'!$C:$C,0)))</f>
        <v>hydgn shift production pathways</v>
      </c>
      <c r="L1560" s="176">
        <f>IF(ISBLANK(INDEX('Policy Characteristics'!F:F,MATCH($C1560,'Policy Characteristics'!$C:$C,0))),"",INDEX('Policy Characteristics'!F:F,MATCH($C1560,'Policy Characteristics'!$C:$C,0)))</f>
        <v>0</v>
      </c>
      <c r="M1560" s="176">
        <f>IF(ISBLANK(INDEX('Policy Characteristics'!G:G,MATCH($C1560,'Policy Characteristics'!$C:$C,0))),"",INDEX('Policy Characteristics'!G:G,MATCH($C1560,'Policy Characteristics'!$C:$C,0)))</f>
        <v>1</v>
      </c>
      <c r="N1560" s="176">
        <f>IF(ISBLANK(INDEX('Policy Characteristics'!H:H,MATCH($C1560,'Policy Characteristics'!$C:$C,0))),"",INDEX('Policy Characteristics'!H:H,MATCH($C1560,'Policy Characteristics'!$C:$C,0)))</f>
        <v>0.01</v>
      </c>
      <c r="O1560" s="176" t="str">
        <f>IF(ISBLANK(INDEX('Policy Characteristics'!I:I,MATCH($C1560,'Policy Characteristics'!$C:$C,0))),"",INDEX('Policy Characteristics'!I:I,MATCH($C1560,'Policy Characteristics'!$C:$C,0)))</f>
        <v>% of hydrogen production</v>
      </c>
      <c r="P1560" s="176" t="str">
        <f>IF(ISBLANK(INDEX('Policy Characteristics'!J:J,MATCH($C1560,'Policy Characteristics'!$C:$C,0))),"",INDEX('Policy Characteristics'!J:J,MATCH($C1560,'Policy Characteristics'!$C:$C,0)))</f>
        <v xml:space="preserve">**Description:** This policy causes a percentage of merchant hydrogen (i.e. hydrogen produced for sale, not hydrogen produced and consumed on-site within a facility) to be produced via electrolysis rather than via other production pathways. // **Guidance for setting values:** Today, in the European Union, roughly 100% of hydrogen is produced via steam reforming of natural gas and 0% is produced via electrolysis.  This share is projected to change up to 17% in the BAU case. // The Renewable Energy Directive's RFNBO target will require at least 42 and 60 percent of non-byproduct industrial hydrogen production to come from renewable fuels of non-biological origin in 2030 and 2035, respectively. </v>
      </c>
      <c r="Q1560" s="176" t="str">
        <f>IF(ISBLANK(INDEX('Policy Characteristics'!K:K,MATCH($C1560,'Policy Characteristics'!$C:$C,0))),"",INDEX('Policy Characteristics'!K:K,MATCH($C1560,'Policy Characteristics'!$C:$C,0)))</f>
        <v/>
      </c>
      <c r="R1560" s="176" t="str">
        <f>IF(ISBLANK(INDEX('Policy Characteristics'!L:L,MATCH($C1560,'Policy Characteristics'!$C:$C,0))),"",INDEX('Policy Characteristics'!L:L,MATCH($C1560,'Policy Characteristics'!$C:$C,0)))</f>
        <v>switch-hydrogen-production-pathway.html</v>
      </c>
    </row>
    <row r="1561" spans="1:18" x14ac:dyDescent="0.25">
      <c r="A1561" s="176" t="str">
        <f>IF(ISBLANK(INDEX('Policy Characteristics'!A:A,MATCH($C1561,'Policy Characteristics'!$C:$C,0))),"",INDEX('Policy Characteristics'!A:A,MATCH($C1561,'Policy Characteristics'!$C:$C,0)))</f>
        <v>Agriculture, Land Use, and Forestry</v>
      </c>
      <c r="B1561" s="184" t="str">
        <f>IF(ISBLANK(INDEX('Policy Characteristics'!B:B,MATCH($C1561,'Policy Characteristics'!$C:$C,0))),"",INDEX('Policy Characteristics'!B:B,MATCH($C1561,'Policy Characteristics'!$C:$C,0)))</f>
        <v>Afforestation and Reforestation</v>
      </c>
      <c r="C1561" t="s">
        <v>422</v>
      </c>
      <c r="D1561" s="47"/>
      <c r="E1561" s="47"/>
      <c r="F1561" s="47"/>
      <c r="G1561" s="47"/>
      <c r="H1561" s="44">
        <v>60</v>
      </c>
      <c r="I1561" s="197" t="s">
        <v>43</v>
      </c>
      <c r="J1561" s="177" t="str">
        <f>IF(ISBLANK(INDEX('Policy Characteristics'!D:D,MATCH($C1561,'Policy Characteristics'!$C:$C,0))),"",INDEX('Policy Characteristics'!D:D,MATCH($C1561,'Policy Characteristics'!$C:$C,0)))</f>
        <v>Afforestation and Reforestation</v>
      </c>
      <c r="K1561" s="176" t="str">
        <f>IF(ISBLANK(INDEX('Policy Characteristics'!E:E,MATCH($C1561,'Policy Characteristics'!$C:$C,0))),"",INDEX('Policy Characteristics'!E:E,MATCH($C1561,'Policy Characteristics'!$C:$C,0)))</f>
        <v>land afforestation and reforestation</v>
      </c>
      <c r="L1561" s="176">
        <f>IF(ISBLANK(INDEX('Policy Characteristics'!F:F,MATCH($C1561,'Policy Characteristics'!$C:$C,0))),"",INDEX('Policy Characteristics'!F:F,MATCH($C1561,'Policy Characteristics'!$C:$C,0)))</f>
        <v>0</v>
      </c>
      <c r="M1561" s="176">
        <f>IF(ISBLANK(INDEX('Policy Characteristics'!G:G,MATCH($C1561,'Policy Characteristics'!$C:$C,0))),"",INDEX('Policy Characteristics'!G:G,MATCH($C1561,'Policy Characteristics'!$C:$C,0)))</f>
        <v>1</v>
      </c>
      <c r="N1561" s="176">
        <f>IF(ISBLANK(INDEX('Policy Characteristics'!H:H,MATCH($C1561,'Policy Characteristics'!$C:$C,0))),"",INDEX('Policy Characteristics'!H:H,MATCH($C1561,'Policy Characteristics'!$C:$C,0)))</f>
        <v>0.01</v>
      </c>
      <c r="O1561" s="176" t="str">
        <f>IF(ISBLANK(INDEX('Policy Characteristics'!I:I,MATCH($C1561,'Policy Characteristics'!$C:$C,0))),"",INDEX('Policy Characteristics'!I:I,MATCH($C1561,'Policy Characteristics'!$C:$C,0)))</f>
        <v>% of potential achieved</v>
      </c>
      <c r="P1561" s="176" t="str">
        <f>IF(ISBLANK(INDEX('Policy Characteristics'!J:J,MATCH($C1561,'Policy Characteristics'!$C:$C,0))),"",INDEX('Policy Characteristics'!J:J,MATCH($C1561,'Policy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v>
      </c>
      <c r="Q1561" s="176" t="str">
        <f>IF(ISBLANK(INDEX('Policy Characteristics'!K:K,MATCH($C1561,'Policy Characteristics'!$C:$C,0))),"",INDEX('Policy Characteristics'!K:K,MATCH($C1561,'Policy Characteristics'!$C:$C,0)))</f>
        <v>lulucf.html#aff-ref</v>
      </c>
      <c r="R1561" s="176" t="str">
        <f>IF(ISBLANK(INDEX('Policy Characteristics'!L:L,MATCH($C1561,'Policy Characteristics'!$C:$C,0))),"",INDEX('Policy Characteristics'!L:L,MATCH($C1561,'Policy Characteristics'!$C:$C,0)))</f>
        <v>afforestation-and-reforestation.html</v>
      </c>
    </row>
    <row r="1562" spans="1:18" x14ac:dyDescent="0.25">
      <c r="A1562" s="176" t="str">
        <f>IF(ISBLANK(INDEX('Policy Characteristics'!A:A,MATCH($C1562,'Policy Characteristics'!$C:$C,0))),"",INDEX('Policy Characteristics'!A:A,MATCH($C1562,'Policy Characteristics'!$C:$C,0)))</f>
        <v>Agriculture, Land Use, and Forestry</v>
      </c>
      <c r="B1562" s="184" t="str">
        <f>IF(ISBLANK(INDEX('Policy Characteristics'!B:B,MATCH($C1562,'Policy Characteristics'!$C:$C,0))),"",INDEX('Policy Characteristics'!B:B,MATCH($C1562,'Policy Characteristics'!$C:$C,0)))</f>
        <v>Avoid Deforestation</v>
      </c>
      <c r="C1562" t="s">
        <v>429</v>
      </c>
      <c r="D1562" s="47"/>
      <c r="E1562" s="47"/>
      <c r="F1562" s="47"/>
      <c r="G1562" s="47"/>
      <c r="H1562" s="44">
        <v>705</v>
      </c>
      <c r="I1562" s="198" t="s">
        <v>43</v>
      </c>
      <c r="J1562" s="177" t="str">
        <f>IF(ISBLANK(INDEX('Policy Characteristics'!D:D,MATCH($C1562,'Policy Characteristics'!$C:$C,0))),"",INDEX('Policy Characteristics'!D:D,MATCH($C1562,'Policy Characteristics'!$C:$C,0)))</f>
        <v>Avoid Deforestation</v>
      </c>
      <c r="K1562" s="176" t="str">
        <f>IF(ISBLANK(INDEX('Policy Characteristics'!E:E,MATCH($C1562,'Policy Characteristics'!$C:$C,0))),"",INDEX('Policy Characteristics'!E:E,MATCH($C1562,'Policy Characteristics'!$C:$C,0)))</f>
        <v>land avoid deforestation</v>
      </c>
      <c r="L1562" s="176">
        <f>IF(ISBLANK(INDEX('Policy Characteristics'!F:F,MATCH($C1562,'Policy Characteristics'!$C:$C,0))),"",INDEX('Policy Characteristics'!F:F,MATCH($C1562,'Policy Characteristics'!$C:$C,0)))</f>
        <v>0</v>
      </c>
      <c r="M1562" s="176">
        <f>IF(ISBLANK(INDEX('Policy Characteristics'!G:G,MATCH($C1562,'Policy Characteristics'!$C:$C,0))),"",INDEX('Policy Characteristics'!G:G,MATCH($C1562,'Policy Characteristics'!$C:$C,0)))</f>
        <v>1</v>
      </c>
      <c r="N1562" s="176">
        <f>IF(ISBLANK(INDEX('Policy Characteristics'!H:H,MATCH($C1562,'Policy Characteristics'!$C:$C,0))),"",INDEX('Policy Characteristics'!H:H,MATCH($C1562,'Policy Characteristics'!$C:$C,0)))</f>
        <v>0.01</v>
      </c>
      <c r="O1562" s="176" t="str">
        <f>IF(ISBLANK(INDEX('Policy Characteristics'!I:I,MATCH($C1562,'Policy Characteristics'!$C:$C,0))),"",INDEX('Policy Characteristics'!I:I,MATCH($C1562,'Policy Characteristics'!$C:$C,0)))</f>
        <v>% of potential achieved</v>
      </c>
      <c r="P1562" s="176" t="str">
        <f>IF(ISBLANK(INDEX('Policy Characteristics'!J:J,MATCH($C1562,'Policy Characteristics'!$C:$C,0))),"",INDEX('Policy Characteristics'!J:J,MATCH($C1562,'Policy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v>
      </c>
      <c r="Q1562" s="176" t="str">
        <f>IF(ISBLANK(INDEX('Policy Characteristics'!K:K,MATCH($C1562,'Policy Characteristics'!$C:$C,0))),"",INDEX('Policy Characteristics'!K:K,MATCH($C1562,'Policy Characteristics'!$C:$C,0)))</f>
        <v>lulucf.html#avoid-def</v>
      </c>
      <c r="R1562" s="176" t="str">
        <f>IF(ISBLANK(INDEX('Policy Characteristics'!L:L,MATCH($C1562,'Policy Characteristics'!$C:$C,0))),"",INDEX('Policy Characteristics'!L:L,MATCH($C1562,'Policy Characteristics'!$C:$C,0)))</f>
        <v>avoid-deforestation.html</v>
      </c>
    </row>
    <row r="1563" spans="1:18" x14ac:dyDescent="0.25">
      <c r="A1563" s="176" t="str">
        <f>IF(ISBLANK(INDEX('Policy Characteristics'!A:A,MATCH($C1563,'Policy Characteristics'!$C:$C,0))),"",INDEX('Policy Characteristics'!A:A,MATCH($C1563,'Policy Characteristics'!$C:$C,0)))</f>
        <v>Agriculture, Land Use, and Forestry</v>
      </c>
      <c r="B1563" s="184" t="str">
        <f>IF(ISBLANK(INDEX('Policy Characteristics'!B:B,MATCH($C1563,'Policy Characteristics'!$C:$C,0))),"",INDEX('Policy Characteristics'!B:B,MATCH($C1563,'Policy Characteristics'!$C:$C,0)))</f>
        <v>Grassland Restoration and Avoided Conversion</v>
      </c>
      <c r="C1563" t="s">
        <v>426</v>
      </c>
      <c r="D1563" s="47"/>
      <c r="E1563" s="47"/>
      <c r="F1563" s="47"/>
      <c r="G1563" s="47"/>
      <c r="H1563" s="44">
        <v>177</v>
      </c>
      <c r="I1563" s="198" t="s">
        <v>43</v>
      </c>
      <c r="J1563" s="177" t="str">
        <f>IF(ISBLANK(INDEX('Policy Characteristics'!D:D,MATCH($C1563,'Policy Characteristics'!$C:$C,0))),"",INDEX('Policy Characteristics'!D:D,MATCH($C1563,'Policy Characteristics'!$C:$C,0)))</f>
        <v>Grassland Restoration and Avoided Conversion</v>
      </c>
      <c r="K1563" s="176" t="str">
        <f>IF(ISBLANK(INDEX('Policy Characteristics'!E:E,MATCH($C1563,'Policy Characteristics'!$C:$C,0))),"",INDEX('Policy Characteristics'!E:E,MATCH($C1563,'Policy Characteristics'!$C:$C,0)))</f>
        <v>land forest restoration</v>
      </c>
      <c r="L1563" s="176">
        <f>IF(ISBLANK(INDEX('Policy Characteristics'!F:F,MATCH($C1563,'Policy Characteristics'!$C:$C,0))),"",INDEX('Policy Characteristics'!F:F,MATCH($C1563,'Policy Characteristics'!$C:$C,0)))</f>
        <v>0</v>
      </c>
      <c r="M1563" s="176">
        <f>IF(ISBLANK(INDEX('Policy Characteristics'!G:G,MATCH($C1563,'Policy Characteristics'!$C:$C,0))),"",INDEX('Policy Characteristics'!G:G,MATCH($C1563,'Policy Characteristics'!$C:$C,0)))</f>
        <v>1</v>
      </c>
      <c r="N1563" s="176">
        <f>IF(ISBLANK(INDEX('Policy Characteristics'!H:H,MATCH($C1563,'Policy Characteristics'!$C:$C,0))),"",INDEX('Policy Characteristics'!H:H,MATCH($C1563,'Policy Characteristics'!$C:$C,0)))</f>
        <v>0.01</v>
      </c>
      <c r="O1563" s="176" t="str">
        <f>IF(ISBLANK(INDEX('Policy Characteristics'!I:I,MATCH($C1563,'Policy Characteristics'!$C:$C,0))),"",INDEX('Policy Characteristics'!I:I,MATCH($C1563,'Policy Characteristics'!$C:$C,0)))</f>
        <v>% of potential achieved</v>
      </c>
      <c r="P1563" s="176" t="str">
        <f>IF(ISBLANK(INDEX('Policy Characteristics'!J:J,MATCH($C1563,'Policy Characteristics'!$C:$C,0))),"",INDEX('Policy Characteristics'!J:J,MATCH($C1563,'Policy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563" s="176" t="str">
        <f>IF(ISBLANK(INDEX('Policy Characteristics'!K:K,MATCH($C1563,'Policy Characteristics'!$C:$C,0))),"",INDEX('Policy Characteristics'!K:K,MATCH($C1563,'Policy Characteristics'!$C:$C,0)))</f>
        <v/>
      </c>
      <c r="R1563" s="176" t="str">
        <f>IF(ISBLANK(INDEX('Policy Characteristics'!L:L,MATCH($C1563,'Policy Characteristics'!$C:$C,0))),"",INDEX('Policy Characteristics'!L:L,MATCH($C1563,'Policy Characteristics'!$C:$C,0)))</f>
        <v>forest-restoration.html</v>
      </c>
    </row>
    <row r="1564" spans="1:18" x14ac:dyDescent="0.25">
      <c r="A1564" s="176" t="str">
        <f>IF(ISBLANK(INDEX('Policy Characteristics'!A:A,MATCH($C1564,'Policy Characteristics'!$C:$C,0))),"",INDEX('Policy Characteristics'!A:A,MATCH($C1564,'Policy Characteristics'!$C:$C,0)))</f>
        <v>Agriculture, Land Use, and Forestry</v>
      </c>
      <c r="B1564" s="184" t="str">
        <f>IF(ISBLANK(INDEX('Policy Characteristics'!B:B,MATCH($C1564,'Policy Characteristics'!$C:$C,0))),"",INDEX('Policy Characteristics'!B:B,MATCH($C1564,'Policy Characteristics'!$C:$C,0)))</f>
        <v>Forest Set-Asides</v>
      </c>
      <c r="C1564" t="s">
        <v>423</v>
      </c>
      <c r="D1564" s="47"/>
      <c r="E1564" s="47"/>
      <c r="F1564" s="47"/>
      <c r="G1564" s="47"/>
      <c r="H1564" s="44">
        <v>61</v>
      </c>
      <c r="I1564" s="197" t="s">
        <v>43</v>
      </c>
      <c r="J1564" s="177" t="str">
        <f>IF(ISBLANK(INDEX('Policy Characteristics'!D:D,MATCH($C1564,'Policy Characteristics'!$C:$C,0))),"",INDEX('Policy Characteristics'!D:D,MATCH($C1564,'Policy Characteristics'!$C:$C,0)))</f>
        <v>Forest Set-Asides</v>
      </c>
      <c r="K1564" s="176" t="str">
        <f>IF(ISBLANK(INDEX('Policy Characteristics'!E:E,MATCH($C1564,'Policy Characteristics'!$C:$C,0))),"",INDEX('Policy Characteristics'!E:E,MATCH($C1564,'Policy Characteristics'!$C:$C,0)))</f>
        <v>land forest set asides</v>
      </c>
      <c r="L1564" s="176">
        <f>IF(ISBLANK(INDEX('Policy Characteristics'!F:F,MATCH($C1564,'Policy Characteristics'!$C:$C,0))),"",INDEX('Policy Characteristics'!F:F,MATCH($C1564,'Policy Characteristics'!$C:$C,0)))</f>
        <v>0</v>
      </c>
      <c r="M1564" s="176">
        <f>IF(ISBLANK(INDEX('Policy Characteristics'!G:G,MATCH($C1564,'Policy Characteristics'!$C:$C,0))),"",INDEX('Policy Characteristics'!G:G,MATCH($C1564,'Policy Characteristics'!$C:$C,0)))</f>
        <v>1</v>
      </c>
      <c r="N1564" s="176">
        <f>IF(ISBLANK(INDEX('Policy Characteristics'!H:H,MATCH($C1564,'Policy Characteristics'!$C:$C,0))),"",INDEX('Policy Characteristics'!H:H,MATCH($C1564,'Policy Characteristics'!$C:$C,0)))</f>
        <v>0.01</v>
      </c>
      <c r="O1564" s="176" t="str">
        <f>IF(ISBLANK(INDEX('Policy Characteristics'!I:I,MATCH($C1564,'Policy Characteristics'!$C:$C,0))),"",INDEX('Policy Characteristics'!I:I,MATCH($C1564,'Policy Characteristics'!$C:$C,0)))</f>
        <v>% of potential achieved</v>
      </c>
      <c r="P1564" s="176" t="str">
        <f>IF(ISBLANK(INDEX('Policy Characteristics'!J:J,MATCH($C1564,'Policy Characteristics'!$C:$C,0))),"",INDEX('Policy Characteristics'!J:J,MATCH($C1564,'Policy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564" s="176" t="str">
        <f>IF(ISBLANK(INDEX('Policy Characteristics'!K:K,MATCH($C1564,'Policy Characteristics'!$C:$C,0))),"",INDEX('Policy Characteristics'!K:K,MATCH($C1564,'Policy Characteristics'!$C:$C,0)))</f>
        <v>lulucf.html#set-asides</v>
      </c>
      <c r="R1564" s="176" t="str">
        <f>IF(ISBLANK(INDEX('Policy Characteristics'!L:L,MATCH($C1564,'Policy Characteristics'!$C:$C,0))),"",INDEX('Policy Characteristics'!L:L,MATCH($C1564,'Policy Characteristics'!$C:$C,0)))</f>
        <v>forest-set-asides.html</v>
      </c>
    </row>
    <row r="1565" spans="1:18" x14ac:dyDescent="0.25">
      <c r="A1565" s="176" t="str">
        <f>IF(ISBLANK(INDEX('Policy Characteristics'!A:A,MATCH($C1565,'Policy Characteristics'!$C:$C,0))),"",INDEX('Policy Characteristics'!A:A,MATCH($C1565,'Policy Characteristics'!$C:$C,0)))</f>
        <v>Agriculture, Land Use, and Forestry</v>
      </c>
      <c r="B1565" s="184" t="str">
        <f>IF(ISBLANK(INDEX('Policy Characteristics'!B:B,MATCH($C1565,'Policy Characteristics'!$C:$C,0))),"",INDEX('Policy Characteristics'!B:B,MATCH($C1565,'Policy Characteristics'!$C:$C,0)))</f>
        <v>Cropland and Rice Measures</v>
      </c>
      <c r="C1565" t="s">
        <v>1645</v>
      </c>
      <c r="D1565" s="47"/>
      <c r="E1565" s="47"/>
      <c r="F1565" s="47"/>
      <c r="G1565" s="47"/>
      <c r="H1565" s="44">
        <v>62</v>
      </c>
      <c r="I1565" s="197" t="s">
        <v>43</v>
      </c>
      <c r="J1565" s="177" t="str">
        <f>IF(ISBLANK(INDEX('Policy Characteristics'!D:D,MATCH($C1565,'Policy Characteristics'!$C:$C,0))),"",INDEX('Policy Characteristics'!D:D,MATCH($C1565,'Policy Characteristics'!$C:$C,0)))</f>
        <v>Cropland and Rice Measures</v>
      </c>
      <c r="K1565" s="176" t="str">
        <f>IF(ISBLANK(INDEX('Policy Characteristics'!E:E,MATCH($C1565,'Policy Characteristics'!$C:$C,0))),"",INDEX('Policy Characteristics'!E:E,MATCH($C1565,'Policy Characteristics'!$C:$C,0)))</f>
        <v>indst cropland and rice measures</v>
      </c>
      <c r="L1565" s="176">
        <f>IF(ISBLANK(INDEX('Policy Characteristics'!F:F,MATCH($C1565,'Policy Characteristics'!$C:$C,0))),"",INDEX('Policy Characteristics'!F:F,MATCH($C1565,'Policy Characteristics'!$C:$C,0)))</f>
        <v>0</v>
      </c>
      <c r="M1565" s="176">
        <f>IF(ISBLANK(INDEX('Policy Characteristics'!G:G,MATCH($C1565,'Policy Characteristics'!$C:$C,0))),"",INDEX('Policy Characteristics'!G:G,MATCH($C1565,'Policy Characteristics'!$C:$C,0)))</f>
        <v>1</v>
      </c>
      <c r="N1565" s="176">
        <f>IF(ISBLANK(INDEX('Policy Characteristics'!H:H,MATCH($C1565,'Policy Characteristics'!$C:$C,0))),"",INDEX('Policy Characteristics'!H:H,MATCH($C1565,'Policy Characteristics'!$C:$C,0)))</f>
        <v>0.01</v>
      </c>
      <c r="O1565" s="176" t="str">
        <f>IF(ISBLANK(INDEX('Policy Characteristics'!I:I,MATCH($C1565,'Policy Characteristics'!$C:$C,0))),"",INDEX('Policy Characteristics'!I:I,MATCH($C1565,'Policy Characteristics'!$C:$C,0)))</f>
        <v>% of potential achieved</v>
      </c>
      <c r="P1565" s="176" t="str">
        <f>IF(ISBLANK(INDEX('Policy Characteristics'!J:J,MATCH($C1565,'Policy Characteristics'!$C:$C,0))),"",INDEX('Policy Characteristics'!J:J,MATCH($C1565,'Policy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565" s="176" t="str">
        <f>IF(ISBLANK(INDEX('Policy Characteristics'!K:K,MATCH($C1565,'Policy Characteristics'!$C:$C,0))),"",INDEX('Policy Characteristics'!K:K,MATCH($C1565,'Policy Characteristics'!$C:$C,0)))</f>
        <v>industry-ag-main.html#cropland</v>
      </c>
      <c r="R1565" s="176" t="str">
        <f>IF(ISBLANK(INDEX('Policy Characteristics'!L:L,MATCH($C1565,'Policy Characteristics'!$C:$C,0))),"",INDEX('Policy Characteristics'!L:L,MATCH($C1565,'Policy Characteristics'!$C:$C,0)))</f>
        <v>cropland-management.html</v>
      </c>
    </row>
    <row r="1566" spans="1:18" x14ac:dyDescent="0.25">
      <c r="A1566" s="176" t="str">
        <f>IF(ISBLANK(INDEX('Policy Characteristics'!A:A,MATCH($C1566,'Policy Characteristics'!$C:$C,0))),"",INDEX('Policy Characteristics'!A:A,MATCH($C1566,'Policy Characteristics'!$C:$C,0)))</f>
        <v>Agriculture, Land Use, and Forestry</v>
      </c>
      <c r="B1566" s="184" t="str">
        <f>IF(ISBLANK(INDEX('Policy Characteristics'!B:B,MATCH($C1566,'Policy Characteristics'!$C:$C,0))),"",INDEX('Policy Characteristics'!B:B,MATCH($C1566,'Policy Characteristics'!$C:$C,0)))</f>
        <v>Improved Soil Measures</v>
      </c>
      <c r="C1566" t="s">
        <v>2164</v>
      </c>
      <c r="D1566" s="47"/>
      <c r="E1566" s="47"/>
      <c r="F1566" s="47"/>
      <c r="G1566" s="47"/>
      <c r="H1566" s="44">
        <v>1654</v>
      </c>
      <c r="I1566" s="197" t="s">
        <v>43</v>
      </c>
      <c r="J1566" s="177" t="str">
        <f>IF(ISBLANK(INDEX('Policy Characteristics'!D:D,MATCH($C1566,'Policy Characteristics'!$C:$C,0))),"",INDEX('Policy Characteristics'!D:D,MATCH($C1566,'Policy Characteristics'!$C:$C,0)))</f>
        <v>Improved Soil Measures</v>
      </c>
      <c r="K1566" s="176" t="str">
        <f>IF(ISBLANK(INDEX('Policy Characteristics'!E:E,MATCH($C1566,'Policy Characteristics'!$C:$C,0))),"",INDEX('Policy Characteristics'!E:E,MATCH($C1566,'Policy Characteristics'!$C:$C,0)))</f>
        <v>indst tillage</v>
      </c>
      <c r="L1566" s="176">
        <f>IF(ISBLANK(INDEX('Policy Characteristics'!F:F,MATCH($C1566,'Policy Characteristics'!$C:$C,0))),"",INDEX('Policy Characteristics'!F:F,MATCH($C1566,'Policy Characteristics'!$C:$C,0)))</f>
        <v>0</v>
      </c>
      <c r="M1566" s="176">
        <f>IF(ISBLANK(INDEX('Policy Characteristics'!G:G,MATCH($C1566,'Policy Characteristics'!$C:$C,0))),"",INDEX('Policy Characteristics'!G:G,MATCH($C1566,'Policy Characteristics'!$C:$C,0)))</f>
        <v>1</v>
      </c>
      <c r="N1566" s="176">
        <f>IF(ISBLANK(INDEX('Policy Characteristics'!H:H,MATCH($C1566,'Policy Characteristics'!$C:$C,0))),"",INDEX('Policy Characteristics'!H:H,MATCH($C1566,'Policy Characteristics'!$C:$C,0)))</f>
        <v>0.01</v>
      </c>
      <c r="O1566" s="176" t="str">
        <f>IF(ISBLANK(INDEX('Policy Characteristics'!I:I,MATCH($C1566,'Policy Characteristics'!$C:$C,0))),"",INDEX('Policy Characteristics'!I:I,MATCH($C1566,'Policy Characteristics'!$C:$C,0)))</f>
        <v>% of potential achieved</v>
      </c>
      <c r="P1566" s="176" t="str">
        <f>IF(ISBLANK(INDEX('Policy Characteristics'!J:J,MATCH($C1566,'Policy Characteristics'!$C:$C,0))),"",INDEX('Policy Characteristics'!J:J,MATCH($C1566,'Policy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566" s="176" t="str">
        <f>IF(ISBLANK(INDEX('Policy Characteristics'!K:K,MATCH($C1566,'Policy Characteristics'!$C:$C,0))),"",INDEX('Policy Characteristics'!K:K,MATCH($C1566,'Policy Characteristics'!$C:$C,0)))</f>
        <v/>
      </c>
      <c r="R1566" s="176" t="str">
        <f>IF(ISBLANK(INDEX('Policy Characteristics'!L:L,MATCH($C1566,'Policy Characteristics'!$C:$C,0))),"",INDEX('Policy Characteristics'!L:L,MATCH($C1566,'Policy Characteristics'!$C:$C,0)))</f>
        <v/>
      </c>
    </row>
    <row r="1567" spans="1:18" x14ac:dyDescent="0.25">
      <c r="A1567" s="176" t="str">
        <f>IF(ISBLANK(INDEX('Policy Characteristics'!A:A,MATCH($C1567,'Policy Characteristics'!$C:$C,0))),"",INDEX('Policy Characteristics'!A:A,MATCH($C1567,'Policy Characteristics'!$C:$C,0)))</f>
        <v>Agriculture, Land Use, and Forestry</v>
      </c>
      <c r="B1567" s="184" t="str">
        <f>IF(ISBLANK(INDEX('Policy Characteristics'!B:B,MATCH($C1567,'Policy Characteristics'!$C:$C,0))),"",INDEX('Policy Characteristics'!B:B,MATCH($C1567,'Policy Characteristics'!$C:$C,0)))</f>
        <v>Improved Forest Management</v>
      </c>
      <c r="C1567" t="s">
        <v>424</v>
      </c>
      <c r="D1567" s="47"/>
      <c r="E1567" s="47"/>
      <c r="F1567" s="47"/>
      <c r="G1567" s="47"/>
      <c r="H1567" s="44">
        <v>63</v>
      </c>
      <c r="I1567" s="197" t="s">
        <v>43</v>
      </c>
      <c r="J1567" s="177" t="str">
        <f>IF(ISBLANK(INDEX('Policy Characteristics'!D:D,MATCH($C1567,'Policy Characteristics'!$C:$C,0))),"",INDEX('Policy Characteristics'!D:D,MATCH($C1567,'Policy Characteristics'!$C:$C,0)))</f>
        <v>Improved Forest Management</v>
      </c>
      <c r="K1567" s="176" t="str">
        <f>IF(ISBLANK(INDEX('Policy Characteristics'!E:E,MATCH($C1567,'Policy Characteristics'!$C:$C,0))),"",INDEX('Policy Characteristics'!E:E,MATCH($C1567,'Policy Characteristics'!$C:$C,0)))</f>
        <v>land forest management</v>
      </c>
      <c r="L1567" s="176">
        <f>IF(ISBLANK(INDEX('Policy Characteristics'!F:F,MATCH($C1567,'Policy Characteristics'!$C:$C,0))),"",INDEX('Policy Characteristics'!F:F,MATCH($C1567,'Policy Characteristics'!$C:$C,0)))</f>
        <v>0</v>
      </c>
      <c r="M1567" s="176">
        <f>IF(ISBLANK(INDEX('Policy Characteristics'!G:G,MATCH($C1567,'Policy Characteristics'!$C:$C,0))),"",INDEX('Policy Characteristics'!G:G,MATCH($C1567,'Policy Characteristics'!$C:$C,0)))</f>
        <v>1</v>
      </c>
      <c r="N1567" s="176">
        <f>IF(ISBLANK(INDEX('Policy Characteristics'!H:H,MATCH($C1567,'Policy Characteristics'!$C:$C,0))),"",INDEX('Policy Characteristics'!H:H,MATCH($C1567,'Policy Characteristics'!$C:$C,0)))</f>
        <v>0.01</v>
      </c>
      <c r="O1567" s="176" t="str">
        <f>IF(ISBLANK(INDEX('Policy Characteristics'!I:I,MATCH($C1567,'Policy Characteristics'!$C:$C,0))),"",INDEX('Policy Characteristics'!I:I,MATCH($C1567,'Policy Characteristics'!$C:$C,0)))</f>
        <v>% of potential achieved</v>
      </c>
      <c r="P1567" s="176" t="str">
        <f>IF(ISBLANK(INDEX('Policy Characteristics'!J:J,MATCH($C1567,'Policy Characteristics'!$C:$C,0))),"",INDEX('Policy Characteristics'!J:J,MATCH($C1567,'Policy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567" s="176" t="str">
        <f>IF(ISBLANK(INDEX('Policy Characteristics'!K:K,MATCH($C1567,'Policy Characteristics'!$C:$C,0))),"",INDEX('Policy Characteristics'!K:K,MATCH($C1567,'Policy Characteristics'!$C:$C,0)))</f>
        <v>lulucf.html#forest-mgmt</v>
      </c>
      <c r="R1567" s="176" t="str">
        <f>IF(ISBLANK(INDEX('Policy Characteristics'!L:L,MATCH($C1567,'Policy Characteristics'!$C:$C,0))),"",INDEX('Policy Characteristics'!L:L,MATCH($C1567,'Policy Characteristics'!$C:$C,0)))</f>
        <v>improved-forest-management.html</v>
      </c>
    </row>
    <row r="1568" spans="1:18" x14ac:dyDescent="0.25">
      <c r="A1568" s="176" t="str">
        <f>IF(ISBLANK(INDEX('Policy Characteristics'!A:A,MATCH($C1568,'Policy Characteristics'!$C:$C,0))),"",INDEX('Policy Characteristics'!A:A,MATCH($C1568,'Policy Characteristics'!$C:$C,0)))</f>
        <v>Agriculture, Land Use, and Forestry</v>
      </c>
      <c r="B1568" s="184" t="str">
        <f>IF(ISBLANK(INDEX('Policy Characteristics'!B:B,MATCH($C1568,'Policy Characteristics'!$C:$C,0))),"",INDEX('Policy Characteristics'!B:B,MATCH($C1568,'Policy Characteristics'!$C:$C,0)))</f>
        <v>Livestock Measures</v>
      </c>
      <c r="C1568" t="s">
        <v>1678</v>
      </c>
      <c r="D1568" s="47"/>
      <c r="E1568" s="47"/>
      <c r="F1568" s="47"/>
      <c r="G1568" s="47"/>
      <c r="H1568" s="44">
        <v>64</v>
      </c>
      <c r="I1568" s="197" t="s">
        <v>43</v>
      </c>
      <c r="J1568" s="177" t="str">
        <f>IF(ISBLANK(INDEX('Policy Characteristics'!D:D,MATCH($C1568,'Policy Characteristics'!$C:$C,0))),"",INDEX('Policy Characteristics'!D:D,MATCH($C1568,'Policy Characteristics'!$C:$C,0)))</f>
        <v>Livestock Measures</v>
      </c>
      <c r="K1568" s="176" t="str">
        <f>IF(ISBLANK(INDEX('Policy Characteristics'!E:E,MATCH($C1568,'Policy Characteristics'!$C:$C,0))),"",INDEX('Policy Characteristics'!E:E,MATCH($C1568,'Policy Characteristics'!$C:$C,0)))</f>
        <v>indst livestock measures</v>
      </c>
      <c r="L1568" s="176">
        <f>IF(ISBLANK(INDEX('Policy Characteristics'!F:F,MATCH($C1568,'Policy Characteristics'!$C:$C,0))),"",INDEX('Policy Characteristics'!F:F,MATCH($C1568,'Policy Characteristics'!$C:$C,0)))</f>
        <v>0</v>
      </c>
      <c r="M1568" s="176">
        <f>IF(ISBLANK(INDEX('Policy Characteristics'!G:G,MATCH($C1568,'Policy Characteristics'!$C:$C,0))),"",INDEX('Policy Characteristics'!G:G,MATCH($C1568,'Policy Characteristics'!$C:$C,0)))</f>
        <v>1</v>
      </c>
      <c r="N1568" s="176">
        <f>IF(ISBLANK(INDEX('Policy Characteristics'!H:H,MATCH($C1568,'Policy Characteristics'!$C:$C,0))),"",INDEX('Policy Characteristics'!H:H,MATCH($C1568,'Policy Characteristics'!$C:$C,0)))</f>
        <v>0.01</v>
      </c>
      <c r="O1568" s="176" t="str">
        <f>IF(ISBLANK(INDEX('Policy Characteristics'!I:I,MATCH($C1568,'Policy Characteristics'!$C:$C,0))),"",INDEX('Policy Characteristics'!I:I,MATCH($C1568,'Policy Characteristics'!$C:$C,0)))</f>
        <v>% of potential achieved</v>
      </c>
      <c r="P1568" s="176" t="str">
        <f>IF(ISBLANK(INDEX('Policy Characteristics'!J:J,MATCH($C1568,'Policy Characteristics'!$C:$C,0))),"",INDEX('Policy Characteristics'!J:J,MATCH($C1568,'Policy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568" s="176" t="str">
        <f>IF(ISBLANK(INDEX('Policy Characteristics'!K:K,MATCH($C1568,'Policy Characteristics'!$C:$C,0))),"",INDEX('Policy Characteristics'!K:K,MATCH($C1568,'Policy Characteristics'!$C:$C,0)))</f>
        <v>industry-ag-main.html#livestock</v>
      </c>
      <c r="R1568" s="176" t="str">
        <f>IF(ISBLANK(INDEX('Policy Characteristics'!L:L,MATCH($C1568,'Policy Characteristics'!$C:$C,0))),"",INDEX('Policy Characteristics'!L:L,MATCH($C1568,'Policy Characteristics'!$C:$C,0)))</f>
        <v>livestock-measures.html</v>
      </c>
    </row>
    <row r="1569" spans="1:18" x14ac:dyDescent="0.25">
      <c r="A1569" s="176" t="str">
        <f>IF(ISBLANK(INDEX('Policy Characteristics'!A:A,MATCH($C1569,'Policy Characteristics'!$C:$C,0))),"",INDEX('Policy Characteristics'!A:A,MATCH($C1569,'Policy Characteristics'!$C:$C,0)))</f>
        <v>Agriculture, Land Use, and Forestry</v>
      </c>
      <c r="B1569" s="184" t="str">
        <f>IF(ISBLANK(INDEX('Policy Characteristics'!B:B,MATCH($C1569,'Policy Characteristics'!$C:$C,0))),"",INDEX('Policy Characteristics'!B:B,MATCH($C1569,'Policy Characteristics'!$C:$C,0)))</f>
        <v>Wetland Restoration</v>
      </c>
      <c r="C1569" t="s">
        <v>425</v>
      </c>
      <c r="D1569" s="47"/>
      <c r="E1569" s="47"/>
      <c r="F1569" s="47"/>
      <c r="G1569" s="47"/>
      <c r="H1569" s="44">
        <v>178</v>
      </c>
      <c r="I1569" s="197" t="s">
        <v>43</v>
      </c>
      <c r="J1569" s="177" t="str">
        <f>IF(ISBLANK(INDEX('Policy Characteristics'!D:D,MATCH($C1569,'Policy Characteristics'!$C:$C,0))),"",INDEX('Policy Characteristics'!D:D,MATCH($C1569,'Policy Characteristics'!$C:$C,0)))</f>
        <v>Wetland Restoration</v>
      </c>
      <c r="K1569" s="176" t="str">
        <f>IF(ISBLANK(INDEX('Policy Characteristics'!E:E,MATCH($C1569,'Policy Characteristics'!$C:$C,0))),"",INDEX('Policy Characteristics'!E:E,MATCH($C1569,'Policy Characteristics'!$C:$C,0)))</f>
        <v>land peatland restoration</v>
      </c>
      <c r="L1569" s="176">
        <f>IF(ISBLANK(INDEX('Policy Characteristics'!F:F,MATCH($C1569,'Policy Characteristics'!$C:$C,0))),"",INDEX('Policy Characteristics'!F:F,MATCH($C1569,'Policy Characteristics'!$C:$C,0)))</f>
        <v>0</v>
      </c>
      <c r="M1569" s="176">
        <f>IF(ISBLANK(INDEX('Policy Characteristics'!G:G,MATCH($C1569,'Policy Characteristics'!$C:$C,0))),"",INDEX('Policy Characteristics'!G:G,MATCH($C1569,'Policy Characteristics'!$C:$C,0)))</f>
        <v>1</v>
      </c>
      <c r="N1569" s="176">
        <f>IF(ISBLANK(INDEX('Policy Characteristics'!H:H,MATCH($C1569,'Policy Characteristics'!$C:$C,0))),"",INDEX('Policy Characteristics'!H:H,MATCH($C1569,'Policy Characteristics'!$C:$C,0)))</f>
        <v>0.01</v>
      </c>
      <c r="O1569" s="176" t="str">
        <f>IF(ISBLANK(INDEX('Policy Characteristics'!I:I,MATCH($C1569,'Policy Characteristics'!$C:$C,0))),"",INDEX('Policy Characteristics'!I:I,MATCH($C1569,'Policy Characteristics'!$C:$C,0)))</f>
        <v>% of potential achieved</v>
      </c>
      <c r="P1569" s="176" t="str">
        <f>IF(ISBLANK(INDEX('Policy Characteristics'!J:J,MATCH($C1569,'Policy Characteristics'!$C:$C,0))),"",INDEX('Policy Characteristics'!J:J,MATCH($C1569,'Policy Characteristics'!$C:$C,0)))</f>
        <v>**Description:** This policy increases CO2 sequestration by restoring wetlands and riparian forest buffers.  // **Guidance for setting values:** In the case of the US, if this policy is fully implemented, 2.5 million acres of wetlands will be restored and the 6 percent of US stream miles associated with agricultural use will be restored.</v>
      </c>
      <c r="Q1569" s="176" t="str">
        <f>IF(ISBLANK(INDEX('Policy Characteristics'!K:K,MATCH($C1569,'Policy Characteristics'!$C:$C,0))),"",INDEX('Policy Characteristics'!K:K,MATCH($C1569,'Policy Characteristics'!$C:$C,0)))</f>
        <v/>
      </c>
      <c r="R1569" s="176" t="str">
        <f>IF(ISBLANK(INDEX('Policy Characteristics'!L:L,MATCH($C1569,'Policy Characteristics'!$C:$C,0))),"",INDEX('Policy Characteristics'!L:L,MATCH($C1569,'Policy Characteristics'!$C:$C,0)))</f>
        <v>peatland-restoration.html</v>
      </c>
    </row>
    <row r="1570" spans="1:18" x14ac:dyDescent="0.25">
      <c r="A1570" s="176" t="str">
        <f>IF(ISBLANK(INDEX('Policy Characteristics'!A:A,MATCH($C1570,'Policy Characteristics'!$C:$C,0))),"",INDEX('Policy Characteristics'!A:A,MATCH($C1570,'Policy Characteristics'!$C:$C,0)))</f>
        <v>Agriculture, Land Use, and Forestry</v>
      </c>
      <c r="B1570" s="184" t="str">
        <f>IF(ISBLANK(INDEX('Policy Characteristics'!B:B,MATCH($C1570,'Policy Characteristics'!$C:$C,0))),"",INDEX('Policy Characteristics'!B:B,MATCH($C1570,'Policy Characteristics'!$C:$C,0)))</f>
        <v>Shift to Non-Animal Products</v>
      </c>
      <c r="C1570" t="s">
        <v>1322</v>
      </c>
      <c r="D1570" s="47"/>
      <c r="E1570" s="47"/>
      <c r="F1570" s="47"/>
      <c r="G1570" s="47"/>
      <c r="H1570" s="44">
        <v>434</v>
      </c>
      <c r="I1570" s="197" t="s">
        <v>43</v>
      </c>
      <c r="J1570" s="177" t="str">
        <f>IF(ISBLANK(INDEX('Policy Characteristics'!D:D,MATCH($C1570,'Policy Characteristics'!$C:$C,0))),"",INDEX('Policy Characteristics'!D:D,MATCH($C1570,'Policy Characteristics'!$C:$C,0)))</f>
        <v>Shift to Non-Animal Products</v>
      </c>
      <c r="K1570" s="176" t="str">
        <f>IF(ISBLANK(INDEX('Policy Characteristics'!E:E,MATCH($C1570,'Policy Characteristics'!$C:$C,0))),"",INDEX('Policy Characteristics'!E:E,MATCH($C1570,'Policy Characteristics'!$C:$C,0)))</f>
        <v>indst shift to nonanimal products</v>
      </c>
      <c r="L1570" s="176">
        <f>IF(ISBLANK(INDEX('Policy Characteristics'!F:F,MATCH($C1570,'Policy Characteristics'!$C:$C,0))),"",INDEX('Policy Characteristics'!F:F,MATCH($C1570,'Policy Characteristics'!$C:$C,0)))</f>
        <v>0</v>
      </c>
      <c r="M1570" s="176">
        <f>IF(ISBLANK(INDEX('Policy Characteristics'!G:G,MATCH($C1570,'Policy Characteristics'!$C:$C,0))),"",INDEX('Policy Characteristics'!G:G,MATCH($C1570,'Policy Characteristics'!$C:$C,0)))</f>
        <v>1</v>
      </c>
      <c r="N1570" s="176">
        <f>IF(ISBLANK(INDEX('Policy Characteristics'!H:H,MATCH($C1570,'Policy Characteristics'!$C:$C,0))),"",INDEX('Policy Characteristics'!H:H,MATCH($C1570,'Policy Characteristics'!$C:$C,0)))</f>
        <v>0.01</v>
      </c>
      <c r="O1570" s="176" t="str">
        <f>IF(ISBLANK(INDEX('Policy Characteristics'!I:I,MATCH($C1570,'Policy Characteristics'!$C:$C,0))),"",INDEX('Policy Characteristics'!I:I,MATCH($C1570,'Policy Characteristics'!$C:$C,0)))</f>
        <v>% reduction in animal products</v>
      </c>
      <c r="P1570" s="176" t="str">
        <f>IF(ISBLANK(INDEX('Policy Characteristics'!J:J,MATCH($C1570,'Policy Characteristics'!$C:$C,0))),"",INDEX('Policy Characteristics'!J:J,MATCH($C1570,'Policy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EU has a per-capita meat consumption of 70 kg/person/yr.  If the EU were to achieve a rate similar to that in  Japan (36 kg/person/yr) or India (3 kg/person/yr), this would be a reduction of 49% (Japan), or 96% (India) respectively.</v>
      </c>
      <c r="Q1570" s="176" t="str">
        <f>IF(ISBLANK(INDEX('Policy Characteristics'!K:K,MATCH($C1570,'Policy Characteristics'!$C:$C,0))),"",INDEX('Policy Characteristics'!K:K,MATCH($C1570,'Policy Characteristics'!$C:$C,0)))</f>
        <v/>
      </c>
      <c r="R1570" s="176" t="str">
        <f>IF(ISBLANK(INDEX('Policy Characteristics'!L:L,MATCH($C1570,'Policy Characteristics'!$C:$C,0))),"",INDEX('Policy Characteristics'!L:L,MATCH($C1570,'Policy Characteristics'!$C:$C,0)))</f>
        <v>shift-to-non-animal-products.html</v>
      </c>
    </row>
    <row r="1571" spans="1:18" s="4" customFormat="1" x14ac:dyDescent="0.25">
      <c r="A1571" s="176" t="str">
        <f>IF(ISBLANK(INDEX('Policy Characteristics'!A:A,MATCH($C1571,'Policy Characteristics'!$C:$C,0))),"",INDEX('Policy Characteristics'!A:A,MATCH($C1571,'Policy Characteristics'!$C:$C,0)))</f>
        <v>Cross-Sector</v>
      </c>
      <c r="B1571" s="184" t="str">
        <f>IF(ISBLANK(INDEX('Policy Characteristics'!B:B,MATCH($C1571,'Policy Characteristics'!$C:$C,0))),"",INDEX('Policy Characteristics'!B:B,MATCH($C1571,'Policy Characteristics'!$C:$C,0)))</f>
        <v>Additional Carbon Tax</v>
      </c>
      <c r="C1571" t="s">
        <v>1293</v>
      </c>
      <c r="D1571" s="47" t="s">
        <v>325</v>
      </c>
      <c r="E1571" s="47"/>
      <c r="F1571" s="47" t="s">
        <v>329</v>
      </c>
      <c r="G1571" s="47"/>
      <c r="H1571" s="44">
        <v>171</v>
      </c>
      <c r="I1571" s="197" t="s">
        <v>43</v>
      </c>
      <c r="J1571" s="177" t="str">
        <f>IF(ISBLANK(INDEX('Policy Characteristics'!D:D,MATCH($C1571,'Policy Characteristics'!$C:$C,0))),"",INDEX('Policy Characteristics'!D:D,MATCH($C1571,'Policy Characteristics'!$C:$C,0)))</f>
        <v>Carbon Price</v>
      </c>
      <c r="K1571" s="176" t="str">
        <f>IF(ISBLANK(INDEX('Policy Characteristics'!E:E,MATCH($C1571,'Policy Characteristics'!$C:$C,0))),"",INDEX('Policy Characteristics'!E:E,MATCH($C1571,'Policy Characteristics'!$C:$C,0)))</f>
        <v>cross carbon tax</v>
      </c>
      <c r="L1571" s="176">
        <f>IF(ISBLANK(INDEX('Policy Characteristics'!F:F,MATCH($C1571,'Policy Characteristics'!$C:$C,0))),"",INDEX('Policy Characteristics'!F:F,MATCH($C1571,'Policy Characteristics'!$C:$C,0)))</f>
        <v>0</v>
      </c>
      <c r="M1571" s="176">
        <f>IF(ISBLANK(INDEX('Policy Characteristics'!G:G,MATCH($C1571,'Policy Characteristics'!$C:$C,0))),"",INDEX('Policy Characteristics'!G:G,MATCH($C1571,'Policy Characteristics'!$C:$C,0)))</f>
        <v>300</v>
      </c>
      <c r="N1571" s="176">
        <f>IF(ISBLANK(INDEX('Policy Characteristics'!H:H,MATCH($C1571,'Policy Characteristics'!$C:$C,0))),"",INDEX('Policy Characteristics'!H:H,MATCH($C1571,'Policy Characteristics'!$C:$C,0)))</f>
        <v>5</v>
      </c>
      <c r="O1571" s="176" t="str">
        <f>IF(ISBLANK(INDEX('Policy Characteristics'!I:I,MATCH($C1571,'Policy Characteristics'!$C:$C,0))),"",INDEX('Policy Characteristics'!I:I,MATCH($C1571,'Policy Characteristics'!$C:$C,0)))</f>
        <v>€/metric ton CO2e</v>
      </c>
      <c r="P1571" s="176" t="str">
        <f>IF(ISBLANK(INDEX('Policy Characteristics'!J:J,MATCH($C1571,'Policy Characteristics'!$C:$C,0))),"",INDEX('Policy Characteristics'!J:J,MATCH($C1571,'Policy Characteristics'!$C:$C,0)))</f>
        <v xml:space="preserve">**Description:**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This lever can be used for both the ETS 1 and the ETS 2 system. The different price pathways can be adjusted by only activating the respective sectors before applying changes. // **Guidance for setting values:** The EU's ETS average carbon auction price in 2023 was €83/metric ton CO2. </v>
      </c>
      <c r="Q1571" s="176" t="str">
        <f>IF(ISBLANK(INDEX('Policy Characteristics'!K:K,MATCH($C1571,'Policy Characteristics'!$C:$C,0))),"",INDEX('Policy Characteristics'!K:K,MATCH($C1571,'Policy Characteristics'!$C:$C,0)))</f>
        <v>fuels.html#carbon-tax</v>
      </c>
      <c r="R1571" s="176" t="str">
        <f>IF(ISBLANK(INDEX('Policy Characteristics'!L:L,MATCH($C1571,'Policy Characteristics'!$C:$C,0))),"",INDEX('Policy Characteristics'!L:L,MATCH($C1571,'Policy Characteristics'!$C:$C,0)))</f>
        <v>carbon-tax.html</v>
      </c>
    </row>
    <row r="1572" spans="1:18" s="4" customFormat="1" x14ac:dyDescent="0.25">
      <c r="A1572" s="176" t="str">
        <f>IF(ISBLANK(INDEX('Policy Characteristics'!A:A,MATCH($C1572,'Policy Characteristics'!$C:$C,0))),"",INDEX('Policy Characteristics'!A:A,MATCH($C1572,'Policy Characteristics'!$C:$C,0)))</f>
        <v>Cross-Sector</v>
      </c>
      <c r="B1572" s="184" t="str">
        <f>IF(ISBLANK(INDEX('Policy Characteristics'!B:B,MATCH($C1572,'Policy Characteristics'!$C:$C,0))),"",INDEX('Policy Characteristics'!B:B,MATCH($C1572,'Policy Characteristics'!$C:$C,0)))</f>
        <v>Additional Carbon Tax</v>
      </c>
      <c r="C1572" s="176" t="str">
        <f t="shared" ref="C1572" si="57">C$1571</f>
        <v>Additional Carbon Tax Rate</v>
      </c>
      <c r="D1572" s="47" t="s">
        <v>333</v>
      </c>
      <c r="E1572" s="47"/>
      <c r="F1572" s="47" t="s">
        <v>334</v>
      </c>
      <c r="G1572" s="47"/>
      <c r="H1572" s="44">
        <v>172</v>
      </c>
      <c r="I1572" s="197" t="s">
        <v>43</v>
      </c>
      <c r="J1572" s="177" t="str">
        <f>IF(ISBLANK(INDEX('Policy Characteristics'!D:D,MATCH($C1572,'Policy Characteristics'!$C:$C,0))),"",INDEX('Policy Characteristics'!D:D,MATCH($C1572,'Policy Characteristics'!$C:$C,0)))</f>
        <v>Carbon Price</v>
      </c>
      <c r="K1572" s="176" t="str">
        <f>IF(ISBLANK(INDEX('Policy Characteristics'!E:E,MATCH($C1572,'Policy Characteristics'!$C:$C,0))),"",INDEX('Policy Characteristics'!E:E,MATCH($C1572,'Policy Characteristics'!$C:$C,0)))</f>
        <v>cross carbon tax</v>
      </c>
      <c r="L1572" s="176">
        <f>IF(ISBLANK(INDEX('Policy Characteristics'!F:F,MATCH($C1572,'Policy Characteristics'!$C:$C,0))),"",INDEX('Policy Characteristics'!F:F,MATCH($C1572,'Policy Characteristics'!$C:$C,0)))</f>
        <v>0</v>
      </c>
      <c r="M1572" s="176">
        <f>IF(ISBLANK(INDEX('Policy Characteristics'!G:G,MATCH($C1572,'Policy Characteristics'!$C:$C,0))),"",INDEX('Policy Characteristics'!G:G,MATCH($C1572,'Policy Characteristics'!$C:$C,0)))</f>
        <v>300</v>
      </c>
      <c r="N1572" s="176">
        <f>IF(ISBLANK(INDEX('Policy Characteristics'!H:H,MATCH($C1572,'Policy Characteristics'!$C:$C,0))),"",INDEX('Policy Characteristics'!H:H,MATCH($C1572,'Policy Characteristics'!$C:$C,0)))</f>
        <v>5</v>
      </c>
      <c r="O1572" s="176" t="str">
        <f>IF(ISBLANK(INDEX('Policy Characteristics'!I:I,MATCH($C1572,'Policy Characteristics'!$C:$C,0))),"",INDEX('Policy Characteristics'!I:I,MATCH($C1572,'Policy Characteristics'!$C:$C,0)))</f>
        <v>€/metric ton CO2e</v>
      </c>
      <c r="P1572" s="176" t="str">
        <f>IF(ISBLANK(INDEX('Policy Characteristics'!J:J,MATCH($C1572,'Policy Characteristics'!$C:$C,0))),"",INDEX('Policy Characteristics'!J:J,MATCH($C1572,'Policy Characteristics'!$C:$C,0)))</f>
        <v xml:space="preserve">**Description:**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This lever can be used for both the ETS 1 and the ETS 2 system. The different price pathways can be adjusted by only activating the respective sectors before applying changes. // **Guidance for setting values:** The EU's ETS average carbon auction price in 2023 was €83/metric ton CO2. </v>
      </c>
      <c r="Q1572" s="176" t="str">
        <f>IF(ISBLANK(INDEX('Policy Characteristics'!K:K,MATCH($C1572,'Policy Characteristics'!$C:$C,0))),"",INDEX('Policy Characteristics'!K:K,MATCH($C1572,'Policy Characteristics'!$C:$C,0)))</f>
        <v>fuels.html#carbon-tax</v>
      </c>
      <c r="R1572" s="176" t="str">
        <f>IF(ISBLANK(INDEX('Policy Characteristics'!L:L,MATCH($C1572,'Policy Characteristics'!$C:$C,0))),"",INDEX('Policy Characteristics'!L:L,MATCH($C1572,'Policy Characteristics'!$C:$C,0)))</f>
        <v>carbon-tax.html</v>
      </c>
    </row>
    <row r="1573" spans="1:18" s="4" customFormat="1" x14ac:dyDescent="0.25">
      <c r="A1573" s="176" t="str">
        <f>IF(ISBLANK(INDEX('Policy Characteristics'!A:A,MATCH($C1573,'Policy Characteristics'!$C:$C,0))),"",INDEX('Policy Characteristics'!A:A,MATCH($C1573,'Policy Characteristics'!$C:$C,0)))</f>
        <v>Cross-Sector</v>
      </c>
      <c r="B1573" s="184" t="str">
        <f>IF(ISBLANK(INDEX('Policy Characteristics'!B:B,MATCH($C1573,'Policy Characteristics'!$C:$C,0))),"",INDEX('Policy Characteristics'!B:B,MATCH($C1573,'Policy Characteristics'!$C:$C,0)))</f>
        <v>Additional Carbon Tax</v>
      </c>
      <c r="C1573" s="176" t="str">
        <f t="shared" ref="C1573:C1576" si="58">C$1571</f>
        <v>Additional Carbon Tax Rate</v>
      </c>
      <c r="D1573" s="47" t="s">
        <v>327</v>
      </c>
      <c r="E1573" s="47"/>
      <c r="F1573" s="47" t="s">
        <v>331</v>
      </c>
      <c r="G1573" s="47"/>
      <c r="H1573" s="44">
        <v>173</v>
      </c>
      <c r="I1573" s="197" t="s">
        <v>43</v>
      </c>
      <c r="J1573" s="177" t="str">
        <f>IF(ISBLANK(INDEX('Policy Characteristics'!D:D,MATCH($C1573,'Policy Characteristics'!$C:$C,0))),"",INDEX('Policy Characteristics'!D:D,MATCH($C1573,'Policy Characteristics'!$C:$C,0)))</f>
        <v>Carbon Price</v>
      </c>
      <c r="K1573" s="176" t="str">
        <f>IF(ISBLANK(INDEX('Policy Characteristics'!E:E,MATCH($C1573,'Policy Characteristics'!$C:$C,0))),"",INDEX('Policy Characteristics'!E:E,MATCH($C1573,'Policy Characteristics'!$C:$C,0)))</f>
        <v>cross carbon tax</v>
      </c>
      <c r="L1573" s="176">
        <f>IF(ISBLANK(INDEX('Policy Characteristics'!F:F,MATCH($C1573,'Policy Characteristics'!$C:$C,0))),"",INDEX('Policy Characteristics'!F:F,MATCH($C1573,'Policy Characteristics'!$C:$C,0)))</f>
        <v>0</v>
      </c>
      <c r="M1573" s="176">
        <f>IF(ISBLANK(INDEX('Policy Characteristics'!G:G,MATCH($C1573,'Policy Characteristics'!$C:$C,0))),"",INDEX('Policy Characteristics'!G:G,MATCH($C1573,'Policy Characteristics'!$C:$C,0)))</f>
        <v>300</v>
      </c>
      <c r="N1573" s="176">
        <f>IF(ISBLANK(INDEX('Policy Characteristics'!H:H,MATCH($C1573,'Policy Characteristics'!$C:$C,0))),"",INDEX('Policy Characteristics'!H:H,MATCH($C1573,'Policy Characteristics'!$C:$C,0)))</f>
        <v>5</v>
      </c>
      <c r="O1573" s="176" t="str">
        <f>IF(ISBLANK(INDEX('Policy Characteristics'!I:I,MATCH($C1573,'Policy Characteristics'!$C:$C,0))),"",INDEX('Policy Characteristics'!I:I,MATCH($C1573,'Policy Characteristics'!$C:$C,0)))</f>
        <v>€/metric ton CO2e</v>
      </c>
      <c r="P1573" s="176" t="str">
        <f>IF(ISBLANK(INDEX('Policy Characteristics'!J:J,MATCH($C1573,'Policy Characteristics'!$C:$C,0))),"",INDEX('Policy Characteristics'!J:J,MATCH($C1573,'Policy Characteristics'!$C:$C,0)))</f>
        <v xml:space="preserve">**Description:**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This lever can be used for both the ETS 1 and the ETS 2 system. The different price pathways can be adjusted by only activating the respective sectors before applying changes. // **Guidance for setting values:** The EU's ETS average carbon auction price in 2023 was €83/metric ton CO2. </v>
      </c>
      <c r="Q1573" s="176" t="str">
        <f>IF(ISBLANK(INDEX('Policy Characteristics'!K:K,MATCH($C1573,'Policy Characteristics'!$C:$C,0))),"",INDEX('Policy Characteristics'!K:K,MATCH($C1573,'Policy Characteristics'!$C:$C,0)))</f>
        <v>fuels.html#carbon-tax</v>
      </c>
      <c r="R1573" s="176" t="str">
        <f>IF(ISBLANK(INDEX('Policy Characteristics'!L:L,MATCH($C1573,'Policy Characteristics'!$C:$C,0))),"",INDEX('Policy Characteristics'!L:L,MATCH($C1573,'Policy Characteristics'!$C:$C,0)))</f>
        <v>carbon-tax.html</v>
      </c>
    </row>
    <row r="1574" spans="1:18" s="4" customFormat="1" x14ac:dyDescent="0.25">
      <c r="A1574" s="176" t="str">
        <f>IF(ISBLANK(INDEX('Policy Characteristics'!A:A,MATCH($C1574,'Policy Characteristics'!$C:$C,0))),"",INDEX('Policy Characteristics'!A:A,MATCH($C1574,'Policy Characteristics'!$C:$C,0)))</f>
        <v>Cross-Sector</v>
      </c>
      <c r="B1574" s="184" t="str">
        <f>IF(ISBLANK(INDEX('Policy Characteristics'!B:B,MATCH($C1574,'Policy Characteristics'!$C:$C,0))),"",INDEX('Policy Characteristics'!B:B,MATCH($C1574,'Policy Characteristics'!$C:$C,0)))</f>
        <v>Additional Carbon Tax</v>
      </c>
      <c r="C1574" s="176" t="str">
        <f t="shared" si="58"/>
        <v>Additional Carbon Tax Rate</v>
      </c>
      <c r="D1574" s="47" t="s">
        <v>328</v>
      </c>
      <c r="E1574" s="47"/>
      <c r="F1574" s="47" t="s">
        <v>332</v>
      </c>
      <c r="G1574" s="47"/>
      <c r="H1574" s="44">
        <v>174</v>
      </c>
      <c r="I1574" s="197" t="s">
        <v>43</v>
      </c>
      <c r="J1574" s="177" t="str">
        <f>IF(ISBLANK(INDEX('Policy Characteristics'!D:D,MATCH($C1574,'Policy Characteristics'!$C:$C,0))),"",INDEX('Policy Characteristics'!D:D,MATCH($C1574,'Policy Characteristics'!$C:$C,0)))</f>
        <v>Carbon Price</v>
      </c>
      <c r="K1574" s="176" t="str">
        <f>IF(ISBLANK(INDEX('Policy Characteristics'!E:E,MATCH($C1574,'Policy Characteristics'!$C:$C,0))),"",INDEX('Policy Characteristics'!E:E,MATCH($C1574,'Policy Characteristics'!$C:$C,0)))</f>
        <v>cross carbon tax</v>
      </c>
      <c r="L1574" s="176">
        <f>IF(ISBLANK(INDEX('Policy Characteristics'!F:F,MATCH($C1574,'Policy Characteristics'!$C:$C,0))),"",INDEX('Policy Characteristics'!F:F,MATCH($C1574,'Policy Characteristics'!$C:$C,0)))</f>
        <v>0</v>
      </c>
      <c r="M1574" s="176">
        <f>IF(ISBLANK(INDEX('Policy Characteristics'!G:G,MATCH($C1574,'Policy Characteristics'!$C:$C,0))),"",INDEX('Policy Characteristics'!G:G,MATCH($C1574,'Policy Characteristics'!$C:$C,0)))</f>
        <v>300</v>
      </c>
      <c r="N1574" s="176">
        <f>IF(ISBLANK(INDEX('Policy Characteristics'!H:H,MATCH($C1574,'Policy Characteristics'!$C:$C,0))),"",INDEX('Policy Characteristics'!H:H,MATCH($C1574,'Policy Characteristics'!$C:$C,0)))</f>
        <v>5</v>
      </c>
      <c r="O1574" s="176" t="str">
        <f>IF(ISBLANK(INDEX('Policy Characteristics'!I:I,MATCH($C1574,'Policy Characteristics'!$C:$C,0))),"",INDEX('Policy Characteristics'!I:I,MATCH($C1574,'Policy Characteristics'!$C:$C,0)))</f>
        <v>€/metric ton CO2e</v>
      </c>
      <c r="P1574" s="176" t="str">
        <f>IF(ISBLANK(INDEX('Policy Characteristics'!J:J,MATCH($C1574,'Policy Characteristics'!$C:$C,0))),"",INDEX('Policy Characteristics'!J:J,MATCH($C1574,'Policy Characteristics'!$C:$C,0)))</f>
        <v xml:space="preserve">**Description:**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This lever can be used for both the ETS 1 and the ETS 2 system. The different price pathways can be adjusted by only activating the respective sectors before applying changes. // **Guidance for setting values:** The EU's ETS average carbon auction price in 2023 was €83/metric ton CO2. </v>
      </c>
      <c r="Q1574" s="176" t="str">
        <f>IF(ISBLANK(INDEX('Policy Characteristics'!K:K,MATCH($C1574,'Policy Characteristics'!$C:$C,0))),"",INDEX('Policy Characteristics'!K:K,MATCH($C1574,'Policy Characteristics'!$C:$C,0)))</f>
        <v>fuels.html#carbon-tax</v>
      </c>
      <c r="R1574" s="176" t="str">
        <f>IF(ISBLANK(INDEX('Policy Characteristics'!L:L,MATCH($C1574,'Policy Characteristics'!$C:$C,0))),"",INDEX('Policy Characteristics'!L:L,MATCH($C1574,'Policy Characteristics'!$C:$C,0)))</f>
        <v>carbon-tax.html</v>
      </c>
    </row>
    <row r="1575" spans="1:18" s="4" customFormat="1" x14ac:dyDescent="0.25">
      <c r="A1575" s="176" t="str">
        <f>IF(ISBLANK(INDEX('Policy Characteristics'!A:A,MATCH($C1575,'Policy Characteristics'!$C:$C,0))),"",INDEX('Policy Characteristics'!A:A,MATCH($C1575,'Policy Characteristics'!$C:$C,0)))</f>
        <v>Cross-Sector</v>
      </c>
      <c r="B1575" s="184" t="str">
        <f>IF(ISBLANK(INDEX('Policy Characteristics'!B:B,MATCH($C1575,'Policy Characteristics'!$C:$C,0))),"",INDEX('Policy Characteristics'!B:B,MATCH($C1575,'Policy Characteristics'!$C:$C,0)))</f>
        <v>Additional Carbon Tax</v>
      </c>
      <c r="C1575" s="176" t="str">
        <f t="shared" si="58"/>
        <v>Additional Carbon Tax Rate</v>
      </c>
      <c r="D1575" s="47" t="s">
        <v>326</v>
      </c>
      <c r="E1575" s="47"/>
      <c r="F1575" s="47" t="s">
        <v>330</v>
      </c>
      <c r="G1575" s="47"/>
      <c r="H1575" s="44">
        <v>175</v>
      </c>
      <c r="I1575" s="197" t="s">
        <v>43</v>
      </c>
      <c r="J1575" s="177" t="str">
        <f>IF(ISBLANK(INDEX('Policy Characteristics'!D:D,MATCH($C1575,'Policy Characteristics'!$C:$C,0))),"",INDEX('Policy Characteristics'!D:D,MATCH($C1575,'Policy Characteristics'!$C:$C,0)))</f>
        <v>Carbon Price</v>
      </c>
      <c r="K1575" s="176" t="str">
        <f>IF(ISBLANK(INDEX('Policy Characteristics'!E:E,MATCH($C1575,'Policy Characteristics'!$C:$C,0))),"",INDEX('Policy Characteristics'!E:E,MATCH($C1575,'Policy Characteristics'!$C:$C,0)))</f>
        <v>cross carbon tax</v>
      </c>
      <c r="L1575" s="176">
        <f>IF(ISBLANK(INDEX('Policy Characteristics'!F:F,MATCH($C1575,'Policy Characteristics'!$C:$C,0))),"",INDEX('Policy Characteristics'!F:F,MATCH($C1575,'Policy Characteristics'!$C:$C,0)))</f>
        <v>0</v>
      </c>
      <c r="M1575" s="176">
        <f>IF(ISBLANK(INDEX('Policy Characteristics'!G:G,MATCH($C1575,'Policy Characteristics'!$C:$C,0))),"",INDEX('Policy Characteristics'!G:G,MATCH($C1575,'Policy Characteristics'!$C:$C,0)))</f>
        <v>300</v>
      </c>
      <c r="N1575" s="176">
        <f>IF(ISBLANK(INDEX('Policy Characteristics'!H:H,MATCH($C1575,'Policy Characteristics'!$C:$C,0))),"",INDEX('Policy Characteristics'!H:H,MATCH($C1575,'Policy Characteristics'!$C:$C,0)))</f>
        <v>5</v>
      </c>
      <c r="O1575" s="176" t="str">
        <f>IF(ISBLANK(INDEX('Policy Characteristics'!I:I,MATCH($C1575,'Policy Characteristics'!$C:$C,0))),"",INDEX('Policy Characteristics'!I:I,MATCH($C1575,'Policy Characteristics'!$C:$C,0)))</f>
        <v>€/metric ton CO2e</v>
      </c>
      <c r="P1575" s="176" t="str">
        <f>IF(ISBLANK(INDEX('Policy Characteristics'!J:J,MATCH($C1575,'Policy Characteristics'!$C:$C,0))),"",INDEX('Policy Characteristics'!J:J,MATCH($C1575,'Policy Characteristics'!$C:$C,0)))</f>
        <v xml:space="preserve">**Description:**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This lever can be used for both the ETS 1 and the ETS 2 system. The different price pathways can be adjusted by only activating the respective sectors before applying changes. // **Guidance for setting values:** The EU's ETS average carbon auction price in 2023 was €83/metric ton CO2. </v>
      </c>
      <c r="Q1575" s="176" t="str">
        <f>IF(ISBLANK(INDEX('Policy Characteristics'!K:K,MATCH($C1575,'Policy Characteristics'!$C:$C,0))),"",INDEX('Policy Characteristics'!K:K,MATCH($C1575,'Policy Characteristics'!$C:$C,0)))</f>
        <v>fuels.html#carbon-tax</v>
      </c>
      <c r="R1575" s="176" t="str">
        <f>IF(ISBLANK(INDEX('Policy Characteristics'!L:L,MATCH($C1575,'Policy Characteristics'!$C:$C,0))),"",INDEX('Policy Characteristics'!L:L,MATCH($C1575,'Policy Characteristics'!$C:$C,0)))</f>
        <v>carbon-tax.html</v>
      </c>
    </row>
    <row r="1576" spans="1:18" s="4" customFormat="1" x14ac:dyDescent="0.25">
      <c r="A1576" s="176" t="str">
        <f>IF(ISBLANK(INDEX('Policy Characteristics'!A:A,MATCH($C1576,'Policy Characteristics'!$C:$C,0))),"",INDEX('Policy Characteristics'!A:A,MATCH($C1576,'Policy Characteristics'!$C:$C,0)))</f>
        <v>Cross-Sector</v>
      </c>
      <c r="B1576" s="184" t="str">
        <f>IF(ISBLANK(INDEX('Policy Characteristics'!B:B,MATCH($C1576,'Policy Characteristics'!$C:$C,0))),"",INDEX('Policy Characteristics'!B:B,MATCH($C1576,'Policy Characteristics'!$C:$C,0)))</f>
        <v>Additional Carbon Tax</v>
      </c>
      <c r="C1576" s="176" t="str">
        <f t="shared" si="58"/>
        <v>Additional Carbon Tax Rate</v>
      </c>
      <c r="D1576" s="47" t="s">
        <v>1372</v>
      </c>
      <c r="E1576" s="47"/>
      <c r="F1576" s="47" t="s">
        <v>1748</v>
      </c>
      <c r="G1576" s="47"/>
      <c r="H1576" s="44">
        <v>544</v>
      </c>
      <c r="I1576" s="197" t="s">
        <v>43</v>
      </c>
      <c r="J1576" s="177" t="str">
        <f>IF(ISBLANK(INDEX('Policy Characteristics'!D:D,MATCH($C1576,'Policy Characteristics'!$C:$C,0))),"",INDEX('Policy Characteristics'!D:D,MATCH($C1576,'Policy Characteristics'!$C:$C,0)))</f>
        <v>Carbon Price</v>
      </c>
      <c r="K1576" s="176" t="str">
        <f>IF(ISBLANK(INDEX('Policy Characteristics'!E:E,MATCH($C1576,'Policy Characteristics'!$C:$C,0))),"",INDEX('Policy Characteristics'!E:E,MATCH($C1576,'Policy Characteristics'!$C:$C,0)))</f>
        <v>cross carbon tax</v>
      </c>
      <c r="L1576" s="176">
        <f>IF(ISBLANK(INDEX('Policy Characteristics'!F:F,MATCH($C1576,'Policy Characteristics'!$C:$C,0))),"",INDEX('Policy Characteristics'!F:F,MATCH($C1576,'Policy Characteristics'!$C:$C,0)))</f>
        <v>0</v>
      </c>
      <c r="M1576" s="176">
        <f>IF(ISBLANK(INDEX('Policy Characteristics'!G:G,MATCH($C1576,'Policy Characteristics'!$C:$C,0))),"",INDEX('Policy Characteristics'!G:G,MATCH($C1576,'Policy Characteristics'!$C:$C,0)))</f>
        <v>300</v>
      </c>
      <c r="N1576" s="176">
        <f>IF(ISBLANK(INDEX('Policy Characteristics'!H:H,MATCH($C1576,'Policy Characteristics'!$C:$C,0))),"",INDEX('Policy Characteristics'!H:H,MATCH($C1576,'Policy Characteristics'!$C:$C,0)))</f>
        <v>5</v>
      </c>
      <c r="O1576" s="176" t="str">
        <f>IF(ISBLANK(INDEX('Policy Characteristics'!I:I,MATCH($C1576,'Policy Characteristics'!$C:$C,0))),"",INDEX('Policy Characteristics'!I:I,MATCH($C1576,'Policy Characteristics'!$C:$C,0)))</f>
        <v>€/metric ton CO2e</v>
      </c>
      <c r="P1576" s="176" t="str">
        <f>IF(ISBLANK(INDEX('Policy Characteristics'!J:J,MATCH($C1576,'Policy Characteristics'!$C:$C,0))),"",INDEX('Policy Characteristics'!J:J,MATCH($C1576,'Policy Characteristics'!$C:$C,0)))</f>
        <v xml:space="preserve">**Description:**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This lever can be used for both the ETS 1 and the ETS 2 system. The different price pathways can be adjusted by only activating the respective sectors before applying changes. // **Guidance for setting values:** The EU's ETS average carbon auction price in 2023 was €83/metric ton CO2. </v>
      </c>
      <c r="Q1576" s="176" t="str">
        <f>IF(ISBLANK(INDEX('Policy Characteristics'!K:K,MATCH($C1576,'Policy Characteristics'!$C:$C,0))),"",INDEX('Policy Characteristics'!K:K,MATCH($C1576,'Policy Characteristics'!$C:$C,0)))</f>
        <v>fuels.html#carbon-tax</v>
      </c>
      <c r="R1576" s="176" t="str">
        <f>IF(ISBLANK(INDEX('Policy Characteristics'!L:L,MATCH($C1576,'Policy Characteristics'!$C:$C,0))),"",INDEX('Policy Characteristics'!L:L,MATCH($C1576,'Policy Characteristics'!$C:$C,0)))</f>
        <v>carbon-tax.html</v>
      </c>
    </row>
    <row r="1577" spans="1:18" s="4" customFormat="1" x14ac:dyDescent="0.25">
      <c r="A1577" s="176" t="str">
        <f>IF(ISBLANK(INDEX('Policy Characteristics'!A:A,MATCH($C1577,'Policy Characteristics'!$C:$C,0))),"",INDEX('Policy Characteristics'!A:A,MATCH($C1577,'Policy Characteristics'!$C:$C,0)))</f>
        <v>Cross-Sector</v>
      </c>
      <c r="B1577" s="184" t="str">
        <f>IF(ISBLANK(INDEX('Policy Characteristics'!B:B,MATCH($C1577,'Policy Characteristics'!$C:$C,0))),"",INDEX('Policy Characteristics'!B:B,MATCH($C1577,'Policy Characteristics'!$C:$C,0)))</f>
        <v>End Existing Subsidies</v>
      </c>
      <c r="C1577" t="s">
        <v>137</v>
      </c>
      <c r="D1577" s="47" t="s">
        <v>52</v>
      </c>
      <c r="E1577" s="47"/>
      <c r="F1577" s="47" t="s">
        <v>92</v>
      </c>
      <c r="G1577" s="47"/>
      <c r="H1577" s="44">
        <v>706</v>
      </c>
      <c r="I1577" s="198" t="s">
        <v>44</v>
      </c>
      <c r="J1577" s="177" t="str">
        <f>IF(ISBLANK(INDEX('Policy Characteristics'!D:D,MATCH($C1577,'Policy Characteristics'!$C:$C,0))),"",INDEX('Policy Characteristics'!D:D,MATCH($C1577,'Policy Characteristics'!$C:$C,0)))</f>
        <v>End Existing Subsidies</v>
      </c>
      <c r="K1577" s="176" t="str">
        <f>IF(ISBLANK(INDEX('Policy Characteristics'!E:E,MATCH($C1577,'Policy Characteristics'!$C:$C,0))),"",INDEX('Policy Characteristics'!E:E,MATCH($C1577,'Policy Characteristics'!$C:$C,0)))</f>
        <v>cross reduce BAU subsidies</v>
      </c>
      <c r="L1577" s="176">
        <f>IF(ISBLANK(INDEX('Policy Characteristics'!F:F,MATCH($C1577,'Policy Characteristics'!$C:$C,0))),"",INDEX('Policy Characteristics'!F:F,MATCH($C1577,'Policy Characteristics'!$C:$C,0)))</f>
        <v>0</v>
      </c>
      <c r="M1577" s="176">
        <f>IF(ISBLANK(INDEX('Policy Characteristics'!G:G,MATCH($C1577,'Policy Characteristics'!$C:$C,0))),"",INDEX('Policy Characteristics'!G:G,MATCH($C1577,'Policy Characteristics'!$C:$C,0)))</f>
        <v>1</v>
      </c>
      <c r="N1577" s="176">
        <f>IF(ISBLANK(INDEX('Policy Characteristics'!H:H,MATCH($C1577,'Policy Characteristics'!$C:$C,0))),"",INDEX('Policy Characteristics'!H:H,MATCH($C1577,'Policy Characteristics'!$C:$C,0)))</f>
        <v>0.01</v>
      </c>
      <c r="O1577" s="176" t="str">
        <f>IF(ISBLANK(INDEX('Policy Characteristics'!I:I,MATCH($C1577,'Policy Characteristics'!$C:$C,0))),"",INDEX('Policy Characteristics'!I:I,MATCH($C1577,'Policy Characteristics'!$C:$C,0)))</f>
        <v>% reduction in BAU subsidies</v>
      </c>
      <c r="P1577" s="176" t="str">
        <f>IF(ISBLANK(INDEX('Policy Characteristics'!J:J,MATCH($C1577,'Policy Characteristics'!$C:$C,0))),"",INDEX('Policy Characteristics'!J:J,MATCH($C1577,'Policy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7" s="176" t="str">
        <f>IF(ISBLANK(INDEX('Policy Characteristics'!K:K,MATCH($C1577,'Policy Characteristics'!$C:$C,0))),"",INDEX('Policy Characteristics'!K:K,MATCH($C1577,'Policy Characteristics'!$C:$C,0)))</f>
        <v>fuels.html#end-subsidies</v>
      </c>
      <c r="R1577" s="176" t="str">
        <f>IF(ISBLANK(INDEX('Policy Characteristics'!L:L,MATCH($C1577,'Policy Characteristics'!$C:$C,0))),"",INDEX('Policy Characteristics'!L:L,MATCH($C1577,'Policy Characteristics'!$C:$C,0)))</f>
        <v>end-existing-subsidies.html</v>
      </c>
    </row>
    <row r="1578" spans="1:18" s="4" customFormat="1" x14ac:dyDescent="0.25">
      <c r="A1578" s="176" t="str">
        <f>IF(ISBLANK(INDEX('Policy Characteristics'!A:A,MATCH($C1578,'Policy Characteristics'!$C:$C,0))),"",INDEX('Policy Characteristics'!A:A,MATCH($C1578,'Policy Characteristics'!$C:$C,0)))</f>
        <v>Cross-Sector</v>
      </c>
      <c r="B1578" s="184" t="str">
        <f>IF(ISBLANK(INDEX('Policy Characteristics'!B:B,MATCH($C1578,'Policy Characteristics'!$C:$C,0))),"",INDEX('Policy Characteristics'!B:B,MATCH($C1578,'Policy Characteristics'!$C:$C,0)))</f>
        <v>End Existing Subsidies</v>
      </c>
      <c r="C1578" s="176" t="str">
        <f t="shared" ref="C1578:C1593" si="59">C$1577</f>
        <v>Percent Reduction in BAU Subsidies</v>
      </c>
      <c r="D1578" s="6" t="s">
        <v>441</v>
      </c>
      <c r="E1578" s="47"/>
      <c r="F1578" s="6" t="s">
        <v>438</v>
      </c>
      <c r="G1578" s="47"/>
      <c r="H1578" s="44">
        <v>69</v>
      </c>
      <c r="I1578" s="198" t="s">
        <v>43</v>
      </c>
      <c r="J1578" s="177" t="str">
        <f>IF(ISBLANK(INDEX('Policy Characteristics'!D:D,MATCH($C1578,'Policy Characteristics'!$C:$C,0))),"",INDEX('Policy Characteristics'!D:D,MATCH($C1578,'Policy Characteristics'!$C:$C,0)))</f>
        <v>End Existing Subsidies</v>
      </c>
      <c r="K1578" s="176" t="str">
        <f>IF(ISBLANK(INDEX('Policy Characteristics'!E:E,MATCH($C1578,'Policy Characteristics'!$C:$C,0))),"",INDEX('Policy Characteristics'!E:E,MATCH($C1578,'Policy Characteristics'!$C:$C,0)))</f>
        <v>cross reduce BAU subsidies</v>
      </c>
      <c r="L1578" s="176">
        <f>IF(ISBLANK(INDEX('Policy Characteristics'!F:F,MATCH($C1578,'Policy Characteristics'!$C:$C,0))),"",INDEX('Policy Characteristics'!F:F,MATCH($C1578,'Policy Characteristics'!$C:$C,0)))</f>
        <v>0</v>
      </c>
      <c r="M1578" s="176">
        <f>IF(ISBLANK(INDEX('Policy Characteristics'!G:G,MATCH($C1578,'Policy Characteristics'!$C:$C,0))),"",INDEX('Policy Characteristics'!G:G,MATCH($C1578,'Policy Characteristics'!$C:$C,0)))</f>
        <v>1</v>
      </c>
      <c r="N1578" s="176">
        <f>IF(ISBLANK(INDEX('Policy Characteristics'!H:H,MATCH($C1578,'Policy Characteristics'!$C:$C,0))),"",INDEX('Policy Characteristics'!H:H,MATCH($C1578,'Policy Characteristics'!$C:$C,0)))</f>
        <v>0.01</v>
      </c>
      <c r="O1578" s="176" t="str">
        <f>IF(ISBLANK(INDEX('Policy Characteristics'!I:I,MATCH($C1578,'Policy Characteristics'!$C:$C,0))),"",INDEX('Policy Characteristics'!I:I,MATCH($C1578,'Policy Characteristics'!$C:$C,0)))</f>
        <v>% reduction in BAU subsidies</v>
      </c>
      <c r="P1578" s="176" t="str">
        <f>IF(ISBLANK(INDEX('Policy Characteristics'!J:J,MATCH($C1578,'Policy Characteristics'!$C:$C,0))),"",INDEX('Policy Characteristics'!J:J,MATCH($C1578,'Policy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8" s="176" t="str">
        <f>IF(ISBLANK(INDEX('Policy Characteristics'!K:K,MATCH($C1578,'Policy Characteristics'!$C:$C,0))),"",INDEX('Policy Characteristics'!K:K,MATCH($C1578,'Policy Characteristics'!$C:$C,0)))</f>
        <v>fuels.html#end-subsidies</v>
      </c>
      <c r="R1578" s="176" t="str">
        <f>IF(ISBLANK(INDEX('Policy Characteristics'!L:L,MATCH($C1578,'Policy Characteristics'!$C:$C,0))),"",INDEX('Policy Characteristics'!L:L,MATCH($C1578,'Policy Characteristics'!$C:$C,0)))</f>
        <v>end-existing-subsidies.html</v>
      </c>
    </row>
    <row r="1579" spans="1:18" s="4" customFormat="1" x14ac:dyDescent="0.25">
      <c r="A1579" s="176" t="str">
        <f>IF(ISBLANK(INDEX('Policy Characteristics'!A:A,MATCH($C1579,'Policy Characteristics'!$C:$C,0))),"",INDEX('Policy Characteristics'!A:A,MATCH($C1579,'Policy Characteristics'!$C:$C,0)))</f>
        <v>Cross-Sector</v>
      </c>
      <c r="B1579" s="184" t="str">
        <f>IF(ISBLANK(INDEX('Policy Characteristics'!B:B,MATCH($C1579,'Policy Characteristics'!$C:$C,0))),"",INDEX('Policy Characteristics'!B:B,MATCH($C1579,'Policy Characteristics'!$C:$C,0)))</f>
        <v>End Existing Subsidies</v>
      </c>
      <c r="C1579" s="176" t="str">
        <f t="shared" si="59"/>
        <v>Percent Reduction in BAU Subsidies</v>
      </c>
      <c r="D1579" s="6" t="s">
        <v>46</v>
      </c>
      <c r="E1579" s="47"/>
      <c r="F1579" s="6" t="s">
        <v>86</v>
      </c>
      <c r="G1579" s="47"/>
      <c r="H1579" s="44">
        <v>70</v>
      </c>
      <c r="I1579" s="198" t="s">
        <v>43</v>
      </c>
      <c r="J1579" s="177" t="str">
        <f>IF(ISBLANK(INDEX('Policy Characteristics'!D:D,MATCH($C1579,'Policy Characteristics'!$C:$C,0))),"",INDEX('Policy Characteristics'!D:D,MATCH($C1579,'Policy Characteristics'!$C:$C,0)))</f>
        <v>End Existing Subsidies</v>
      </c>
      <c r="K1579" s="176" t="str">
        <f>IF(ISBLANK(INDEX('Policy Characteristics'!E:E,MATCH($C1579,'Policy Characteristics'!$C:$C,0))),"",INDEX('Policy Characteristics'!E:E,MATCH($C1579,'Policy Characteristics'!$C:$C,0)))</f>
        <v>cross reduce BAU subsidies</v>
      </c>
      <c r="L1579" s="176">
        <f>IF(ISBLANK(INDEX('Policy Characteristics'!F:F,MATCH($C1579,'Policy Characteristics'!$C:$C,0))),"",INDEX('Policy Characteristics'!F:F,MATCH($C1579,'Policy Characteristics'!$C:$C,0)))</f>
        <v>0</v>
      </c>
      <c r="M1579" s="176">
        <f>IF(ISBLANK(INDEX('Policy Characteristics'!G:G,MATCH($C1579,'Policy Characteristics'!$C:$C,0))),"",INDEX('Policy Characteristics'!G:G,MATCH($C1579,'Policy Characteristics'!$C:$C,0)))</f>
        <v>1</v>
      </c>
      <c r="N1579" s="176">
        <f>IF(ISBLANK(INDEX('Policy Characteristics'!H:H,MATCH($C1579,'Policy Characteristics'!$C:$C,0))),"",INDEX('Policy Characteristics'!H:H,MATCH($C1579,'Policy Characteristics'!$C:$C,0)))</f>
        <v>0.01</v>
      </c>
      <c r="O1579" s="176" t="str">
        <f>IF(ISBLANK(INDEX('Policy Characteristics'!I:I,MATCH($C1579,'Policy Characteristics'!$C:$C,0))),"",INDEX('Policy Characteristics'!I:I,MATCH($C1579,'Policy Characteristics'!$C:$C,0)))</f>
        <v>% reduction in BAU subsidies</v>
      </c>
      <c r="P1579" s="176" t="str">
        <f>IF(ISBLANK(INDEX('Policy Characteristics'!J:J,MATCH($C1579,'Policy Characteristics'!$C:$C,0))),"",INDEX('Policy Characteristics'!J:J,MATCH($C1579,'Policy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9" s="176" t="str">
        <f>IF(ISBLANK(INDEX('Policy Characteristics'!K:K,MATCH($C1579,'Policy Characteristics'!$C:$C,0))),"",INDEX('Policy Characteristics'!K:K,MATCH($C1579,'Policy Characteristics'!$C:$C,0)))</f>
        <v>fuels.html#end-subsidies</v>
      </c>
      <c r="R1579" s="176" t="str">
        <f>IF(ISBLANK(INDEX('Policy Characteristics'!L:L,MATCH($C1579,'Policy Characteristics'!$C:$C,0))),"",INDEX('Policy Characteristics'!L:L,MATCH($C1579,'Policy Characteristics'!$C:$C,0)))</f>
        <v>end-existing-subsidies.html</v>
      </c>
    </row>
    <row r="1580" spans="1:18" s="4" customFormat="1" x14ac:dyDescent="0.25">
      <c r="A1580" s="176" t="str">
        <f>IF(ISBLANK(INDEX('Policy Characteristics'!A:A,MATCH($C1580,'Policy Characteristics'!$C:$C,0))),"",INDEX('Policy Characteristics'!A:A,MATCH($C1580,'Policy Characteristics'!$C:$C,0)))</f>
        <v>Cross-Sector</v>
      </c>
      <c r="B1580" s="184" t="str">
        <f>IF(ISBLANK(INDEX('Policy Characteristics'!B:B,MATCH($C1580,'Policy Characteristics'!$C:$C,0))),"",INDEX('Policy Characteristics'!B:B,MATCH($C1580,'Policy Characteristics'!$C:$C,0)))</f>
        <v>End Existing Subsidies</v>
      </c>
      <c r="C1580" s="176" t="str">
        <f t="shared" si="59"/>
        <v>Percent Reduction in BAU Subsidies</v>
      </c>
      <c r="D1580" s="6" t="s">
        <v>47</v>
      </c>
      <c r="E1580" s="47"/>
      <c r="F1580" s="6" t="s">
        <v>87</v>
      </c>
      <c r="G1580" s="47"/>
      <c r="H1580" s="44">
        <v>71</v>
      </c>
      <c r="I1580" s="198" t="s">
        <v>43</v>
      </c>
      <c r="J1580" s="177" t="str">
        <f>IF(ISBLANK(INDEX('Policy Characteristics'!D:D,MATCH($C1580,'Policy Characteristics'!$C:$C,0))),"",INDEX('Policy Characteristics'!D:D,MATCH($C1580,'Policy Characteristics'!$C:$C,0)))</f>
        <v>End Existing Subsidies</v>
      </c>
      <c r="K1580" s="176" t="str">
        <f>IF(ISBLANK(INDEX('Policy Characteristics'!E:E,MATCH($C1580,'Policy Characteristics'!$C:$C,0))),"",INDEX('Policy Characteristics'!E:E,MATCH($C1580,'Policy Characteristics'!$C:$C,0)))</f>
        <v>cross reduce BAU subsidies</v>
      </c>
      <c r="L1580" s="176">
        <f>IF(ISBLANK(INDEX('Policy Characteristics'!F:F,MATCH($C1580,'Policy Characteristics'!$C:$C,0))),"",INDEX('Policy Characteristics'!F:F,MATCH($C1580,'Policy Characteristics'!$C:$C,0)))</f>
        <v>0</v>
      </c>
      <c r="M1580" s="176">
        <f>IF(ISBLANK(INDEX('Policy Characteristics'!G:G,MATCH($C1580,'Policy Characteristics'!$C:$C,0))),"",INDEX('Policy Characteristics'!G:G,MATCH($C1580,'Policy Characteristics'!$C:$C,0)))</f>
        <v>1</v>
      </c>
      <c r="N1580" s="176">
        <f>IF(ISBLANK(INDEX('Policy Characteristics'!H:H,MATCH($C1580,'Policy Characteristics'!$C:$C,0))),"",INDEX('Policy Characteristics'!H:H,MATCH($C1580,'Policy Characteristics'!$C:$C,0)))</f>
        <v>0.01</v>
      </c>
      <c r="O1580" s="176" t="str">
        <f>IF(ISBLANK(INDEX('Policy Characteristics'!I:I,MATCH($C1580,'Policy Characteristics'!$C:$C,0))),"",INDEX('Policy Characteristics'!I:I,MATCH($C1580,'Policy Characteristics'!$C:$C,0)))</f>
        <v>% reduction in BAU subsidies</v>
      </c>
      <c r="P1580" s="176" t="str">
        <f>IF(ISBLANK(INDEX('Policy Characteristics'!J:J,MATCH($C1580,'Policy Characteristics'!$C:$C,0))),"",INDEX('Policy Characteristics'!J:J,MATCH($C1580,'Policy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0" s="176" t="str">
        <f>IF(ISBLANK(INDEX('Policy Characteristics'!K:K,MATCH($C1580,'Policy Characteristics'!$C:$C,0))),"",INDEX('Policy Characteristics'!K:K,MATCH($C1580,'Policy Characteristics'!$C:$C,0)))</f>
        <v>fuels.html#end-subsidies</v>
      </c>
      <c r="R1580" s="176" t="str">
        <f>IF(ISBLANK(INDEX('Policy Characteristics'!L:L,MATCH($C1580,'Policy Characteristics'!$C:$C,0))),"",INDEX('Policy Characteristics'!L:L,MATCH($C1580,'Policy Characteristics'!$C:$C,0)))</f>
        <v>end-existing-subsidies.html</v>
      </c>
    </row>
    <row r="1581" spans="1:18" s="4" customFormat="1" x14ac:dyDescent="0.25">
      <c r="A1581" s="176" t="str">
        <f>IF(ISBLANK(INDEX('Policy Characteristics'!A:A,MATCH($C1581,'Policy Characteristics'!$C:$C,0))),"",INDEX('Policy Characteristics'!A:A,MATCH($C1581,'Policy Characteristics'!$C:$C,0)))</f>
        <v>Cross-Sector</v>
      </c>
      <c r="B1581" s="184" t="str">
        <f>IF(ISBLANK(INDEX('Policy Characteristics'!B:B,MATCH($C1581,'Policy Characteristics'!$C:$C,0))),"",INDEX('Policy Characteristics'!B:B,MATCH($C1581,'Policy Characteristics'!$C:$C,0)))</f>
        <v>End Existing Subsidies</v>
      </c>
      <c r="C1581" s="176" t="str">
        <f t="shared" si="59"/>
        <v>Percent Reduction in BAU Subsidies</v>
      </c>
      <c r="D1581" s="6" t="s">
        <v>48</v>
      </c>
      <c r="E1581" s="47"/>
      <c r="F1581" s="6" t="s">
        <v>88</v>
      </c>
      <c r="G1581" s="47"/>
      <c r="H1581" s="44">
        <v>72</v>
      </c>
      <c r="I1581" s="198" t="s">
        <v>44</v>
      </c>
      <c r="J1581" s="177" t="str">
        <f>IF(ISBLANK(INDEX('Policy Characteristics'!D:D,MATCH($C1581,'Policy Characteristics'!$C:$C,0))),"",INDEX('Policy Characteristics'!D:D,MATCH($C1581,'Policy Characteristics'!$C:$C,0)))</f>
        <v>End Existing Subsidies</v>
      </c>
      <c r="K1581" s="176" t="str">
        <f>IF(ISBLANK(INDEX('Policy Characteristics'!E:E,MATCH($C1581,'Policy Characteristics'!$C:$C,0))),"",INDEX('Policy Characteristics'!E:E,MATCH($C1581,'Policy Characteristics'!$C:$C,0)))</f>
        <v>cross reduce BAU subsidies</v>
      </c>
      <c r="L1581" s="176">
        <f>IF(ISBLANK(INDEX('Policy Characteristics'!F:F,MATCH($C1581,'Policy Characteristics'!$C:$C,0))),"",INDEX('Policy Characteristics'!F:F,MATCH($C1581,'Policy Characteristics'!$C:$C,0)))</f>
        <v>0</v>
      </c>
      <c r="M1581" s="176">
        <f>IF(ISBLANK(INDEX('Policy Characteristics'!G:G,MATCH($C1581,'Policy Characteristics'!$C:$C,0))),"",INDEX('Policy Characteristics'!G:G,MATCH($C1581,'Policy Characteristics'!$C:$C,0)))</f>
        <v>1</v>
      </c>
      <c r="N1581" s="176">
        <f>IF(ISBLANK(INDEX('Policy Characteristics'!H:H,MATCH($C1581,'Policy Characteristics'!$C:$C,0))),"",INDEX('Policy Characteristics'!H:H,MATCH($C1581,'Policy Characteristics'!$C:$C,0)))</f>
        <v>0.01</v>
      </c>
      <c r="O1581" s="176" t="str">
        <f>IF(ISBLANK(INDEX('Policy Characteristics'!I:I,MATCH($C1581,'Policy Characteristics'!$C:$C,0))),"",INDEX('Policy Characteristics'!I:I,MATCH($C1581,'Policy Characteristics'!$C:$C,0)))</f>
        <v>% reduction in BAU subsidies</v>
      </c>
      <c r="P1581" s="176" t="str">
        <f>IF(ISBLANK(INDEX('Policy Characteristics'!J:J,MATCH($C1581,'Policy Characteristics'!$C:$C,0))),"",INDEX('Policy Characteristics'!J:J,MATCH($C1581,'Policy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1" s="176" t="str">
        <f>IF(ISBLANK(INDEX('Policy Characteristics'!K:K,MATCH($C1581,'Policy Characteristics'!$C:$C,0))),"",INDEX('Policy Characteristics'!K:K,MATCH($C1581,'Policy Characteristics'!$C:$C,0)))</f>
        <v>fuels.html#end-subsidies</v>
      </c>
      <c r="R1581" s="176" t="str">
        <f>IF(ISBLANK(INDEX('Policy Characteristics'!L:L,MATCH($C1581,'Policy Characteristics'!$C:$C,0))),"",INDEX('Policy Characteristics'!L:L,MATCH($C1581,'Policy Characteristics'!$C:$C,0)))</f>
        <v>end-existing-subsidies.html</v>
      </c>
    </row>
    <row r="1582" spans="1:18" s="4" customFormat="1" x14ac:dyDescent="0.25">
      <c r="A1582" s="176" t="str">
        <f>IF(ISBLANK(INDEX('Policy Characteristics'!A:A,MATCH($C1582,'Policy Characteristics'!$C:$C,0))),"",INDEX('Policy Characteristics'!A:A,MATCH($C1582,'Policy Characteristics'!$C:$C,0)))</f>
        <v>Cross-Sector</v>
      </c>
      <c r="B1582" s="184" t="str">
        <f>IF(ISBLANK(INDEX('Policy Characteristics'!B:B,MATCH($C1582,'Policy Characteristics'!$C:$C,0))),"",INDEX('Policy Characteristics'!B:B,MATCH($C1582,'Policy Characteristics'!$C:$C,0)))</f>
        <v>End Existing Subsidies</v>
      </c>
      <c r="C1582" s="176" t="str">
        <f t="shared" si="59"/>
        <v>Percent Reduction in BAU Subsidies</v>
      </c>
      <c r="D1582" s="6" t="s">
        <v>49</v>
      </c>
      <c r="E1582" s="47"/>
      <c r="F1582" s="6" t="s">
        <v>443</v>
      </c>
      <c r="G1582" s="47"/>
      <c r="H1582" s="44">
        <v>73</v>
      </c>
      <c r="I1582" s="198" t="s">
        <v>44</v>
      </c>
      <c r="J1582" s="177" t="str">
        <f>IF(ISBLANK(INDEX('Policy Characteristics'!D:D,MATCH($C1582,'Policy Characteristics'!$C:$C,0))),"",INDEX('Policy Characteristics'!D:D,MATCH($C1582,'Policy Characteristics'!$C:$C,0)))</f>
        <v>End Existing Subsidies</v>
      </c>
      <c r="K1582" s="176" t="str">
        <f>IF(ISBLANK(INDEX('Policy Characteristics'!E:E,MATCH($C1582,'Policy Characteristics'!$C:$C,0))),"",INDEX('Policy Characteristics'!E:E,MATCH($C1582,'Policy Characteristics'!$C:$C,0)))</f>
        <v>cross reduce BAU subsidies</v>
      </c>
      <c r="L1582" s="176">
        <f>IF(ISBLANK(INDEX('Policy Characteristics'!F:F,MATCH($C1582,'Policy Characteristics'!$C:$C,0))),"",INDEX('Policy Characteristics'!F:F,MATCH($C1582,'Policy Characteristics'!$C:$C,0)))</f>
        <v>0</v>
      </c>
      <c r="M1582" s="176">
        <f>IF(ISBLANK(INDEX('Policy Characteristics'!G:G,MATCH($C1582,'Policy Characteristics'!$C:$C,0))),"",INDEX('Policy Characteristics'!G:G,MATCH($C1582,'Policy Characteristics'!$C:$C,0)))</f>
        <v>1</v>
      </c>
      <c r="N1582" s="176">
        <f>IF(ISBLANK(INDEX('Policy Characteristics'!H:H,MATCH($C1582,'Policy Characteristics'!$C:$C,0))),"",INDEX('Policy Characteristics'!H:H,MATCH($C1582,'Policy Characteristics'!$C:$C,0)))</f>
        <v>0.01</v>
      </c>
      <c r="O1582" s="176" t="str">
        <f>IF(ISBLANK(INDEX('Policy Characteristics'!I:I,MATCH($C1582,'Policy Characteristics'!$C:$C,0))),"",INDEX('Policy Characteristics'!I:I,MATCH($C1582,'Policy Characteristics'!$C:$C,0)))</f>
        <v>% reduction in BAU subsidies</v>
      </c>
      <c r="P1582" s="176" t="str">
        <f>IF(ISBLANK(INDEX('Policy Characteristics'!J:J,MATCH($C1582,'Policy Characteristics'!$C:$C,0))),"",INDEX('Policy Characteristics'!J:J,MATCH($C1582,'Policy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2" s="176" t="str">
        <f>IF(ISBLANK(INDEX('Policy Characteristics'!K:K,MATCH($C1582,'Policy Characteristics'!$C:$C,0))),"",INDEX('Policy Characteristics'!K:K,MATCH($C1582,'Policy Characteristics'!$C:$C,0)))</f>
        <v>fuels.html#end-subsidies</v>
      </c>
      <c r="R1582" s="176" t="str">
        <f>IF(ISBLANK(INDEX('Policy Characteristics'!L:L,MATCH($C1582,'Policy Characteristics'!$C:$C,0))),"",INDEX('Policy Characteristics'!L:L,MATCH($C1582,'Policy Characteristics'!$C:$C,0)))</f>
        <v>end-existing-subsidies.html</v>
      </c>
    </row>
    <row r="1583" spans="1:18" s="4" customFormat="1" x14ac:dyDescent="0.25">
      <c r="A1583" s="176" t="str">
        <f>IF(ISBLANK(INDEX('Policy Characteristics'!A:A,MATCH($C1583,'Policy Characteristics'!$C:$C,0))),"",INDEX('Policy Characteristics'!A:A,MATCH($C1583,'Policy Characteristics'!$C:$C,0)))</f>
        <v>Cross-Sector</v>
      </c>
      <c r="B1583" s="184" t="str">
        <f>IF(ISBLANK(INDEX('Policy Characteristics'!B:B,MATCH($C1583,'Policy Characteristics'!$C:$C,0))),"",INDEX('Policy Characteristics'!B:B,MATCH($C1583,'Policy Characteristics'!$C:$C,0)))</f>
        <v>End Existing Subsidies</v>
      </c>
      <c r="C1583" s="176" t="str">
        <f t="shared" si="59"/>
        <v>Percent Reduction in BAU Subsidies</v>
      </c>
      <c r="D1583" s="6" t="s">
        <v>50</v>
      </c>
      <c r="E1583" s="47"/>
      <c r="F1583" s="6" t="s">
        <v>93</v>
      </c>
      <c r="G1583" s="47"/>
      <c r="H1583" s="44">
        <v>74</v>
      </c>
      <c r="I1583" s="198" t="s">
        <v>43</v>
      </c>
      <c r="J1583" s="177" t="str">
        <f>IF(ISBLANK(INDEX('Policy Characteristics'!D:D,MATCH($C1583,'Policy Characteristics'!$C:$C,0))),"",INDEX('Policy Characteristics'!D:D,MATCH($C1583,'Policy Characteristics'!$C:$C,0)))</f>
        <v>End Existing Subsidies</v>
      </c>
      <c r="K1583" s="176" t="str">
        <f>IF(ISBLANK(INDEX('Policy Characteristics'!E:E,MATCH($C1583,'Policy Characteristics'!$C:$C,0))),"",INDEX('Policy Characteristics'!E:E,MATCH($C1583,'Policy Characteristics'!$C:$C,0)))</f>
        <v>cross reduce BAU subsidies</v>
      </c>
      <c r="L1583" s="176">
        <f>IF(ISBLANK(INDEX('Policy Characteristics'!F:F,MATCH($C1583,'Policy Characteristics'!$C:$C,0))),"",INDEX('Policy Characteristics'!F:F,MATCH($C1583,'Policy Characteristics'!$C:$C,0)))</f>
        <v>0</v>
      </c>
      <c r="M1583" s="176">
        <f>IF(ISBLANK(INDEX('Policy Characteristics'!G:G,MATCH($C1583,'Policy Characteristics'!$C:$C,0))),"",INDEX('Policy Characteristics'!G:G,MATCH($C1583,'Policy Characteristics'!$C:$C,0)))</f>
        <v>1</v>
      </c>
      <c r="N1583" s="176">
        <f>IF(ISBLANK(INDEX('Policy Characteristics'!H:H,MATCH($C1583,'Policy Characteristics'!$C:$C,0))),"",INDEX('Policy Characteristics'!H:H,MATCH($C1583,'Policy Characteristics'!$C:$C,0)))</f>
        <v>0.01</v>
      </c>
      <c r="O1583" s="176" t="str">
        <f>IF(ISBLANK(INDEX('Policy Characteristics'!I:I,MATCH($C1583,'Policy Characteristics'!$C:$C,0))),"",INDEX('Policy Characteristics'!I:I,MATCH($C1583,'Policy Characteristics'!$C:$C,0)))</f>
        <v>% reduction in BAU subsidies</v>
      </c>
      <c r="P1583" s="176" t="str">
        <f>IF(ISBLANK(INDEX('Policy Characteristics'!J:J,MATCH($C1583,'Policy Characteristics'!$C:$C,0))),"",INDEX('Policy Characteristics'!J:J,MATCH($C1583,'Policy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3" s="176" t="str">
        <f>IF(ISBLANK(INDEX('Policy Characteristics'!K:K,MATCH($C1583,'Policy Characteristics'!$C:$C,0))),"",INDEX('Policy Characteristics'!K:K,MATCH($C1583,'Policy Characteristics'!$C:$C,0)))</f>
        <v>fuels.html#end-subsidies</v>
      </c>
      <c r="R1583" s="176" t="str">
        <f>IF(ISBLANK(INDEX('Policy Characteristics'!L:L,MATCH($C1583,'Policy Characteristics'!$C:$C,0))),"",INDEX('Policy Characteristics'!L:L,MATCH($C1583,'Policy Characteristics'!$C:$C,0)))</f>
        <v>end-existing-subsidies.html</v>
      </c>
    </row>
    <row r="1584" spans="1:18" s="4" customFormat="1" x14ac:dyDescent="0.25">
      <c r="A1584" s="176" t="str">
        <f>IF(ISBLANK(INDEX('Policy Characteristics'!A:A,MATCH($C1584,'Policy Characteristics'!$C:$C,0))),"",INDEX('Policy Characteristics'!A:A,MATCH($C1584,'Policy Characteristics'!$C:$C,0)))</f>
        <v>Cross-Sector</v>
      </c>
      <c r="B1584" s="184" t="str">
        <f>IF(ISBLANK(INDEX('Policy Characteristics'!B:B,MATCH($C1584,'Policy Characteristics'!$C:$C,0))),"",INDEX('Policy Characteristics'!B:B,MATCH($C1584,'Policy Characteristics'!$C:$C,0)))</f>
        <v>End Existing Subsidies</v>
      </c>
      <c r="C1584" s="176" t="str">
        <f t="shared" si="59"/>
        <v>Percent Reduction in BAU Subsidies</v>
      </c>
      <c r="D1584" s="6" t="s">
        <v>51</v>
      </c>
      <c r="E1584" s="47"/>
      <c r="F1584" s="6" t="s">
        <v>91</v>
      </c>
      <c r="G1584" s="47"/>
      <c r="H1584" s="44">
        <v>707</v>
      </c>
      <c r="I1584" s="6" t="s">
        <v>43</v>
      </c>
      <c r="J1584" s="177" t="str">
        <f>IF(ISBLANK(INDEX('Policy Characteristics'!D:D,MATCH($C1584,'Policy Characteristics'!$C:$C,0))),"",INDEX('Policy Characteristics'!D:D,MATCH($C1584,'Policy Characteristics'!$C:$C,0)))</f>
        <v>End Existing Subsidies</v>
      </c>
      <c r="K1584" s="176" t="str">
        <f>IF(ISBLANK(INDEX('Policy Characteristics'!E:E,MATCH($C1584,'Policy Characteristics'!$C:$C,0))),"",INDEX('Policy Characteristics'!E:E,MATCH($C1584,'Policy Characteristics'!$C:$C,0)))</f>
        <v>cross reduce BAU subsidies</v>
      </c>
      <c r="L1584" s="176">
        <f>IF(ISBLANK(INDEX('Policy Characteristics'!F:F,MATCH($C1584,'Policy Characteristics'!$C:$C,0))),"",INDEX('Policy Characteristics'!F:F,MATCH($C1584,'Policy Characteristics'!$C:$C,0)))</f>
        <v>0</v>
      </c>
      <c r="M1584" s="176">
        <f>IF(ISBLANK(INDEX('Policy Characteristics'!G:G,MATCH($C1584,'Policy Characteristics'!$C:$C,0))),"",INDEX('Policy Characteristics'!G:G,MATCH($C1584,'Policy Characteristics'!$C:$C,0)))</f>
        <v>1</v>
      </c>
      <c r="N1584" s="176">
        <f>IF(ISBLANK(INDEX('Policy Characteristics'!H:H,MATCH($C1584,'Policy Characteristics'!$C:$C,0))),"",INDEX('Policy Characteristics'!H:H,MATCH($C1584,'Policy Characteristics'!$C:$C,0)))</f>
        <v>0.01</v>
      </c>
      <c r="O1584" s="176" t="str">
        <f>IF(ISBLANK(INDEX('Policy Characteristics'!I:I,MATCH($C1584,'Policy Characteristics'!$C:$C,0))),"",INDEX('Policy Characteristics'!I:I,MATCH($C1584,'Policy Characteristics'!$C:$C,0)))</f>
        <v>% reduction in BAU subsidies</v>
      </c>
      <c r="P1584" s="176" t="str">
        <f>IF(ISBLANK(INDEX('Policy Characteristics'!J:J,MATCH($C1584,'Policy Characteristics'!$C:$C,0))),"",INDEX('Policy Characteristics'!J:J,MATCH($C1584,'Policy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4" s="176" t="str">
        <f>IF(ISBLANK(INDEX('Policy Characteristics'!K:K,MATCH($C1584,'Policy Characteristics'!$C:$C,0))),"",INDEX('Policy Characteristics'!K:K,MATCH($C1584,'Policy Characteristics'!$C:$C,0)))</f>
        <v>fuels.html#end-subsidies</v>
      </c>
      <c r="R1584" s="176" t="str">
        <f>IF(ISBLANK(INDEX('Policy Characteristics'!L:L,MATCH($C1584,'Policy Characteristics'!$C:$C,0))),"",INDEX('Policy Characteristics'!L:L,MATCH($C1584,'Policy Characteristics'!$C:$C,0)))</f>
        <v>end-existing-subsidies.html</v>
      </c>
    </row>
    <row r="1585" spans="1:18" s="4" customFormat="1" x14ac:dyDescent="0.25">
      <c r="A1585" s="176" t="str">
        <f>IF(ISBLANK(INDEX('Policy Characteristics'!A:A,MATCH($C1585,'Policy Characteristics'!$C:$C,0))),"",INDEX('Policy Characteristics'!A:A,MATCH($C1585,'Policy Characteristics'!$C:$C,0)))</f>
        <v>Cross-Sector</v>
      </c>
      <c r="B1585" s="184" t="str">
        <f>IF(ISBLANK(INDEX('Policy Characteristics'!B:B,MATCH($C1585,'Policy Characteristics'!$C:$C,0))),"",INDEX('Policy Characteristics'!B:B,MATCH($C1585,'Policy Characteristics'!$C:$C,0)))</f>
        <v>End Existing Subsidies</v>
      </c>
      <c r="C1585" s="176" t="str">
        <f t="shared" si="59"/>
        <v>Percent Reduction in BAU Subsidies</v>
      </c>
      <c r="D1585" s="6" t="s">
        <v>53</v>
      </c>
      <c r="E1585" s="47"/>
      <c r="F1585" s="6" t="s">
        <v>94</v>
      </c>
      <c r="G1585" s="47"/>
      <c r="H1585" s="44">
        <v>75</v>
      </c>
      <c r="I1585" s="198" t="s">
        <v>43</v>
      </c>
      <c r="J1585" s="177" t="str">
        <f>IF(ISBLANK(INDEX('Policy Characteristics'!D:D,MATCH($C1585,'Policy Characteristics'!$C:$C,0))),"",INDEX('Policy Characteristics'!D:D,MATCH($C1585,'Policy Characteristics'!$C:$C,0)))</f>
        <v>End Existing Subsidies</v>
      </c>
      <c r="K1585" s="176" t="str">
        <f>IF(ISBLANK(INDEX('Policy Characteristics'!E:E,MATCH($C1585,'Policy Characteristics'!$C:$C,0))),"",INDEX('Policy Characteristics'!E:E,MATCH($C1585,'Policy Characteristics'!$C:$C,0)))</f>
        <v>cross reduce BAU subsidies</v>
      </c>
      <c r="L1585" s="176">
        <f>IF(ISBLANK(INDEX('Policy Characteristics'!F:F,MATCH($C1585,'Policy Characteristics'!$C:$C,0))),"",INDEX('Policy Characteristics'!F:F,MATCH($C1585,'Policy Characteristics'!$C:$C,0)))</f>
        <v>0</v>
      </c>
      <c r="M1585" s="176">
        <f>IF(ISBLANK(INDEX('Policy Characteristics'!G:G,MATCH($C1585,'Policy Characteristics'!$C:$C,0))),"",INDEX('Policy Characteristics'!G:G,MATCH($C1585,'Policy Characteristics'!$C:$C,0)))</f>
        <v>1</v>
      </c>
      <c r="N1585" s="176">
        <f>IF(ISBLANK(INDEX('Policy Characteristics'!H:H,MATCH($C1585,'Policy Characteristics'!$C:$C,0))),"",INDEX('Policy Characteristics'!H:H,MATCH($C1585,'Policy Characteristics'!$C:$C,0)))</f>
        <v>0.01</v>
      </c>
      <c r="O1585" s="176" t="str">
        <f>IF(ISBLANK(INDEX('Policy Characteristics'!I:I,MATCH($C1585,'Policy Characteristics'!$C:$C,0))),"",INDEX('Policy Characteristics'!I:I,MATCH($C1585,'Policy Characteristics'!$C:$C,0)))</f>
        <v>% reduction in BAU subsidies</v>
      </c>
      <c r="P1585" s="176" t="str">
        <f>IF(ISBLANK(INDEX('Policy Characteristics'!J:J,MATCH($C1585,'Policy Characteristics'!$C:$C,0))),"",INDEX('Policy Characteristics'!J:J,MATCH($C1585,'Policy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5" s="176" t="str">
        <f>IF(ISBLANK(INDEX('Policy Characteristics'!K:K,MATCH($C1585,'Policy Characteristics'!$C:$C,0))),"",INDEX('Policy Characteristics'!K:K,MATCH($C1585,'Policy Characteristics'!$C:$C,0)))</f>
        <v>fuels.html#end-subsidies</v>
      </c>
      <c r="R1585" s="176" t="str">
        <f>IF(ISBLANK(INDEX('Policy Characteristics'!L:L,MATCH($C1585,'Policy Characteristics'!$C:$C,0))),"",INDEX('Policy Characteristics'!L:L,MATCH($C1585,'Policy Characteristics'!$C:$C,0)))</f>
        <v>end-existing-subsidies.html</v>
      </c>
    </row>
    <row r="1586" spans="1:18" s="4" customFormat="1" x14ac:dyDescent="0.25">
      <c r="A1586" s="176" t="str">
        <f>IF(ISBLANK(INDEX('Policy Characteristics'!A:A,MATCH($C1586,'Policy Characteristics'!$C:$C,0))),"",INDEX('Policy Characteristics'!A:A,MATCH($C1586,'Policy Characteristics'!$C:$C,0)))</f>
        <v>Cross-Sector</v>
      </c>
      <c r="B1586" s="184" t="str">
        <f>IF(ISBLANK(INDEX('Policy Characteristics'!B:B,MATCH($C1586,'Policy Characteristics'!$C:$C,0))),"",INDEX('Policy Characteristics'!B:B,MATCH($C1586,'Policy Characteristics'!$C:$C,0)))</f>
        <v>End Existing Subsidies</v>
      </c>
      <c r="C1586" s="176" t="str">
        <f t="shared" si="59"/>
        <v>Percent Reduction in BAU Subsidies</v>
      </c>
      <c r="D1586" s="6" t="s">
        <v>54</v>
      </c>
      <c r="E1586" s="47"/>
      <c r="F1586" s="6" t="s">
        <v>95</v>
      </c>
      <c r="G1586" s="47"/>
      <c r="H1586" s="44">
        <v>76</v>
      </c>
      <c r="I1586" s="198" t="s">
        <v>43</v>
      </c>
      <c r="J1586" s="177" t="str">
        <f>IF(ISBLANK(INDEX('Policy Characteristics'!D:D,MATCH($C1586,'Policy Characteristics'!$C:$C,0))),"",INDEX('Policy Characteristics'!D:D,MATCH($C1586,'Policy Characteristics'!$C:$C,0)))</f>
        <v>End Existing Subsidies</v>
      </c>
      <c r="K1586" s="176" t="str">
        <f>IF(ISBLANK(INDEX('Policy Characteristics'!E:E,MATCH($C1586,'Policy Characteristics'!$C:$C,0))),"",INDEX('Policy Characteristics'!E:E,MATCH($C1586,'Policy Characteristics'!$C:$C,0)))</f>
        <v>cross reduce BAU subsidies</v>
      </c>
      <c r="L1586" s="176">
        <f>IF(ISBLANK(INDEX('Policy Characteristics'!F:F,MATCH($C1586,'Policy Characteristics'!$C:$C,0))),"",INDEX('Policy Characteristics'!F:F,MATCH($C1586,'Policy Characteristics'!$C:$C,0)))</f>
        <v>0</v>
      </c>
      <c r="M1586" s="176">
        <f>IF(ISBLANK(INDEX('Policy Characteristics'!G:G,MATCH($C1586,'Policy Characteristics'!$C:$C,0))),"",INDEX('Policy Characteristics'!G:G,MATCH($C1586,'Policy Characteristics'!$C:$C,0)))</f>
        <v>1</v>
      </c>
      <c r="N1586" s="176">
        <f>IF(ISBLANK(INDEX('Policy Characteristics'!H:H,MATCH($C1586,'Policy Characteristics'!$C:$C,0))),"",INDEX('Policy Characteristics'!H:H,MATCH($C1586,'Policy Characteristics'!$C:$C,0)))</f>
        <v>0.01</v>
      </c>
      <c r="O1586" s="176" t="str">
        <f>IF(ISBLANK(INDEX('Policy Characteristics'!I:I,MATCH($C1586,'Policy Characteristics'!$C:$C,0))),"",INDEX('Policy Characteristics'!I:I,MATCH($C1586,'Policy Characteristics'!$C:$C,0)))</f>
        <v>% reduction in BAU subsidies</v>
      </c>
      <c r="P1586" s="176" t="str">
        <f>IF(ISBLANK(INDEX('Policy Characteristics'!J:J,MATCH($C1586,'Policy Characteristics'!$C:$C,0))),"",INDEX('Policy Characteristics'!J:J,MATCH($C1586,'Policy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6" s="176" t="str">
        <f>IF(ISBLANK(INDEX('Policy Characteristics'!K:K,MATCH($C1586,'Policy Characteristics'!$C:$C,0))),"",INDEX('Policy Characteristics'!K:K,MATCH($C1586,'Policy Characteristics'!$C:$C,0)))</f>
        <v>fuels.html#end-subsidies</v>
      </c>
      <c r="R1586" s="176" t="str">
        <f>IF(ISBLANK(INDEX('Policy Characteristics'!L:L,MATCH($C1586,'Policy Characteristics'!$C:$C,0))),"",INDEX('Policy Characteristics'!L:L,MATCH($C1586,'Policy Characteristics'!$C:$C,0)))</f>
        <v>end-existing-subsidies.html</v>
      </c>
    </row>
    <row r="1587" spans="1:18" s="4" customFormat="1" x14ac:dyDescent="0.25">
      <c r="A1587" s="176" t="str">
        <f>IF(ISBLANK(INDEX('Policy Characteristics'!A:A,MATCH($C1587,'Policy Characteristics'!$C:$C,0))),"",INDEX('Policy Characteristics'!A:A,MATCH($C1587,'Policy Characteristics'!$C:$C,0)))</f>
        <v>Cross-Sector</v>
      </c>
      <c r="B1587" s="184" t="str">
        <f>IF(ISBLANK(INDEX('Policy Characteristics'!B:B,MATCH($C1587,'Policy Characteristics'!$C:$C,0))),"",INDEX('Policy Characteristics'!B:B,MATCH($C1587,'Policy Characteristics'!$C:$C,0)))</f>
        <v>End Existing Subsidies</v>
      </c>
      <c r="C1587" s="176" t="str">
        <f t="shared" si="59"/>
        <v>Percent Reduction in BAU Subsidies</v>
      </c>
      <c r="D1587" s="6" t="s">
        <v>55</v>
      </c>
      <c r="E1587" s="47"/>
      <c r="F1587" s="6" t="s">
        <v>96</v>
      </c>
      <c r="G1587" s="47"/>
      <c r="H1587" s="44">
        <v>708</v>
      </c>
      <c r="I1587" s="198" t="s">
        <v>44</v>
      </c>
      <c r="J1587" s="177" t="str">
        <f>IF(ISBLANK(INDEX('Policy Characteristics'!D:D,MATCH($C1587,'Policy Characteristics'!$C:$C,0))),"",INDEX('Policy Characteristics'!D:D,MATCH($C1587,'Policy Characteristics'!$C:$C,0)))</f>
        <v>End Existing Subsidies</v>
      </c>
      <c r="K1587" s="176" t="str">
        <f>IF(ISBLANK(INDEX('Policy Characteristics'!E:E,MATCH($C1587,'Policy Characteristics'!$C:$C,0))),"",INDEX('Policy Characteristics'!E:E,MATCH($C1587,'Policy Characteristics'!$C:$C,0)))</f>
        <v>cross reduce BAU subsidies</v>
      </c>
      <c r="L1587" s="176">
        <f>IF(ISBLANK(INDEX('Policy Characteristics'!F:F,MATCH($C1587,'Policy Characteristics'!$C:$C,0))),"",INDEX('Policy Characteristics'!F:F,MATCH($C1587,'Policy Characteristics'!$C:$C,0)))</f>
        <v>0</v>
      </c>
      <c r="M1587" s="176">
        <f>IF(ISBLANK(INDEX('Policy Characteristics'!G:G,MATCH($C1587,'Policy Characteristics'!$C:$C,0))),"",INDEX('Policy Characteristics'!G:G,MATCH($C1587,'Policy Characteristics'!$C:$C,0)))</f>
        <v>1</v>
      </c>
      <c r="N1587" s="176">
        <f>IF(ISBLANK(INDEX('Policy Characteristics'!H:H,MATCH($C1587,'Policy Characteristics'!$C:$C,0))),"",INDEX('Policy Characteristics'!H:H,MATCH($C1587,'Policy Characteristics'!$C:$C,0)))</f>
        <v>0.01</v>
      </c>
      <c r="O1587" s="176" t="str">
        <f>IF(ISBLANK(INDEX('Policy Characteristics'!I:I,MATCH($C1587,'Policy Characteristics'!$C:$C,0))),"",INDEX('Policy Characteristics'!I:I,MATCH($C1587,'Policy Characteristics'!$C:$C,0)))</f>
        <v>% reduction in BAU subsidies</v>
      </c>
      <c r="P1587" s="176" t="str">
        <f>IF(ISBLANK(INDEX('Policy Characteristics'!J:J,MATCH($C1587,'Policy Characteristics'!$C:$C,0))),"",INDEX('Policy Characteristics'!J:J,MATCH($C1587,'Policy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7" s="176" t="str">
        <f>IF(ISBLANK(INDEX('Policy Characteristics'!K:K,MATCH($C1587,'Policy Characteristics'!$C:$C,0))),"",INDEX('Policy Characteristics'!K:K,MATCH($C1587,'Policy Characteristics'!$C:$C,0)))</f>
        <v>fuels.html#end-subsidies</v>
      </c>
      <c r="R1587" s="176" t="str">
        <f>IF(ISBLANK(INDEX('Policy Characteristics'!L:L,MATCH($C1587,'Policy Characteristics'!$C:$C,0))),"",INDEX('Policy Characteristics'!L:L,MATCH($C1587,'Policy Characteristics'!$C:$C,0)))</f>
        <v>end-existing-subsidies.html</v>
      </c>
    </row>
    <row r="1588" spans="1:18" s="4" customFormat="1" x14ac:dyDescent="0.25">
      <c r="A1588" s="176" t="str">
        <f>IF(ISBLANK(INDEX('Policy Characteristics'!A:A,MATCH($C1588,'Policy Characteristics'!$C:$C,0))),"",INDEX('Policy Characteristics'!A:A,MATCH($C1588,'Policy Characteristics'!$C:$C,0)))</f>
        <v>Cross-Sector</v>
      </c>
      <c r="B1588" s="184" t="str">
        <f>IF(ISBLANK(INDEX('Policy Characteristics'!B:B,MATCH($C1588,'Policy Characteristics'!$C:$C,0))),"",INDEX('Policy Characteristics'!B:B,MATCH($C1588,'Policy Characteristics'!$C:$C,0)))</f>
        <v>End Existing Subsidies</v>
      </c>
      <c r="C1588" s="176" t="str">
        <f t="shared" si="59"/>
        <v>Percent Reduction in BAU Subsidies</v>
      </c>
      <c r="D1588" s="6" t="s">
        <v>56</v>
      </c>
      <c r="E1588" s="47"/>
      <c r="F1588" s="6" t="s">
        <v>97</v>
      </c>
      <c r="G1588" s="47"/>
      <c r="H1588" s="44">
        <v>709</v>
      </c>
      <c r="I1588" s="198" t="s">
        <v>44</v>
      </c>
      <c r="J1588" s="177" t="str">
        <f>IF(ISBLANK(INDEX('Policy Characteristics'!D:D,MATCH($C1588,'Policy Characteristics'!$C:$C,0))),"",INDEX('Policy Characteristics'!D:D,MATCH($C1588,'Policy Characteristics'!$C:$C,0)))</f>
        <v>End Existing Subsidies</v>
      </c>
      <c r="K1588" s="176" t="str">
        <f>IF(ISBLANK(INDEX('Policy Characteristics'!E:E,MATCH($C1588,'Policy Characteristics'!$C:$C,0))),"",INDEX('Policy Characteristics'!E:E,MATCH($C1588,'Policy Characteristics'!$C:$C,0)))</f>
        <v>cross reduce BAU subsidies</v>
      </c>
      <c r="L1588" s="176">
        <f>IF(ISBLANK(INDEX('Policy Characteristics'!F:F,MATCH($C1588,'Policy Characteristics'!$C:$C,0))),"",INDEX('Policy Characteristics'!F:F,MATCH($C1588,'Policy Characteristics'!$C:$C,0)))</f>
        <v>0</v>
      </c>
      <c r="M1588" s="176">
        <f>IF(ISBLANK(INDEX('Policy Characteristics'!G:G,MATCH($C1588,'Policy Characteristics'!$C:$C,0))),"",INDEX('Policy Characteristics'!G:G,MATCH($C1588,'Policy Characteristics'!$C:$C,0)))</f>
        <v>1</v>
      </c>
      <c r="N1588" s="176">
        <f>IF(ISBLANK(INDEX('Policy Characteristics'!H:H,MATCH($C1588,'Policy Characteristics'!$C:$C,0))),"",INDEX('Policy Characteristics'!H:H,MATCH($C1588,'Policy Characteristics'!$C:$C,0)))</f>
        <v>0.01</v>
      </c>
      <c r="O1588" s="176" t="str">
        <f>IF(ISBLANK(INDEX('Policy Characteristics'!I:I,MATCH($C1588,'Policy Characteristics'!$C:$C,0))),"",INDEX('Policy Characteristics'!I:I,MATCH($C1588,'Policy Characteristics'!$C:$C,0)))</f>
        <v>% reduction in BAU subsidies</v>
      </c>
      <c r="P1588" s="176" t="str">
        <f>IF(ISBLANK(INDEX('Policy Characteristics'!J:J,MATCH($C1588,'Policy Characteristics'!$C:$C,0))),"",INDEX('Policy Characteristics'!J:J,MATCH($C1588,'Policy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8" s="176" t="str">
        <f>IF(ISBLANK(INDEX('Policy Characteristics'!K:K,MATCH($C1588,'Policy Characteristics'!$C:$C,0))),"",INDEX('Policy Characteristics'!K:K,MATCH($C1588,'Policy Characteristics'!$C:$C,0)))</f>
        <v>fuels.html#end-subsidies</v>
      </c>
      <c r="R1588" s="176" t="str">
        <f>IF(ISBLANK(INDEX('Policy Characteristics'!L:L,MATCH($C1588,'Policy Characteristics'!$C:$C,0))),"",INDEX('Policy Characteristics'!L:L,MATCH($C1588,'Policy Characteristics'!$C:$C,0)))</f>
        <v>end-existing-subsidies.html</v>
      </c>
    </row>
    <row r="1589" spans="1:18" s="4" customFormat="1" x14ac:dyDescent="0.25">
      <c r="A1589" s="176" t="str">
        <f>IF(ISBLANK(INDEX('Policy Characteristics'!A:A,MATCH($C1589,'Policy Characteristics'!$C:$C,0))),"",INDEX('Policy Characteristics'!A:A,MATCH($C1589,'Policy Characteristics'!$C:$C,0)))</f>
        <v>Cross-Sector</v>
      </c>
      <c r="B1589" s="184" t="str">
        <f>IF(ISBLANK(INDEX('Policy Characteristics'!B:B,MATCH($C1589,'Policy Characteristics'!$C:$C,0))),"",INDEX('Policy Characteristics'!B:B,MATCH($C1589,'Policy Characteristics'!$C:$C,0)))</f>
        <v>End Existing Subsidies</v>
      </c>
      <c r="C1589" s="176" t="str">
        <f t="shared" si="59"/>
        <v>Percent Reduction in BAU Subsidies</v>
      </c>
      <c r="D1589" s="6" t="s">
        <v>1352</v>
      </c>
      <c r="E1589" s="47"/>
      <c r="F1589" s="6" t="s">
        <v>1353</v>
      </c>
      <c r="G1589" s="47"/>
      <c r="H1589" s="44">
        <v>710</v>
      </c>
      <c r="I1589" s="198" t="s">
        <v>44</v>
      </c>
      <c r="J1589" s="177" t="str">
        <f>IF(ISBLANK(INDEX('Policy Characteristics'!D:D,MATCH($C1589,'Policy Characteristics'!$C:$C,0))),"",INDEX('Policy Characteristics'!D:D,MATCH($C1589,'Policy Characteristics'!$C:$C,0)))</f>
        <v>End Existing Subsidies</v>
      </c>
      <c r="K1589" s="176" t="str">
        <f>IF(ISBLANK(INDEX('Policy Characteristics'!E:E,MATCH($C1589,'Policy Characteristics'!$C:$C,0))),"",INDEX('Policy Characteristics'!E:E,MATCH($C1589,'Policy Characteristics'!$C:$C,0)))</f>
        <v>cross reduce BAU subsidies</v>
      </c>
      <c r="L1589" s="176">
        <f>IF(ISBLANK(INDEX('Policy Characteristics'!F:F,MATCH($C1589,'Policy Characteristics'!$C:$C,0))),"",INDEX('Policy Characteristics'!F:F,MATCH($C1589,'Policy Characteristics'!$C:$C,0)))</f>
        <v>0</v>
      </c>
      <c r="M1589" s="176">
        <f>IF(ISBLANK(INDEX('Policy Characteristics'!G:G,MATCH($C1589,'Policy Characteristics'!$C:$C,0))),"",INDEX('Policy Characteristics'!G:G,MATCH($C1589,'Policy Characteristics'!$C:$C,0)))</f>
        <v>1</v>
      </c>
      <c r="N1589" s="176">
        <f>IF(ISBLANK(INDEX('Policy Characteristics'!H:H,MATCH($C1589,'Policy Characteristics'!$C:$C,0))),"",INDEX('Policy Characteristics'!H:H,MATCH($C1589,'Policy Characteristics'!$C:$C,0)))</f>
        <v>0.01</v>
      </c>
      <c r="O1589" s="176" t="str">
        <f>IF(ISBLANK(INDEX('Policy Characteristics'!I:I,MATCH($C1589,'Policy Characteristics'!$C:$C,0))),"",INDEX('Policy Characteristics'!I:I,MATCH($C1589,'Policy Characteristics'!$C:$C,0)))</f>
        <v>% reduction in BAU subsidies</v>
      </c>
      <c r="P1589" s="176" t="str">
        <f>IF(ISBLANK(INDEX('Policy Characteristics'!J:J,MATCH($C1589,'Policy Characteristics'!$C:$C,0))),"",INDEX('Policy Characteristics'!J:J,MATCH($C1589,'Policy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9" s="176" t="str">
        <f>IF(ISBLANK(INDEX('Policy Characteristics'!K:K,MATCH($C1589,'Policy Characteristics'!$C:$C,0))),"",INDEX('Policy Characteristics'!K:K,MATCH($C1589,'Policy Characteristics'!$C:$C,0)))</f>
        <v>fuels.html#end-subsidies</v>
      </c>
      <c r="R1589" s="176" t="str">
        <f>IF(ISBLANK(INDEX('Policy Characteristics'!L:L,MATCH($C1589,'Policy Characteristics'!$C:$C,0))),"",INDEX('Policy Characteristics'!L:L,MATCH($C1589,'Policy Characteristics'!$C:$C,0)))</f>
        <v>end-existing-subsidies.html</v>
      </c>
    </row>
    <row r="1590" spans="1:18" s="4" customFormat="1" x14ac:dyDescent="0.25">
      <c r="A1590" s="176" t="str">
        <f>IF(ISBLANK(INDEX('Policy Characteristics'!A:A,MATCH($C1590,'Policy Characteristics'!$C:$C,0))),"",INDEX('Policy Characteristics'!A:A,MATCH($C1590,'Policy Characteristics'!$C:$C,0)))</f>
        <v>Cross-Sector</v>
      </c>
      <c r="B1590" s="184" t="str">
        <f>IF(ISBLANK(INDEX('Policy Characteristics'!B:B,MATCH($C1590,'Policy Characteristics'!$C:$C,0))),"",INDEX('Policy Characteristics'!B:B,MATCH($C1590,'Policy Characteristics'!$C:$C,0)))</f>
        <v>End Existing Subsidies</v>
      </c>
      <c r="C1590" s="176" t="str">
        <f t="shared" si="59"/>
        <v>Percent Reduction in BAU Subsidies</v>
      </c>
      <c r="D1590" s="6" t="s">
        <v>74</v>
      </c>
      <c r="E1590" s="47"/>
      <c r="F1590" s="6" t="s">
        <v>98</v>
      </c>
      <c r="G1590" s="47"/>
      <c r="H1590" s="44">
        <v>711</v>
      </c>
      <c r="I1590" s="198" t="s">
        <v>44</v>
      </c>
      <c r="J1590" s="177" t="str">
        <f>IF(ISBLANK(INDEX('Policy Characteristics'!D:D,MATCH($C1590,'Policy Characteristics'!$C:$C,0))),"",INDEX('Policy Characteristics'!D:D,MATCH($C1590,'Policy Characteristics'!$C:$C,0)))</f>
        <v>End Existing Subsidies</v>
      </c>
      <c r="K1590" s="176" t="str">
        <f>IF(ISBLANK(INDEX('Policy Characteristics'!E:E,MATCH($C1590,'Policy Characteristics'!$C:$C,0))),"",INDEX('Policy Characteristics'!E:E,MATCH($C1590,'Policy Characteristics'!$C:$C,0)))</f>
        <v>cross reduce BAU subsidies</v>
      </c>
      <c r="L1590" s="176">
        <f>IF(ISBLANK(INDEX('Policy Characteristics'!F:F,MATCH($C1590,'Policy Characteristics'!$C:$C,0))),"",INDEX('Policy Characteristics'!F:F,MATCH($C1590,'Policy Characteristics'!$C:$C,0)))</f>
        <v>0</v>
      </c>
      <c r="M1590" s="176">
        <f>IF(ISBLANK(INDEX('Policy Characteristics'!G:G,MATCH($C1590,'Policy Characteristics'!$C:$C,0))),"",INDEX('Policy Characteristics'!G:G,MATCH($C1590,'Policy Characteristics'!$C:$C,0)))</f>
        <v>1</v>
      </c>
      <c r="N1590" s="176">
        <f>IF(ISBLANK(INDEX('Policy Characteristics'!H:H,MATCH($C1590,'Policy Characteristics'!$C:$C,0))),"",INDEX('Policy Characteristics'!H:H,MATCH($C1590,'Policy Characteristics'!$C:$C,0)))</f>
        <v>0.01</v>
      </c>
      <c r="O1590" s="176" t="str">
        <f>IF(ISBLANK(INDEX('Policy Characteristics'!I:I,MATCH($C1590,'Policy Characteristics'!$C:$C,0))),"",INDEX('Policy Characteristics'!I:I,MATCH($C1590,'Policy Characteristics'!$C:$C,0)))</f>
        <v>% reduction in BAU subsidies</v>
      </c>
      <c r="P1590" s="176" t="str">
        <f>IF(ISBLANK(INDEX('Policy Characteristics'!J:J,MATCH($C1590,'Policy Characteristics'!$C:$C,0))),"",INDEX('Policy Characteristics'!J:J,MATCH($C1590,'Policy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90" s="176" t="str">
        <f>IF(ISBLANK(INDEX('Policy Characteristics'!K:K,MATCH($C1590,'Policy Characteristics'!$C:$C,0))),"",INDEX('Policy Characteristics'!K:K,MATCH($C1590,'Policy Characteristics'!$C:$C,0)))</f>
        <v>fuels.html#end-subsidies</v>
      </c>
      <c r="R1590" s="176" t="str">
        <f>IF(ISBLANK(INDEX('Policy Characteristics'!L:L,MATCH($C1590,'Policy Characteristics'!$C:$C,0))),"",INDEX('Policy Characteristics'!L:L,MATCH($C1590,'Policy Characteristics'!$C:$C,0)))</f>
        <v>end-existing-subsidies.html</v>
      </c>
    </row>
    <row r="1591" spans="1:18" s="4" customFormat="1" x14ac:dyDescent="0.25">
      <c r="A1591" s="176" t="str">
        <f>IF(ISBLANK(INDEX('Policy Characteristics'!A:A,MATCH($C1591,'Policy Characteristics'!$C:$C,0))),"",INDEX('Policy Characteristics'!A:A,MATCH($C1591,'Policy Characteristics'!$C:$C,0)))</f>
        <v>Cross-Sector</v>
      </c>
      <c r="B1591" s="184" t="str">
        <f>IF(ISBLANK(INDEX('Policy Characteristics'!B:B,MATCH($C1591,'Policy Characteristics'!$C:$C,0))),"",INDEX('Policy Characteristics'!B:B,MATCH($C1591,'Policy Characteristics'!$C:$C,0)))</f>
        <v>End Existing Subsidies</v>
      </c>
      <c r="C1591" s="176" t="str">
        <f t="shared" si="59"/>
        <v>Percent Reduction in BAU Subsidies</v>
      </c>
      <c r="D1591" s="6" t="s">
        <v>427</v>
      </c>
      <c r="E1591" s="47"/>
      <c r="F1591" s="6" t="s">
        <v>428</v>
      </c>
      <c r="G1591" s="47"/>
      <c r="H1591" s="44">
        <v>712</v>
      </c>
      <c r="I1591" s="198" t="s">
        <v>44</v>
      </c>
      <c r="J1591" s="177" t="str">
        <f>IF(ISBLANK(INDEX('Policy Characteristics'!D:D,MATCH($C1591,'Policy Characteristics'!$C:$C,0))),"",INDEX('Policy Characteristics'!D:D,MATCH($C1591,'Policy Characteristics'!$C:$C,0)))</f>
        <v>End Existing Subsidies</v>
      </c>
      <c r="K1591" s="176" t="str">
        <f>IF(ISBLANK(INDEX('Policy Characteristics'!E:E,MATCH($C1591,'Policy Characteristics'!$C:$C,0))),"",INDEX('Policy Characteristics'!E:E,MATCH($C1591,'Policy Characteristics'!$C:$C,0)))</f>
        <v>cross reduce BAU subsidies</v>
      </c>
      <c r="L1591" s="176">
        <f>IF(ISBLANK(INDEX('Policy Characteristics'!F:F,MATCH($C1591,'Policy Characteristics'!$C:$C,0))),"",INDEX('Policy Characteristics'!F:F,MATCH($C1591,'Policy Characteristics'!$C:$C,0)))</f>
        <v>0</v>
      </c>
      <c r="M1591" s="176">
        <f>IF(ISBLANK(INDEX('Policy Characteristics'!G:G,MATCH($C1591,'Policy Characteristics'!$C:$C,0))),"",INDEX('Policy Characteristics'!G:G,MATCH($C1591,'Policy Characteristics'!$C:$C,0)))</f>
        <v>1</v>
      </c>
      <c r="N1591" s="176">
        <f>IF(ISBLANK(INDEX('Policy Characteristics'!H:H,MATCH($C1591,'Policy Characteristics'!$C:$C,0))),"",INDEX('Policy Characteristics'!H:H,MATCH($C1591,'Policy Characteristics'!$C:$C,0)))</f>
        <v>0.01</v>
      </c>
      <c r="O1591" s="176" t="str">
        <f>IF(ISBLANK(INDEX('Policy Characteristics'!I:I,MATCH($C1591,'Policy Characteristics'!$C:$C,0))),"",INDEX('Policy Characteristics'!I:I,MATCH($C1591,'Policy Characteristics'!$C:$C,0)))</f>
        <v>% reduction in BAU subsidies</v>
      </c>
      <c r="P1591" s="176" t="str">
        <f>IF(ISBLANK(INDEX('Policy Characteristics'!J:J,MATCH($C1591,'Policy Characteristics'!$C:$C,0))),"",INDEX('Policy Characteristics'!J:J,MATCH($C1591,'Policy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91" s="176" t="str">
        <f>IF(ISBLANK(INDEX('Policy Characteristics'!K:K,MATCH($C1591,'Policy Characteristics'!$C:$C,0))),"",INDEX('Policy Characteristics'!K:K,MATCH($C1591,'Policy Characteristics'!$C:$C,0)))</f>
        <v>fuels.html#end-subsidies</v>
      </c>
      <c r="R1591" s="176" t="str">
        <f>IF(ISBLANK(INDEX('Policy Characteristics'!L:L,MATCH($C1591,'Policy Characteristics'!$C:$C,0))),"",INDEX('Policy Characteristics'!L:L,MATCH($C1591,'Policy Characteristics'!$C:$C,0)))</f>
        <v>end-existing-subsidies.html</v>
      </c>
    </row>
    <row r="1592" spans="1:18" s="4" customFormat="1" x14ac:dyDescent="0.25">
      <c r="A1592" s="176" t="str">
        <f>IF(ISBLANK(INDEX('Policy Characteristics'!A:A,MATCH($C1592,'Policy Characteristics'!$C:$C,0))),"",INDEX('Policy Characteristics'!A:A,MATCH($C1592,'Policy Characteristics'!$C:$C,0)))</f>
        <v>Cross-Sector</v>
      </c>
      <c r="B1592" s="184" t="str">
        <f>IF(ISBLANK(INDEX('Policy Characteristics'!B:B,MATCH($C1592,'Policy Characteristics'!$C:$C,0))),"",INDEX('Policy Characteristics'!B:B,MATCH($C1592,'Policy Characteristics'!$C:$C,0)))</f>
        <v>End Existing Subsidies</v>
      </c>
      <c r="C1592" s="176" t="str">
        <f t="shared" si="59"/>
        <v>Percent Reduction in BAU Subsidies</v>
      </c>
      <c r="D1592" s="6" t="s">
        <v>434</v>
      </c>
      <c r="E1592" s="47"/>
      <c r="F1592" s="6" t="s">
        <v>435</v>
      </c>
      <c r="G1592" s="47"/>
      <c r="H1592" s="44">
        <v>713</v>
      </c>
      <c r="I1592" s="198" t="s">
        <v>44</v>
      </c>
      <c r="J1592" s="177" t="str">
        <f>IF(ISBLANK(INDEX('Policy Characteristics'!D:D,MATCH($C1592,'Policy Characteristics'!$C:$C,0))),"",INDEX('Policy Characteristics'!D:D,MATCH($C1592,'Policy Characteristics'!$C:$C,0)))</f>
        <v>End Existing Subsidies</v>
      </c>
      <c r="K1592" s="176" t="str">
        <f>IF(ISBLANK(INDEX('Policy Characteristics'!E:E,MATCH($C1592,'Policy Characteristics'!$C:$C,0))),"",INDEX('Policy Characteristics'!E:E,MATCH($C1592,'Policy Characteristics'!$C:$C,0)))</f>
        <v>cross reduce BAU subsidies</v>
      </c>
      <c r="L1592" s="176">
        <f>IF(ISBLANK(INDEX('Policy Characteristics'!F:F,MATCH($C1592,'Policy Characteristics'!$C:$C,0))),"",INDEX('Policy Characteristics'!F:F,MATCH($C1592,'Policy Characteristics'!$C:$C,0)))</f>
        <v>0</v>
      </c>
      <c r="M1592" s="176">
        <f>IF(ISBLANK(INDEX('Policy Characteristics'!G:G,MATCH($C1592,'Policy Characteristics'!$C:$C,0))),"",INDEX('Policy Characteristics'!G:G,MATCH($C1592,'Policy Characteristics'!$C:$C,0)))</f>
        <v>1</v>
      </c>
      <c r="N1592" s="176">
        <f>IF(ISBLANK(INDEX('Policy Characteristics'!H:H,MATCH($C1592,'Policy Characteristics'!$C:$C,0))),"",INDEX('Policy Characteristics'!H:H,MATCH($C1592,'Policy Characteristics'!$C:$C,0)))</f>
        <v>0.01</v>
      </c>
      <c r="O1592" s="176" t="str">
        <f>IF(ISBLANK(INDEX('Policy Characteristics'!I:I,MATCH($C1592,'Policy Characteristics'!$C:$C,0))),"",INDEX('Policy Characteristics'!I:I,MATCH($C1592,'Policy Characteristics'!$C:$C,0)))</f>
        <v>% reduction in BAU subsidies</v>
      </c>
      <c r="P1592" s="176" t="str">
        <f>IF(ISBLANK(INDEX('Policy Characteristics'!J:J,MATCH($C1592,'Policy Characteristics'!$C:$C,0))),"",INDEX('Policy Characteristics'!J:J,MATCH($C1592,'Policy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92" s="176" t="str">
        <f>IF(ISBLANK(INDEX('Policy Characteristics'!K:K,MATCH($C1592,'Policy Characteristics'!$C:$C,0))),"",INDEX('Policy Characteristics'!K:K,MATCH($C1592,'Policy Characteristics'!$C:$C,0)))</f>
        <v>fuels.html#end-subsidies</v>
      </c>
      <c r="R1592" s="176" t="str">
        <f>IF(ISBLANK(INDEX('Policy Characteristics'!L:L,MATCH($C1592,'Policy Characteristics'!$C:$C,0))),"",INDEX('Policy Characteristics'!L:L,MATCH($C1592,'Policy Characteristics'!$C:$C,0)))</f>
        <v>end-existing-subsidies.html</v>
      </c>
    </row>
    <row r="1593" spans="1:18" s="4" customFormat="1" x14ac:dyDescent="0.25">
      <c r="A1593" s="176" t="str">
        <f>IF(ISBLANK(INDEX('Policy Characteristics'!A:A,MATCH($C1593,'Policy Characteristics'!$C:$C,0))),"",INDEX('Policy Characteristics'!A:A,MATCH($C1593,'Policy Characteristics'!$C:$C,0)))</f>
        <v>Cross-Sector</v>
      </c>
      <c r="B1593" s="184" t="str">
        <f>IF(ISBLANK(INDEX('Policy Characteristics'!B:B,MATCH($C1593,'Policy Characteristics'!$C:$C,0))),"",INDEX('Policy Characteristics'!B:B,MATCH($C1593,'Policy Characteristics'!$C:$C,0)))</f>
        <v>End Existing Subsidies</v>
      </c>
      <c r="C1593" s="176" t="str">
        <f t="shared" si="59"/>
        <v>Percent Reduction in BAU Subsidies</v>
      </c>
      <c r="D1593" s="6" t="s">
        <v>1344</v>
      </c>
      <c r="E1593" s="47"/>
      <c r="F1593" s="6" t="s">
        <v>1348</v>
      </c>
      <c r="G1593" s="47"/>
      <c r="H1593" s="44">
        <v>714</v>
      </c>
      <c r="I1593" s="198" t="s">
        <v>44</v>
      </c>
      <c r="J1593" s="177" t="str">
        <f>IF(ISBLANK(INDEX('Policy Characteristics'!D:D,MATCH($C1593,'Policy Characteristics'!$C:$C,0))),"",INDEX('Policy Characteristics'!D:D,MATCH($C1593,'Policy Characteristics'!$C:$C,0)))</f>
        <v>End Existing Subsidies</v>
      </c>
      <c r="K1593" s="176" t="str">
        <f>IF(ISBLANK(INDEX('Policy Characteristics'!E:E,MATCH($C1593,'Policy Characteristics'!$C:$C,0))),"",INDEX('Policy Characteristics'!E:E,MATCH($C1593,'Policy Characteristics'!$C:$C,0)))</f>
        <v>cross reduce BAU subsidies</v>
      </c>
      <c r="L1593" s="176">
        <f>IF(ISBLANK(INDEX('Policy Characteristics'!F:F,MATCH($C1593,'Policy Characteristics'!$C:$C,0))),"",INDEX('Policy Characteristics'!F:F,MATCH($C1593,'Policy Characteristics'!$C:$C,0)))</f>
        <v>0</v>
      </c>
      <c r="M1593" s="176">
        <f>IF(ISBLANK(INDEX('Policy Characteristics'!G:G,MATCH($C1593,'Policy Characteristics'!$C:$C,0))),"",INDEX('Policy Characteristics'!G:G,MATCH($C1593,'Policy Characteristics'!$C:$C,0)))</f>
        <v>1</v>
      </c>
      <c r="N1593" s="176">
        <f>IF(ISBLANK(INDEX('Policy Characteristics'!H:H,MATCH($C1593,'Policy Characteristics'!$C:$C,0))),"",INDEX('Policy Characteristics'!H:H,MATCH($C1593,'Policy Characteristics'!$C:$C,0)))</f>
        <v>0.01</v>
      </c>
      <c r="O1593" s="176" t="str">
        <f>IF(ISBLANK(INDEX('Policy Characteristics'!I:I,MATCH($C1593,'Policy Characteristics'!$C:$C,0))),"",INDEX('Policy Characteristics'!I:I,MATCH($C1593,'Policy Characteristics'!$C:$C,0)))</f>
        <v>% reduction in BAU subsidies</v>
      </c>
      <c r="P1593" s="176" t="str">
        <f>IF(ISBLANK(INDEX('Policy Characteristics'!J:J,MATCH($C1593,'Policy Characteristics'!$C:$C,0))),"",INDEX('Policy Characteristics'!J:J,MATCH($C1593,'Policy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93" s="176" t="str">
        <f>IF(ISBLANK(INDEX('Policy Characteristics'!K:K,MATCH($C1593,'Policy Characteristics'!$C:$C,0))),"",INDEX('Policy Characteristics'!K:K,MATCH($C1593,'Policy Characteristics'!$C:$C,0)))</f>
        <v>fuels.html#end-subsidies</v>
      </c>
      <c r="R1593" s="176" t="str">
        <f>IF(ISBLANK(INDEX('Policy Characteristics'!L:L,MATCH($C1593,'Policy Characteristics'!$C:$C,0))),"",INDEX('Policy Characteristics'!L:L,MATCH($C1593,'Policy Characteristics'!$C:$C,0)))</f>
        <v>end-existing-subsidies.html</v>
      </c>
    </row>
    <row r="1594" spans="1:18" s="4" customFormat="1" x14ac:dyDescent="0.25">
      <c r="A1594" s="176" t="str">
        <f>IF(ISBLANK(INDEX('Policy Characteristics'!A:A,MATCH($C1594,'Policy Characteristics'!$C:$C,0))),"",INDEX('Policy Characteristics'!A:A,MATCH($C1594,'Policy Characteristics'!$C:$C,0)))</f>
        <v>Cross-Sector</v>
      </c>
      <c r="B1594" s="184" t="str">
        <f>IF(ISBLANK(INDEX('Policy Characteristics'!B:B,MATCH($C1594,'Policy Characteristics'!$C:$C,0))),"",INDEX('Policy Characteristics'!B:B,MATCH($C1594,'Policy Characteristics'!$C:$C,0)))</f>
        <v>End Existing Subsidies</v>
      </c>
      <c r="C1594" s="176" t="str">
        <f t="shared" ref="C1594" si="60">C$1577</f>
        <v>Percent Reduction in BAU Subsidies</v>
      </c>
      <c r="D1594" s="6" t="s">
        <v>1354</v>
      </c>
      <c r="E1594" s="47"/>
      <c r="F1594" s="6" t="s">
        <v>1355</v>
      </c>
      <c r="G1594" s="47"/>
      <c r="H1594" s="44">
        <v>715</v>
      </c>
      <c r="I1594" s="198" t="s">
        <v>44</v>
      </c>
      <c r="J1594" s="177" t="str">
        <f>IF(ISBLANK(INDEX('Policy Characteristics'!D:D,MATCH($C1594,'Policy Characteristics'!$C:$C,0))),"",INDEX('Policy Characteristics'!D:D,MATCH($C1594,'Policy Characteristics'!$C:$C,0)))</f>
        <v>End Existing Subsidies</v>
      </c>
      <c r="K1594" s="176" t="str">
        <f>IF(ISBLANK(INDEX('Policy Characteristics'!E:E,MATCH($C1594,'Policy Characteristics'!$C:$C,0))),"",INDEX('Policy Characteristics'!E:E,MATCH($C1594,'Policy Characteristics'!$C:$C,0)))</f>
        <v>cross reduce BAU subsidies</v>
      </c>
      <c r="L1594" s="176">
        <f>IF(ISBLANK(INDEX('Policy Characteristics'!F:F,MATCH($C1594,'Policy Characteristics'!$C:$C,0))),"",INDEX('Policy Characteristics'!F:F,MATCH($C1594,'Policy Characteristics'!$C:$C,0)))</f>
        <v>0</v>
      </c>
      <c r="M1594" s="176">
        <f>IF(ISBLANK(INDEX('Policy Characteristics'!G:G,MATCH($C1594,'Policy Characteristics'!$C:$C,0))),"",INDEX('Policy Characteristics'!G:G,MATCH($C1594,'Policy Characteristics'!$C:$C,0)))</f>
        <v>1</v>
      </c>
      <c r="N1594" s="176">
        <f>IF(ISBLANK(INDEX('Policy Characteristics'!H:H,MATCH($C1594,'Policy Characteristics'!$C:$C,0))),"",INDEX('Policy Characteristics'!H:H,MATCH($C1594,'Policy Characteristics'!$C:$C,0)))</f>
        <v>0.01</v>
      </c>
      <c r="O1594" s="176" t="str">
        <f>IF(ISBLANK(INDEX('Policy Characteristics'!I:I,MATCH($C1594,'Policy Characteristics'!$C:$C,0))),"",INDEX('Policy Characteristics'!I:I,MATCH($C1594,'Policy Characteristics'!$C:$C,0)))</f>
        <v>% reduction in BAU subsidies</v>
      </c>
      <c r="P1594" s="176" t="str">
        <f>IF(ISBLANK(INDEX('Policy Characteristics'!J:J,MATCH($C1594,'Policy Characteristics'!$C:$C,0))),"",INDEX('Policy Characteristics'!J:J,MATCH($C1594,'Policy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94" s="176" t="str">
        <f>IF(ISBLANK(INDEX('Policy Characteristics'!K:K,MATCH($C1594,'Policy Characteristics'!$C:$C,0))),"",INDEX('Policy Characteristics'!K:K,MATCH($C1594,'Policy Characteristics'!$C:$C,0)))</f>
        <v>fuels.html#end-subsidies</v>
      </c>
      <c r="R1594" s="176" t="str">
        <f>IF(ISBLANK(INDEX('Policy Characteristics'!L:L,MATCH($C1594,'Policy Characteristics'!$C:$C,0))),"",INDEX('Policy Characteristics'!L:L,MATCH($C1594,'Policy Characteristics'!$C:$C,0)))</f>
        <v>end-existing-subsidies.html</v>
      </c>
    </row>
    <row r="1595" spans="1:18" s="4" customFormat="1" x14ac:dyDescent="0.25">
      <c r="A1595" s="176" t="str">
        <f>IF(ISBLANK(INDEX('Policy Characteristics'!A:A,MATCH($C1595,'Policy Characteristics'!$C:$C,0))),"",INDEX('Policy Characteristics'!A:A,MATCH($C1595,'Policy Characteristics'!$C:$C,0)))</f>
        <v>Cross-Sector</v>
      </c>
      <c r="B1595" s="184" t="str">
        <f>IF(ISBLANK(INDEX('Policy Characteristics'!B:B,MATCH($C1595,'Policy Characteristics'!$C:$C,0))),"",INDEX('Policy Characteristics'!B:B,MATCH($C1595,'Policy Characteristics'!$C:$C,0)))</f>
        <v>End Existing Subsidies</v>
      </c>
      <c r="C1595" s="176" t="str">
        <f t="shared" ref="C1595:C1597" si="61">C$1577</f>
        <v>Percent Reduction in BAU Subsidies</v>
      </c>
      <c r="D1595" s="6" t="s">
        <v>1345</v>
      </c>
      <c r="E1595" s="47"/>
      <c r="F1595" s="6" t="s">
        <v>1349</v>
      </c>
      <c r="G1595" s="47"/>
      <c r="H1595" s="44">
        <v>716</v>
      </c>
      <c r="I1595" s="198" t="s">
        <v>44</v>
      </c>
      <c r="J1595" s="177" t="str">
        <f>IF(ISBLANK(INDEX('Policy Characteristics'!D:D,MATCH($C1595,'Policy Characteristics'!$C:$C,0))),"",INDEX('Policy Characteristics'!D:D,MATCH($C1595,'Policy Characteristics'!$C:$C,0)))</f>
        <v>End Existing Subsidies</v>
      </c>
      <c r="K1595" s="176" t="str">
        <f>IF(ISBLANK(INDEX('Policy Characteristics'!E:E,MATCH($C1595,'Policy Characteristics'!$C:$C,0))),"",INDEX('Policy Characteristics'!E:E,MATCH($C1595,'Policy Characteristics'!$C:$C,0)))</f>
        <v>cross reduce BAU subsidies</v>
      </c>
      <c r="L1595" s="176">
        <f>IF(ISBLANK(INDEX('Policy Characteristics'!F:F,MATCH($C1595,'Policy Characteristics'!$C:$C,0))),"",INDEX('Policy Characteristics'!F:F,MATCH($C1595,'Policy Characteristics'!$C:$C,0)))</f>
        <v>0</v>
      </c>
      <c r="M1595" s="176">
        <f>IF(ISBLANK(INDEX('Policy Characteristics'!G:G,MATCH($C1595,'Policy Characteristics'!$C:$C,0))),"",INDEX('Policy Characteristics'!G:G,MATCH($C1595,'Policy Characteristics'!$C:$C,0)))</f>
        <v>1</v>
      </c>
      <c r="N1595" s="176">
        <f>IF(ISBLANK(INDEX('Policy Characteristics'!H:H,MATCH($C1595,'Policy Characteristics'!$C:$C,0))),"",INDEX('Policy Characteristics'!H:H,MATCH($C1595,'Policy Characteristics'!$C:$C,0)))</f>
        <v>0.01</v>
      </c>
      <c r="O1595" s="176" t="str">
        <f>IF(ISBLANK(INDEX('Policy Characteristics'!I:I,MATCH($C1595,'Policy Characteristics'!$C:$C,0))),"",INDEX('Policy Characteristics'!I:I,MATCH($C1595,'Policy Characteristics'!$C:$C,0)))</f>
        <v>% reduction in BAU subsidies</v>
      </c>
      <c r="P1595" s="176" t="str">
        <f>IF(ISBLANK(INDEX('Policy Characteristics'!J:J,MATCH($C1595,'Policy Characteristics'!$C:$C,0))),"",INDEX('Policy Characteristics'!J:J,MATCH($C1595,'Policy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95" s="176" t="str">
        <f>IF(ISBLANK(INDEX('Policy Characteristics'!K:K,MATCH($C1595,'Policy Characteristics'!$C:$C,0))),"",INDEX('Policy Characteristics'!K:K,MATCH($C1595,'Policy Characteristics'!$C:$C,0)))</f>
        <v>fuels.html#end-subsidies</v>
      </c>
      <c r="R1595" s="176" t="str">
        <f>IF(ISBLANK(INDEX('Policy Characteristics'!L:L,MATCH($C1595,'Policy Characteristics'!$C:$C,0))),"",INDEX('Policy Characteristics'!L:L,MATCH($C1595,'Policy Characteristics'!$C:$C,0)))</f>
        <v>end-existing-subsidies.html</v>
      </c>
    </row>
    <row r="1596" spans="1:18" s="4" customFormat="1" x14ac:dyDescent="0.25">
      <c r="A1596" s="176" t="str">
        <f>IF(ISBLANK(INDEX('Policy Characteristics'!A:A,MATCH($C1596,'Policy Characteristics'!$C:$C,0))),"",INDEX('Policy Characteristics'!A:A,MATCH($C1596,'Policy Characteristics'!$C:$C,0)))</f>
        <v>Cross-Sector</v>
      </c>
      <c r="B1596" s="184" t="str">
        <f>IF(ISBLANK(INDEX('Policy Characteristics'!B:B,MATCH($C1596,'Policy Characteristics'!$C:$C,0))),"",INDEX('Policy Characteristics'!B:B,MATCH($C1596,'Policy Characteristics'!$C:$C,0)))</f>
        <v>End Existing Subsidies</v>
      </c>
      <c r="C1596" s="176" t="str">
        <f t="shared" si="61"/>
        <v>Percent Reduction in BAU Subsidies</v>
      </c>
      <c r="D1596" s="6" t="s">
        <v>1346</v>
      </c>
      <c r="E1596" s="47"/>
      <c r="F1596" s="6" t="s">
        <v>1350</v>
      </c>
      <c r="G1596" s="47"/>
      <c r="H1596" s="44">
        <v>717</v>
      </c>
      <c r="I1596" s="198" t="s">
        <v>44</v>
      </c>
      <c r="J1596" s="177" t="str">
        <f>IF(ISBLANK(INDEX('Policy Characteristics'!D:D,MATCH($C1596,'Policy Characteristics'!$C:$C,0))),"",INDEX('Policy Characteristics'!D:D,MATCH($C1596,'Policy Characteristics'!$C:$C,0)))</f>
        <v>End Existing Subsidies</v>
      </c>
      <c r="K1596" s="176" t="str">
        <f>IF(ISBLANK(INDEX('Policy Characteristics'!E:E,MATCH($C1596,'Policy Characteristics'!$C:$C,0))),"",INDEX('Policy Characteristics'!E:E,MATCH($C1596,'Policy Characteristics'!$C:$C,0)))</f>
        <v>cross reduce BAU subsidies</v>
      </c>
      <c r="L1596" s="176">
        <f>IF(ISBLANK(INDEX('Policy Characteristics'!F:F,MATCH($C1596,'Policy Characteristics'!$C:$C,0))),"",INDEX('Policy Characteristics'!F:F,MATCH($C1596,'Policy Characteristics'!$C:$C,0)))</f>
        <v>0</v>
      </c>
      <c r="M1596" s="176">
        <f>IF(ISBLANK(INDEX('Policy Characteristics'!G:G,MATCH($C1596,'Policy Characteristics'!$C:$C,0))),"",INDEX('Policy Characteristics'!G:G,MATCH($C1596,'Policy Characteristics'!$C:$C,0)))</f>
        <v>1</v>
      </c>
      <c r="N1596" s="176">
        <f>IF(ISBLANK(INDEX('Policy Characteristics'!H:H,MATCH($C1596,'Policy Characteristics'!$C:$C,0))),"",INDEX('Policy Characteristics'!H:H,MATCH($C1596,'Policy Characteristics'!$C:$C,0)))</f>
        <v>0.01</v>
      </c>
      <c r="O1596" s="176" t="str">
        <f>IF(ISBLANK(INDEX('Policy Characteristics'!I:I,MATCH($C1596,'Policy Characteristics'!$C:$C,0))),"",INDEX('Policy Characteristics'!I:I,MATCH($C1596,'Policy Characteristics'!$C:$C,0)))</f>
        <v>% reduction in BAU subsidies</v>
      </c>
      <c r="P1596" s="176" t="str">
        <f>IF(ISBLANK(INDEX('Policy Characteristics'!J:J,MATCH($C1596,'Policy Characteristics'!$C:$C,0))),"",INDEX('Policy Characteristics'!J:J,MATCH($C1596,'Policy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96" s="176" t="str">
        <f>IF(ISBLANK(INDEX('Policy Characteristics'!K:K,MATCH($C1596,'Policy Characteristics'!$C:$C,0))),"",INDEX('Policy Characteristics'!K:K,MATCH($C1596,'Policy Characteristics'!$C:$C,0)))</f>
        <v>fuels.html#end-subsidies</v>
      </c>
      <c r="R1596" s="176" t="str">
        <f>IF(ISBLANK(INDEX('Policy Characteristics'!L:L,MATCH($C1596,'Policy Characteristics'!$C:$C,0))),"",INDEX('Policy Characteristics'!L:L,MATCH($C1596,'Policy Characteristics'!$C:$C,0)))</f>
        <v>end-existing-subsidies.html</v>
      </c>
    </row>
    <row r="1597" spans="1:18" s="4" customFormat="1" x14ac:dyDescent="0.25">
      <c r="A1597" s="176" t="str">
        <f>IF(ISBLANK(INDEX('Policy Characteristics'!A:A,MATCH($C1597,'Policy Characteristics'!$C:$C,0))),"",INDEX('Policy Characteristics'!A:A,MATCH($C1597,'Policy Characteristics'!$C:$C,0)))</f>
        <v>Cross-Sector</v>
      </c>
      <c r="B1597" s="184" t="str">
        <f>IF(ISBLANK(INDEX('Policy Characteristics'!B:B,MATCH($C1597,'Policy Characteristics'!$C:$C,0))),"",INDEX('Policy Characteristics'!B:B,MATCH($C1597,'Policy Characteristics'!$C:$C,0)))</f>
        <v>End Existing Subsidies</v>
      </c>
      <c r="C1597" s="176" t="str">
        <f t="shared" si="61"/>
        <v>Percent Reduction in BAU Subsidies</v>
      </c>
      <c r="D1597" s="6" t="s">
        <v>1347</v>
      </c>
      <c r="E1597" s="47"/>
      <c r="F1597" s="6" t="s">
        <v>1351</v>
      </c>
      <c r="G1597" s="47"/>
      <c r="H1597" s="44">
        <v>718</v>
      </c>
      <c r="I1597" s="198" t="s">
        <v>44</v>
      </c>
      <c r="J1597" s="177" t="str">
        <f>IF(ISBLANK(INDEX('Policy Characteristics'!D:D,MATCH($C1597,'Policy Characteristics'!$C:$C,0))),"",INDEX('Policy Characteristics'!D:D,MATCH($C1597,'Policy Characteristics'!$C:$C,0)))</f>
        <v>End Existing Subsidies</v>
      </c>
      <c r="K1597" s="176" t="str">
        <f>IF(ISBLANK(INDEX('Policy Characteristics'!E:E,MATCH($C1597,'Policy Characteristics'!$C:$C,0))),"",INDEX('Policy Characteristics'!E:E,MATCH($C1597,'Policy Characteristics'!$C:$C,0)))</f>
        <v>cross reduce BAU subsidies</v>
      </c>
      <c r="L1597" s="176">
        <f>IF(ISBLANK(INDEX('Policy Characteristics'!F:F,MATCH($C1597,'Policy Characteristics'!$C:$C,0))),"",INDEX('Policy Characteristics'!F:F,MATCH($C1597,'Policy Characteristics'!$C:$C,0)))</f>
        <v>0</v>
      </c>
      <c r="M1597" s="176">
        <f>IF(ISBLANK(INDEX('Policy Characteristics'!G:G,MATCH($C1597,'Policy Characteristics'!$C:$C,0))),"",INDEX('Policy Characteristics'!G:G,MATCH($C1597,'Policy Characteristics'!$C:$C,0)))</f>
        <v>1</v>
      </c>
      <c r="N1597" s="176">
        <f>IF(ISBLANK(INDEX('Policy Characteristics'!H:H,MATCH($C1597,'Policy Characteristics'!$C:$C,0))),"",INDEX('Policy Characteristics'!H:H,MATCH($C1597,'Policy Characteristics'!$C:$C,0)))</f>
        <v>0.01</v>
      </c>
      <c r="O1597" s="176" t="str">
        <f>IF(ISBLANK(INDEX('Policy Characteristics'!I:I,MATCH($C1597,'Policy Characteristics'!$C:$C,0))),"",INDEX('Policy Characteristics'!I:I,MATCH($C1597,'Policy Characteristics'!$C:$C,0)))</f>
        <v>% reduction in BAU subsidies</v>
      </c>
      <c r="P1597" s="176" t="str">
        <f>IF(ISBLANK(INDEX('Policy Characteristics'!J:J,MATCH($C1597,'Policy Characteristics'!$C:$C,0))),"",INDEX('Policy Characteristics'!J:J,MATCH($C1597,'Policy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97" s="176" t="str">
        <f>IF(ISBLANK(INDEX('Policy Characteristics'!K:K,MATCH($C1597,'Policy Characteristics'!$C:$C,0))),"",INDEX('Policy Characteristics'!K:K,MATCH($C1597,'Policy Characteristics'!$C:$C,0)))</f>
        <v>fuels.html#end-subsidies</v>
      </c>
      <c r="R1597" s="176" t="str">
        <f>IF(ISBLANK(INDEX('Policy Characteristics'!L:L,MATCH($C1597,'Policy Characteristics'!$C:$C,0))),"",INDEX('Policy Characteristics'!L:L,MATCH($C1597,'Policy Characteristics'!$C:$C,0)))</f>
        <v>end-existing-subsidies.html</v>
      </c>
    </row>
    <row r="1598" spans="1:18" s="2" customFormat="1" x14ac:dyDescent="0.25">
      <c r="A1598" s="176" t="str">
        <f>IF(ISBLANK(INDEX('Policy Characteristics'!A:A,MATCH($C1598,'Policy Characteristics'!$C:$C,0))),"",INDEX('Policy Characteristics'!A:A,MATCH($C1598,'Policy Characteristics'!$C:$C,0)))</f>
        <v>Cross-Sector</v>
      </c>
      <c r="B1598" s="184" t="str">
        <f>IF(ISBLANK(INDEX('Policy Characteristics'!B:B,MATCH($C1598,'Policy Characteristics'!$C:$C,0))),"",INDEX('Policy Characteristics'!B:B,MATCH($C1598,'Policy Characteristics'!$C:$C,0)))</f>
        <v>Exempt Non-CO2 Emissions from C Tax</v>
      </c>
      <c r="C1598" s="191" t="s">
        <v>1327</v>
      </c>
      <c r="D1598" s="6"/>
      <c r="E1598" s="6"/>
      <c r="F1598" s="6"/>
      <c r="G1598" s="6"/>
      <c r="H1598" s="44">
        <v>719</v>
      </c>
      <c r="I1598" s="198" t="s">
        <v>44</v>
      </c>
      <c r="J1598" s="177" t="str">
        <f>IF(ISBLANK(INDEX('Policy Characteristics'!D:D,MATCH($C1598,'Policy Characteristics'!$C:$C,0))),"",INDEX('Policy Characteristics'!D:D,MATCH($C1598,'Policy Characteristics'!$C:$C,0)))</f>
        <v/>
      </c>
      <c r="K1598" s="176" t="str">
        <f>IF(ISBLANK(INDEX('Policy Characteristics'!E:E,MATCH($C1598,'Policy Characteristics'!$C:$C,0))),"",INDEX('Policy Characteristics'!E:E,MATCH($C1598,'Policy Characteristics'!$C:$C,0)))</f>
        <v>cross toggle whether carbon tax affects non CO2 emissions</v>
      </c>
      <c r="L1598" s="176">
        <f>IF(ISBLANK(INDEX('Policy Characteristics'!F:F,MATCH($C1598,'Policy Characteristics'!$C:$C,0))),"",INDEX('Policy Characteristics'!F:F,MATCH($C1598,'Policy Characteristics'!$C:$C,0)))</f>
        <v>0</v>
      </c>
      <c r="M1598" s="176">
        <f>IF(ISBLANK(INDEX('Policy Characteristics'!G:G,MATCH($C1598,'Policy Characteristics'!$C:$C,0))),"",INDEX('Policy Characteristics'!G:G,MATCH($C1598,'Policy Characteristics'!$C:$C,0)))</f>
        <v>1</v>
      </c>
      <c r="N1598" s="176">
        <f>IF(ISBLANK(INDEX('Policy Characteristics'!H:H,MATCH($C1598,'Policy Characteristics'!$C:$C,0))),"",INDEX('Policy Characteristics'!H:H,MATCH($C1598,'Policy Characteristics'!$C:$C,0)))</f>
        <v>1</v>
      </c>
      <c r="O1598" s="176" t="str">
        <f>IF(ISBLANK(INDEX('Policy Characteristics'!I:I,MATCH($C1598,'Policy Characteristics'!$C:$C,0))),"",INDEX('Policy Characteristics'!I:I,MATCH($C1598,'Policy Characteristics'!$C:$C,0)))</f>
        <v>on/off</v>
      </c>
      <c r="P1598" s="176" t="str">
        <f>IF(ISBLANK(INDEX('Policy Characteristics'!J:J,MATCH($C1598,'Policy Characteristics'!$C:$C,0))),"",INDEX('Policy Characteristics'!J:J,MATCH($C1598,'Policy Characteristics'!$C:$C,0)))</f>
        <v>**Description:** By default, the carbon tax applies to CO2 and non-CO2 emissions. This policy exempts non-CO2 emissions, meaning the carbon tax will only apply to CO2 emissions.</v>
      </c>
      <c r="Q1598" s="176" t="str">
        <f>IF(ISBLANK(INDEX('Policy Characteristics'!K:K,MATCH($C1598,'Policy Characteristics'!$C:$C,0))),"",INDEX('Policy Characteristics'!K:K,MATCH($C1598,'Policy Characteristics'!$C:$C,0)))</f>
        <v>fuels.html#carbon-tax</v>
      </c>
      <c r="R1598" s="176" t="str">
        <f>IF(ISBLANK(INDEX('Policy Characteristics'!L:L,MATCH($C1598,'Policy Characteristics'!$C:$C,0))),"",INDEX('Policy Characteristics'!L:L,MATCH($C1598,'Policy Characteristics'!$C:$C,0)))</f>
        <v>carbon-tax.html</v>
      </c>
    </row>
    <row r="1599" spans="1:18" s="2" customFormat="1" x14ac:dyDescent="0.25">
      <c r="A1599" s="176" t="str">
        <f>IF(ISBLANK(INDEX('Policy Characteristics'!A:A,MATCH($C1599,'Policy Characteristics'!$C:$C,0))),"",INDEX('Policy Characteristics'!A:A,MATCH($C1599,'Policy Characteristics'!$C:$C,0)))</f>
        <v>Cross-Sector</v>
      </c>
      <c r="B1599" s="184" t="str">
        <f>IF(ISBLANK(INDEX('Policy Characteristics'!B:B,MATCH($C1599,'Policy Characteristics'!$C:$C,0))),"",INDEX('Policy Characteristics'!B:B,MATCH($C1599,'Policy Characteristics'!$C:$C,0)))</f>
        <v>Exempt Process Emissions from C Tax</v>
      </c>
      <c r="C1599" s="1" t="s">
        <v>2559</v>
      </c>
      <c r="D1599" s="47" t="s">
        <v>1932</v>
      </c>
      <c r="E1599" s="6"/>
      <c r="F1599" t="s">
        <v>1957</v>
      </c>
      <c r="G1599" s="6"/>
      <c r="H1599" s="49">
        <v>1628</v>
      </c>
      <c r="I1599" s="198" t="s">
        <v>43</v>
      </c>
      <c r="J1599" s="177" t="str">
        <f>IF(ISBLANK(INDEX('Policy Characteristics'!D:D,MATCH($C1599,'Policy Characteristics'!$C:$C,0))),"",INDEX('Policy Characteristics'!D:D,MATCH($C1599,'Policy Characteristics'!$C:$C,0)))</f>
        <v/>
      </c>
      <c r="K1599" s="176" t="str">
        <f>IF(ISBLANK(INDEX('Policy Characteristics'!E:E,MATCH($C1599,'Policy Characteristics'!$C:$C,0))),"",INDEX('Policy Characteristics'!E:E,MATCH($C1599,'Policy Characteristics'!$C:$C,0)))</f>
        <v>cross toggle whether carbon tax affects process emissions</v>
      </c>
      <c r="L1599" s="176">
        <f>IF(ISBLANK(INDEX('Policy Characteristics'!F:F,MATCH($C1599,'Policy Characteristics'!$C:$C,0))),"",INDEX('Policy Characteristics'!F:F,MATCH($C1599,'Policy Characteristics'!$C:$C,0)))</f>
        <v>0</v>
      </c>
      <c r="M1599" s="176">
        <f>IF(ISBLANK(INDEX('Policy Characteristics'!G:G,MATCH($C1599,'Policy Characteristics'!$C:$C,0))),"",INDEX('Policy Characteristics'!G:G,MATCH($C1599,'Policy Characteristics'!$C:$C,0)))</f>
        <v>1</v>
      </c>
      <c r="N1599" s="176">
        <f>IF(ISBLANK(INDEX('Policy Characteristics'!H:H,MATCH($C1599,'Policy Characteristics'!$C:$C,0))),"",INDEX('Policy Characteristics'!H:H,MATCH($C1599,'Policy Characteristics'!$C:$C,0)))</f>
        <v>1</v>
      </c>
      <c r="O1599" s="176" t="str">
        <f>IF(ISBLANK(INDEX('Policy Characteristics'!I:I,MATCH($C1599,'Policy Characteristics'!$C:$C,0))),"",INDEX('Policy Characteristics'!I:I,MATCH($C1599,'Policy Characteristics'!$C:$C,0)))</f>
        <v>on/off</v>
      </c>
      <c r="P1599" s="176" t="str">
        <f>IF(ISBLANK(INDEX('Policy Characteristics'!J:J,MATCH($C1599,'Policy Characteristics'!$C:$C,0))),"",INDEX('Policy Characteristics'!J:J,MATCH($C1599,'Policy Characteristics'!$C:$C,0)))</f>
        <v xml:space="preserve">**Description:** This policy prevents the carbon tax from being levied on process emissions (non-energy greenhouse gas emissions from industrial and agricultural operations). </v>
      </c>
      <c r="Q1599" s="176" t="str">
        <f>IF(ISBLANK(INDEX('Policy Characteristics'!K:K,MATCH($C1599,'Policy Characteristics'!$C:$C,0))),"",INDEX('Policy Characteristics'!K:K,MATCH($C1599,'Policy Characteristics'!$C:$C,0)))</f>
        <v>fuels.html#carbon-tax</v>
      </c>
      <c r="R1599" s="176" t="str">
        <f>IF(ISBLANK(INDEX('Policy Characteristics'!L:L,MATCH($C1599,'Policy Characteristics'!$C:$C,0))),"",INDEX('Policy Characteristics'!L:L,MATCH($C1599,'Policy Characteristics'!$C:$C,0)))</f>
        <v>carbon-tax.html</v>
      </c>
    </row>
    <row r="1600" spans="1:18" s="2" customFormat="1" x14ac:dyDescent="0.25">
      <c r="A1600" s="176" t="str">
        <f>IF(ISBLANK(INDEX('Policy Characteristics'!A:A,MATCH($C1600,'Policy Characteristics'!$C:$C,0))),"",INDEX('Policy Characteristics'!A:A,MATCH($C1600,'Policy Characteristics'!$C:$C,0)))</f>
        <v>Cross-Sector</v>
      </c>
      <c r="B1600" s="184" t="str">
        <f>IF(ISBLANK(INDEX('Policy Characteristics'!B:B,MATCH($C1600,'Policy Characteristics'!$C:$C,0))),"",INDEX('Policy Characteristics'!B:B,MATCH($C1600,'Policy Characteristics'!$C:$C,0)))</f>
        <v>Exempt Process Emissions from C Tax</v>
      </c>
      <c r="C1600" s="176" t="str">
        <f>C$1599</f>
        <v>Toggle Whether Carbon Tax Affects Process Emissions</v>
      </c>
      <c r="D1600" s="6" t="s">
        <v>1933</v>
      </c>
      <c r="E1600" s="6"/>
      <c r="F1600" t="s">
        <v>1633</v>
      </c>
      <c r="G1600" s="6"/>
      <c r="H1600" s="49">
        <v>1629</v>
      </c>
      <c r="I1600" s="198" t="s">
        <v>43</v>
      </c>
      <c r="J1600" s="177" t="str">
        <f>IF(ISBLANK(INDEX('Policy Characteristics'!D:D,MATCH($C1600,'Policy Characteristics'!$C:$C,0))),"",INDEX('Policy Characteristics'!D:D,MATCH($C1600,'Policy Characteristics'!$C:$C,0)))</f>
        <v/>
      </c>
      <c r="K1600" s="176" t="str">
        <f>IF(ISBLANK(INDEX('Policy Characteristics'!E:E,MATCH($C1600,'Policy Characteristics'!$C:$C,0))),"",INDEX('Policy Characteristics'!E:E,MATCH($C1600,'Policy Characteristics'!$C:$C,0)))</f>
        <v>cross toggle whether carbon tax affects process emissions</v>
      </c>
      <c r="L1600" s="176">
        <f>IF(ISBLANK(INDEX('Policy Characteristics'!F:F,MATCH($C1600,'Policy Characteristics'!$C:$C,0))),"",INDEX('Policy Characteristics'!F:F,MATCH($C1600,'Policy Characteristics'!$C:$C,0)))</f>
        <v>0</v>
      </c>
      <c r="M1600" s="176">
        <f>IF(ISBLANK(INDEX('Policy Characteristics'!G:G,MATCH($C1600,'Policy Characteristics'!$C:$C,0))),"",INDEX('Policy Characteristics'!G:G,MATCH($C1600,'Policy Characteristics'!$C:$C,0)))</f>
        <v>1</v>
      </c>
      <c r="N1600" s="176">
        <f>IF(ISBLANK(INDEX('Policy Characteristics'!H:H,MATCH($C1600,'Policy Characteristics'!$C:$C,0))),"",INDEX('Policy Characteristics'!H:H,MATCH($C1600,'Policy Characteristics'!$C:$C,0)))</f>
        <v>1</v>
      </c>
      <c r="O1600" s="176" t="str">
        <f>IF(ISBLANK(INDEX('Policy Characteristics'!I:I,MATCH($C1600,'Policy Characteristics'!$C:$C,0))),"",INDEX('Policy Characteristics'!I:I,MATCH($C1600,'Policy Characteristics'!$C:$C,0)))</f>
        <v>on/off</v>
      </c>
      <c r="P1600" s="176" t="str">
        <f>IF(ISBLANK(INDEX('Policy Characteristics'!J:J,MATCH($C1600,'Policy Characteristics'!$C:$C,0))),"",INDEX('Policy Characteristics'!J:J,MATCH($C1600,'Policy Characteristics'!$C:$C,0)))</f>
        <v xml:space="preserve">**Description:** This policy prevents the carbon tax from being levied on process emissions (non-energy greenhouse gas emissions from industrial and agricultural operations). </v>
      </c>
      <c r="Q1600" s="176" t="str">
        <f>IF(ISBLANK(INDEX('Policy Characteristics'!K:K,MATCH($C1600,'Policy Characteristics'!$C:$C,0))),"",INDEX('Policy Characteristics'!K:K,MATCH($C1600,'Policy Characteristics'!$C:$C,0)))</f>
        <v>fuels.html#carbon-tax</v>
      </c>
      <c r="R1600" s="176" t="str">
        <f>IF(ISBLANK(INDEX('Policy Characteristics'!L:L,MATCH($C1600,'Policy Characteristics'!$C:$C,0))),"",INDEX('Policy Characteristics'!L:L,MATCH($C1600,'Policy Characteristics'!$C:$C,0)))</f>
        <v>carbon-tax.html</v>
      </c>
    </row>
    <row r="1601" spans="1:18" s="2" customFormat="1" x14ac:dyDescent="0.25">
      <c r="A1601" s="176" t="str">
        <f>IF(ISBLANK(INDEX('Policy Characteristics'!A:A,MATCH($C1601,'Policy Characteristics'!$C:$C,0))),"",INDEX('Policy Characteristics'!A:A,MATCH($C1601,'Policy Characteristics'!$C:$C,0)))</f>
        <v>Cross-Sector</v>
      </c>
      <c r="B1601" s="184" t="str">
        <f>IF(ISBLANK(INDEX('Policy Characteristics'!B:B,MATCH($C1601,'Policy Characteristics'!$C:$C,0))),"",INDEX('Policy Characteristics'!B:B,MATCH($C1601,'Policy Characteristics'!$C:$C,0)))</f>
        <v>Exempt Process Emissions from C Tax</v>
      </c>
      <c r="C1601" s="176" t="str">
        <f t="shared" ref="C1601:C1623" si="62">C$1599</f>
        <v>Toggle Whether Carbon Tax Affects Process Emissions</v>
      </c>
      <c r="D1601" s="6" t="s">
        <v>1934</v>
      </c>
      <c r="E1601" s="6"/>
      <c r="F1601" t="s">
        <v>1898</v>
      </c>
      <c r="G1601" s="6"/>
      <c r="H1601" s="49">
        <v>1630</v>
      </c>
      <c r="I1601" s="198" t="s">
        <v>43</v>
      </c>
      <c r="J1601" s="177" t="str">
        <f>IF(ISBLANK(INDEX('Policy Characteristics'!D:D,MATCH($C1601,'Policy Characteristics'!$C:$C,0))),"",INDEX('Policy Characteristics'!D:D,MATCH($C1601,'Policy Characteristics'!$C:$C,0)))</f>
        <v/>
      </c>
      <c r="K1601" s="176" t="str">
        <f>IF(ISBLANK(INDEX('Policy Characteristics'!E:E,MATCH($C1601,'Policy Characteristics'!$C:$C,0))),"",INDEX('Policy Characteristics'!E:E,MATCH($C1601,'Policy Characteristics'!$C:$C,0)))</f>
        <v>cross toggle whether carbon tax affects process emissions</v>
      </c>
      <c r="L1601" s="176">
        <f>IF(ISBLANK(INDEX('Policy Characteristics'!F:F,MATCH($C1601,'Policy Characteristics'!$C:$C,0))),"",INDEX('Policy Characteristics'!F:F,MATCH($C1601,'Policy Characteristics'!$C:$C,0)))</f>
        <v>0</v>
      </c>
      <c r="M1601" s="176">
        <f>IF(ISBLANK(INDEX('Policy Characteristics'!G:G,MATCH($C1601,'Policy Characteristics'!$C:$C,0))),"",INDEX('Policy Characteristics'!G:G,MATCH($C1601,'Policy Characteristics'!$C:$C,0)))</f>
        <v>1</v>
      </c>
      <c r="N1601" s="176">
        <f>IF(ISBLANK(INDEX('Policy Characteristics'!H:H,MATCH($C1601,'Policy Characteristics'!$C:$C,0))),"",INDEX('Policy Characteristics'!H:H,MATCH($C1601,'Policy Characteristics'!$C:$C,0)))</f>
        <v>1</v>
      </c>
      <c r="O1601" s="176" t="str">
        <f>IF(ISBLANK(INDEX('Policy Characteristics'!I:I,MATCH($C1601,'Policy Characteristics'!$C:$C,0))),"",INDEX('Policy Characteristics'!I:I,MATCH($C1601,'Policy Characteristics'!$C:$C,0)))</f>
        <v>on/off</v>
      </c>
      <c r="P1601" s="176" t="str">
        <f>IF(ISBLANK(INDEX('Policy Characteristics'!J:J,MATCH($C1601,'Policy Characteristics'!$C:$C,0))),"",INDEX('Policy Characteristics'!J:J,MATCH($C1601,'Policy Characteristics'!$C:$C,0)))</f>
        <v xml:space="preserve">**Description:** This policy prevents the carbon tax from being levied on process emissions (non-energy greenhouse gas emissions from industrial and agricultural operations). </v>
      </c>
      <c r="Q1601" s="176" t="str">
        <f>IF(ISBLANK(INDEX('Policy Characteristics'!K:K,MATCH($C1601,'Policy Characteristics'!$C:$C,0))),"",INDEX('Policy Characteristics'!K:K,MATCH($C1601,'Policy Characteristics'!$C:$C,0)))</f>
        <v>fuels.html#carbon-tax</v>
      </c>
      <c r="R1601" s="176" t="str">
        <f>IF(ISBLANK(INDEX('Policy Characteristics'!L:L,MATCH($C1601,'Policy Characteristics'!$C:$C,0))),"",INDEX('Policy Characteristics'!L:L,MATCH($C1601,'Policy Characteristics'!$C:$C,0)))</f>
        <v>carbon-tax.html</v>
      </c>
    </row>
    <row r="1602" spans="1:18" s="2" customFormat="1" x14ac:dyDescent="0.25">
      <c r="A1602" s="176" t="str">
        <f>IF(ISBLANK(INDEX('Policy Characteristics'!A:A,MATCH($C1602,'Policy Characteristics'!$C:$C,0))),"",INDEX('Policy Characteristics'!A:A,MATCH($C1602,'Policy Characteristics'!$C:$C,0)))</f>
        <v>Cross-Sector</v>
      </c>
      <c r="B1602" s="184" t="str">
        <f>IF(ISBLANK(INDEX('Policy Characteristics'!B:B,MATCH($C1602,'Policy Characteristics'!$C:$C,0))),"",INDEX('Policy Characteristics'!B:B,MATCH($C1602,'Policy Characteristics'!$C:$C,0)))</f>
        <v>Exempt Process Emissions from C Tax</v>
      </c>
      <c r="C1602" s="176" t="str">
        <f t="shared" si="62"/>
        <v>Toggle Whether Carbon Tax Affects Process Emissions</v>
      </c>
      <c r="D1602" s="6" t="s">
        <v>1935</v>
      </c>
      <c r="E1602" s="6"/>
      <c r="F1602" t="s">
        <v>1899</v>
      </c>
      <c r="G1602" s="6"/>
      <c r="H1602" s="49">
        <v>1631</v>
      </c>
      <c r="I1602" s="198" t="s">
        <v>44</v>
      </c>
      <c r="J1602" s="177" t="str">
        <f>IF(ISBLANK(INDEX('Policy Characteristics'!D:D,MATCH($C1602,'Policy Characteristics'!$C:$C,0))),"",INDEX('Policy Characteristics'!D:D,MATCH($C1602,'Policy Characteristics'!$C:$C,0)))</f>
        <v/>
      </c>
      <c r="K1602" s="176" t="str">
        <f>IF(ISBLANK(INDEX('Policy Characteristics'!E:E,MATCH($C1602,'Policy Characteristics'!$C:$C,0))),"",INDEX('Policy Characteristics'!E:E,MATCH($C1602,'Policy Characteristics'!$C:$C,0)))</f>
        <v>cross toggle whether carbon tax affects process emissions</v>
      </c>
      <c r="L1602" s="176">
        <f>IF(ISBLANK(INDEX('Policy Characteristics'!F:F,MATCH($C1602,'Policy Characteristics'!$C:$C,0))),"",INDEX('Policy Characteristics'!F:F,MATCH($C1602,'Policy Characteristics'!$C:$C,0)))</f>
        <v>0</v>
      </c>
      <c r="M1602" s="176">
        <f>IF(ISBLANK(INDEX('Policy Characteristics'!G:G,MATCH($C1602,'Policy Characteristics'!$C:$C,0))),"",INDEX('Policy Characteristics'!G:G,MATCH($C1602,'Policy Characteristics'!$C:$C,0)))</f>
        <v>1</v>
      </c>
      <c r="N1602" s="176">
        <f>IF(ISBLANK(INDEX('Policy Characteristics'!H:H,MATCH($C1602,'Policy Characteristics'!$C:$C,0))),"",INDEX('Policy Characteristics'!H:H,MATCH($C1602,'Policy Characteristics'!$C:$C,0)))</f>
        <v>1</v>
      </c>
      <c r="O1602" s="176" t="str">
        <f>IF(ISBLANK(INDEX('Policy Characteristics'!I:I,MATCH($C1602,'Policy Characteristics'!$C:$C,0))),"",INDEX('Policy Characteristics'!I:I,MATCH($C1602,'Policy Characteristics'!$C:$C,0)))</f>
        <v>on/off</v>
      </c>
      <c r="P1602" s="176" t="str">
        <f>IF(ISBLANK(INDEX('Policy Characteristics'!J:J,MATCH($C1602,'Policy Characteristics'!$C:$C,0))),"",INDEX('Policy Characteristics'!J:J,MATCH($C1602,'Policy Characteristics'!$C:$C,0)))</f>
        <v xml:space="preserve">**Description:** This policy prevents the carbon tax from being levied on process emissions (non-energy greenhouse gas emissions from industrial and agricultural operations). </v>
      </c>
      <c r="Q1602" s="176" t="str">
        <f>IF(ISBLANK(INDEX('Policy Characteristics'!K:K,MATCH($C1602,'Policy Characteristics'!$C:$C,0))),"",INDEX('Policy Characteristics'!K:K,MATCH($C1602,'Policy Characteristics'!$C:$C,0)))</f>
        <v>fuels.html#carbon-tax</v>
      </c>
      <c r="R1602" s="176" t="str">
        <f>IF(ISBLANK(INDEX('Policy Characteristics'!L:L,MATCH($C1602,'Policy Characteristics'!$C:$C,0))),"",INDEX('Policy Characteristics'!L:L,MATCH($C1602,'Policy Characteristics'!$C:$C,0)))</f>
        <v>carbon-tax.html</v>
      </c>
    </row>
    <row r="1603" spans="1:18" s="2" customFormat="1" x14ac:dyDescent="0.25">
      <c r="A1603" s="176" t="str">
        <f>IF(ISBLANK(INDEX('Policy Characteristics'!A:A,MATCH($C1603,'Policy Characteristics'!$C:$C,0))),"",INDEX('Policy Characteristics'!A:A,MATCH($C1603,'Policy Characteristics'!$C:$C,0)))</f>
        <v>Cross-Sector</v>
      </c>
      <c r="B1603" s="184" t="str">
        <f>IF(ISBLANK(INDEX('Policy Characteristics'!B:B,MATCH($C1603,'Policy Characteristics'!$C:$C,0))),"",INDEX('Policy Characteristics'!B:B,MATCH($C1603,'Policy Characteristics'!$C:$C,0)))</f>
        <v>Exempt Process Emissions from C Tax</v>
      </c>
      <c r="C1603" s="176" t="str">
        <f t="shared" si="62"/>
        <v>Toggle Whether Carbon Tax Affects Process Emissions</v>
      </c>
      <c r="D1603" s="6" t="s">
        <v>1936</v>
      </c>
      <c r="E1603" s="6"/>
      <c r="F1603" t="s">
        <v>1900</v>
      </c>
      <c r="G1603" s="6"/>
      <c r="H1603" s="49">
        <v>1632</v>
      </c>
      <c r="I1603" s="198" t="s">
        <v>44</v>
      </c>
      <c r="J1603" s="177" t="str">
        <f>IF(ISBLANK(INDEX('Policy Characteristics'!D:D,MATCH($C1603,'Policy Characteristics'!$C:$C,0))),"",INDEX('Policy Characteristics'!D:D,MATCH($C1603,'Policy Characteristics'!$C:$C,0)))</f>
        <v/>
      </c>
      <c r="K1603" s="176" t="str">
        <f>IF(ISBLANK(INDEX('Policy Characteristics'!E:E,MATCH($C1603,'Policy Characteristics'!$C:$C,0))),"",INDEX('Policy Characteristics'!E:E,MATCH($C1603,'Policy Characteristics'!$C:$C,0)))</f>
        <v>cross toggle whether carbon tax affects process emissions</v>
      </c>
      <c r="L1603" s="176">
        <f>IF(ISBLANK(INDEX('Policy Characteristics'!F:F,MATCH($C1603,'Policy Characteristics'!$C:$C,0))),"",INDEX('Policy Characteristics'!F:F,MATCH($C1603,'Policy Characteristics'!$C:$C,0)))</f>
        <v>0</v>
      </c>
      <c r="M1603" s="176">
        <f>IF(ISBLANK(INDEX('Policy Characteristics'!G:G,MATCH($C1603,'Policy Characteristics'!$C:$C,0))),"",INDEX('Policy Characteristics'!G:G,MATCH($C1603,'Policy Characteristics'!$C:$C,0)))</f>
        <v>1</v>
      </c>
      <c r="N1603" s="176">
        <f>IF(ISBLANK(INDEX('Policy Characteristics'!H:H,MATCH($C1603,'Policy Characteristics'!$C:$C,0))),"",INDEX('Policy Characteristics'!H:H,MATCH($C1603,'Policy Characteristics'!$C:$C,0)))</f>
        <v>1</v>
      </c>
      <c r="O1603" s="176" t="str">
        <f>IF(ISBLANK(INDEX('Policy Characteristics'!I:I,MATCH($C1603,'Policy Characteristics'!$C:$C,0))),"",INDEX('Policy Characteristics'!I:I,MATCH($C1603,'Policy Characteristics'!$C:$C,0)))</f>
        <v>on/off</v>
      </c>
      <c r="P1603" s="176" t="str">
        <f>IF(ISBLANK(INDEX('Policy Characteristics'!J:J,MATCH($C1603,'Policy Characteristics'!$C:$C,0))),"",INDEX('Policy Characteristics'!J:J,MATCH($C1603,'Policy Characteristics'!$C:$C,0)))</f>
        <v xml:space="preserve">**Description:** This policy prevents the carbon tax from being levied on process emissions (non-energy greenhouse gas emissions from industrial and agricultural operations). </v>
      </c>
      <c r="Q1603" s="176" t="str">
        <f>IF(ISBLANK(INDEX('Policy Characteristics'!K:K,MATCH($C1603,'Policy Characteristics'!$C:$C,0))),"",INDEX('Policy Characteristics'!K:K,MATCH($C1603,'Policy Characteristics'!$C:$C,0)))</f>
        <v>fuels.html#carbon-tax</v>
      </c>
      <c r="R1603" s="176" t="str">
        <f>IF(ISBLANK(INDEX('Policy Characteristics'!L:L,MATCH($C1603,'Policy Characteristics'!$C:$C,0))),"",INDEX('Policy Characteristics'!L:L,MATCH($C1603,'Policy Characteristics'!$C:$C,0)))</f>
        <v>carbon-tax.html</v>
      </c>
    </row>
    <row r="1604" spans="1:18" s="2" customFormat="1" x14ac:dyDescent="0.25">
      <c r="A1604" s="176" t="str">
        <f>IF(ISBLANK(INDEX('Policy Characteristics'!A:A,MATCH($C1604,'Policy Characteristics'!$C:$C,0))),"",INDEX('Policy Characteristics'!A:A,MATCH($C1604,'Policy Characteristics'!$C:$C,0)))</f>
        <v>Cross-Sector</v>
      </c>
      <c r="B1604" s="184" t="str">
        <f>IF(ISBLANK(INDEX('Policy Characteristics'!B:B,MATCH($C1604,'Policy Characteristics'!$C:$C,0))),"",INDEX('Policy Characteristics'!B:B,MATCH($C1604,'Policy Characteristics'!$C:$C,0)))</f>
        <v>Exempt Process Emissions from C Tax</v>
      </c>
      <c r="C1604" s="176" t="str">
        <f t="shared" si="62"/>
        <v>Toggle Whether Carbon Tax Affects Process Emissions</v>
      </c>
      <c r="D1604" s="6" t="s">
        <v>1937</v>
      </c>
      <c r="E1604" s="6"/>
      <c r="F1604" t="s">
        <v>1901</v>
      </c>
      <c r="G1604" s="6"/>
      <c r="H1604" s="49">
        <v>1633</v>
      </c>
      <c r="I1604" s="198" t="s">
        <v>44</v>
      </c>
      <c r="J1604" s="177" t="str">
        <f>IF(ISBLANK(INDEX('Policy Characteristics'!D:D,MATCH($C1604,'Policy Characteristics'!$C:$C,0))),"",INDEX('Policy Characteristics'!D:D,MATCH($C1604,'Policy Characteristics'!$C:$C,0)))</f>
        <v/>
      </c>
      <c r="K1604" s="176" t="str">
        <f>IF(ISBLANK(INDEX('Policy Characteristics'!E:E,MATCH($C1604,'Policy Characteristics'!$C:$C,0))),"",INDEX('Policy Characteristics'!E:E,MATCH($C1604,'Policy Characteristics'!$C:$C,0)))</f>
        <v>cross toggle whether carbon tax affects process emissions</v>
      </c>
      <c r="L1604" s="176">
        <f>IF(ISBLANK(INDEX('Policy Characteristics'!F:F,MATCH($C1604,'Policy Characteristics'!$C:$C,0))),"",INDEX('Policy Characteristics'!F:F,MATCH($C1604,'Policy Characteristics'!$C:$C,0)))</f>
        <v>0</v>
      </c>
      <c r="M1604" s="176">
        <f>IF(ISBLANK(INDEX('Policy Characteristics'!G:G,MATCH($C1604,'Policy Characteristics'!$C:$C,0))),"",INDEX('Policy Characteristics'!G:G,MATCH($C1604,'Policy Characteristics'!$C:$C,0)))</f>
        <v>1</v>
      </c>
      <c r="N1604" s="176">
        <f>IF(ISBLANK(INDEX('Policy Characteristics'!H:H,MATCH($C1604,'Policy Characteristics'!$C:$C,0))),"",INDEX('Policy Characteristics'!H:H,MATCH($C1604,'Policy Characteristics'!$C:$C,0)))</f>
        <v>1</v>
      </c>
      <c r="O1604" s="176" t="str">
        <f>IF(ISBLANK(INDEX('Policy Characteristics'!I:I,MATCH($C1604,'Policy Characteristics'!$C:$C,0))),"",INDEX('Policy Characteristics'!I:I,MATCH($C1604,'Policy Characteristics'!$C:$C,0)))</f>
        <v>on/off</v>
      </c>
      <c r="P1604" s="176" t="str">
        <f>IF(ISBLANK(INDEX('Policy Characteristics'!J:J,MATCH($C1604,'Policy Characteristics'!$C:$C,0))),"",INDEX('Policy Characteristics'!J:J,MATCH($C1604,'Policy Characteristics'!$C:$C,0)))</f>
        <v xml:space="preserve">**Description:** This policy prevents the carbon tax from being levied on process emissions (non-energy greenhouse gas emissions from industrial and agricultural operations). </v>
      </c>
      <c r="Q1604" s="176" t="str">
        <f>IF(ISBLANK(INDEX('Policy Characteristics'!K:K,MATCH($C1604,'Policy Characteristics'!$C:$C,0))),"",INDEX('Policy Characteristics'!K:K,MATCH($C1604,'Policy Characteristics'!$C:$C,0)))</f>
        <v>fuels.html#carbon-tax</v>
      </c>
      <c r="R1604" s="176" t="str">
        <f>IF(ISBLANK(INDEX('Policy Characteristics'!L:L,MATCH($C1604,'Policy Characteristics'!$C:$C,0))),"",INDEX('Policy Characteristics'!L:L,MATCH($C1604,'Policy Characteristics'!$C:$C,0)))</f>
        <v>carbon-tax.html</v>
      </c>
    </row>
    <row r="1605" spans="1:18" s="2" customFormat="1" x14ac:dyDescent="0.25">
      <c r="A1605" s="176" t="str">
        <f>IF(ISBLANK(INDEX('Policy Characteristics'!A:A,MATCH($C1605,'Policy Characteristics'!$C:$C,0))),"",INDEX('Policy Characteristics'!A:A,MATCH($C1605,'Policy Characteristics'!$C:$C,0)))</f>
        <v>Cross-Sector</v>
      </c>
      <c r="B1605" s="184" t="str">
        <f>IF(ISBLANK(INDEX('Policy Characteristics'!B:B,MATCH($C1605,'Policy Characteristics'!$C:$C,0))),"",INDEX('Policy Characteristics'!B:B,MATCH($C1605,'Policy Characteristics'!$C:$C,0)))</f>
        <v>Exempt Process Emissions from C Tax</v>
      </c>
      <c r="C1605" s="176" t="str">
        <f t="shared" si="62"/>
        <v>Toggle Whether Carbon Tax Affects Process Emissions</v>
      </c>
      <c r="D1605" s="6" t="s">
        <v>1938</v>
      </c>
      <c r="E1605" s="6"/>
      <c r="F1605" t="s">
        <v>1902</v>
      </c>
      <c r="G1605" s="6"/>
      <c r="H1605" s="49">
        <v>1634</v>
      </c>
      <c r="I1605" s="198" t="s">
        <v>44</v>
      </c>
      <c r="J1605" s="177" t="str">
        <f>IF(ISBLANK(INDEX('Policy Characteristics'!D:D,MATCH($C1605,'Policy Characteristics'!$C:$C,0))),"",INDEX('Policy Characteristics'!D:D,MATCH($C1605,'Policy Characteristics'!$C:$C,0)))</f>
        <v/>
      </c>
      <c r="K1605" s="176" t="str">
        <f>IF(ISBLANK(INDEX('Policy Characteristics'!E:E,MATCH($C1605,'Policy Characteristics'!$C:$C,0))),"",INDEX('Policy Characteristics'!E:E,MATCH($C1605,'Policy Characteristics'!$C:$C,0)))</f>
        <v>cross toggle whether carbon tax affects process emissions</v>
      </c>
      <c r="L1605" s="176">
        <f>IF(ISBLANK(INDEX('Policy Characteristics'!F:F,MATCH($C1605,'Policy Characteristics'!$C:$C,0))),"",INDEX('Policy Characteristics'!F:F,MATCH($C1605,'Policy Characteristics'!$C:$C,0)))</f>
        <v>0</v>
      </c>
      <c r="M1605" s="176">
        <f>IF(ISBLANK(INDEX('Policy Characteristics'!G:G,MATCH($C1605,'Policy Characteristics'!$C:$C,0))),"",INDEX('Policy Characteristics'!G:G,MATCH($C1605,'Policy Characteristics'!$C:$C,0)))</f>
        <v>1</v>
      </c>
      <c r="N1605" s="176">
        <f>IF(ISBLANK(INDEX('Policy Characteristics'!H:H,MATCH($C1605,'Policy Characteristics'!$C:$C,0))),"",INDEX('Policy Characteristics'!H:H,MATCH($C1605,'Policy Characteristics'!$C:$C,0)))</f>
        <v>1</v>
      </c>
      <c r="O1605" s="176" t="str">
        <f>IF(ISBLANK(INDEX('Policy Characteristics'!I:I,MATCH($C1605,'Policy Characteristics'!$C:$C,0))),"",INDEX('Policy Characteristics'!I:I,MATCH($C1605,'Policy Characteristics'!$C:$C,0)))</f>
        <v>on/off</v>
      </c>
      <c r="P1605" s="176" t="str">
        <f>IF(ISBLANK(INDEX('Policy Characteristics'!J:J,MATCH($C1605,'Policy Characteristics'!$C:$C,0))),"",INDEX('Policy Characteristics'!J:J,MATCH($C1605,'Policy Characteristics'!$C:$C,0)))</f>
        <v xml:space="preserve">**Description:** This policy prevents the carbon tax from being levied on process emissions (non-energy greenhouse gas emissions from industrial and agricultural operations). </v>
      </c>
      <c r="Q1605" s="176" t="str">
        <f>IF(ISBLANK(INDEX('Policy Characteristics'!K:K,MATCH($C1605,'Policy Characteristics'!$C:$C,0))),"",INDEX('Policy Characteristics'!K:K,MATCH($C1605,'Policy Characteristics'!$C:$C,0)))</f>
        <v>fuels.html#carbon-tax</v>
      </c>
      <c r="R1605" s="176" t="str">
        <f>IF(ISBLANK(INDEX('Policy Characteristics'!L:L,MATCH($C1605,'Policy Characteristics'!$C:$C,0))),"",INDEX('Policy Characteristics'!L:L,MATCH($C1605,'Policy Characteristics'!$C:$C,0)))</f>
        <v>carbon-tax.html</v>
      </c>
    </row>
    <row r="1606" spans="1:18" s="2" customFormat="1" x14ac:dyDescent="0.25">
      <c r="A1606" s="176" t="str">
        <f>IF(ISBLANK(INDEX('Policy Characteristics'!A:A,MATCH($C1606,'Policy Characteristics'!$C:$C,0))),"",INDEX('Policy Characteristics'!A:A,MATCH($C1606,'Policy Characteristics'!$C:$C,0)))</f>
        <v>Cross-Sector</v>
      </c>
      <c r="B1606" s="184" t="str">
        <f>IF(ISBLANK(INDEX('Policy Characteristics'!B:B,MATCH($C1606,'Policy Characteristics'!$C:$C,0))),"",INDEX('Policy Characteristics'!B:B,MATCH($C1606,'Policy Characteristics'!$C:$C,0)))</f>
        <v>Exempt Process Emissions from C Tax</v>
      </c>
      <c r="C1606" s="176" t="str">
        <f t="shared" si="62"/>
        <v>Toggle Whether Carbon Tax Affects Process Emissions</v>
      </c>
      <c r="D1606" s="6" t="s">
        <v>1939</v>
      </c>
      <c r="E1606" s="6"/>
      <c r="F1606" t="s">
        <v>1903</v>
      </c>
      <c r="G1606" s="6"/>
      <c r="H1606" s="49">
        <v>1635</v>
      </c>
      <c r="I1606" s="198" t="s">
        <v>44</v>
      </c>
      <c r="J1606" s="177" t="str">
        <f>IF(ISBLANK(INDEX('Policy Characteristics'!D:D,MATCH($C1606,'Policy Characteristics'!$C:$C,0))),"",INDEX('Policy Characteristics'!D:D,MATCH($C1606,'Policy Characteristics'!$C:$C,0)))</f>
        <v/>
      </c>
      <c r="K1606" s="176" t="str">
        <f>IF(ISBLANK(INDEX('Policy Characteristics'!E:E,MATCH($C1606,'Policy Characteristics'!$C:$C,0))),"",INDEX('Policy Characteristics'!E:E,MATCH($C1606,'Policy Characteristics'!$C:$C,0)))</f>
        <v>cross toggle whether carbon tax affects process emissions</v>
      </c>
      <c r="L1606" s="176">
        <f>IF(ISBLANK(INDEX('Policy Characteristics'!F:F,MATCH($C1606,'Policy Characteristics'!$C:$C,0))),"",INDEX('Policy Characteristics'!F:F,MATCH($C1606,'Policy Characteristics'!$C:$C,0)))</f>
        <v>0</v>
      </c>
      <c r="M1606" s="176">
        <f>IF(ISBLANK(INDEX('Policy Characteristics'!G:G,MATCH($C1606,'Policy Characteristics'!$C:$C,0))),"",INDEX('Policy Characteristics'!G:G,MATCH($C1606,'Policy Characteristics'!$C:$C,0)))</f>
        <v>1</v>
      </c>
      <c r="N1606" s="176">
        <f>IF(ISBLANK(INDEX('Policy Characteristics'!H:H,MATCH($C1606,'Policy Characteristics'!$C:$C,0))),"",INDEX('Policy Characteristics'!H:H,MATCH($C1606,'Policy Characteristics'!$C:$C,0)))</f>
        <v>1</v>
      </c>
      <c r="O1606" s="176" t="str">
        <f>IF(ISBLANK(INDEX('Policy Characteristics'!I:I,MATCH($C1606,'Policy Characteristics'!$C:$C,0))),"",INDEX('Policy Characteristics'!I:I,MATCH($C1606,'Policy Characteristics'!$C:$C,0)))</f>
        <v>on/off</v>
      </c>
      <c r="P1606" s="176" t="str">
        <f>IF(ISBLANK(INDEX('Policy Characteristics'!J:J,MATCH($C1606,'Policy Characteristics'!$C:$C,0))),"",INDEX('Policy Characteristics'!J:J,MATCH($C1606,'Policy Characteristics'!$C:$C,0)))</f>
        <v xml:space="preserve">**Description:** This policy prevents the carbon tax from being levied on process emissions (non-energy greenhouse gas emissions from industrial and agricultural operations). </v>
      </c>
      <c r="Q1606" s="176" t="str">
        <f>IF(ISBLANK(INDEX('Policy Characteristics'!K:K,MATCH($C1606,'Policy Characteristics'!$C:$C,0))),"",INDEX('Policy Characteristics'!K:K,MATCH($C1606,'Policy Characteristics'!$C:$C,0)))</f>
        <v>fuels.html#carbon-tax</v>
      </c>
      <c r="R1606" s="176" t="str">
        <f>IF(ISBLANK(INDEX('Policy Characteristics'!L:L,MATCH($C1606,'Policy Characteristics'!$C:$C,0))),"",INDEX('Policy Characteristics'!L:L,MATCH($C1606,'Policy Characteristics'!$C:$C,0)))</f>
        <v>carbon-tax.html</v>
      </c>
    </row>
    <row r="1607" spans="1:18" s="2" customFormat="1" x14ac:dyDescent="0.25">
      <c r="A1607" s="176" t="str">
        <f>IF(ISBLANK(INDEX('Policy Characteristics'!A:A,MATCH($C1607,'Policy Characteristics'!$C:$C,0))),"",INDEX('Policy Characteristics'!A:A,MATCH($C1607,'Policy Characteristics'!$C:$C,0)))</f>
        <v>Cross-Sector</v>
      </c>
      <c r="B1607" s="184" t="str">
        <f>IF(ISBLANK(INDEX('Policy Characteristics'!B:B,MATCH($C1607,'Policy Characteristics'!$C:$C,0))),"",INDEX('Policy Characteristics'!B:B,MATCH($C1607,'Policy Characteristics'!$C:$C,0)))</f>
        <v>Exempt Process Emissions from C Tax</v>
      </c>
      <c r="C1607" s="176" t="str">
        <f t="shared" si="62"/>
        <v>Toggle Whether Carbon Tax Affects Process Emissions</v>
      </c>
      <c r="D1607" s="6" t="s">
        <v>1940</v>
      </c>
      <c r="E1607" s="6"/>
      <c r="F1607" t="s">
        <v>1904</v>
      </c>
      <c r="G1607" s="6"/>
      <c r="H1607" s="49">
        <v>1636</v>
      </c>
      <c r="I1607" s="198" t="s">
        <v>44</v>
      </c>
      <c r="J1607" s="177" t="str">
        <f>IF(ISBLANK(INDEX('Policy Characteristics'!D:D,MATCH($C1607,'Policy Characteristics'!$C:$C,0))),"",INDEX('Policy Characteristics'!D:D,MATCH($C1607,'Policy Characteristics'!$C:$C,0)))</f>
        <v/>
      </c>
      <c r="K1607" s="176" t="str">
        <f>IF(ISBLANK(INDEX('Policy Characteristics'!E:E,MATCH($C1607,'Policy Characteristics'!$C:$C,0))),"",INDEX('Policy Characteristics'!E:E,MATCH($C1607,'Policy Characteristics'!$C:$C,0)))</f>
        <v>cross toggle whether carbon tax affects process emissions</v>
      </c>
      <c r="L1607" s="176">
        <f>IF(ISBLANK(INDEX('Policy Characteristics'!F:F,MATCH($C1607,'Policy Characteristics'!$C:$C,0))),"",INDEX('Policy Characteristics'!F:F,MATCH($C1607,'Policy Characteristics'!$C:$C,0)))</f>
        <v>0</v>
      </c>
      <c r="M1607" s="176">
        <f>IF(ISBLANK(INDEX('Policy Characteristics'!G:G,MATCH($C1607,'Policy Characteristics'!$C:$C,0))),"",INDEX('Policy Characteristics'!G:G,MATCH($C1607,'Policy Characteristics'!$C:$C,0)))</f>
        <v>1</v>
      </c>
      <c r="N1607" s="176">
        <f>IF(ISBLANK(INDEX('Policy Characteristics'!H:H,MATCH($C1607,'Policy Characteristics'!$C:$C,0))),"",INDEX('Policy Characteristics'!H:H,MATCH($C1607,'Policy Characteristics'!$C:$C,0)))</f>
        <v>1</v>
      </c>
      <c r="O1607" s="176" t="str">
        <f>IF(ISBLANK(INDEX('Policy Characteristics'!I:I,MATCH($C1607,'Policy Characteristics'!$C:$C,0))),"",INDEX('Policy Characteristics'!I:I,MATCH($C1607,'Policy Characteristics'!$C:$C,0)))</f>
        <v>on/off</v>
      </c>
      <c r="P1607" s="176" t="str">
        <f>IF(ISBLANK(INDEX('Policy Characteristics'!J:J,MATCH($C1607,'Policy Characteristics'!$C:$C,0))),"",INDEX('Policy Characteristics'!J:J,MATCH($C1607,'Policy Characteristics'!$C:$C,0)))</f>
        <v xml:space="preserve">**Description:** This policy prevents the carbon tax from being levied on process emissions (non-energy greenhouse gas emissions from industrial and agricultural operations). </v>
      </c>
      <c r="Q1607" s="176" t="str">
        <f>IF(ISBLANK(INDEX('Policy Characteristics'!K:K,MATCH($C1607,'Policy Characteristics'!$C:$C,0))),"",INDEX('Policy Characteristics'!K:K,MATCH($C1607,'Policy Characteristics'!$C:$C,0)))</f>
        <v>fuels.html#carbon-tax</v>
      </c>
      <c r="R1607" s="176" t="str">
        <f>IF(ISBLANK(INDEX('Policy Characteristics'!L:L,MATCH($C1607,'Policy Characteristics'!$C:$C,0))),"",INDEX('Policy Characteristics'!L:L,MATCH($C1607,'Policy Characteristics'!$C:$C,0)))</f>
        <v>carbon-tax.html</v>
      </c>
    </row>
    <row r="1608" spans="1:18" s="2" customFormat="1" x14ac:dyDescent="0.25">
      <c r="A1608" s="176" t="str">
        <f>IF(ISBLANK(INDEX('Policy Characteristics'!A:A,MATCH($C1608,'Policy Characteristics'!$C:$C,0))),"",INDEX('Policy Characteristics'!A:A,MATCH($C1608,'Policy Characteristics'!$C:$C,0)))</f>
        <v>Cross-Sector</v>
      </c>
      <c r="B1608" s="184" t="str">
        <f>IF(ISBLANK(INDEX('Policy Characteristics'!B:B,MATCH($C1608,'Policy Characteristics'!$C:$C,0))),"",INDEX('Policy Characteristics'!B:B,MATCH($C1608,'Policy Characteristics'!$C:$C,0)))</f>
        <v>Exempt Process Emissions from C Tax</v>
      </c>
      <c r="C1608" s="176" t="str">
        <f t="shared" si="62"/>
        <v>Toggle Whether Carbon Tax Affects Process Emissions</v>
      </c>
      <c r="D1608" s="6" t="s">
        <v>1941</v>
      </c>
      <c r="E1608" s="6"/>
      <c r="F1608" t="s">
        <v>1455</v>
      </c>
      <c r="G1608" s="6"/>
      <c r="H1608" s="49">
        <v>1637</v>
      </c>
      <c r="I1608" s="198" t="s">
        <v>43</v>
      </c>
      <c r="J1608" s="177" t="str">
        <f>IF(ISBLANK(INDEX('Policy Characteristics'!D:D,MATCH($C1608,'Policy Characteristics'!$C:$C,0))),"",INDEX('Policy Characteristics'!D:D,MATCH($C1608,'Policy Characteristics'!$C:$C,0)))</f>
        <v/>
      </c>
      <c r="K1608" s="176" t="str">
        <f>IF(ISBLANK(INDEX('Policy Characteristics'!E:E,MATCH($C1608,'Policy Characteristics'!$C:$C,0))),"",INDEX('Policy Characteristics'!E:E,MATCH($C1608,'Policy Characteristics'!$C:$C,0)))</f>
        <v>cross toggle whether carbon tax affects process emissions</v>
      </c>
      <c r="L1608" s="176">
        <f>IF(ISBLANK(INDEX('Policy Characteristics'!F:F,MATCH($C1608,'Policy Characteristics'!$C:$C,0))),"",INDEX('Policy Characteristics'!F:F,MATCH($C1608,'Policy Characteristics'!$C:$C,0)))</f>
        <v>0</v>
      </c>
      <c r="M1608" s="176">
        <f>IF(ISBLANK(INDEX('Policy Characteristics'!G:G,MATCH($C1608,'Policy Characteristics'!$C:$C,0))),"",INDEX('Policy Characteristics'!G:G,MATCH($C1608,'Policy Characteristics'!$C:$C,0)))</f>
        <v>1</v>
      </c>
      <c r="N1608" s="176">
        <f>IF(ISBLANK(INDEX('Policy Characteristics'!H:H,MATCH($C1608,'Policy Characteristics'!$C:$C,0))),"",INDEX('Policy Characteristics'!H:H,MATCH($C1608,'Policy Characteristics'!$C:$C,0)))</f>
        <v>1</v>
      </c>
      <c r="O1608" s="176" t="str">
        <f>IF(ISBLANK(INDEX('Policy Characteristics'!I:I,MATCH($C1608,'Policy Characteristics'!$C:$C,0))),"",INDEX('Policy Characteristics'!I:I,MATCH($C1608,'Policy Characteristics'!$C:$C,0)))</f>
        <v>on/off</v>
      </c>
      <c r="P1608" s="176" t="str">
        <f>IF(ISBLANK(INDEX('Policy Characteristics'!J:J,MATCH($C1608,'Policy Characteristics'!$C:$C,0))),"",INDEX('Policy Characteristics'!J:J,MATCH($C1608,'Policy Characteristics'!$C:$C,0)))</f>
        <v xml:space="preserve">**Description:** This policy prevents the carbon tax from being levied on process emissions (non-energy greenhouse gas emissions from industrial and agricultural operations). </v>
      </c>
      <c r="Q1608" s="176" t="str">
        <f>IF(ISBLANK(INDEX('Policy Characteristics'!K:K,MATCH($C1608,'Policy Characteristics'!$C:$C,0))),"",INDEX('Policy Characteristics'!K:K,MATCH($C1608,'Policy Characteristics'!$C:$C,0)))</f>
        <v>fuels.html#carbon-tax</v>
      </c>
      <c r="R1608" s="176" t="str">
        <f>IF(ISBLANK(INDEX('Policy Characteristics'!L:L,MATCH($C1608,'Policy Characteristics'!$C:$C,0))),"",INDEX('Policy Characteristics'!L:L,MATCH($C1608,'Policy Characteristics'!$C:$C,0)))</f>
        <v>carbon-tax.html</v>
      </c>
    </row>
    <row r="1609" spans="1:18" s="2" customFormat="1" x14ac:dyDescent="0.25">
      <c r="A1609" s="176" t="str">
        <f>IF(ISBLANK(INDEX('Policy Characteristics'!A:A,MATCH($C1609,'Policy Characteristics'!$C:$C,0))),"",INDEX('Policy Characteristics'!A:A,MATCH($C1609,'Policy Characteristics'!$C:$C,0)))</f>
        <v>Cross-Sector</v>
      </c>
      <c r="B1609" s="184" t="str">
        <f>IF(ISBLANK(INDEX('Policy Characteristics'!B:B,MATCH($C1609,'Policy Characteristics'!$C:$C,0))),"",INDEX('Policy Characteristics'!B:B,MATCH($C1609,'Policy Characteristics'!$C:$C,0)))</f>
        <v>Exempt Process Emissions from C Tax</v>
      </c>
      <c r="C1609" s="176" t="str">
        <f t="shared" si="62"/>
        <v>Toggle Whether Carbon Tax Affects Process Emissions</v>
      </c>
      <c r="D1609" s="6" t="s">
        <v>1942</v>
      </c>
      <c r="E1609" s="6"/>
      <c r="F1609" t="s">
        <v>1905</v>
      </c>
      <c r="G1609" s="6"/>
      <c r="H1609" s="49">
        <v>1638</v>
      </c>
      <c r="I1609" s="198" t="s">
        <v>44</v>
      </c>
      <c r="J1609" s="177" t="str">
        <f>IF(ISBLANK(INDEX('Policy Characteristics'!D:D,MATCH($C1609,'Policy Characteristics'!$C:$C,0))),"",INDEX('Policy Characteristics'!D:D,MATCH($C1609,'Policy Characteristics'!$C:$C,0)))</f>
        <v/>
      </c>
      <c r="K1609" s="176" t="str">
        <f>IF(ISBLANK(INDEX('Policy Characteristics'!E:E,MATCH($C1609,'Policy Characteristics'!$C:$C,0))),"",INDEX('Policy Characteristics'!E:E,MATCH($C1609,'Policy Characteristics'!$C:$C,0)))</f>
        <v>cross toggle whether carbon tax affects process emissions</v>
      </c>
      <c r="L1609" s="176">
        <f>IF(ISBLANK(INDEX('Policy Characteristics'!F:F,MATCH($C1609,'Policy Characteristics'!$C:$C,0))),"",INDEX('Policy Characteristics'!F:F,MATCH($C1609,'Policy Characteristics'!$C:$C,0)))</f>
        <v>0</v>
      </c>
      <c r="M1609" s="176">
        <f>IF(ISBLANK(INDEX('Policy Characteristics'!G:G,MATCH($C1609,'Policy Characteristics'!$C:$C,0))),"",INDEX('Policy Characteristics'!G:G,MATCH($C1609,'Policy Characteristics'!$C:$C,0)))</f>
        <v>1</v>
      </c>
      <c r="N1609" s="176">
        <f>IF(ISBLANK(INDEX('Policy Characteristics'!H:H,MATCH($C1609,'Policy Characteristics'!$C:$C,0))),"",INDEX('Policy Characteristics'!H:H,MATCH($C1609,'Policy Characteristics'!$C:$C,0)))</f>
        <v>1</v>
      </c>
      <c r="O1609" s="176" t="str">
        <f>IF(ISBLANK(INDEX('Policy Characteristics'!I:I,MATCH($C1609,'Policy Characteristics'!$C:$C,0))),"",INDEX('Policy Characteristics'!I:I,MATCH($C1609,'Policy Characteristics'!$C:$C,0)))</f>
        <v>on/off</v>
      </c>
      <c r="P1609" s="176" t="str">
        <f>IF(ISBLANK(INDEX('Policy Characteristics'!J:J,MATCH($C1609,'Policy Characteristics'!$C:$C,0))),"",INDEX('Policy Characteristics'!J:J,MATCH($C1609,'Policy Characteristics'!$C:$C,0)))</f>
        <v xml:space="preserve">**Description:** This policy prevents the carbon tax from being levied on process emissions (non-energy greenhouse gas emissions from industrial and agricultural operations). </v>
      </c>
      <c r="Q1609" s="176" t="str">
        <f>IF(ISBLANK(INDEX('Policy Characteristics'!K:K,MATCH($C1609,'Policy Characteristics'!$C:$C,0))),"",INDEX('Policy Characteristics'!K:K,MATCH($C1609,'Policy Characteristics'!$C:$C,0)))</f>
        <v>fuels.html#carbon-tax</v>
      </c>
      <c r="R1609" s="176" t="str">
        <f>IF(ISBLANK(INDEX('Policy Characteristics'!L:L,MATCH($C1609,'Policy Characteristics'!$C:$C,0))),"",INDEX('Policy Characteristics'!L:L,MATCH($C1609,'Policy Characteristics'!$C:$C,0)))</f>
        <v>carbon-tax.html</v>
      </c>
    </row>
    <row r="1610" spans="1:18" s="2" customFormat="1" x14ac:dyDescent="0.25">
      <c r="A1610" s="176" t="str">
        <f>IF(ISBLANK(INDEX('Policy Characteristics'!A:A,MATCH($C1610,'Policy Characteristics'!$C:$C,0))),"",INDEX('Policy Characteristics'!A:A,MATCH($C1610,'Policy Characteristics'!$C:$C,0)))</f>
        <v>Cross-Sector</v>
      </c>
      <c r="B1610" s="184" t="str">
        <f>IF(ISBLANK(INDEX('Policy Characteristics'!B:B,MATCH($C1610,'Policy Characteristics'!$C:$C,0))),"",INDEX('Policy Characteristics'!B:B,MATCH($C1610,'Policy Characteristics'!$C:$C,0)))</f>
        <v>Exempt Process Emissions from C Tax</v>
      </c>
      <c r="C1610" s="176" t="str">
        <f t="shared" si="62"/>
        <v>Toggle Whether Carbon Tax Affects Process Emissions</v>
      </c>
      <c r="D1610" s="6" t="s">
        <v>1943</v>
      </c>
      <c r="E1610" s="6"/>
      <c r="F1610" t="s">
        <v>1906</v>
      </c>
      <c r="G1610" s="6"/>
      <c r="H1610" s="49">
        <v>1639</v>
      </c>
      <c r="I1610" s="198" t="s">
        <v>44</v>
      </c>
      <c r="J1610" s="177" t="str">
        <f>IF(ISBLANK(INDEX('Policy Characteristics'!D:D,MATCH($C1610,'Policy Characteristics'!$C:$C,0))),"",INDEX('Policy Characteristics'!D:D,MATCH($C1610,'Policy Characteristics'!$C:$C,0)))</f>
        <v/>
      </c>
      <c r="K1610" s="176" t="str">
        <f>IF(ISBLANK(INDEX('Policy Characteristics'!E:E,MATCH($C1610,'Policy Characteristics'!$C:$C,0))),"",INDEX('Policy Characteristics'!E:E,MATCH($C1610,'Policy Characteristics'!$C:$C,0)))</f>
        <v>cross toggle whether carbon tax affects process emissions</v>
      </c>
      <c r="L1610" s="176">
        <f>IF(ISBLANK(INDEX('Policy Characteristics'!F:F,MATCH($C1610,'Policy Characteristics'!$C:$C,0))),"",INDEX('Policy Characteristics'!F:F,MATCH($C1610,'Policy Characteristics'!$C:$C,0)))</f>
        <v>0</v>
      </c>
      <c r="M1610" s="176">
        <f>IF(ISBLANK(INDEX('Policy Characteristics'!G:G,MATCH($C1610,'Policy Characteristics'!$C:$C,0))),"",INDEX('Policy Characteristics'!G:G,MATCH($C1610,'Policy Characteristics'!$C:$C,0)))</f>
        <v>1</v>
      </c>
      <c r="N1610" s="176">
        <f>IF(ISBLANK(INDEX('Policy Characteristics'!H:H,MATCH($C1610,'Policy Characteristics'!$C:$C,0))),"",INDEX('Policy Characteristics'!H:H,MATCH($C1610,'Policy Characteristics'!$C:$C,0)))</f>
        <v>1</v>
      </c>
      <c r="O1610" s="176" t="str">
        <f>IF(ISBLANK(INDEX('Policy Characteristics'!I:I,MATCH($C1610,'Policy Characteristics'!$C:$C,0))),"",INDEX('Policy Characteristics'!I:I,MATCH($C1610,'Policy Characteristics'!$C:$C,0)))</f>
        <v>on/off</v>
      </c>
      <c r="P1610" s="176" t="str">
        <f>IF(ISBLANK(INDEX('Policy Characteristics'!J:J,MATCH($C1610,'Policy Characteristics'!$C:$C,0))),"",INDEX('Policy Characteristics'!J:J,MATCH($C1610,'Policy Characteristics'!$C:$C,0)))</f>
        <v xml:space="preserve">**Description:** This policy prevents the carbon tax from being levied on process emissions (non-energy greenhouse gas emissions from industrial and agricultural operations). </v>
      </c>
      <c r="Q1610" s="176" t="str">
        <f>IF(ISBLANK(INDEX('Policy Characteristics'!K:K,MATCH($C1610,'Policy Characteristics'!$C:$C,0))),"",INDEX('Policy Characteristics'!K:K,MATCH($C1610,'Policy Characteristics'!$C:$C,0)))</f>
        <v>fuels.html#carbon-tax</v>
      </c>
      <c r="R1610" s="176" t="str">
        <f>IF(ISBLANK(INDEX('Policy Characteristics'!L:L,MATCH($C1610,'Policy Characteristics'!$C:$C,0))),"",INDEX('Policy Characteristics'!L:L,MATCH($C1610,'Policy Characteristics'!$C:$C,0)))</f>
        <v>carbon-tax.html</v>
      </c>
    </row>
    <row r="1611" spans="1:18" s="2" customFormat="1" x14ac:dyDescent="0.25">
      <c r="A1611" s="176" t="str">
        <f>IF(ISBLANK(INDEX('Policy Characteristics'!A:A,MATCH($C1611,'Policy Characteristics'!$C:$C,0))),"",INDEX('Policy Characteristics'!A:A,MATCH($C1611,'Policy Characteristics'!$C:$C,0)))</f>
        <v>Cross-Sector</v>
      </c>
      <c r="B1611" s="184" t="str">
        <f>IF(ISBLANK(INDEX('Policy Characteristics'!B:B,MATCH($C1611,'Policy Characteristics'!$C:$C,0))),"",INDEX('Policy Characteristics'!B:B,MATCH($C1611,'Policy Characteristics'!$C:$C,0)))</f>
        <v>Exempt Process Emissions from C Tax</v>
      </c>
      <c r="C1611" s="176" t="str">
        <f t="shared" si="62"/>
        <v>Toggle Whether Carbon Tax Affects Process Emissions</v>
      </c>
      <c r="D1611" s="6" t="s">
        <v>1944</v>
      </c>
      <c r="E1611" s="6"/>
      <c r="F1611" t="s">
        <v>1907</v>
      </c>
      <c r="G1611" s="6"/>
      <c r="H1611" s="49">
        <v>1640</v>
      </c>
      <c r="I1611" s="198" t="s">
        <v>44</v>
      </c>
      <c r="J1611" s="177" t="str">
        <f>IF(ISBLANK(INDEX('Policy Characteristics'!D:D,MATCH($C1611,'Policy Characteristics'!$C:$C,0))),"",INDEX('Policy Characteristics'!D:D,MATCH($C1611,'Policy Characteristics'!$C:$C,0)))</f>
        <v/>
      </c>
      <c r="K1611" s="176" t="str">
        <f>IF(ISBLANK(INDEX('Policy Characteristics'!E:E,MATCH($C1611,'Policy Characteristics'!$C:$C,0))),"",INDEX('Policy Characteristics'!E:E,MATCH($C1611,'Policy Characteristics'!$C:$C,0)))</f>
        <v>cross toggle whether carbon tax affects process emissions</v>
      </c>
      <c r="L1611" s="176">
        <f>IF(ISBLANK(INDEX('Policy Characteristics'!F:F,MATCH($C1611,'Policy Characteristics'!$C:$C,0))),"",INDEX('Policy Characteristics'!F:F,MATCH($C1611,'Policy Characteristics'!$C:$C,0)))</f>
        <v>0</v>
      </c>
      <c r="M1611" s="176">
        <f>IF(ISBLANK(INDEX('Policy Characteristics'!G:G,MATCH($C1611,'Policy Characteristics'!$C:$C,0))),"",INDEX('Policy Characteristics'!G:G,MATCH($C1611,'Policy Characteristics'!$C:$C,0)))</f>
        <v>1</v>
      </c>
      <c r="N1611" s="176">
        <f>IF(ISBLANK(INDEX('Policy Characteristics'!H:H,MATCH($C1611,'Policy Characteristics'!$C:$C,0))),"",INDEX('Policy Characteristics'!H:H,MATCH($C1611,'Policy Characteristics'!$C:$C,0)))</f>
        <v>1</v>
      </c>
      <c r="O1611" s="176" t="str">
        <f>IF(ISBLANK(INDEX('Policy Characteristics'!I:I,MATCH($C1611,'Policy Characteristics'!$C:$C,0))),"",INDEX('Policy Characteristics'!I:I,MATCH($C1611,'Policy Characteristics'!$C:$C,0)))</f>
        <v>on/off</v>
      </c>
      <c r="P1611" s="176" t="str">
        <f>IF(ISBLANK(INDEX('Policy Characteristics'!J:J,MATCH($C1611,'Policy Characteristics'!$C:$C,0))),"",INDEX('Policy Characteristics'!J:J,MATCH($C1611,'Policy Characteristics'!$C:$C,0)))</f>
        <v xml:space="preserve">**Description:** This policy prevents the carbon tax from being levied on process emissions (non-energy greenhouse gas emissions from industrial and agricultural operations). </v>
      </c>
      <c r="Q1611" s="176" t="str">
        <f>IF(ISBLANK(INDEX('Policy Characteristics'!K:K,MATCH($C1611,'Policy Characteristics'!$C:$C,0))),"",INDEX('Policy Characteristics'!K:K,MATCH($C1611,'Policy Characteristics'!$C:$C,0)))</f>
        <v>fuels.html#carbon-tax</v>
      </c>
      <c r="R1611" s="176" t="str">
        <f>IF(ISBLANK(INDEX('Policy Characteristics'!L:L,MATCH($C1611,'Policy Characteristics'!$C:$C,0))),"",INDEX('Policy Characteristics'!L:L,MATCH($C1611,'Policy Characteristics'!$C:$C,0)))</f>
        <v>carbon-tax.html</v>
      </c>
    </row>
    <row r="1612" spans="1:18" s="2" customFormat="1" x14ac:dyDescent="0.25">
      <c r="A1612" s="176" t="str">
        <f>IF(ISBLANK(INDEX('Policy Characteristics'!A:A,MATCH($C1612,'Policy Characteristics'!$C:$C,0))),"",INDEX('Policy Characteristics'!A:A,MATCH($C1612,'Policy Characteristics'!$C:$C,0)))</f>
        <v>Cross-Sector</v>
      </c>
      <c r="B1612" s="184" t="str">
        <f>IF(ISBLANK(INDEX('Policy Characteristics'!B:B,MATCH($C1612,'Policy Characteristics'!$C:$C,0))),"",INDEX('Policy Characteristics'!B:B,MATCH($C1612,'Policy Characteristics'!$C:$C,0)))</f>
        <v>Exempt Process Emissions from C Tax</v>
      </c>
      <c r="C1612" s="176" t="str">
        <f t="shared" si="62"/>
        <v>Toggle Whether Carbon Tax Affects Process Emissions</v>
      </c>
      <c r="D1612" s="6" t="s">
        <v>1945</v>
      </c>
      <c r="E1612" s="6"/>
      <c r="F1612" t="s">
        <v>1456</v>
      </c>
      <c r="G1612" s="6"/>
      <c r="H1612" s="49">
        <v>1641</v>
      </c>
      <c r="I1612" s="198" t="s">
        <v>44</v>
      </c>
      <c r="J1612" s="177" t="str">
        <f>IF(ISBLANK(INDEX('Policy Characteristics'!D:D,MATCH($C1612,'Policy Characteristics'!$C:$C,0))),"",INDEX('Policy Characteristics'!D:D,MATCH($C1612,'Policy Characteristics'!$C:$C,0)))</f>
        <v/>
      </c>
      <c r="K1612" s="176" t="str">
        <f>IF(ISBLANK(INDEX('Policy Characteristics'!E:E,MATCH($C1612,'Policy Characteristics'!$C:$C,0))),"",INDEX('Policy Characteristics'!E:E,MATCH($C1612,'Policy Characteristics'!$C:$C,0)))</f>
        <v>cross toggle whether carbon tax affects process emissions</v>
      </c>
      <c r="L1612" s="176">
        <f>IF(ISBLANK(INDEX('Policy Characteristics'!F:F,MATCH($C1612,'Policy Characteristics'!$C:$C,0))),"",INDEX('Policy Characteristics'!F:F,MATCH($C1612,'Policy Characteristics'!$C:$C,0)))</f>
        <v>0</v>
      </c>
      <c r="M1612" s="176">
        <f>IF(ISBLANK(INDEX('Policy Characteristics'!G:G,MATCH($C1612,'Policy Characteristics'!$C:$C,0))),"",INDEX('Policy Characteristics'!G:G,MATCH($C1612,'Policy Characteristics'!$C:$C,0)))</f>
        <v>1</v>
      </c>
      <c r="N1612" s="176">
        <f>IF(ISBLANK(INDEX('Policy Characteristics'!H:H,MATCH($C1612,'Policy Characteristics'!$C:$C,0))),"",INDEX('Policy Characteristics'!H:H,MATCH($C1612,'Policy Characteristics'!$C:$C,0)))</f>
        <v>1</v>
      </c>
      <c r="O1612" s="176" t="str">
        <f>IF(ISBLANK(INDEX('Policy Characteristics'!I:I,MATCH($C1612,'Policy Characteristics'!$C:$C,0))),"",INDEX('Policy Characteristics'!I:I,MATCH($C1612,'Policy Characteristics'!$C:$C,0)))</f>
        <v>on/off</v>
      </c>
      <c r="P1612" s="176" t="str">
        <f>IF(ISBLANK(INDEX('Policy Characteristics'!J:J,MATCH($C1612,'Policy Characteristics'!$C:$C,0))),"",INDEX('Policy Characteristics'!J:J,MATCH($C1612,'Policy Characteristics'!$C:$C,0)))</f>
        <v xml:space="preserve">**Description:** This policy prevents the carbon tax from being levied on process emissions (non-energy greenhouse gas emissions from industrial and agricultural operations). </v>
      </c>
      <c r="Q1612" s="176" t="str">
        <f>IF(ISBLANK(INDEX('Policy Characteristics'!K:K,MATCH($C1612,'Policy Characteristics'!$C:$C,0))),"",INDEX('Policy Characteristics'!K:K,MATCH($C1612,'Policy Characteristics'!$C:$C,0)))</f>
        <v>fuels.html#carbon-tax</v>
      </c>
      <c r="R1612" s="176" t="str">
        <f>IF(ISBLANK(INDEX('Policy Characteristics'!L:L,MATCH($C1612,'Policy Characteristics'!$C:$C,0))),"",INDEX('Policy Characteristics'!L:L,MATCH($C1612,'Policy Characteristics'!$C:$C,0)))</f>
        <v>carbon-tax.html</v>
      </c>
    </row>
    <row r="1613" spans="1:18" s="2" customFormat="1" x14ac:dyDescent="0.25">
      <c r="A1613" s="176" t="str">
        <f>IF(ISBLANK(INDEX('Policy Characteristics'!A:A,MATCH($C1613,'Policy Characteristics'!$C:$C,0))),"",INDEX('Policy Characteristics'!A:A,MATCH($C1613,'Policy Characteristics'!$C:$C,0)))</f>
        <v>Cross-Sector</v>
      </c>
      <c r="B1613" s="184" t="str">
        <f>IF(ISBLANK(INDEX('Policy Characteristics'!B:B,MATCH($C1613,'Policy Characteristics'!$C:$C,0))),"",INDEX('Policy Characteristics'!B:B,MATCH($C1613,'Policy Characteristics'!$C:$C,0)))</f>
        <v>Exempt Process Emissions from C Tax</v>
      </c>
      <c r="C1613" s="176" t="str">
        <f t="shared" si="62"/>
        <v>Toggle Whether Carbon Tax Affects Process Emissions</v>
      </c>
      <c r="D1613" s="6" t="s">
        <v>1946</v>
      </c>
      <c r="E1613" s="6"/>
      <c r="F1613" t="s">
        <v>1908</v>
      </c>
      <c r="G1613" s="6"/>
      <c r="H1613" s="49">
        <v>1642</v>
      </c>
      <c r="I1613" s="198" t="s">
        <v>44</v>
      </c>
      <c r="J1613" s="177" t="str">
        <f>IF(ISBLANK(INDEX('Policy Characteristics'!D:D,MATCH($C1613,'Policy Characteristics'!$C:$C,0))),"",INDEX('Policy Characteristics'!D:D,MATCH($C1613,'Policy Characteristics'!$C:$C,0)))</f>
        <v/>
      </c>
      <c r="K1613" s="176" t="str">
        <f>IF(ISBLANK(INDEX('Policy Characteristics'!E:E,MATCH($C1613,'Policy Characteristics'!$C:$C,0))),"",INDEX('Policy Characteristics'!E:E,MATCH($C1613,'Policy Characteristics'!$C:$C,0)))</f>
        <v>cross toggle whether carbon tax affects process emissions</v>
      </c>
      <c r="L1613" s="176">
        <f>IF(ISBLANK(INDEX('Policy Characteristics'!F:F,MATCH($C1613,'Policy Characteristics'!$C:$C,0))),"",INDEX('Policy Characteristics'!F:F,MATCH($C1613,'Policy Characteristics'!$C:$C,0)))</f>
        <v>0</v>
      </c>
      <c r="M1613" s="176">
        <f>IF(ISBLANK(INDEX('Policy Characteristics'!G:G,MATCH($C1613,'Policy Characteristics'!$C:$C,0))),"",INDEX('Policy Characteristics'!G:G,MATCH($C1613,'Policy Characteristics'!$C:$C,0)))</f>
        <v>1</v>
      </c>
      <c r="N1613" s="176">
        <f>IF(ISBLANK(INDEX('Policy Characteristics'!H:H,MATCH($C1613,'Policy Characteristics'!$C:$C,0))),"",INDEX('Policy Characteristics'!H:H,MATCH($C1613,'Policy Characteristics'!$C:$C,0)))</f>
        <v>1</v>
      </c>
      <c r="O1613" s="176" t="str">
        <f>IF(ISBLANK(INDEX('Policy Characteristics'!I:I,MATCH($C1613,'Policy Characteristics'!$C:$C,0))),"",INDEX('Policy Characteristics'!I:I,MATCH($C1613,'Policy Characteristics'!$C:$C,0)))</f>
        <v>on/off</v>
      </c>
      <c r="P1613" s="176" t="str">
        <f>IF(ISBLANK(INDEX('Policy Characteristics'!J:J,MATCH($C1613,'Policy Characteristics'!$C:$C,0))),"",INDEX('Policy Characteristics'!J:J,MATCH($C1613,'Policy Characteristics'!$C:$C,0)))</f>
        <v xml:space="preserve">**Description:** This policy prevents the carbon tax from being levied on process emissions (non-energy greenhouse gas emissions from industrial and agricultural operations). </v>
      </c>
      <c r="Q1613" s="176" t="str">
        <f>IF(ISBLANK(INDEX('Policy Characteristics'!K:K,MATCH($C1613,'Policy Characteristics'!$C:$C,0))),"",INDEX('Policy Characteristics'!K:K,MATCH($C1613,'Policy Characteristics'!$C:$C,0)))</f>
        <v>fuels.html#carbon-tax</v>
      </c>
      <c r="R1613" s="176" t="str">
        <f>IF(ISBLANK(INDEX('Policy Characteristics'!L:L,MATCH($C1613,'Policy Characteristics'!$C:$C,0))),"",INDEX('Policy Characteristics'!L:L,MATCH($C1613,'Policy Characteristics'!$C:$C,0)))</f>
        <v>carbon-tax.html</v>
      </c>
    </row>
    <row r="1614" spans="1:18" s="2" customFormat="1" x14ac:dyDescent="0.25">
      <c r="A1614" s="176" t="str">
        <f>IF(ISBLANK(INDEX('Policy Characteristics'!A:A,MATCH($C1614,'Policy Characteristics'!$C:$C,0))),"",INDEX('Policy Characteristics'!A:A,MATCH($C1614,'Policy Characteristics'!$C:$C,0)))</f>
        <v>Cross-Sector</v>
      </c>
      <c r="B1614" s="184" t="str">
        <f>IF(ISBLANK(INDEX('Policy Characteristics'!B:B,MATCH($C1614,'Policy Characteristics'!$C:$C,0))),"",INDEX('Policy Characteristics'!B:B,MATCH($C1614,'Policy Characteristics'!$C:$C,0)))</f>
        <v>Exempt Process Emissions from C Tax</v>
      </c>
      <c r="C1614" s="176" t="str">
        <f t="shared" si="62"/>
        <v>Toggle Whether Carbon Tax Affects Process Emissions</v>
      </c>
      <c r="D1614" s="6" t="s">
        <v>1947</v>
      </c>
      <c r="E1614" s="6"/>
      <c r="F1614" t="s">
        <v>1909</v>
      </c>
      <c r="G1614" s="6"/>
      <c r="H1614" s="49">
        <v>1643</v>
      </c>
      <c r="I1614" s="198" t="s">
        <v>44</v>
      </c>
      <c r="J1614" s="177" t="str">
        <f>IF(ISBLANK(INDEX('Policy Characteristics'!D:D,MATCH($C1614,'Policy Characteristics'!$C:$C,0))),"",INDEX('Policy Characteristics'!D:D,MATCH($C1614,'Policy Characteristics'!$C:$C,0)))</f>
        <v/>
      </c>
      <c r="K1614" s="176" t="str">
        <f>IF(ISBLANK(INDEX('Policy Characteristics'!E:E,MATCH($C1614,'Policy Characteristics'!$C:$C,0))),"",INDEX('Policy Characteristics'!E:E,MATCH($C1614,'Policy Characteristics'!$C:$C,0)))</f>
        <v>cross toggle whether carbon tax affects process emissions</v>
      </c>
      <c r="L1614" s="176">
        <f>IF(ISBLANK(INDEX('Policy Characteristics'!F:F,MATCH($C1614,'Policy Characteristics'!$C:$C,0))),"",INDEX('Policy Characteristics'!F:F,MATCH($C1614,'Policy Characteristics'!$C:$C,0)))</f>
        <v>0</v>
      </c>
      <c r="M1614" s="176">
        <f>IF(ISBLANK(INDEX('Policy Characteristics'!G:G,MATCH($C1614,'Policy Characteristics'!$C:$C,0))),"",INDEX('Policy Characteristics'!G:G,MATCH($C1614,'Policy Characteristics'!$C:$C,0)))</f>
        <v>1</v>
      </c>
      <c r="N1614" s="176">
        <f>IF(ISBLANK(INDEX('Policy Characteristics'!H:H,MATCH($C1614,'Policy Characteristics'!$C:$C,0))),"",INDEX('Policy Characteristics'!H:H,MATCH($C1614,'Policy Characteristics'!$C:$C,0)))</f>
        <v>1</v>
      </c>
      <c r="O1614" s="176" t="str">
        <f>IF(ISBLANK(INDEX('Policy Characteristics'!I:I,MATCH($C1614,'Policy Characteristics'!$C:$C,0))),"",INDEX('Policy Characteristics'!I:I,MATCH($C1614,'Policy Characteristics'!$C:$C,0)))</f>
        <v>on/off</v>
      </c>
      <c r="P1614" s="176" t="str">
        <f>IF(ISBLANK(INDEX('Policy Characteristics'!J:J,MATCH($C1614,'Policy Characteristics'!$C:$C,0))),"",INDEX('Policy Characteristics'!J:J,MATCH($C1614,'Policy Characteristics'!$C:$C,0)))</f>
        <v xml:space="preserve">**Description:** This policy prevents the carbon tax from being levied on process emissions (non-energy greenhouse gas emissions from industrial and agricultural operations). </v>
      </c>
      <c r="Q1614" s="176" t="str">
        <f>IF(ISBLANK(INDEX('Policy Characteristics'!K:K,MATCH($C1614,'Policy Characteristics'!$C:$C,0))),"",INDEX('Policy Characteristics'!K:K,MATCH($C1614,'Policy Characteristics'!$C:$C,0)))</f>
        <v>fuels.html#carbon-tax</v>
      </c>
      <c r="R1614" s="176" t="str">
        <f>IF(ISBLANK(INDEX('Policy Characteristics'!L:L,MATCH($C1614,'Policy Characteristics'!$C:$C,0))),"",INDEX('Policy Characteristics'!L:L,MATCH($C1614,'Policy Characteristics'!$C:$C,0)))</f>
        <v>carbon-tax.html</v>
      </c>
    </row>
    <row r="1615" spans="1:18" s="2" customFormat="1" x14ac:dyDescent="0.25">
      <c r="A1615" s="176" t="str">
        <f>IF(ISBLANK(INDEX('Policy Characteristics'!A:A,MATCH($C1615,'Policy Characteristics'!$C:$C,0))),"",INDEX('Policy Characteristics'!A:A,MATCH($C1615,'Policy Characteristics'!$C:$C,0)))</f>
        <v>Cross-Sector</v>
      </c>
      <c r="B1615" s="184" t="str">
        <f>IF(ISBLANK(INDEX('Policy Characteristics'!B:B,MATCH($C1615,'Policy Characteristics'!$C:$C,0))),"",INDEX('Policy Characteristics'!B:B,MATCH($C1615,'Policy Characteristics'!$C:$C,0)))</f>
        <v>Exempt Process Emissions from C Tax</v>
      </c>
      <c r="C1615" s="176" t="str">
        <f t="shared" si="62"/>
        <v>Toggle Whether Carbon Tax Affects Process Emissions</v>
      </c>
      <c r="D1615" s="6" t="s">
        <v>1948</v>
      </c>
      <c r="E1615" s="6"/>
      <c r="F1615" t="s">
        <v>1910</v>
      </c>
      <c r="G1615" s="6"/>
      <c r="H1615" s="49">
        <v>1644</v>
      </c>
      <c r="I1615" s="198" t="s">
        <v>44</v>
      </c>
      <c r="J1615" s="177" t="str">
        <f>IF(ISBLANK(INDEX('Policy Characteristics'!D:D,MATCH($C1615,'Policy Characteristics'!$C:$C,0))),"",INDEX('Policy Characteristics'!D:D,MATCH($C1615,'Policy Characteristics'!$C:$C,0)))</f>
        <v/>
      </c>
      <c r="K1615" s="176" t="str">
        <f>IF(ISBLANK(INDEX('Policy Characteristics'!E:E,MATCH($C1615,'Policy Characteristics'!$C:$C,0))),"",INDEX('Policy Characteristics'!E:E,MATCH($C1615,'Policy Characteristics'!$C:$C,0)))</f>
        <v>cross toggle whether carbon tax affects process emissions</v>
      </c>
      <c r="L1615" s="176">
        <f>IF(ISBLANK(INDEX('Policy Characteristics'!F:F,MATCH($C1615,'Policy Characteristics'!$C:$C,0))),"",INDEX('Policy Characteristics'!F:F,MATCH($C1615,'Policy Characteristics'!$C:$C,0)))</f>
        <v>0</v>
      </c>
      <c r="M1615" s="176">
        <f>IF(ISBLANK(INDEX('Policy Characteristics'!G:G,MATCH($C1615,'Policy Characteristics'!$C:$C,0))),"",INDEX('Policy Characteristics'!G:G,MATCH($C1615,'Policy Characteristics'!$C:$C,0)))</f>
        <v>1</v>
      </c>
      <c r="N1615" s="176">
        <f>IF(ISBLANK(INDEX('Policy Characteristics'!H:H,MATCH($C1615,'Policy Characteristics'!$C:$C,0))),"",INDEX('Policy Characteristics'!H:H,MATCH($C1615,'Policy Characteristics'!$C:$C,0)))</f>
        <v>1</v>
      </c>
      <c r="O1615" s="176" t="str">
        <f>IF(ISBLANK(INDEX('Policy Characteristics'!I:I,MATCH($C1615,'Policy Characteristics'!$C:$C,0))),"",INDEX('Policy Characteristics'!I:I,MATCH($C1615,'Policy Characteristics'!$C:$C,0)))</f>
        <v>on/off</v>
      </c>
      <c r="P1615" s="176" t="str">
        <f>IF(ISBLANK(INDEX('Policy Characteristics'!J:J,MATCH($C1615,'Policy Characteristics'!$C:$C,0))),"",INDEX('Policy Characteristics'!J:J,MATCH($C1615,'Policy Characteristics'!$C:$C,0)))</f>
        <v xml:space="preserve">**Description:** This policy prevents the carbon tax from being levied on process emissions (non-energy greenhouse gas emissions from industrial and agricultural operations). </v>
      </c>
      <c r="Q1615" s="176" t="str">
        <f>IF(ISBLANK(INDEX('Policy Characteristics'!K:K,MATCH($C1615,'Policy Characteristics'!$C:$C,0))),"",INDEX('Policy Characteristics'!K:K,MATCH($C1615,'Policy Characteristics'!$C:$C,0)))</f>
        <v>fuels.html#carbon-tax</v>
      </c>
      <c r="R1615" s="176" t="str">
        <f>IF(ISBLANK(INDEX('Policy Characteristics'!L:L,MATCH($C1615,'Policy Characteristics'!$C:$C,0))),"",INDEX('Policy Characteristics'!L:L,MATCH($C1615,'Policy Characteristics'!$C:$C,0)))</f>
        <v>carbon-tax.html</v>
      </c>
    </row>
    <row r="1616" spans="1:18" s="2" customFormat="1" x14ac:dyDescent="0.25">
      <c r="A1616" s="176" t="str">
        <f>IF(ISBLANK(INDEX('Policy Characteristics'!A:A,MATCH($C1616,'Policy Characteristics'!$C:$C,0))),"",INDEX('Policy Characteristics'!A:A,MATCH($C1616,'Policy Characteristics'!$C:$C,0)))</f>
        <v>Cross-Sector</v>
      </c>
      <c r="B1616" s="184" t="str">
        <f>IF(ISBLANK(INDEX('Policy Characteristics'!B:B,MATCH($C1616,'Policy Characteristics'!$C:$C,0))),"",INDEX('Policy Characteristics'!B:B,MATCH($C1616,'Policy Characteristics'!$C:$C,0)))</f>
        <v>Exempt Process Emissions from C Tax</v>
      </c>
      <c r="C1616" s="176" t="str">
        <f t="shared" si="62"/>
        <v>Toggle Whether Carbon Tax Affects Process Emissions</v>
      </c>
      <c r="D1616" s="6" t="s">
        <v>1949</v>
      </c>
      <c r="E1616" s="6"/>
      <c r="F1616" t="s">
        <v>1911</v>
      </c>
      <c r="G1616" s="6"/>
      <c r="H1616" s="49">
        <v>1645</v>
      </c>
      <c r="I1616" s="198" t="s">
        <v>44</v>
      </c>
      <c r="J1616" s="177" t="str">
        <f>IF(ISBLANK(INDEX('Policy Characteristics'!D:D,MATCH($C1616,'Policy Characteristics'!$C:$C,0))),"",INDEX('Policy Characteristics'!D:D,MATCH($C1616,'Policy Characteristics'!$C:$C,0)))</f>
        <v/>
      </c>
      <c r="K1616" s="176" t="str">
        <f>IF(ISBLANK(INDEX('Policy Characteristics'!E:E,MATCH($C1616,'Policy Characteristics'!$C:$C,0))),"",INDEX('Policy Characteristics'!E:E,MATCH($C1616,'Policy Characteristics'!$C:$C,0)))</f>
        <v>cross toggle whether carbon tax affects process emissions</v>
      </c>
      <c r="L1616" s="176">
        <f>IF(ISBLANK(INDEX('Policy Characteristics'!F:F,MATCH($C1616,'Policy Characteristics'!$C:$C,0))),"",INDEX('Policy Characteristics'!F:F,MATCH($C1616,'Policy Characteristics'!$C:$C,0)))</f>
        <v>0</v>
      </c>
      <c r="M1616" s="176">
        <f>IF(ISBLANK(INDEX('Policy Characteristics'!G:G,MATCH($C1616,'Policy Characteristics'!$C:$C,0))),"",INDEX('Policy Characteristics'!G:G,MATCH($C1616,'Policy Characteristics'!$C:$C,0)))</f>
        <v>1</v>
      </c>
      <c r="N1616" s="176">
        <f>IF(ISBLANK(INDEX('Policy Characteristics'!H:H,MATCH($C1616,'Policy Characteristics'!$C:$C,0))),"",INDEX('Policy Characteristics'!H:H,MATCH($C1616,'Policy Characteristics'!$C:$C,0)))</f>
        <v>1</v>
      </c>
      <c r="O1616" s="176" t="str">
        <f>IF(ISBLANK(INDEX('Policy Characteristics'!I:I,MATCH($C1616,'Policy Characteristics'!$C:$C,0))),"",INDEX('Policy Characteristics'!I:I,MATCH($C1616,'Policy Characteristics'!$C:$C,0)))</f>
        <v>on/off</v>
      </c>
      <c r="P1616" s="176" t="str">
        <f>IF(ISBLANK(INDEX('Policy Characteristics'!J:J,MATCH($C1616,'Policy Characteristics'!$C:$C,0))),"",INDEX('Policy Characteristics'!J:J,MATCH($C1616,'Policy Characteristics'!$C:$C,0)))</f>
        <v xml:space="preserve">**Description:** This policy prevents the carbon tax from being levied on process emissions (non-energy greenhouse gas emissions from industrial and agricultural operations). </v>
      </c>
      <c r="Q1616" s="176" t="str">
        <f>IF(ISBLANK(INDEX('Policy Characteristics'!K:K,MATCH($C1616,'Policy Characteristics'!$C:$C,0))),"",INDEX('Policy Characteristics'!K:K,MATCH($C1616,'Policy Characteristics'!$C:$C,0)))</f>
        <v>fuels.html#carbon-tax</v>
      </c>
      <c r="R1616" s="176" t="str">
        <f>IF(ISBLANK(INDEX('Policy Characteristics'!L:L,MATCH($C1616,'Policy Characteristics'!$C:$C,0))),"",INDEX('Policy Characteristics'!L:L,MATCH($C1616,'Policy Characteristics'!$C:$C,0)))</f>
        <v>carbon-tax.html</v>
      </c>
    </row>
    <row r="1617" spans="1:18" s="2" customFormat="1" x14ac:dyDescent="0.25">
      <c r="A1617" s="176" t="str">
        <f>IF(ISBLANK(INDEX('Policy Characteristics'!A:A,MATCH($C1617,'Policy Characteristics'!$C:$C,0))),"",INDEX('Policy Characteristics'!A:A,MATCH($C1617,'Policy Characteristics'!$C:$C,0)))</f>
        <v>Cross-Sector</v>
      </c>
      <c r="B1617" s="184" t="str">
        <f>IF(ISBLANK(INDEX('Policy Characteristics'!B:B,MATCH($C1617,'Policy Characteristics'!$C:$C,0))),"",INDEX('Policy Characteristics'!B:B,MATCH($C1617,'Policy Characteristics'!$C:$C,0)))</f>
        <v>Exempt Process Emissions from C Tax</v>
      </c>
      <c r="C1617" s="176" t="str">
        <f t="shared" si="62"/>
        <v>Toggle Whether Carbon Tax Affects Process Emissions</v>
      </c>
      <c r="D1617" s="6" t="s">
        <v>1950</v>
      </c>
      <c r="E1617" s="6"/>
      <c r="F1617" t="s">
        <v>1912</v>
      </c>
      <c r="G1617" s="6"/>
      <c r="H1617" s="49">
        <v>1646</v>
      </c>
      <c r="I1617" s="198" t="s">
        <v>44</v>
      </c>
      <c r="J1617" s="177" t="str">
        <f>IF(ISBLANK(INDEX('Policy Characteristics'!D:D,MATCH($C1617,'Policy Characteristics'!$C:$C,0))),"",INDEX('Policy Characteristics'!D:D,MATCH($C1617,'Policy Characteristics'!$C:$C,0)))</f>
        <v/>
      </c>
      <c r="K1617" s="176" t="str">
        <f>IF(ISBLANK(INDEX('Policy Characteristics'!E:E,MATCH($C1617,'Policy Characteristics'!$C:$C,0))),"",INDEX('Policy Characteristics'!E:E,MATCH($C1617,'Policy Characteristics'!$C:$C,0)))</f>
        <v>cross toggle whether carbon tax affects process emissions</v>
      </c>
      <c r="L1617" s="176">
        <f>IF(ISBLANK(INDEX('Policy Characteristics'!F:F,MATCH($C1617,'Policy Characteristics'!$C:$C,0))),"",INDEX('Policy Characteristics'!F:F,MATCH($C1617,'Policy Characteristics'!$C:$C,0)))</f>
        <v>0</v>
      </c>
      <c r="M1617" s="176">
        <f>IF(ISBLANK(INDEX('Policy Characteristics'!G:G,MATCH($C1617,'Policy Characteristics'!$C:$C,0))),"",INDEX('Policy Characteristics'!G:G,MATCH($C1617,'Policy Characteristics'!$C:$C,0)))</f>
        <v>1</v>
      </c>
      <c r="N1617" s="176">
        <f>IF(ISBLANK(INDEX('Policy Characteristics'!H:H,MATCH($C1617,'Policy Characteristics'!$C:$C,0))),"",INDEX('Policy Characteristics'!H:H,MATCH($C1617,'Policy Characteristics'!$C:$C,0)))</f>
        <v>1</v>
      </c>
      <c r="O1617" s="176" t="str">
        <f>IF(ISBLANK(INDEX('Policy Characteristics'!I:I,MATCH($C1617,'Policy Characteristics'!$C:$C,0))),"",INDEX('Policy Characteristics'!I:I,MATCH($C1617,'Policy Characteristics'!$C:$C,0)))</f>
        <v>on/off</v>
      </c>
      <c r="P1617" s="176" t="str">
        <f>IF(ISBLANK(INDEX('Policy Characteristics'!J:J,MATCH($C1617,'Policy Characteristics'!$C:$C,0))),"",INDEX('Policy Characteristics'!J:J,MATCH($C1617,'Policy Characteristics'!$C:$C,0)))</f>
        <v xml:space="preserve">**Description:** This policy prevents the carbon tax from being levied on process emissions (non-energy greenhouse gas emissions from industrial and agricultural operations). </v>
      </c>
      <c r="Q1617" s="176" t="str">
        <f>IF(ISBLANK(INDEX('Policy Characteristics'!K:K,MATCH($C1617,'Policy Characteristics'!$C:$C,0))),"",INDEX('Policy Characteristics'!K:K,MATCH($C1617,'Policy Characteristics'!$C:$C,0)))</f>
        <v>fuels.html#carbon-tax</v>
      </c>
      <c r="R1617" s="176" t="str">
        <f>IF(ISBLANK(INDEX('Policy Characteristics'!L:L,MATCH($C1617,'Policy Characteristics'!$C:$C,0))),"",INDEX('Policy Characteristics'!L:L,MATCH($C1617,'Policy Characteristics'!$C:$C,0)))</f>
        <v>carbon-tax.html</v>
      </c>
    </row>
    <row r="1618" spans="1:18" s="2" customFormat="1" x14ac:dyDescent="0.25">
      <c r="A1618" s="176" t="str">
        <f>IF(ISBLANK(INDEX('Policy Characteristics'!A:A,MATCH($C1618,'Policy Characteristics'!$C:$C,0))),"",INDEX('Policy Characteristics'!A:A,MATCH($C1618,'Policy Characteristics'!$C:$C,0)))</f>
        <v>Cross-Sector</v>
      </c>
      <c r="B1618" s="184" t="str">
        <f>IF(ISBLANK(INDEX('Policy Characteristics'!B:B,MATCH($C1618,'Policy Characteristics'!$C:$C,0))),"",INDEX('Policy Characteristics'!B:B,MATCH($C1618,'Policy Characteristics'!$C:$C,0)))</f>
        <v>Exempt Process Emissions from C Tax</v>
      </c>
      <c r="C1618" s="176" t="str">
        <f t="shared" si="62"/>
        <v>Toggle Whether Carbon Tax Affects Process Emissions</v>
      </c>
      <c r="D1618" s="6" t="s">
        <v>1951</v>
      </c>
      <c r="E1618" s="6"/>
      <c r="F1618" t="s">
        <v>1913</v>
      </c>
      <c r="G1618" s="6"/>
      <c r="H1618" s="49">
        <v>1647</v>
      </c>
      <c r="I1618" s="198" t="s">
        <v>44</v>
      </c>
      <c r="J1618" s="177" t="str">
        <f>IF(ISBLANK(INDEX('Policy Characteristics'!D:D,MATCH($C1618,'Policy Characteristics'!$C:$C,0))),"",INDEX('Policy Characteristics'!D:D,MATCH($C1618,'Policy Characteristics'!$C:$C,0)))</f>
        <v/>
      </c>
      <c r="K1618" s="176" t="str">
        <f>IF(ISBLANK(INDEX('Policy Characteristics'!E:E,MATCH($C1618,'Policy Characteristics'!$C:$C,0))),"",INDEX('Policy Characteristics'!E:E,MATCH($C1618,'Policy Characteristics'!$C:$C,0)))</f>
        <v>cross toggle whether carbon tax affects process emissions</v>
      </c>
      <c r="L1618" s="176">
        <f>IF(ISBLANK(INDEX('Policy Characteristics'!F:F,MATCH($C1618,'Policy Characteristics'!$C:$C,0))),"",INDEX('Policy Characteristics'!F:F,MATCH($C1618,'Policy Characteristics'!$C:$C,0)))</f>
        <v>0</v>
      </c>
      <c r="M1618" s="176">
        <f>IF(ISBLANK(INDEX('Policy Characteristics'!G:G,MATCH($C1618,'Policy Characteristics'!$C:$C,0))),"",INDEX('Policy Characteristics'!G:G,MATCH($C1618,'Policy Characteristics'!$C:$C,0)))</f>
        <v>1</v>
      </c>
      <c r="N1618" s="176">
        <f>IF(ISBLANK(INDEX('Policy Characteristics'!H:H,MATCH($C1618,'Policy Characteristics'!$C:$C,0))),"",INDEX('Policy Characteristics'!H:H,MATCH($C1618,'Policy Characteristics'!$C:$C,0)))</f>
        <v>1</v>
      </c>
      <c r="O1618" s="176" t="str">
        <f>IF(ISBLANK(INDEX('Policy Characteristics'!I:I,MATCH($C1618,'Policy Characteristics'!$C:$C,0))),"",INDEX('Policy Characteristics'!I:I,MATCH($C1618,'Policy Characteristics'!$C:$C,0)))</f>
        <v>on/off</v>
      </c>
      <c r="P1618" s="176" t="str">
        <f>IF(ISBLANK(INDEX('Policy Characteristics'!J:J,MATCH($C1618,'Policy Characteristics'!$C:$C,0))),"",INDEX('Policy Characteristics'!J:J,MATCH($C1618,'Policy Characteristics'!$C:$C,0)))</f>
        <v xml:space="preserve">**Description:** This policy prevents the carbon tax from being levied on process emissions (non-energy greenhouse gas emissions from industrial and agricultural operations). </v>
      </c>
      <c r="Q1618" s="176" t="str">
        <f>IF(ISBLANK(INDEX('Policy Characteristics'!K:K,MATCH($C1618,'Policy Characteristics'!$C:$C,0))),"",INDEX('Policy Characteristics'!K:K,MATCH($C1618,'Policy Characteristics'!$C:$C,0)))</f>
        <v>fuels.html#carbon-tax</v>
      </c>
      <c r="R1618" s="176" t="str">
        <f>IF(ISBLANK(INDEX('Policy Characteristics'!L:L,MATCH($C1618,'Policy Characteristics'!$C:$C,0))),"",INDEX('Policy Characteristics'!L:L,MATCH($C1618,'Policy Characteristics'!$C:$C,0)))</f>
        <v>carbon-tax.html</v>
      </c>
    </row>
    <row r="1619" spans="1:18" s="2" customFormat="1" x14ac:dyDescent="0.25">
      <c r="A1619" s="176" t="str">
        <f>IF(ISBLANK(INDEX('Policy Characteristics'!A:A,MATCH($C1619,'Policy Characteristics'!$C:$C,0))),"",INDEX('Policy Characteristics'!A:A,MATCH($C1619,'Policy Characteristics'!$C:$C,0)))</f>
        <v>Cross-Sector</v>
      </c>
      <c r="B1619" s="184" t="str">
        <f>IF(ISBLANK(INDEX('Policy Characteristics'!B:B,MATCH($C1619,'Policy Characteristics'!$C:$C,0))),"",INDEX('Policy Characteristics'!B:B,MATCH($C1619,'Policy Characteristics'!$C:$C,0)))</f>
        <v>Exempt Process Emissions from C Tax</v>
      </c>
      <c r="C1619" s="176" t="str">
        <f t="shared" si="62"/>
        <v>Toggle Whether Carbon Tax Affects Process Emissions</v>
      </c>
      <c r="D1619" s="6" t="s">
        <v>1952</v>
      </c>
      <c r="E1619" s="6"/>
      <c r="F1619" t="s">
        <v>1914</v>
      </c>
      <c r="G1619" s="6"/>
      <c r="H1619" s="49">
        <v>1648</v>
      </c>
      <c r="I1619" s="198" t="s">
        <v>44</v>
      </c>
      <c r="J1619" s="177" t="str">
        <f>IF(ISBLANK(INDEX('Policy Characteristics'!D:D,MATCH($C1619,'Policy Characteristics'!$C:$C,0))),"",INDEX('Policy Characteristics'!D:D,MATCH($C1619,'Policy Characteristics'!$C:$C,0)))</f>
        <v/>
      </c>
      <c r="K1619" s="176" t="str">
        <f>IF(ISBLANK(INDEX('Policy Characteristics'!E:E,MATCH($C1619,'Policy Characteristics'!$C:$C,0))),"",INDEX('Policy Characteristics'!E:E,MATCH($C1619,'Policy Characteristics'!$C:$C,0)))</f>
        <v>cross toggle whether carbon tax affects process emissions</v>
      </c>
      <c r="L1619" s="176">
        <f>IF(ISBLANK(INDEX('Policy Characteristics'!F:F,MATCH($C1619,'Policy Characteristics'!$C:$C,0))),"",INDEX('Policy Characteristics'!F:F,MATCH($C1619,'Policy Characteristics'!$C:$C,0)))</f>
        <v>0</v>
      </c>
      <c r="M1619" s="176">
        <f>IF(ISBLANK(INDEX('Policy Characteristics'!G:G,MATCH($C1619,'Policy Characteristics'!$C:$C,0))),"",INDEX('Policy Characteristics'!G:G,MATCH($C1619,'Policy Characteristics'!$C:$C,0)))</f>
        <v>1</v>
      </c>
      <c r="N1619" s="176">
        <f>IF(ISBLANK(INDEX('Policy Characteristics'!H:H,MATCH($C1619,'Policy Characteristics'!$C:$C,0))),"",INDEX('Policy Characteristics'!H:H,MATCH($C1619,'Policy Characteristics'!$C:$C,0)))</f>
        <v>1</v>
      </c>
      <c r="O1619" s="176" t="str">
        <f>IF(ISBLANK(INDEX('Policy Characteristics'!I:I,MATCH($C1619,'Policy Characteristics'!$C:$C,0))),"",INDEX('Policy Characteristics'!I:I,MATCH($C1619,'Policy Characteristics'!$C:$C,0)))</f>
        <v>on/off</v>
      </c>
      <c r="P1619" s="176" t="str">
        <f>IF(ISBLANK(INDEX('Policy Characteristics'!J:J,MATCH($C1619,'Policy Characteristics'!$C:$C,0))),"",INDEX('Policy Characteristics'!J:J,MATCH($C1619,'Policy Characteristics'!$C:$C,0)))</f>
        <v xml:space="preserve">**Description:** This policy prevents the carbon tax from being levied on process emissions (non-energy greenhouse gas emissions from industrial and agricultural operations). </v>
      </c>
      <c r="Q1619" s="176" t="str">
        <f>IF(ISBLANK(INDEX('Policy Characteristics'!K:K,MATCH($C1619,'Policy Characteristics'!$C:$C,0))),"",INDEX('Policy Characteristics'!K:K,MATCH($C1619,'Policy Characteristics'!$C:$C,0)))</f>
        <v>fuels.html#carbon-tax</v>
      </c>
      <c r="R1619" s="176" t="str">
        <f>IF(ISBLANK(INDEX('Policy Characteristics'!L:L,MATCH($C1619,'Policy Characteristics'!$C:$C,0))),"",INDEX('Policy Characteristics'!L:L,MATCH($C1619,'Policy Characteristics'!$C:$C,0)))</f>
        <v>carbon-tax.html</v>
      </c>
    </row>
    <row r="1620" spans="1:18" s="2" customFormat="1" x14ac:dyDescent="0.25">
      <c r="A1620" s="176" t="str">
        <f>IF(ISBLANK(INDEX('Policy Characteristics'!A:A,MATCH($C1620,'Policy Characteristics'!$C:$C,0))),"",INDEX('Policy Characteristics'!A:A,MATCH($C1620,'Policy Characteristics'!$C:$C,0)))</f>
        <v>Cross-Sector</v>
      </c>
      <c r="B1620" s="184" t="str">
        <f>IF(ISBLANK(INDEX('Policy Characteristics'!B:B,MATCH($C1620,'Policy Characteristics'!$C:$C,0))),"",INDEX('Policy Characteristics'!B:B,MATCH($C1620,'Policy Characteristics'!$C:$C,0)))</f>
        <v>Exempt Process Emissions from C Tax</v>
      </c>
      <c r="C1620" s="176" t="str">
        <f t="shared" si="62"/>
        <v>Toggle Whether Carbon Tax Affects Process Emissions</v>
      </c>
      <c r="D1620" s="6" t="s">
        <v>1953</v>
      </c>
      <c r="E1620" s="6"/>
      <c r="F1620" t="s">
        <v>1915</v>
      </c>
      <c r="G1620" s="6"/>
      <c r="H1620" s="49">
        <v>1649</v>
      </c>
      <c r="I1620" s="198" t="s">
        <v>44</v>
      </c>
      <c r="J1620" s="177" t="str">
        <f>IF(ISBLANK(INDEX('Policy Characteristics'!D:D,MATCH($C1620,'Policy Characteristics'!$C:$C,0))),"",INDEX('Policy Characteristics'!D:D,MATCH($C1620,'Policy Characteristics'!$C:$C,0)))</f>
        <v/>
      </c>
      <c r="K1620" s="176" t="str">
        <f>IF(ISBLANK(INDEX('Policy Characteristics'!E:E,MATCH($C1620,'Policy Characteristics'!$C:$C,0))),"",INDEX('Policy Characteristics'!E:E,MATCH($C1620,'Policy Characteristics'!$C:$C,0)))</f>
        <v>cross toggle whether carbon tax affects process emissions</v>
      </c>
      <c r="L1620" s="176">
        <f>IF(ISBLANK(INDEX('Policy Characteristics'!F:F,MATCH($C1620,'Policy Characteristics'!$C:$C,0))),"",INDEX('Policy Characteristics'!F:F,MATCH($C1620,'Policy Characteristics'!$C:$C,0)))</f>
        <v>0</v>
      </c>
      <c r="M1620" s="176">
        <f>IF(ISBLANK(INDEX('Policy Characteristics'!G:G,MATCH($C1620,'Policy Characteristics'!$C:$C,0))),"",INDEX('Policy Characteristics'!G:G,MATCH($C1620,'Policy Characteristics'!$C:$C,0)))</f>
        <v>1</v>
      </c>
      <c r="N1620" s="176">
        <f>IF(ISBLANK(INDEX('Policy Characteristics'!H:H,MATCH($C1620,'Policy Characteristics'!$C:$C,0))),"",INDEX('Policy Characteristics'!H:H,MATCH($C1620,'Policy Characteristics'!$C:$C,0)))</f>
        <v>1</v>
      </c>
      <c r="O1620" s="176" t="str">
        <f>IF(ISBLANK(INDEX('Policy Characteristics'!I:I,MATCH($C1620,'Policy Characteristics'!$C:$C,0))),"",INDEX('Policy Characteristics'!I:I,MATCH($C1620,'Policy Characteristics'!$C:$C,0)))</f>
        <v>on/off</v>
      </c>
      <c r="P1620" s="176" t="str">
        <f>IF(ISBLANK(INDEX('Policy Characteristics'!J:J,MATCH($C1620,'Policy Characteristics'!$C:$C,0))),"",INDEX('Policy Characteristics'!J:J,MATCH($C1620,'Policy Characteristics'!$C:$C,0)))</f>
        <v xml:space="preserve">**Description:** This policy prevents the carbon tax from being levied on process emissions (non-energy greenhouse gas emissions from industrial and agricultural operations). </v>
      </c>
      <c r="Q1620" s="176" t="str">
        <f>IF(ISBLANK(INDEX('Policy Characteristics'!K:K,MATCH($C1620,'Policy Characteristics'!$C:$C,0))),"",INDEX('Policy Characteristics'!K:K,MATCH($C1620,'Policy Characteristics'!$C:$C,0)))</f>
        <v>fuels.html#carbon-tax</v>
      </c>
      <c r="R1620" s="176" t="str">
        <f>IF(ISBLANK(INDEX('Policy Characteristics'!L:L,MATCH($C1620,'Policy Characteristics'!$C:$C,0))),"",INDEX('Policy Characteristics'!L:L,MATCH($C1620,'Policy Characteristics'!$C:$C,0)))</f>
        <v>carbon-tax.html</v>
      </c>
    </row>
    <row r="1621" spans="1:18" s="2" customFormat="1" x14ac:dyDescent="0.25">
      <c r="A1621" s="176" t="str">
        <f>IF(ISBLANK(INDEX('Policy Characteristics'!A:A,MATCH($C1621,'Policy Characteristics'!$C:$C,0))),"",INDEX('Policy Characteristics'!A:A,MATCH($C1621,'Policy Characteristics'!$C:$C,0)))</f>
        <v>Cross-Sector</v>
      </c>
      <c r="B1621" s="184" t="str">
        <f>IF(ISBLANK(INDEX('Policy Characteristics'!B:B,MATCH($C1621,'Policy Characteristics'!$C:$C,0))),"",INDEX('Policy Characteristics'!B:B,MATCH($C1621,'Policy Characteristics'!$C:$C,0)))</f>
        <v>Exempt Process Emissions from C Tax</v>
      </c>
      <c r="C1621" s="176" t="str">
        <f t="shared" si="62"/>
        <v>Toggle Whether Carbon Tax Affects Process Emissions</v>
      </c>
      <c r="D1621" s="6" t="s">
        <v>1954</v>
      </c>
      <c r="E1621" s="6"/>
      <c r="F1621" t="s">
        <v>1916</v>
      </c>
      <c r="G1621" s="6"/>
      <c r="H1621" s="49">
        <v>1650</v>
      </c>
      <c r="I1621" s="198" t="s">
        <v>43</v>
      </c>
      <c r="J1621" s="177" t="str">
        <f>IF(ISBLANK(INDEX('Policy Characteristics'!D:D,MATCH($C1621,'Policy Characteristics'!$C:$C,0))),"",INDEX('Policy Characteristics'!D:D,MATCH($C1621,'Policy Characteristics'!$C:$C,0)))</f>
        <v/>
      </c>
      <c r="K1621" s="176" t="str">
        <f>IF(ISBLANK(INDEX('Policy Characteristics'!E:E,MATCH($C1621,'Policy Characteristics'!$C:$C,0))),"",INDEX('Policy Characteristics'!E:E,MATCH($C1621,'Policy Characteristics'!$C:$C,0)))</f>
        <v>cross toggle whether carbon tax affects process emissions</v>
      </c>
      <c r="L1621" s="176">
        <f>IF(ISBLANK(INDEX('Policy Characteristics'!F:F,MATCH($C1621,'Policy Characteristics'!$C:$C,0))),"",INDEX('Policy Characteristics'!F:F,MATCH($C1621,'Policy Characteristics'!$C:$C,0)))</f>
        <v>0</v>
      </c>
      <c r="M1621" s="176">
        <f>IF(ISBLANK(INDEX('Policy Characteristics'!G:G,MATCH($C1621,'Policy Characteristics'!$C:$C,0))),"",INDEX('Policy Characteristics'!G:G,MATCH($C1621,'Policy Characteristics'!$C:$C,0)))</f>
        <v>1</v>
      </c>
      <c r="N1621" s="176">
        <f>IF(ISBLANK(INDEX('Policy Characteristics'!H:H,MATCH($C1621,'Policy Characteristics'!$C:$C,0))),"",INDEX('Policy Characteristics'!H:H,MATCH($C1621,'Policy Characteristics'!$C:$C,0)))</f>
        <v>1</v>
      </c>
      <c r="O1621" s="176" t="str">
        <f>IF(ISBLANK(INDEX('Policy Characteristics'!I:I,MATCH($C1621,'Policy Characteristics'!$C:$C,0))),"",INDEX('Policy Characteristics'!I:I,MATCH($C1621,'Policy Characteristics'!$C:$C,0)))</f>
        <v>on/off</v>
      </c>
      <c r="P1621" s="176" t="str">
        <f>IF(ISBLANK(INDEX('Policy Characteristics'!J:J,MATCH($C1621,'Policy Characteristics'!$C:$C,0))),"",INDEX('Policy Characteristics'!J:J,MATCH($C1621,'Policy Characteristics'!$C:$C,0)))</f>
        <v xml:space="preserve">**Description:** This policy prevents the carbon tax from being levied on process emissions (non-energy greenhouse gas emissions from industrial and agricultural operations). </v>
      </c>
      <c r="Q1621" s="176" t="str">
        <f>IF(ISBLANK(INDEX('Policy Characteristics'!K:K,MATCH($C1621,'Policy Characteristics'!$C:$C,0))),"",INDEX('Policy Characteristics'!K:K,MATCH($C1621,'Policy Characteristics'!$C:$C,0)))</f>
        <v>fuels.html#carbon-tax</v>
      </c>
      <c r="R1621" s="176" t="str">
        <f>IF(ISBLANK(INDEX('Policy Characteristics'!L:L,MATCH($C1621,'Policy Characteristics'!$C:$C,0))),"",INDEX('Policy Characteristics'!L:L,MATCH($C1621,'Policy Characteristics'!$C:$C,0)))</f>
        <v>carbon-tax.html</v>
      </c>
    </row>
    <row r="1622" spans="1:18" s="2" customFormat="1" x14ac:dyDescent="0.25">
      <c r="A1622" s="176" t="str">
        <f>IF(ISBLANK(INDEX('Policy Characteristics'!A:A,MATCH($C1622,'Policy Characteristics'!$C:$C,0))),"",INDEX('Policy Characteristics'!A:A,MATCH($C1622,'Policy Characteristics'!$C:$C,0)))</f>
        <v>Cross-Sector</v>
      </c>
      <c r="B1622" s="184" t="str">
        <f>IF(ISBLANK(INDEX('Policy Characteristics'!B:B,MATCH($C1622,'Policy Characteristics'!$C:$C,0))),"",INDEX('Policy Characteristics'!B:B,MATCH($C1622,'Policy Characteristics'!$C:$C,0)))</f>
        <v>Exempt Process Emissions from C Tax</v>
      </c>
      <c r="C1622" s="176" t="str">
        <f t="shared" si="62"/>
        <v>Toggle Whether Carbon Tax Affects Process Emissions</v>
      </c>
      <c r="D1622" s="6" t="s">
        <v>1955</v>
      </c>
      <c r="E1622" s="6"/>
      <c r="F1622" t="s">
        <v>1958</v>
      </c>
      <c r="G1622" s="6"/>
      <c r="H1622" s="49">
        <v>1651</v>
      </c>
      <c r="I1622" s="198" t="s">
        <v>43</v>
      </c>
      <c r="J1622" s="177" t="str">
        <f>IF(ISBLANK(INDEX('Policy Characteristics'!D:D,MATCH($C1622,'Policy Characteristics'!$C:$C,0))),"",INDEX('Policy Characteristics'!D:D,MATCH($C1622,'Policy Characteristics'!$C:$C,0)))</f>
        <v/>
      </c>
      <c r="K1622" s="176" t="str">
        <f>IF(ISBLANK(INDEX('Policy Characteristics'!E:E,MATCH($C1622,'Policy Characteristics'!$C:$C,0))),"",INDEX('Policy Characteristics'!E:E,MATCH($C1622,'Policy Characteristics'!$C:$C,0)))</f>
        <v>cross toggle whether carbon tax affects process emissions</v>
      </c>
      <c r="L1622" s="176">
        <f>IF(ISBLANK(INDEX('Policy Characteristics'!F:F,MATCH($C1622,'Policy Characteristics'!$C:$C,0))),"",INDEX('Policy Characteristics'!F:F,MATCH($C1622,'Policy Characteristics'!$C:$C,0)))</f>
        <v>0</v>
      </c>
      <c r="M1622" s="176">
        <f>IF(ISBLANK(INDEX('Policy Characteristics'!G:G,MATCH($C1622,'Policy Characteristics'!$C:$C,0))),"",INDEX('Policy Characteristics'!G:G,MATCH($C1622,'Policy Characteristics'!$C:$C,0)))</f>
        <v>1</v>
      </c>
      <c r="N1622" s="176">
        <f>IF(ISBLANK(INDEX('Policy Characteristics'!H:H,MATCH($C1622,'Policy Characteristics'!$C:$C,0))),"",INDEX('Policy Characteristics'!H:H,MATCH($C1622,'Policy Characteristics'!$C:$C,0)))</f>
        <v>1</v>
      </c>
      <c r="O1622" s="176" t="str">
        <f>IF(ISBLANK(INDEX('Policy Characteristics'!I:I,MATCH($C1622,'Policy Characteristics'!$C:$C,0))),"",INDEX('Policy Characteristics'!I:I,MATCH($C1622,'Policy Characteristics'!$C:$C,0)))</f>
        <v>on/off</v>
      </c>
      <c r="P1622" s="176" t="str">
        <f>IF(ISBLANK(INDEX('Policy Characteristics'!J:J,MATCH($C1622,'Policy Characteristics'!$C:$C,0))),"",INDEX('Policy Characteristics'!J:J,MATCH($C1622,'Policy Characteristics'!$C:$C,0)))</f>
        <v xml:space="preserve">**Description:** This policy prevents the carbon tax from being levied on process emissions (non-energy greenhouse gas emissions from industrial and agricultural operations). </v>
      </c>
      <c r="Q1622" s="176" t="str">
        <f>IF(ISBLANK(INDEX('Policy Characteristics'!K:K,MATCH($C1622,'Policy Characteristics'!$C:$C,0))),"",INDEX('Policy Characteristics'!K:K,MATCH($C1622,'Policy Characteristics'!$C:$C,0)))</f>
        <v>fuels.html#carbon-tax</v>
      </c>
      <c r="R1622" s="176" t="str">
        <f>IF(ISBLANK(INDEX('Policy Characteristics'!L:L,MATCH($C1622,'Policy Characteristics'!$C:$C,0))),"",INDEX('Policy Characteristics'!L:L,MATCH($C1622,'Policy Characteristics'!$C:$C,0)))</f>
        <v>carbon-tax.html</v>
      </c>
    </row>
    <row r="1623" spans="1:18" s="2" customFormat="1" x14ac:dyDescent="0.25">
      <c r="A1623" s="176" t="str">
        <f>IF(ISBLANK(INDEX('Policy Characteristics'!A:A,MATCH($C1623,'Policy Characteristics'!$C:$C,0))),"",INDEX('Policy Characteristics'!A:A,MATCH($C1623,'Policy Characteristics'!$C:$C,0)))</f>
        <v>Cross-Sector</v>
      </c>
      <c r="B1623" s="184" t="str">
        <f>IF(ISBLANK(INDEX('Policy Characteristics'!B:B,MATCH($C1623,'Policy Characteristics'!$C:$C,0))),"",INDEX('Policy Characteristics'!B:B,MATCH($C1623,'Policy Characteristics'!$C:$C,0)))</f>
        <v>Exempt Process Emissions from C Tax</v>
      </c>
      <c r="C1623" s="176" t="str">
        <f t="shared" si="62"/>
        <v>Toggle Whether Carbon Tax Affects Process Emissions</v>
      </c>
      <c r="D1623" s="6" t="s">
        <v>1956</v>
      </c>
      <c r="E1623" s="6"/>
      <c r="F1623" t="s">
        <v>1917</v>
      </c>
      <c r="G1623" s="6"/>
      <c r="H1623" s="49">
        <v>1652</v>
      </c>
      <c r="I1623" s="198" t="s">
        <v>44</v>
      </c>
      <c r="J1623" s="177" t="str">
        <f>IF(ISBLANK(INDEX('Policy Characteristics'!D:D,MATCH($C1623,'Policy Characteristics'!$C:$C,0))),"",INDEX('Policy Characteristics'!D:D,MATCH($C1623,'Policy Characteristics'!$C:$C,0)))</f>
        <v/>
      </c>
      <c r="K1623" s="176" t="str">
        <f>IF(ISBLANK(INDEX('Policy Characteristics'!E:E,MATCH($C1623,'Policy Characteristics'!$C:$C,0))),"",INDEX('Policy Characteristics'!E:E,MATCH($C1623,'Policy Characteristics'!$C:$C,0)))</f>
        <v>cross toggle whether carbon tax affects process emissions</v>
      </c>
      <c r="L1623" s="176">
        <f>IF(ISBLANK(INDEX('Policy Characteristics'!F:F,MATCH($C1623,'Policy Characteristics'!$C:$C,0))),"",INDEX('Policy Characteristics'!F:F,MATCH($C1623,'Policy Characteristics'!$C:$C,0)))</f>
        <v>0</v>
      </c>
      <c r="M1623" s="176">
        <f>IF(ISBLANK(INDEX('Policy Characteristics'!G:G,MATCH($C1623,'Policy Characteristics'!$C:$C,0))),"",INDEX('Policy Characteristics'!G:G,MATCH($C1623,'Policy Characteristics'!$C:$C,0)))</f>
        <v>1</v>
      </c>
      <c r="N1623" s="176">
        <f>IF(ISBLANK(INDEX('Policy Characteristics'!H:H,MATCH($C1623,'Policy Characteristics'!$C:$C,0))),"",INDEX('Policy Characteristics'!H:H,MATCH($C1623,'Policy Characteristics'!$C:$C,0)))</f>
        <v>1</v>
      </c>
      <c r="O1623" s="176" t="str">
        <f>IF(ISBLANK(INDEX('Policy Characteristics'!I:I,MATCH($C1623,'Policy Characteristics'!$C:$C,0))),"",INDEX('Policy Characteristics'!I:I,MATCH($C1623,'Policy Characteristics'!$C:$C,0)))</f>
        <v>on/off</v>
      </c>
      <c r="P1623" s="176" t="str">
        <f>IF(ISBLANK(INDEX('Policy Characteristics'!J:J,MATCH($C1623,'Policy Characteristics'!$C:$C,0))),"",INDEX('Policy Characteristics'!J:J,MATCH($C1623,'Policy Characteristics'!$C:$C,0)))</f>
        <v xml:space="preserve">**Description:** This policy prevents the carbon tax from being levied on process emissions (non-energy greenhouse gas emissions from industrial and agricultural operations). </v>
      </c>
      <c r="Q1623" s="176" t="str">
        <f>IF(ISBLANK(INDEX('Policy Characteristics'!K:K,MATCH($C1623,'Policy Characteristics'!$C:$C,0))),"",INDEX('Policy Characteristics'!K:K,MATCH($C1623,'Policy Characteristics'!$C:$C,0)))</f>
        <v>fuels.html#carbon-tax</v>
      </c>
      <c r="R1623" s="176" t="str">
        <f>IF(ISBLANK(INDEX('Policy Characteristics'!L:L,MATCH($C1623,'Policy Characteristics'!$C:$C,0))),"",INDEX('Policy Characteristics'!L:L,MATCH($C1623,'Policy Characteristics'!$C:$C,0)))</f>
        <v>carbon-tax.html</v>
      </c>
    </row>
    <row r="1624" spans="1:18" s="2" customFormat="1" x14ac:dyDescent="0.25">
      <c r="A1624" s="176" t="str">
        <f>IF(ISBLANK(INDEX('Policy Characteristics'!A:A,MATCH($C1624,'Policy Characteristics'!$C:$C,0))),"",INDEX('Policy Characteristics'!A:A,MATCH($C1624,'Policy Characteristics'!$C:$C,0)))</f>
        <v>Cross-Sector</v>
      </c>
      <c r="B1624" s="184" t="str">
        <f>IF(ISBLANK(INDEX('Policy Characteristics'!B:B,MATCH($C1624,'Policy Characteristics'!$C:$C,0))),"",INDEX('Policy Characteristics'!B:B,MATCH($C1624,'Policy Characteristics'!$C:$C,0)))</f>
        <v>Toggle Carbon Tax Border Adjustment</v>
      </c>
      <c r="C1624" s="1" t="s">
        <v>2146</v>
      </c>
      <c r="D1624" s="6"/>
      <c r="E1624" s="6"/>
      <c r="F1624" s="6"/>
      <c r="G1624" s="6"/>
      <c r="H1624" s="49">
        <v>1627</v>
      </c>
      <c r="I1624" s="198" t="s">
        <v>43</v>
      </c>
      <c r="J1624" s="177" t="str">
        <f>IF(ISBLANK(INDEX('Policy Characteristics'!D:D,MATCH($C1624,'Policy Characteristics'!$C:$C,0))),"",INDEX('Policy Characteristics'!D:D,MATCH($C1624,'Policy Characteristics'!$C:$C,0)))</f>
        <v/>
      </c>
      <c r="K1624" s="176" t="str">
        <f>IF(ISBLANK(INDEX('Policy Characteristics'!E:E,MATCH($C1624,'Policy Characteristics'!$C:$C,0))),"",INDEX('Policy Characteristics'!E:E,MATCH($C1624,'Policy Characteristics'!$C:$C,0)))</f>
        <v/>
      </c>
      <c r="L1624" s="176">
        <f>IF(ISBLANK(INDEX('Policy Characteristics'!F:F,MATCH($C1624,'Policy Characteristics'!$C:$C,0))),"",INDEX('Policy Characteristics'!F:F,MATCH($C1624,'Policy Characteristics'!$C:$C,0)))</f>
        <v>0</v>
      </c>
      <c r="M1624" s="176">
        <f>IF(ISBLANK(INDEX('Policy Characteristics'!G:G,MATCH($C1624,'Policy Characteristics'!$C:$C,0))),"",INDEX('Policy Characteristics'!G:G,MATCH($C1624,'Policy Characteristics'!$C:$C,0)))</f>
        <v>1</v>
      </c>
      <c r="N1624" s="176">
        <f>IF(ISBLANK(INDEX('Policy Characteristics'!H:H,MATCH($C1624,'Policy Characteristics'!$C:$C,0))),"",INDEX('Policy Characteristics'!H:H,MATCH($C1624,'Policy Characteristics'!$C:$C,0)))</f>
        <v>1</v>
      </c>
      <c r="O1624" s="176" t="str">
        <f>IF(ISBLANK(INDEX('Policy Characteristics'!I:I,MATCH($C1624,'Policy Characteristics'!$C:$C,0))),"",INDEX('Policy Characteristics'!I:I,MATCH($C1624,'Policy Characteristics'!$C:$C,0)))</f>
        <v>on/off</v>
      </c>
      <c r="P1624" s="176" t="str">
        <f>IF(ISBLANK(INDEX('Policy Characteristics'!J:J,MATCH($C1624,'Policy Characteristics'!$C:$C,0))),"",INDEX('Policy Characteristics'!J:J,MATCH($C1624,'Policy Characteristics'!$C:$C,0)))</f>
        <v>**Description:** By default, carbon taxes apply to only domestically produced goods. If this policy lever is set to off, this policy enables carbon tax border adjustments, meaning the carbon tax will apply to both domestically produced and imported goods.</v>
      </c>
      <c r="Q1624" s="176" t="str">
        <f>IF(ISBLANK(INDEX('Policy Characteristics'!K:K,MATCH($C1624,'Policy Characteristics'!$C:$C,0))),"",INDEX('Policy Characteristics'!K:K,MATCH($C1624,'Policy Characteristics'!$C:$C,0)))</f>
        <v>fuels.html#carbon-tax</v>
      </c>
      <c r="R1624" s="176" t="str">
        <f>IF(ISBLANK(INDEX('Policy Characteristics'!L:L,MATCH($C1624,'Policy Characteristics'!$C:$C,0))),"",INDEX('Policy Characteristics'!L:L,MATCH($C1624,'Policy Characteristics'!$C:$C,0)))</f>
        <v>carbon-tax.html</v>
      </c>
    </row>
    <row r="1625" spans="1:18" s="2" customFormat="1" x14ac:dyDescent="0.25">
      <c r="A1625" s="176" t="str">
        <f>IF(ISBLANK(INDEX('Policy Characteristics'!A:A,MATCH($C1625,'Policy Characteristics'!$C:$C,0))),"",INDEX('Policy Characteristics'!A:A,MATCH($C1625,'Policy Characteristics'!$C:$C,0)))</f>
        <v>Cross-Sector</v>
      </c>
      <c r="B1625" s="184" t="str">
        <f>IF(ISBLANK(INDEX('Policy Characteristics'!B:B,MATCH($C1625,'Policy Characteristics'!$C:$C,0))),"",INDEX('Policy Characteristics'!B:B,MATCH($C1625,'Policy Characteristics'!$C:$C,0)))</f>
        <v>Fixed Energy Prices</v>
      </c>
      <c r="C1625" s="191" t="s">
        <v>1589</v>
      </c>
      <c r="D1625" s="6" t="s">
        <v>52</v>
      </c>
      <c r="E1625" s="6"/>
      <c r="F1625" s="6" t="s">
        <v>92</v>
      </c>
      <c r="G1625" s="6"/>
      <c r="H1625" s="44">
        <v>720</v>
      </c>
      <c r="I1625" s="198" t="s">
        <v>44</v>
      </c>
      <c r="J1625" s="177" t="str">
        <f>IF(ISBLANK(INDEX('Policy Characteristics'!D:D,MATCH($C1625,'Policy Characteristics'!$C:$C,0))),"",INDEX('Policy Characteristics'!D:D,MATCH($C1625,'Policy Characteristics'!$C:$C,0)))</f>
        <v>Fixed Energy Prices</v>
      </c>
      <c r="K1625" s="176" t="str">
        <f>IF(ISBLANK(INDEX('Policy Characteristics'!E:E,MATCH($C1625,'Policy Characteristics'!$C:$C,0))),"",INDEX('Policy Characteristics'!E:E,MATCH($C1625,'Policy Characteristics'!$C:$C,0)))</f>
        <v>cross toggle whether policies affect energy prices</v>
      </c>
      <c r="L1625" s="176">
        <f>IF(ISBLANK(INDEX('Policy Characteristics'!F:F,MATCH($C1625,'Policy Characteristics'!$C:$C,0))),"",INDEX('Policy Characteristics'!F:F,MATCH($C1625,'Policy Characteristics'!$C:$C,0)))</f>
        <v>0</v>
      </c>
      <c r="M1625" s="176">
        <f>IF(ISBLANK(INDEX('Policy Characteristics'!G:G,MATCH($C1625,'Policy Characteristics'!$C:$C,0))),"",INDEX('Policy Characteristics'!G:G,MATCH($C1625,'Policy Characteristics'!$C:$C,0)))</f>
        <v>1</v>
      </c>
      <c r="N1625" s="176">
        <f>IF(ISBLANK(INDEX('Policy Characteristics'!H:H,MATCH($C1625,'Policy Characteristics'!$C:$C,0))),"",INDEX('Policy Characteristics'!H:H,MATCH($C1625,'Policy Characteristics'!$C:$C,0)))</f>
        <v>1</v>
      </c>
      <c r="O1625" s="176" t="str">
        <f>IF(ISBLANK(INDEX('Policy Characteristics'!I:I,MATCH($C1625,'Policy Characteristics'!$C:$C,0))),"",INDEX('Policy Characteristics'!I:I,MATCH($C1625,'Policy Characteristics'!$C:$C,0)))</f>
        <v>on/off</v>
      </c>
      <c r="P1625" s="176" t="str">
        <f>IF(ISBLANK(INDEX('Policy Characteristics'!J:J,MATCH($C1625,'Policy Characteristics'!$C:$C,0))),"",INDEX('Policy Characteristics'!J:J,MATCH($C1625,'Policy Characteristics'!$C:$C,0)))</f>
        <v/>
      </c>
      <c r="Q1625" s="176" t="str">
        <f>IF(ISBLANK(INDEX('Policy Characteristics'!K:K,MATCH($C1625,'Policy Characteristics'!$C:$C,0))),"",INDEX('Policy Characteristics'!K:K,MATCH($C1625,'Policy Characteristics'!$C:$C,0)))</f>
        <v/>
      </c>
      <c r="R1625" s="176" t="str">
        <f>IF(ISBLANK(INDEX('Policy Characteristics'!L:L,MATCH($C1625,'Policy Characteristics'!$C:$C,0))),"",INDEX('Policy Characteristics'!L:L,MATCH($C1625,'Policy Characteristics'!$C:$C,0)))</f>
        <v/>
      </c>
    </row>
    <row r="1626" spans="1:18" s="2" customFormat="1" x14ac:dyDescent="0.25">
      <c r="A1626" s="176" t="str">
        <f>IF(ISBLANK(INDEX('Policy Characteristics'!A:A,MATCH($C1626,'Policy Characteristics'!$C:$C,0))),"",INDEX('Policy Characteristics'!A:A,MATCH($C1626,'Policy Characteristics'!$C:$C,0)))</f>
        <v>Cross-Sector</v>
      </c>
      <c r="B1626" s="184" t="str">
        <f>IF(ISBLANK(INDEX('Policy Characteristics'!B:B,MATCH($C1626,'Policy Characteristics'!$C:$C,0))),"",INDEX('Policy Characteristics'!B:B,MATCH($C1626,'Policy Characteristics'!$C:$C,0)))</f>
        <v>Fixed Energy Prices</v>
      </c>
      <c r="C1626" s="176" t="str">
        <f t="shared" ref="C1626:C1627" si="63">C$1625</f>
        <v>Toggle Whether Policies Affect Energy Prices</v>
      </c>
      <c r="D1626" s="6" t="s">
        <v>74</v>
      </c>
      <c r="E1626" s="6"/>
      <c r="F1626" s="6" t="s">
        <v>98</v>
      </c>
      <c r="G1626" s="6"/>
      <c r="H1626" s="44">
        <v>721</v>
      </c>
      <c r="I1626" s="198" t="s">
        <v>44</v>
      </c>
      <c r="J1626" s="177" t="str">
        <f>IF(ISBLANK(INDEX('Policy Characteristics'!D:D,MATCH($C1626,'Policy Characteristics'!$C:$C,0))),"",INDEX('Policy Characteristics'!D:D,MATCH($C1626,'Policy Characteristics'!$C:$C,0)))</f>
        <v>Fixed Energy Prices</v>
      </c>
      <c r="K1626" s="176" t="str">
        <f>IF(ISBLANK(INDEX('Policy Characteristics'!E:E,MATCH($C1626,'Policy Characteristics'!$C:$C,0))),"",INDEX('Policy Characteristics'!E:E,MATCH($C1626,'Policy Characteristics'!$C:$C,0)))</f>
        <v>cross toggle whether policies affect energy prices</v>
      </c>
      <c r="L1626" s="176">
        <f>IF(ISBLANK(INDEX('Policy Characteristics'!F:F,MATCH($C1626,'Policy Characteristics'!$C:$C,0))),"",INDEX('Policy Characteristics'!F:F,MATCH($C1626,'Policy Characteristics'!$C:$C,0)))</f>
        <v>0</v>
      </c>
      <c r="M1626" s="176">
        <f>IF(ISBLANK(INDEX('Policy Characteristics'!G:G,MATCH($C1626,'Policy Characteristics'!$C:$C,0))),"",INDEX('Policy Characteristics'!G:G,MATCH($C1626,'Policy Characteristics'!$C:$C,0)))</f>
        <v>1</v>
      </c>
      <c r="N1626" s="176">
        <f>IF(ISBLANK(INDEX('Policy Characteristics'!H:H,MATCH($C1626,'Policy Characteristics'!$C:$C,0))),"",INDEX('Policy Characteristics'!H:H,MATCH($C1626,'Policy Characteristics'!$C:$C,0)))</f>
        <v>1</v>
      </c>
      <c r="O1626" s="176" t="str">
        <f>IF(ISBLANK(INDEX('Policy Characteristics'!I:I,MATCH($C1626,'Policy Characteristics'!$C:$C,0))),"",INDEX('Policy Characteristics'!I:I,MATCH($C1626,'Policy Characteristics'!$C:$C,0)))</f>
        <v>on/off</v>
      </c>
      <c r="P1626" s="176" t="str">
        <f>IF(ISBLANK(INDEX('Policy Characteristics'!J:J,MATCH($C1626,'Policy Characteristics'!$C:$C,0))),"",INDEX('Policy Characteristics'!J:J,MATCH($C1626,'Policy Characteristics'!$C:$C,0)))</f>
        <v/>
      </c>
      <c r="Q1626" s="176" t="str">
        <f>IF(ISBLANK(INDEX('Policy Characteristics'!K:K,MATCH($C1626,'Policy Characteristics'!$C:$C,0))),"",INDEX('Policy Characteristics'!K:K,MATCH($C1626,'Policy Characteristics'!$C:$C,0)))</f>
        <v/>
      </c>
      <c r="R1626" s="176" t="str">
        <f>IF(ISBLANK(INDEX('Policy Characteristics'!L:L,MATCH($C1626,'Policy Characteristics'!$C:$C,0))),"",INDEX('Policy Characteristics'!L:L,MATCH($C1626,'Policy Characteristics'!$C:$C,0)))</f>
        <v/>
      </c>
    </row>
    <row r="1627" spans="1:18" s="2" customFormat="1" x14ac:dyDescent="0.25">
      <c r="A1627" s="176" t="str">
        <f>IF(ISBLANK(INDEX('Policy Characteristics'!A:A,MATCH($C1627,'Policy Characteristics'!$C:$C,0))),"",INDEX('Policy Characteristics'!A:A,MATCH($C1627,'Policy Characteristics'!$C:$C,0)))</f>
        <v>Cross-Sector</v>
      </c>
      <c r="B1627" s="184" t="str">
        <f>IF(ISBLANK(INDEX('Policy Characteristics'!B:B,MATCH($C1627,'Policy Characteristics'!$C:$C,0))),"",INDEX('Policy Characteristics'!B:B,MATCH($C1627,'Policy Characteristics'!$C:$C,0)))</f>
        <v>Fixed Energy Prices</v>
      </c>
      <c r="C1627" s="176" t="str">
        <f t="shared" si="63"/>
        <v>Toggle Whether Policies Affect Energy Prices</v>
      </c>
      <c r="D1627" s="6" t="s">
        <v>1347</v>
      </c>
      <c r="E1627" s="6"/>
      <c r="F1627" s="6" t="s">
        <v>1351</v>
      </c>
      <c r="G1627" s="6"/>
      <c r="H1627" s="44">
        <v>722</v>
      </c>
      <c r="I1627" s="198" t="s">
        <v>44</v>
      </c>
      <c r="J1627" s="177" t="str">
        <f>IF(ISBLANK(INDEX('Policy Characteristics'!D:D,MATCH($C1627,'Policy Characteristics'!$C:$C,0))),"",INDEX('Policy Characteristics'!D:D,MATCH($C1627,'Policy Characteristics'!$C:$C,0)))</f>
        <v>Fixed Energy Prices</v>
      </c>
      <c r="K1627" s="176" t="str">
        <f>IF(ISBLANK(INDEX('Policy Characteristics'!E:E,MATCH($C1627,'Policy Characteristics'!$C:$C,0))),"",INDEX('Policy Characteristics'!E:E,MATCH($C1627,'Policy Characteristics'!$C:$C,0)))</f>
        <v>cross toggle whether policies affect energy prices</v>
      </c>
      <c r="L1627" s="176">
        <f>IF(ISBLANK(INDEX('Policy Characteristics'!F:F,MATCH($C1627,'Policy Characteristics'!$C:$C,0))),"",INDEX('Policy Characteristics'!F:F,MATCH($C1627,'Policy Characteristics'!$C:$C,0)))</f>
        <v>0</v>
      </c>
      <c r="M1627" s="176">
        <f>IF(ISBLANK(INDEX('Policy Characteristics'!G:G,MATCH($C1627,'Policy Characteristics'!$C:$C,0))),"",INDEX('Policy Characteristics'!G:G,MATCH($C1627,'Policy Characteristics'!$C:$C,0)))</f>
        <v>1</v>
      </c>
      <c r="N1627" s="176">
        <f>IF(ISBLANK(INDEX('Policy Characteristics'!H:H,MATCH($C1627,'Policy Characteristics'!$C:$C,0))),"",INDEX('Policy Characteristics'!H:H,MATCH($C1627,'Policy Characteristics'!$C:$C,0)))</f>
        <v>1</v>
      </c>
      <c r="O1627" s="176" t="str">
        <f>IF(ISBLANK(INDEX('Policy Characteristics'!I:I,MATCH($C1627,'Policy Characteristics'!$C:$C,0))),"",INDEX('Policy Characteristics'!I:I,MATCH($C1627,'Policy Characteristics'!$C:$C,0)))</f>
        <v>on/off</v>
      </c>
      <c r="P1627" s="176" t="str">
        <f>IF(ISBLANK(INDEX('Policy Characteristics'!J:J,MATCH($C1627,'Policy Characteristics'!$C:$C,0))),"",INDEX('Policy Characteristics'!J:J,MATCH($C1627,'Policy Characteristics'!$C:$C,0)))</f>
        <v/>
      </c>
      <c r="Q1627" s="176" t="str">
        <f>IF(ISBLANK(INDEX('Policy Characteristics'!K:K,MATCH($C1627,'Policy Characteristics'!$C:$C,0))),"",INDEX('Policy Characteristics'!K:K,MATCH($C1627,'Policy Characteristics'!$C:$C,0)))</f>
        <v/>
      </c>
      <c r="R1627" s="176" t="str">
        <f>IF(ISBLANK(INDEX('Policy Characteristics'!L:L,MATCH($C1627,'Policy Characteristics'!$C:$C,0))),"",INDEX('Policy Characteristics'!L:L,MATCH($C1627,'Policy Characteristics'!$C:$C,0)))</f>
        <v/>
      </c>
    </row>
    <row r="1628" spans="1:18" s="2" customFormat="1" x14ac:dyDescent="0.25">
      <c r="A1628" s="176" t="str">
        <f>IF(ISBLANK(INDEX('Policy Characteristics'!A:A,MATCH($C1628,'Policy Characteristics'!$C:$C,0))),"",INDEX('Policy Characteristics'!A:A,MATCH($C1628,'Policy Characteristics'!$C:$C,0)))</f>
        <v>Cross-Sector</v>
      </c>
      <c r="B1628" s="184" t="str">
        <f>IF(ISBLANK(INDEX('Policy Characteristics'!B:B,MATCH($C1628,'Policy Characteristics'!$C:$C,0))),"",INDEX('Policy Characteristics'!B:B,MATCH($C1628,'Policy Characteristics'!$C:$C,0)))</f>
        <v>Fixed Energy Prices</v>
      </c>
      <c r="C1628" s="191" t="s">
        <v>1589</v>
      </c>
      <c r="D1628" s="6" t="s">
        <v>441</v>
      </c>
      <c r="E1628" s="47"/>
      <c r="F1628" s="6" t="s">
        <v>438</v>
      </c>
      <c r="G1628" s="6"/>
      <c r="H1628" s="49">
        <v>836</v>
      </c>
      <c r="I1628" s="198" t="s">
        <v>44</v>
      </c>
      <c r="J1628" s="177" t="str">
        <f>IF(ISBLANK(INDEX('Policy Characteristics'!D:D,MATCH($C1628,'Policy Characteristics'!$C:$C,0))),"",INDEX('Policy Characteristics'!D:D,MATCH($C1628,'Policy Characteristics'!$C:$C,0)))</f>
        <v>Fixed Energy Prices</v>
      </c>
      <c r="K1628" s="176" t="str">
        <f>IF(ISBLANK(INDEX('Policy Characteristics'!E:E,MATCH($C1628,'Policy Characteristics'!$C:$C,0))),"",INDEX('Policy Characteristics'!E:E,MATCH($C1628,'Policy Characteristics'!$C:$C,0)))</f>
        <v>cross toggle whether policies affect energy prices</v>
      </c>
      <c r="L1628" s="176">
        <f>IF(ISBLANK(INDEX('Policy Characteristics'!F:F,MATCH($C1628,'Policy Characteristics'!$C:$C,0))),"",INDEX('Policy Characteristics'!F:F,MATCH($C1628,'Policy Characteristics'!$C:$C,0)))</f>
        <v>0</v>
      </c>
      <c r="M1628" s="176">
        <f>IF(ISBLANK(INDEX('Policy Characteristics'!G:G,MATCH($C1628,'Policy Characteristics'!$C:$C,0))),"",INDEX('Policy Characteristics'!G:G,MATCH($C1628,'Policy Characteristics'!$C:$C,0)))</f>
        <v>1</v>
      </c>
      <c r="N1628" s="176">
        <f>IF(ISBLANK(INDEX('Policy Characteristics'!H:H,MATCH($C1628,'Policy Characteristics'!$C:$C,0))),"",INDEX('Policy Characteristics'!H:H,MATCH($C1628,'Policy Characteristics'!$C:$C,0)))</f>
        <v>1</v>
      </c>
      <c r="O1628" s="176" t="str">
        <f>IF(ISBLANK(INDEX('Policy Characteristics'!I:I,MATCH($C1628,'Policy Characteristics'!$C:$C,0))),"",INDEX('Policy Characteristics'!I:I,MATCH($C1628,'Policy Characteristics'!$C:$C,0)))</f>
        <v>on/off</v>
      </c>
      <c r="P1628" s="176" t="str">
        <f>IF(ISBLANK(INDEX('Policy Characteristics'!J:J,MATCH($C1628,'Policy Characteristics'!$C:$C,0))),"",INDEX('Policy Characteristics'!J:J,MATCH($C1628,'Policy Characteristics'!$C:$C,0)))</f>
        <v/>
      </c>
      <c r="Q1628" s="176" t="str">
        <f>IF(ISBLANK(INDEX('Policy Characteristics'!K:K,MATCH($C1628,'Policy Characteristics'!$C:$C,0))),"",INDEX('Policy Characteristics'!K:K,MATCH($C1628,'Policy Characteristics'!$C:$C,0)))</f>
        <v/>
      </c>
      <c r="R1628" s="176" t="str">
        <f>IF(ISBLANK(INDEX('Policy Characteristics'!L:L,MATCH($C1628,'Policy Characteristics'!$C:$C,0))),"",INDEX('Policy Characteristics'!L:L,MATCH($C1628,'Policy Characteristics'!$C:$C,0)))</f>
        <v/>
      </c>
    </row>
    <row r="1629" spans="1:18" s="2" customFormat="1" x14ac:dyDescent="0.25">
      <c r="A1629" s="176" t="str">
        <f>IF(ISBLANK(INDEX('Policy Characteristics'!A:A,MATCH($C1629,'Policy Characteristics'!$C:$C,0))),"",INDEX('Policy Characteristics'!A:A,MATCH($C1629,'Policy Characteristics'!$C:$C,0)))</f>
        <v>Cross-Sector</v>
      </c>
      <c r="B1629" s="184" t="str">
        <f>IF(ISBLANK(INDEX('Policy Characteristics'!B:B,MATCH($C1629,'Policy Characteristics'!$C:$C,0))),"",INDEX('Policy Characteristics'!B:B,MATCH($C1629,'Policy Characteristics'!$C:$C,0)))</f>
        <v>Fixed Energy Prices</v>
      </c>
      <c r="C1629" s="176" t="str">
        <f t="shared" ref="C1629:C1639" si="64">C$1628</f>
        <v>Toggle Whether Policies Affect Energy Prices</v>
      </c>
      <c r="D1629" s="6" t="s">
        <v>46</v>
      </c>
      <c r="E1629" s="47"/>
      <c r="F1629" s="6" t="s">
        <v>86</v>
      </c>
      <c r="G1629" s="6"/>
      <c r="H1629" s="44">
        <v>837</v>
      </c>
      <c r="I1629" s="198" t="s">
        <v>44</v>
      </c>
      <c r="J1629" s="177" t="str">
        <f>IF(ISBLANK(INDEX('Policy Characteristics'!D:D,MATCH($C1629,'Policy Characteristics'!$C:$C,0))),"",INDEX('Policy Characteristics'!D:D,MATCH($C1629,'Policy Characteristics'!$C:$C,0)))</f>
        <v>Fixed Energy Prices</v>
      </c>
      <c r="K1629" s="176" t="str">
        <f>IF(ISBLANK(INDEX('Policy Characteristics'!E:E,MATCH($C1629,'Policy Characteristics'!$C:$C,0))),"",INDEX('Policy Characteristics'!E:E,MATCH($C1629,'Policy Characteristics'!$C:$C,0)))</f>
        <v>cross toggle whether policies affect energy prices</v>
      </c>
      <c r="L1629" s="176">
        <f>IF(ISBLANK(INDEX('Policy Characteristics'!F:F,MATCH($C1629,'Policy Characteristics'!$C:$C,0))),"",INDEX('Policy Characteristics'!F:F,MATCH($C1629,'Policy Characteristics'!$C:$C,0)))</f>
        <v>0</v>
      </c>
      <c r="M1629" s="176">
        <f>IF(ISBLANK(INDEX('Policy Characteristics'!G:G,MATCH($C1629,'Policy Characteristics'!$C:$C,0))),"",INDEX('Policy Characteristics'!G:G,MATCH($C1629,'Policy Characteristics'!$C:$C,0)))</f>
        <v>1</v>
      </c>
      <c r="N1629" s="176">
        <f>IF(ISBLANK(INDEX('Policy Characteristics'!H:H,MATCH($C1629,'Policy Characteristics'!$C:$C,0))),"",INDEX('Policy Characteristics'!H:H,MATCH($C1629,'Policy Characteristics'!$C:$C,0)))</f>
        <v>1</v>
      </c>
      <c r="O1629" s="176" t="str">
        <f>IF(ISBLANK(INDEX('Policy Characteristics'!I:I,MATCH($C1629,'Policy Characteristics'!$C:$C,0))),"",INDEX('Policy Characteristics'!I:I,MATCH($C1629,'Policy Characteristics'!$C:$C,0)))</f>
        <v>on/off</v>
      </c>
      <c r="P1629" s="176" t="str">
        <f>IF(ISBLANK(INDEX('Policy Characteristics'!J:J,MATCH($C1629,'Policy Characteristics'!$C:$C,0))),"",INDEX('Policy Characteristics'!J:J,MATCH($C1629,'Policy Characteristics'!$C:$C,0)))</f>
        <v/>
      </c>
      <c r="Q1629" s="176" t="str">
        <f>IF(ISBLANK(INDEX('Policy Characteristics'!K:K,MATCH($C1629,'Policy Characteristics'!$C:$C,0))),"",INDEX('Policy Characteristics'!K:K,MATCH($C1629,'Policy Characteristics'!$C:$C,0)))</f>
        <v/>
      </c>
      <c r="R1629" s="176" t="str">
        <f>IF(ISBLANK(INDEX('Policy Characteristics'!L:L,MATCH($C1629,'Policy Characteristics'!$C:$C,0))),"",INDEX('Policy Characteristics'!L:L,MATCH($C1629,'Policy Characteristics'!$C:$C,0)))</f>
        <v/>
      </c>
    </row>
    <row r="1630" spans="1:18" s="2" customFormat="1" x14ac:dyDescent="0.25">
      <c r="A1630" s="176" t="str">
        <f>IF(ISBLANK(INDEX('Policy Characteristics'!A:A,MATCH($C1630,'Policy Characteristics'!$C:$C,0))),"",INDEX('Policy Characteristics'!A:A,MATCH($C1630,'Policy Characteristics'!$C:$C,0)))</f>
        <v>Cross-Sector</v>
      </c>
      <c r="B1630" s="184" t="str">
        <f>IF(ISBLANK(INDEX('Policy Characteristics'!B:B,MATCH($C1630,'Policy Characteristics'!$C:$C,0))),"",INDEX('Policy Characteristics'!B:B,MATCH($C1630,'Policy Characteristics'!$C:$C,0)))</f>
        <v>Fixed Energy Prices</v>
      </c>
      <c r="C1630" s="176" t="str">
        <f t="shared" si="64"/>
        <v>Toggle Whether Policies Affect Energy Prices</v>
      </c>
      <c r="D1630" s="6" t="s">
        <v>51</v>
      </c>
      <c r="E1630" s="47"/>
      <c r="F1630" s="6" t="s">
        <v>91</v>
      </c>
      <c r="G1630" s="6"/>
      <c r="H1630" s="49">
        <v>838</v>
      </c>
      <c r="I1630" s="198" t="s">
        <v>44</v>
      </c>
      <c r="J1630" s="177" t="str">
        <f>IF(ISBLANK(INDEX('Policy Characteristics'!D:D,MATCH($C1630,'Policy Characteristics'!$C:$C,0))),"",INDEX('Policy Characteristics'!D:D,MATCH($C1630,'Policy Characteristics'!$C:$C,0)))</f>
        <v>Fixed Energy Prices</v>
      </c>
      <c r="K1630" s="176" t="str">
        <f>IF(ISBLANK(INDEX('Policy Characteristics'!E:E,MATCH($C1630,'Policy Characteristics'!$C:$C,0))),"",INDEX('Policy Characteristics'!E:E,MATCH($C1630,'Policy Characteristics'!$C:$C,0)))</f>
        <v>cross toggle whether policies affect energy prices</v>
      </c>
      <c r="L1630" s="176">
        <f>IF(ISBLANK(INDEX('Policy Characteristics'!F:F,MATCH($C1630,'Policy Characteristics'!$C:$C,0))),"",INDEX('Policy Characteristics'!F:F,MATCH($C1630,'Policy Characteristics'!$C:$C,0)))</f>
        <v>0</v>
      </c>
      <c r="M1630" s="176">
        <f>IF(ISBLANK(INDEX('Policy Characteristics'!G:G,MATCH($C1630,'Policy Characteristics'!$C:$C,0))),"",INDEX('Policy Characteristics'!G:G,MATCH($C1630,'Policy Characteristics'!$C:$C,0)))</f>
        <v>1</v>
      </c>
      <c r="N1630" s="176">
        <f>IF(ISBLANK(INDEX('Policy Characteristics'!H:H,MATCH($C1630,'Policy Characteristics'!$C:$C,0))),"",INDEX('Policy Characteristics'!H:H,MATCH($C1630,'Policy Characteristics'!$C:$C,0)))</f>
        <v>1</v>
      </c>
      <c r="O1630" s="176" t="str">
        <f>IF(ISBLANK(INDEX('Policy Characteristics'!I:I,MATCH($C1630,'Policy Characteristics'!$C:$C,0))),"",INDEX('Policy Characteristics'!I:I,MATCH($C1630,'Policy Characteristics'!$C:$C,0)))</f>
        <v>on/off</v>
      </c>
      <c r="P1630" s="176" t="str">
        <f>IF(ISBLANK(INDEX('Policy Characteristics'!J:J,MATCH($C1630,'Policy Characteristics'!$C:$C,0))),"",INDEX('Policy Characteristics'!J:J,MATCH($C1630,'Policy Characteristics'!$C:$C,0)))</f>
        <v/>
      </c>
      <c r="Q1630" s="176" t="str">
        <f>IF(ISBLANK(INDEX('Policy Characteristics'!K:K,MATCH($C1630,'Policy Characteristics'!$C:$C,0))),"",INDEX('Policy Characteristics'!K:K,MATCH($C1630,'Policy Characteristics'!$C:$C,0)))</f>
        <v/>
      </c>
      <c r="R1630" s="176" t="str">
        <f>IF(ISBLANK(INDEX('Policy Characteristics'!L:L,MATCH($C1630,'Policy Characteristics'!$C:$C,0))),"",INDEX('Policy Characteristics'!L:L,MATCH($C1630,'Policy Characteristics'!$C:$C,0)))</f>
        <v/>
      </c>
    </row>
    <row r="1631" spans="1:18" s="2" customFormat="1" x14ac:dyDescent="0.25">
      <c r="A1631" s="176" t="str">
        <f>IF(ISBLANK(INDEX('Policy Characteristics'!A:A,MATCH($C1631,'Policy Characteristics'!$C:$C,0))),"",INDEX('Policy Characteristics'!A:A,MATCH($C1631,'Policy Characteristics'!$C:$C,0)))</f>
        <v>Cross-Sector</v>
      </c>
      <c r="B1631" s="184" t="str">
        <f>IF(ISBLANK(INDEX('Policy Characteristics'!B:B,MATCH($C1631,'Policy Characteristics'!$C:$C,0))),"",INDEX('Policy Characteristics'!B:B,MATCH($C1631,'Policy Characteristics'!$C:$C,0)))</f>
        <v>Fixed Energy Prices</v>
      </c>
      <c r="C1631" s="176" t="str">
        <f t="shared" si="64"/>
        <v>Toggle Whether Policies Affect Energy Prices</v>
      </c>
      <c r="D1631" s="6" t="s">
        <v>53</v>
      </c>
      <c r="E1631" s="47"/>
      <c r="F1631" s="6" t="s">
        <v>94</v>
      </c>
      <c r="G1631" s="6"/>
      <c r="H1631" s="44">
        <v>839</v>
      </c>
      <c r="I1631" s="198" t="s">
        <v>44</v>
      </c>
      <c r="J1631" s="177" t="str">
        <f>IF(ISBLANK(INDEX('Policy Characteristics'!D:D,MATCH($C1631,'Policy Characteristics'!$C:$C,0))),"",INDEX('Policy Characteristics'!D:D,MATCH($C1631,'Policy Characteristics'!$C:$C,0)))</f>
        <v>Fixed Energy Prices</v>
      </c>
      <c r="K1631" s="176" t="str">
        <f>IF(ISBLANK(INDEX('Policy Characteristics'!E:E,MATCH($C1631,'Policy Characteristics'!$C:$C,0))),"",INDEX('Policy Characteristics'!E:E,MATCH($C1631,'Policy Characteristics'!$C:$C,0)))</f>
        <v>cross toggle whether policies affect energy prices</v>
      </c>
      <c r="L1631" s="176">
        <f>IF(ISBLANK(INDEX('Policy Characteristics'!F:F,MATCH($C1631,'Policy Characteristics'!$C:$C,0))),"",INDEX('Policy Characteristics'!F:F,MATCH($C1631,'Policy Characteristics'!$C:$C,0)))</f>
        <v>0</v>
      </c>
      <c r="M1631" s="176">
        <f>IF(ISBLANK(INDEX('Policy Characteristics'!G:G,MATCH($C1631,'Policy Characteristics'!$C:$C,0))),"",INDEX('Policy Characteristics'!G:G,MATCH($C1631,'Policy Characteristics'!$C:$C,0)))</f>
        <v>1</v>
      </c>
      <c r="N1631" s="176">
        <f>IF(ISBLANK(INDEX('Policy Characteristics'!H:H,MATCH($C1631,'Policy Characteristics'!$C:$C,0))),"",INDEX('Policy Characteristics'!H:H,MATCH($C1631,'Policy Characteristics'!$C:$C,0)))</f>
        <v>1</v>
      </c>
      <c r="O1631" s="176" t="str">
        <f>IF(ISBLANK(INDEX('Policy Characteristics'!I:I,MATCH($C1631,'Policy Characteristics'!$C:$C,0))),"",INDEX('Policy Characteristics'!I:I,MATCH($C1631,'Policy Characteristics'!$C:$C,0)))</f>
        <v>on/off</v>
      </c>
      <c r="P1631" s="176" t="str">
        <f>IF(ISBLANK(INDEX('Policy Characteristics'!J:J,MATCH($C1631,'Policy Characteristics'!$C:$C,0))),"",INDEX('Policy Characteristics'!J:J,MATCH($C1631,'Policy Characteristics'!$C:$C,0)))</f>
        <v/>
      </c>
      <c r="Q1631" s="176" t="str">
        <f>IF(ISBLANK(INDEX('Policy Characteristics'!K:K,MATCH($C1631,'Policy Characteristics'!$C:$C,0))),"",INDEX('Policy Characteristics'!K:K,MATCH($C1631,'Policy Characteristics'!$C:$C,0)))</f>
        <v/>
      </c>
      <c r="R1631" s="176" t="str">
        <f>IF(ISBLANK(INDEX('Policy Characteristics'!L:L,MATCH($C1631,'Policy Characteristics'!$C:$C,0))),"",INDEX('Policy Characteristics'!L:L,MATCH($C1631,'Policy Characteristics'!$C:$C,0)))</f>
        <v/>
      </c>
    </row>
    <row r="1632" spans="1:18" s="2" customFormat="1" x14ac:dyDescent="0.25">
      <c r="A1632" s="176" t="str">
        <f>IF(ISBLANK(INDEX('Policy Characteristics'!A:A,MATCH($C1632,'Policy Characteristics'!$C:$C,0))),"",INDEX('Policy Characteristics'!A:A,MATCH($C1632,'Policy Characteristics'!$C:$C,0)))</f>
        <v>Cross-Sector</v>
      </c>
      <c r="B1632" s="184" t="str">
        <f>IF(ISBLANK(INDEX('Policy Characteristics'!B:B,MATCH($C1632,'Policy Characteristics'!$C:$C,0))),"",INDEX('Policy Characteristics'!B:B,MATCH($C1632,'Policy Characteristics'!$C:$C,0)))</f>
        <v>Fixed Energy Prices</v>
      </c>
      <c r="C1632" s="176" t="str">
        <f t="shared" si="64"/>
        <v>Toggle Whether Policies Affect Energy Prices</v>
      </c>
      <c r="D1632" s="6" t="s">
        <v>54</v>
      </c>
      <c r="E1632" s="47"/>
      <c r="F1632" s="6" t="s">
        <v>95</v>
      </c>
      <c r="G1632" s="6"/>
      <c r="H1632" s="49">
        <v>840</v>
      </c>
      <c r="I1632" s="198" t="s">
        <v>44</v>
      </c>
      <c r="J1632" s="177" t="str">
        <f>IF(ISBLANK(INDEX('Policy Characteristics'!D:D,MATCH($C1632,'Policy Characteristics'!$C:$C,0))),"",INDEX('Policy Characteristics'!D:D,MATCH($C1632,'Policy Characteristics'!$C:$C,0)))</f>
        <v>Fixed Energy Prices</v>
      </c>
      <c r="K1632" s="176" t="str">
        <f>IF(ISBLANK(INDEX('Policy Characteristics'!E:E,MATCH($C1632,'Policy Characteristics'!$C:$C,0))),"",INDEX('Policy Characteristics'!E:E,MATCH($C1632,'Policy Characteristics'!$C:$C,0)))</f>
        <v>cross toggle whether policies affect energy prices</v>
      </c>
      <c r="L1632" s="176">
        <f>IF(ISBLANK(INDEX('Policy Characteristics'!F:F,MATCH($C1632,'Policy Characteristics'!$C:$C,0))),"",INDEX('Policy Characteristics'!F:F,MATCH($C1632,'Policy Characteristics'!$C:$C,0)))</f>
        <v>0</v>
      </c>
      <c r="M1632" s="176">
        <f>IF(ISBLANK(INDEX('Policy Characteristics'!G:G,MATCH($C1632,'Policy Characteristics'!$C:$C,0))),"",INDEX('Policy Characteristics'!G:G,MATCH($C1632,'Policy Characteristics'!$C:$C,0)))</f>
        <v>1</v>
      </c>
      <c r="N1632" s="176">
        <f>IF(ISBLANK(INDEX('Policy Characteristics'!H:H,MATCH($C1632,'Policy Characteristics'!$C:$C,0))),"",INDEX('Policy Characteristics'!H:H,MATCH($C1632,'Policy Characteristics'!$C:$C,0)))</f>
        <v>1</v>
      </c>
      <c r="O1632" s="176" t="str">
        <f>IF(ISBLANK(INDEX('Policy Characteristics'!I:I,MATCH($C1632,'Policy Characteristics'!$C:$C,0))),"",INDEX('Policy Characteristics'!I:I,MATCH($C1632,'Policy Characteristics'!$C:$C,0)))</f>
        <v>on/off</v>
      </c>
      <c r="P1632" s="176" t="str">
        <f>IF(ISBLANK(INDEX('Policy Characteristics'!J:J,MATCH($C1632,'Policy Characteristics'!$C:$C,0))),"",INDEX('Policy Characteristics'!J:J,MATCH($C1632,'Policy Characteristics'!$C:$C,0)))</f>
        <v/>
      </c>
      <c r="Q1632" s="176" t="str">
        <f>IF(ISBLANK(INDEX('Policy Characteristics'!K:K,MATCH($C1632,'Policy Characteristics'!$C:$C,0))),"",INDEX('Policy Characteristics'!K:K,MATCH($C1632,'Policy Characteristics'!$C:$C,0)))</f>
        <v/>
      </c>
      <c r="R1632" s="176" t="str">
        <f>IF(ISBLANK(INDEX('Policy Characteristics'!L:L,MATCH($C1632,'Policy Characteristics'!$C:$C,0))),"",INDEX('Policy Characteristics'!L:L,MATCH($C1632,'Policy Characteristics'!$C:$C,0)))</f>
        <v/>
      </c>
    </row>
    <row r="1633" spans="1:18" s="2" customFormat="1" x14ac:dyDescent="0.25">
      <c r="A1633" s="176" t="str">
        <f>IF(ISBLANK(INDEX('Policy Characteristics'!A:A,MATCH($C1633,'Policy Characteristics'!$C:$C,0))),"",INDEX('Policy Characteristics'!A:A,MATCH($C1633,'Policy Characteristics'!$C:$C,0)))</f>
        <v>Cross-Sector</v>
      </c>
      <c r="B1633" s="184" t="str">
        <f>IF(ISBLANK(INDEX('Policy Characteristics'!B:B,MATCH($C1633,'Policy Characteristics'!$C:$C,0))),"",INDEX('Policy Characteristics'!B:B,MATCH($C1633,'Policy Characteristics'!$C:$C,0)))</f>
        <v>Fixed Energy Prices</v>
      </c>
      <c r="C1633" s="176" t="str">
        <f t="shared" si="64"/>
        <v>Toggle Whether Policies Affect Energy Prices</v>
      </c>
      <c r="D1633" s="6" t="s">
        <v>55</v>
      </c>
      <c r="E1633" s="47"/>
      <c r="F1633" s="6" t="s">
        <v>96</v>
      </c>
      <c r="G1633" s="6"/>
      <c r="H1633" s="44">
        <v>841</v>
      </c>
      <c r="I1633" s="198" t="s">
        <v>44</v>
      </c>
      <c r="J1633" s="177" t="str">
        <f>IF(ISBLANK(INDEX('Policy Characteristics'!D:D,MATCH($C1633,'Policy Characteristics'!$C:$C,0))),"",INDEX('Policy Characteristics'!D:D,MATCH($C1633,'Policy Characteristics'!$C:$C,0)))</f>
        <v>Fixed Energy Prices</v>
      </c>
      <c r="K1633" s="176" t="str">
        <f>IF(ISBLANK(INDEX('Policy Characteristics'!E:E,MATCH($C1633,'Policy Characteristics'!$C:$C,0))),"",INDEX('Policy Characteristics'!E:E,MATCH($C1633,'Policy Characteristics'!$C:$C,0)))</f>
        <v>cross toggle whether policies affect energy prices</v>
      </c>
      <c r="L1633" s="176">
        <f>IF(ISBLANK(INDEX('Policy Characteristics'!F:F,MATCH($C1633,'Policy Characteristics'!$C:$C,0))),"",INDEX('Policy Characteristics'!F:F,MATCH($C1633,'Policy Characteristics'!$C:$C,0)))</f>
        <v>0</v>
      </c>
      <c r="M1633" s="176">
        <f>IF(ISBLANK(INDEX('Policy Characteristics'!G:G,MATCH($C1633,'Policy Characteristics'!$C:$C,0))),"",INDEX('Policy Characteristics'!G:G,MATCH($C1633,'Policy Characteristics'!$C:$C,0)))</f>
        <v>1</v>
      </c>
      <c r="N1633" s="176">
        <f>IF(ISBLANK(INDEX('Policy Characteristics'!H:H,MATCH($C1633,'Policy Characteristics'!$C:$C,0))),"",INDEX('Policy Characteristics'!H:H,MATCH($C1633,'Policy Characteristics'!$C:$C,0)))</f>
        <v>1</v>
      </c>
      <c r="O1633" s="176" t="str">
        <f>IF(ISBLANK(INDEX('Policy Characteristics'!I:I,MATCH($C1633,'Policy Characteristics'!$C:$C,0))),"",INDEX('Policy Characteristics'!I:I,MATCH($C1633,'Policy Characteristics'!$C:$C,0)))</f>
        <v>on/off</v>
      </c>
      <c r="P1633" s="176" t="str">
        <f>IF(ISBLANK(INDEX('Policy Characteristics'!J:J,MATCH($C1633,'Policy Characteristics'!$C:$C,0))),"",INDEX('Policy Characteristics'!J:J,MATCH($C1633,'Policy Characteristics'!$C:$C,0)))</f>
        <v/>
      </c>
      <c r="Q1633" s="176" t="str">
        <f>IF(ISBLANK(INDEX('Policy Characteristics'!K:K,MATCH($C1633,'Policy Characteristics'!$C:$C,0))),"",INDEX('Policy Characteristics'!K:K,MATCH($C1633,'Policy Characteristics'!$C:$C,0)))</f>
        <v/>
      </c>
      <c r="R1633" s="176" t="str">
        <f>IF(ISBLANK(INDEX('Policy Characteristics'!L:L,MATCH($C1633,'Policy Characteristics'!$C:$C,0))),"",INDEX('Policy Characteristics'!L:L,MATCH($C1633,'Policy Characteristics'!$C:$C,0)))</f>
        <v/>
      </c>
    </row>
    <row r="1634" spans="1:18" s="2" customFormat="1" x14ac:dyDescent="0.25">
      <c r="A1634" s="176" t="str">
        <f>IF(ISBLANK(INDEX('Policy Characteristics'!A:A,MATCH($C1634,'Policy Characteristics'!$C:$C,0))),"",INDEX('Policy Characteristics'!A:A,MATCH($C1634,'Policy Characteristics'!$C:$C,0)))</f>
        <v>Cross-Sector</v>
      </c>
      <c r="B1634" s="184" t="str">
        <f>IF(ISBLANK(INDEX('Policy Characteristics'!B:B,MATCH($C1634,'Policy Characteristics'!$C:$C,0))),"",INDEX('Policy Characteristics'!B:B,MATCH($C1634,'Policy Characteristics'!$C:$C,0)))</f>
        <v>Fixed Energy Prices</v>
      </c>
      <c r="C1634" s="176" t="str">
        <f t="shared" si="64"/>
        <v>Toggle Whether Policies Affect Energy Prices</v>
      </c>
      <c r="D1634" s="6" t="s">
        <v>56</v>
      </c>
      <c r="E1634" s="47"/>
      <c r="F1634" s="6" t="s">
        <v>97</v>
      </c>
      <c r="G1634" s="6"/>
      <c r="H1634" s="49">
        <v>842</v>
      </c>
      <c r="I1634" s="198" t="s">
        <v>44</v>
      </c>
      <c r="J1634" s="177" t="str">
        <f>IF(ISBLANK(INDEX('Policy Characteristics'!D:D,MATCH($C1634,'Policy Characteristics'!$C:$C,0))),"",INDEX('Policy Characteristics'!D:D,MATCH($C1634,'Policy Characteristics'!$C:$C,0)))</f>
        <v>Fixed Energy Prices</v>
      </c>
      <c r="K1634" s="176" t="str">
        <f>IF(ISBLANK(INDEX('Policy Characteristics'!E:E,MATCH($C1634,'Policy Characteristics'!$C:$C,0))),"",INDEX('Policy Characteristics'!E:E,MATCH($C1634,'Policy Characteristics'!$C:$C,0)))</f>
        <v>cross toggle whether policies affect energy prices</v>
      </c>
      <c r="L1634" s="176">
        <f>IF(ISBLANK(INDEX('Policy Characteristics'!F:F,MATCH($C1634,'Policy Characteristics'!$C:$C,0))),"",INDEX('Policy Characteristics'!F:F,MATCH($C1634,'Policy Characteristics'!$C:$C,0)))</f>
        <v>0</v>
      </c>
      <c r="M1634" s="176">
        <f>IF(ISBLANK(INDEX('Policy Characteristics'!G:G,MATCH($C1634,'Policy Characteristics'!$C:$C,0))),"",INDEX('Policy Characteristics'!G:G,MATCH($C1634,'Policy Characteristics'!$C:$C,0)))</f>
        <v>1</v>
      </c>
      <c r="N1634" s="176">
        <f>IF(ISBLANK(INDEX('Policy Characteristics'!H:H,MATCH($C1634,'Policy Characteristics'!$C:$C,0))),"",INDEX('Policy Characteristics'!H:H,MATCH($C1634,'Policy Characteristics'!$C:$C,0)))</f>
        <v>1</v>
      </c>
      <c r="O1634" s="176" t="str">
        <f>IF(ISBLANK(INDEX('Policy Characteristics'!I:I,MATCH($C1634,'Policy Characteristics'!$C:$C,0))),"",INDEX('Policy Characteristics'!I:I,MATCH($C1634,'Policy Characteristics'!$C:$C,0)))</f>
        <v>on/off</v>
      </c>
      <c r="P1634" s="176" t="str">
        <f>IF(ISBLANK(INDEX('Policy Characteristics'!J:J,MATCH($C1634,'Policy Characteristics'!$C:$C,0))),"",INDEX('Policy Characteristics'!J:J,MATCH($C1634,'Policy Characteristics'!$C:$C,0)))</f>
        <v/>
      </c>
      <c r="Q1634" s="176" t="str">
        <f>IF(ISBLANK(INDEX('Policy Characteristics'!K:K,MATCH($C1634,'Policy Characteristics'!$C:$C,0))),"",INDEX('Policy Characteristics'!K:K,MATCH($C1634,'Policy Characteristics'!$C:$C,0)))</f>
        <v/>
      </c>
      <c r="R1634" s="176" t="str">
        <f>IF(ISBLANK(INDEX('Policy Characteristics'!L:L,MATCH($C1634,'Policy Characteristics'!$C:$C,0))),"",INDEX('Policy Characteristics'!L:L,MATCH($C1634,'Policy Characteristics'!$C:$C,0)))</f>
        <v/>
      </c>
    </row>
    <row r="1635" spans="1:18" s="2" customFormat="1" x14ac:dyDescent="0.25">
      <c r="A1635" s="176" t="str">
        <f>IF(ISBLANK(INDEX('Policy Characteristics'!A:A,MATCH($C1635,'Policy Characteristics'!$C:$C,0))),"",INDEX('Policy Characteristics'!A:A,MATCH($C1635,'Policy Characteristics'!$C:$C,0)))</f>
        <v>Cross-Sector</v>
      </c>
      <c r="B1635" s="184" t="str">
        <f>IF(ISBLANK(INDEX('Policy Characteristics'!B:B,MATCH($C1635,'Policy Characteristics'!$C:$C,0))),"",INDEX('Policy Characteristics'!B:B,MATCH($C1635,'Policy Characteristics'!$C:$C,0)))</f>
        <v>Fixed Energy Prices</v>
      </c>
      <c r="C1635" s="176" t="str">
        <f t="shared" si="64"/>
        <v>Toggle Whether Policies Affect Energy Prices</v>
      </c>
      <c r="D1635" s="6" t="s">
        <v>1352</v>
      </c>
      <c r="E1635" s="47"/>
      <c r="F1635" s="6" t="s">
        <v>1353</v>
      </c>
      <c r="G1635" s="6"/>
      <c r="H1635" s="44">
        <v>843</v>
      </c>
      <c r="I1635" s="198" t="s">
        <v>44</v>
      </c>
      <c r="J1635" s="177" t="str">
        <f>IF(ISBLANK(INDEX('Policy Characteristics'!D:D,MATCH($C1635,'Policy Characteristics'!$C:$C,0))),"",INDEX('Policy Characteristics'!D:D,MATCH($C1635,'Policy Characteristics'!$C:$C,0)))</f>
        <v>Fixed Energy Prices</v>
      </c>
      <c r="K1635" s="176" t="str">
        <f>IF(ISBLANK(INDEX('Policy Characteristics'!E:E,MATCH($C1635,'Policy Characteristics'!$C:$C,0))),"",INDEX('Policy Characteristics'!E:E,MATCH($C1635,'Policy Characteristics'!$C:$C,0)))</f>
        <v>cross toggle whether policies affect energy prices</v>
      </c>
      <c r="L1635" s="176">
        <f>IF(ISBLANK(INDEX('Policy Characteristics'!F:F,MATCH($C1635,'Policy Characteristics'!$C:$C,0))),"",INDEX('Policy Characteristics'!F:F,MATCH($C1635,'Policy Characteristics'!$C:$C,0)))</f>
        <v>0</v>
      </c>
      <c r="M1635" s="176">
        <f>IF(ISBLANK(INDEX('Policy Characteristics'!G:G,MATCH($C1635,'Policy Characteristics'!$C:$C,0))),"",INDEX('Policy Characteristics'!G:G,MATCH($C1635,'Policy Characteristics'!$C:$C,0)))</f>
        <v>1</v>
      </c>
      <c r="N1635" s="176">
        <f>IF(ISBLANK(INDEX('Policy Characteristics'!H:H,MATCH($C1635,'Policy Characteristics'!$C:$C,0))),"",INDEX('Policy Characteristics'!H:H,MATCH($C1635,'Policy Characteristics'!$C:$C,0)))</f>
        <v>1</v>
      </c>
      <c r="O1635" s="176" t="str">
        <f>IF(ISBLANK(INDEX('Policy Characteristics'!I:I,MATCH($C1635,'Policy Characteristics'!$C:$C,0))),"",INDEX('Policy Characteristics'!I:I,MATCH($C1635,'Policy Characteristics'!$C:$C,0)))</f>
        <v>on/off</v>
      </c>
      <c r="P1635" s="176" t="str">
        <f>IF(ISBLANK(INDEX('Policy Characteristics'!J:J,MATCH($C1635,'Policy Characteristics'!$C:$C,0))),"",INDEX('Policy Characteristics'!J:J,MATCH($C1635,'Policy Characteristics'!$C:$C,0)))</f>
        <v/>
      </c>
      <c r="Q1635" s="176" t="str">
        <f>IF(ISBLANK(INDEX('Policy Characteristics'!K:K,MATCH($C1635,'Policy Characteristics'!$C:$C,0))),"",INDEX('Policy Characteristics'!K:K,MATCH($C1635,'Policy Characteristics'!$C:$C,0)))</f>
        <v/>
      </c>
      <c r="R1635" s="176" t="str">
        <f>IF(ISBLANK(INDEX('Policy Characteristics'!L:L,MATCH($C1635,'Policy Characteristics'!$C:$C,0))),"",INDEX('Policy Characteristics'!L:L,MATCH($C1635,'Policy Characteristics'!$C:$C,0)))</f>
        <v/>
      </c>
    </row>
    <row r="1636" spans="1:18" s="2" customFormat="1" x14ac:dyDescent="0.25">
      <c r="A1636" s="176" t="str">
        <f>IF(ISBLANK(INDEX('Policy Characteristics'!A:A,MATCH($C1636,'Policy Characteristics'!$C:$C,0))),"",INDEX('Policy Characteristics'!A:A,MATCH($C1636,'Policy Characteristics'!$C:$C,0)))</f>
        <v>Cross-Sector</v>
      </c>
      <c r="B1636" s="184" t="str">
        <f>IF(ISBLANK(INDEX('Policy Characteristics'!B:B,MATCH($C1636,'Policy Characteristics'!$C:$C,0))),"",INDEX('Policy Characteristics'!B:B,MATCH($C1636,'Policy Characteristics'!$C:$C,0)))</f>
        <v>Fixed Energy Prices</v>
      </c>
      <c r="C1636" s="176" t="str">
        <f t="shared" si="64"/>
        <v>Toggle Whether Policies Affect Energy Prices</v>
      </c>
      <c r="D1636" s="6" t="s">
        <v>434</v>
      </c>
      <c r="E1636" s="47"/>
      <c r="F1636" s="6" t="s">
        <v>435</v>
      </c>
      <c r="G1636" s="6"/>
      <c r="H1636" s="49">
        <v>844</v>
      </c>
      <c r="I1636" s="198" t="s">
        <v>44</v>
      </c>
      <c r="J1636" s="177" t="str">
        <f>IF(ISBLANK(INDEX('Policy Characteristics'!D:D,MATCH($C1636,'Policy Characteristics'!$C:$C,0))),"",INDEX('Policy Characteristics'!D:D,MATCH($C1636,'Policy Characteristics'!$C:$C,0)))</f>
        <v>Fixed Energy Prices</v>
      </c>
      <c r="K1636" s="176" t="str">
        <f>IF(ISBLANK(INDEX('Policy Characteristics'!E:E,MATCH($C1636,'Policy Characteristics'!$C:$C,0))),"",INDEX('Policy Characteristics'!E:E,MATCH($C1636,'Policy Characteristics'!$C:$C,0)))</f>
        <v>cross toggle whether policies affect energy prices</v>
      </c>
      <c r="L1636" s="176">
        <f>IF(ISBLANK(INDEX('Policy Characteristics'!F:F,MATCH($C1636,'Policy Characteristics'!$C:$C,0))),"",INDEX('Policy Characteristics'!F:F,MATCH($C1636,'Policy Characteristics'!$C:$C,0)))</f>
        <v>0</v>
      </c>
      <c r="M1636" s="176">
        <f>IF(ISBLANK(INDEX('Policy Characteristics'!G:G,MATCH($C1636,'Policy Characteristics'!$C:$C,0))),"",INDEX('Policy Characteristics'!G:G,MATCH($C1636,'Policy Characteristics'!$C:$C,0)))</f>
        <v>1</v>
      </c>
      <c r="N1636" s="176">
        <f>IF(ISBLANK(INDEX('Policy Characteristics'!H:H,MATCH($C1636,'Policy Characteristics'!$C:$C,0))),"",INDEX('Policy Characteristics'!H:H,MATCH($C1636,'Policy Characteristics'!$C:$C,0)))</f>
        <v>1</v>
      </c>
      <c r="O1636" s="176" t="str">
        <f>IF(ISBLANK(INDEX('Policy Characteristics'!I:I,MATCH($C1636,'Policy Characteristics'!$C:$C,0))),"",INDEX('Policy Characteristics'!I:I,MATCH($C1636,'Policy Characteristics'!$C:$C,0)))</f>
        <v>on/off</v>
      </c>
      <c r="P1636" s="176" t="str">
        <f>IF(ISBLANK(INDEX('Policy Characteristics'!J:J,MATCH($C1636,'Policy Characteristics'!$C:$C,0))),"",INDEX('Policy Characteristics'!J:J,MATCH($C1636,'Policy Characteristics'!$C:$C,0)))</f>
        <v/>
      </c>
      <c r="Q1636" s="176" t="str">
        <f>IF(ISBLANK(INDEX('Policy Characteristics'!K:K,MATCH($C1636,'Policy Characteristics'!$C:$C,0))),"",INDEX('Policy Characteristics'!K:K,MATCH($C1636,'Policy Characteristics'!$C:$C,0)))</f>
        <v/>
      </c>
      <c r="R1636" s="176" t="str">
        <f>IF(ISBLANK(INDEX('Policy Characteristics'!L:L,MATCH($C1636,'Policy Characteristics'!$C:$C,0))),"",INDEX('Policy Characteristics'!L:L,MATCH($C1636,'Policy Characteristics'!$C:$C,0)))</f>
        <v/>
      </c>
    </row>
    <row r="1637" spans="1:18" s="2" customFormat="1" x14ac:dyDescent="0.25">
      <c r="A1637" s="176" t="str">
        <f>IF(ISBLANK(INDEX('Policy Characteristics'!A:A,MATCH($C1637,'Policy Characteristics'!$C:$C,0))),"",INDEX('Policy Characteristics'!A:A,MATCH($C1637,'Policy Characteristics'!$C:$C,0)))</f>
        <v>Cross-Sector</v>
      </c>
      <c r="B1637" s="184" t="str">
        <f>IF(ISBLANK(INDEX('Policy Characteristics'!B:B,MATCH($C1637,'Policy Characteristics'!$C:$C,0))),"",INDEX('Policy Characteristics'!B:B,MATCH($C1637,'Policy Characteristics'!$C:$C,0)))</f>
        <v>Fixed Energy Prices</v>
      </c>
      <c r="C1637" s="176" t="str">
        <f t="shared" si="64"/>
        <v>Toggle Whether Policies Affect Energy Prices</v>
      </c>
      <c r="D1637" s="6" t="s">
        <v>1344</v>
      </c>
      <c r="E1637" s="47"/>
      <c r="F1637" s="6" t="s">
        <v>1348</v>
      </c>
      <c r="G1637" s="6"/>
      <c r="H1637" s="44">
        <v>845</v>
      </c>
      <c r="I1637" s="198" t="s">
        <v>44</v>
      </c>
      <c r="J1637" s="177" t="str">
        <f>IF(ISBLANK(INDEX('Policy Characteristics'!D:D,MATCH($C1637,'Policy Characteristics'!$C:$C,0))),"",INDEX('Policy Characteristics'!D:D,MATCH($C1637,'Policy Characteristics'!$C:$C,0)))</f>
        <v>Fixed Energy Prices</v>
      </c>
      <c r="K1637" s="176" t="str">
        <f>IF(ISBLANK(INDEX('Policy Characteristics'!E:E,MATCH($C1637,'Policy Characteristics'!$C:$C,0))),"",INDEX('Policy Characteristics'!E:E,MATCH($C1637,'Policy Characteristics'!$C:$C,0)))</f>
        <v>cross toggle whether policies affect energy prices</v>
      </c>
      <c r="L1637" s="176">
        <f>IF(ISBLANK(INDEX('Policy Characteristics'!F:F,MATCH($C1637,'Policy Characteristics'!$C:$C,0))),"",INDEX('Policy Characteristics'!F:F,MATCH($C1637,'Policy Characteristics'!$C:$C,0)))</f>
        <v>0</v>
      </c>
      <c r="M1637" s="176">
        <f>IF(ISBLANK(INDEX('Policy Characteristics'!G:G,MATCH($C1637,'Policy Characteristics'!$C:$C,0))),"",INDEX('Policy Characteristics'!G:G,MATCH($C1637,'Policy Characteristics'!$C:$C,0)))</f>
        <v>1</v>
      </c>
      <c r="N1637" s="176">
        <f>IF(ISBLANK(INDEX('Policy Characteristics'!H:H,MATCH($C1637,'Policy Characteristics'!$C:$C,0))),"",INDEX('Policy Characteristics'!H:H,MATCH($C1637,'Policy Characteristics'!$C:$C,0)))</f>
        <v>1</v>
      </c>
      <c r="O1637" s="176" t="str">
        <f>IF(ISBLANK(INDEX('Policy Characteristics'!I:I,MATCH($C1637,'Policy Characteristics'!$C:$C,0))),"",INDEX('Policy Characteristics'!I:I,MATCH($C1637,'Policy Characteristics'!$C:$C,0)))</f>
        <v>on/off</v>
      </c>
      <c r="P1637" s="176" t="str">
        <f>IF(ISBLANK(INDEX('Policy Characteristics'!J:J,MATCH($C1637,'Policy Characteristics'!$C:$C,0))),"",INDEX('Policy Characteristics'!J:J,MATCH($C1637,'Policy Characteristics'!$C:$C,0)))</f>
        <v/>
      </c>
      <c r="Q1637" s="176" t="str">
        <f>IF(ISBLANK(INDEX('Policy Characteristics'!K:K,MATCH($C1637,'Policy Characteristics'!$C:$C,0))),"",INDEX('Policy Characteristics'!K:K,MATCH($C1637,'Policy Characteristics'!$C:$C,0)))</f>
        <v/>
      </c>
      <c r="R1637" s="176" t="str">
        <f>IF(ISBLANK(INDEX('Policy Characteristics'!L:L,MATCH($C1637,'Policy Characteristics'!$C:$C,0))),"",INDEX('Policy Characteristics'!L:L,MATCH($C1637,'Policy Characteristics'!$C:$C,0)))</f>
        <v/>
      </c>
    </row>
    <row r="1638" spans="1:18" s="2" customFormat="1" x14ac:dyDescent="0.25">
      <c r="A1638" s="176" t="str">
        <f>IF(ISBLANK(INDEX('Policy Characteristics'!A:A,MATCH($C1638,'Policy Characteristics'!$C:$C,0))),"",INDEX('Policy Characteristics'!A:A,MATCH($C1638,'Policy Characteristics'!$C:$C,0)))</f>
        <v>Cross-Sector</v>
      </c>
      <c r="B1638" s="184" t="str">
        <f>IF(ISBLANK(INDEX('Policy Characteristics'!B:B,MATCH($C1638,'Policy Characteristics'!$C:$C,0))),"",INDEX('Policy Characteristics'!B:B,MATCH($C1638,'Policy Characteristics'!$C:$C,0)))</f>
        <v>Fixed Energy Prices</v>
      </c>
      <c r="C1638" s="176" t="str">
        <f t="shared" si="64"/>
        <v>Toggle Whether Policies Affect Energy Prices</v>
      </c>
      <c r="D1638" s="6" t="s">
        <v>1354</v>
      </c>
      <c r="E1638" s="47"/>
      <c r="F1638" s="6" t="s">
        <v>1355</v>
      </c>
      <c r="G1638" s="6"/>
      <c r="H1638" s="49">
        <v>846</v>
      </c>
      <c r="I1638" s="198" t="s">
        <v>44</v>
      </c>
      <c r="J1638" s="177" t="str">
        <f>IF(ISBLANK(INDEX('Policy Characteristics'!D:D,MATCH($C1638,'Policy Characteristics'!$C:$C,0))),"",INDEX('Policy Characteristics'!D:D,MATCH($C1638,'Policy Characteristics'!$C:$C,0)))</f>
        <v>Fixed Energy Prices</v>
      </c>
      <c r="K1638" s="176" t="str">
        <f>IF(ISBLANK(INDEX('Policy Characteristics'!E:E,MATCH($C1638,'Policy Characteristics'!$C:$C,0))),"",INDEX('Policy Characteristics'!E:E,MATCH($C1638,'Policy Characteristics'!$C:$C,0)))</f>
        <v>cross toggle whether policies affect energy prices</v>
      </c>
      <c r="L1638" s="176">
        <f>IF(ISBLANK(INDEX('Policy Characteristics'!F:F,MATCH($C1638,'Policy Characteristics'!$C:$C,0))),"",INDEX('Policy Characteristics'!F:F,MATCH($C1638,'Policy Characteristics'!$C:$C,0)))</f>
        <v>0</v>
      </c>
      <c r="M1638" s="176">
        <f>IF(ISBLANK(INDEX('Policy Characteristics'!G:G,MATCH($C1638,'Policy Characteristics'!$C:$C,0))),"",INDEX('Policy Characteristics'!G:G,MATCH($C1638,'Policy Characteristics'!$C:$C,0)))</f>
        <v>1</v>
      </c>
      <c r="N1638" s="176">
        <f>IF(ISBLANK(INDEX('Policy Characteristics'!H:H,MATCH($C1638,'Policy Characteristics'!$C:$C,0))),"",INDEX('Policy Characteristics'!H:H,MATCH($C1638,'Policy Characteristics'!$C:$C,0)))</f>
        <v>1</v>
      </c>
      <c r="O1638" s="176" t="str">
        <f>IF(ISBLANK(INDEX('Policy Characteristics'!I:I,MATCH($C1638,'Policy Characteristics'!$C:$C,0))),"",INDEX('Policy Characteristics'!I:I,MATCH($C1638,'Policy Characteristics'!$C:$C,0)))</f>
        <v>on/off</v>
      </c>
      <c r="P1638" s="176" t="str">
        <f>IF(ISBLANK(INDEX('Policy Characteristics'!J:J,MATCH($C1638,'Policy Characteristics'!$C:$C,0))),"",INDEX('Policy Characteristics'!J:J,MATCH($C1638,'Policy Characteristics'!$C:$C,0)))</f>
        <v/>
      </c>
      <c r="Q1638" s="176" t="str">
        <f>IF(ISBLANK(INDEX('Policy Characteristics'!K:K,MATCH($C1638,'Policy Characteristics'!$C:$C,0))),"",INDEX('Policy Characteristics'!K:K,MATCH($C1638,'Policy Characteristics'!$C:$C,0)))</f>
        <v/>
      </c>
      <c r="R1638" s="176" t="str">
        <f>IF(ISBLANK(INDEX('Policy Characteristics'!L:L,MATCH($C1638,'Policy Characteristics'!$C:$C,0))),"",INDEX('Policy Characteristics'!L:L,MATCH($C1638,'Policy Characteristics'!$C:$C,0)))</f>
        <v/>
      </c>
    </row>
    <row r="1639" spans="1:18" s="2" customFormat="1" x14ac:dyDescent="0.25">
      <c r="A1639" s="176" t="str">
        <f>IF(ISBLANK(INDEX('Policy Characteristics'!A:A,MATCH($C1639,'Policy Characteristics'!$C:$C,0))),"",INDEX('Policy Characteristics'!A:A,MATCH($C1639,'Policy Characteristics'!$C:$C,0)))</f>
        <v>Cross-Sector</v>
      </c>
      <c r="B1639" s="184" t="str">
        <f>IF(ISBLANK(INDEX('Policy Characteristics'!B:B,MATCH($C1639,'Policy Characteristics'!$C:$C,0))),"",INDEX('Policy Characteristics'!B:B,MATCH($C1639,'Policy Characteristics'!$C:$C,0)))</f>
        <v>Fixed Energy Prices</v>
      </c>
      <c r="C1639" s="176" t="str">
        <f t="shared" si="64"/>
        <v>Toggle Whether Policies Affect Energy Prices</v>
      </c>
      <c r="D1639" s="6" t="s">
        <v>1345</v>
      </c>
      <c r="E1639" s="47"/>
      <c r="F1639" s="6" t="s">
        <v>1349</v>
      </c>
      <c r="G1639" s="6"/>
      <c r="H1639" s="44">
        <v>847</v>
      </c>
      <c r="I1639" s="198" t="s">
        <v>44</v>
      </c>
      <c r="J1639" s="177" t="str">
        <f>IF(ISBLANK(INDEX('Policy Characteristics'!D:D,MATCH($C1639,'Policy Characteristics'!$C:$C,0))),"",INDEX('Policy Characteristics'!D:D,MATCH($C1639,'Policy Characteristics'!$C:$C,0)))</f>
        <v>Fixed Energy Prices</v>
      </c>
      <c r="K1639" s="176" t="str">
        <f>IF(ISBLANK(INDEX('Policy Characteristics'!E:E,MATCH($C1639,'Policy Characteristics'!$C:$C,0))),"",INDEX('Policy Characteristics'!E:E,MATCH($C1639,'Policy Characteristics'!$C:$C,0)))</f>
        <v>cross toggle whether policies affect energy prices</v>
      </c>
      <c r="L1639" s="176">
        <f>IF(ISBLANK(INDEX('Policy Characteristics'!F:F,MATCH($C1639,'Policy Characteristics'!$C:$C,0))),"",INDEX('Policy Characteristics'!F:F,MATCH($C1639,'Policy Characteristics'!$C:$C,0)))</f>
        <v>0</v>
      </c>
      <c r="M1639" s="176">
        <f>IF(ISBLANK(INDEX('Policy Characteristics'!G:G,MATCH($C1639,'Policy Characteristics'!$C:$C,0))),"",INDEX('Policy Characteristics'!G:G,MATCH($C1639,'Policy Characteristics'!$C:$C,0)))</f>
        <v>1</v>
      </c>
      <c r="N1639" s="176">
        <f>IF(ISBLANK(INDEX('Policy Characteristics'!H:H,MATCH($C1639,'Policy Characteristics'!$C:$C,0))),"",INDEX('Policy Characteristics'!H:H,MATCH($C1639,'Policy Characteristics'!$C:$C,0)))</f>
        <v>1</v>
      </c>
      <c r="O1639" s="176" t="str">
        <f>IF(ISBLANK(INDEX('Policy Characteristics'!I:I,MATCH($C1639,'Policy Characteristics'!$C:$C,0))),"",INDEX('Policy Characteristics'!I:I,MATCH($C1639,'Policy Characteristics'!$C:$C,0)))</f>
        <v>on/off</v>
      </c>
      <c r="P1639" s="176" t="str">
        <f>IF(ISBLANK(INDEX('Policy Characteristics'!J:J,MATCH($C1639,'Policy Characteristics'!$C:$C,0))),"",INDEX('Policy Characteristics'!J:J,MATCH($C1639,'Policy Characteristics'!$C:$C,0)))</f>
        <v/>
      </c>
      <c r="Q1639" s="176" t="str">
        <f>IF(ISBLANK(INDEX('Policy Characteristics'!K:K,MATCH($C1639,'Policy Characteristics'!$C:$C,0))),"",INDEX('Policy Characteristics'!K:K,MATCH($C1639,'Policy Characteristics'!$C:$C,0)))</f>
        <v/>
      </c>
      <c r="R1639" s="176" t="str">
        <f>IF(ISBLANK(INDEX('Policy Characteristics'!L:L,MATCH($C1639,'Policy Characteristics'!$C:$C,0))),"",INDEX('Policy Characteristics'!L:L,MATCH($C1639,'Policy Characteristics'!$C:$C,0)))</f>
        <v/>
      </c>
    </row>
    <row r="1640" spans="1:18" s="2" customFormat="1" x14ac:dyDescent="0.25">
      <c r="A1640" s="176" t="str">
        <f>IF(ISBLANK(INDEX('Policy Characteristics'!A:A,MATCH($C1640,'Policy Characteristics'!$C:$C,0))),"",INDEX('Policy Characteristics'!A:A,MATCH($C1640,'Policy Characteristics'!$C:$C,0)))</f>
        <v>Cross-Sector</v>
      </c>
      <c r="B1640" s="184" t="str">
        <f>IF(ISBLANK(INDEX('Policy Characteristics'!B:B,MATCH($C1640,'Policy Characteristics'!$C:$C,0))),"",INDEX('Policy Characteristics'!B:B,MATCH($C1640,'Policy Characteristics'!$C:$C,0)))</f>
        <v>Fuel Price Deregulation</v>
      </c>
      <c r="C1640" s="191" t="s">
        <v>1630</v>
      </c>
      <c r="D1640" s="6" t="s">
        <v>441</v>
      </c>
      <c r="E1640" s="47"/>
      <c r="F1640" s="6" t="s">
        <v>438</v>
      </c>
      <c r="G1640" s="6"/>
      <c r="H1640" s="44">
        <v>723</v>
      </c>
      <c r="I1640" s="198" t="s">
        <v>44</v>
      </c>
      <c r="J1640" s="177" t="str">
        <f>IF(ISBLANK(INDEX('Policy Characteristics'!D:D,MATCH($C1640,'Policy Characteristics'!$C:$C,0))),"",INDEX('Policy Characteristics'!D:D,MATCH($C1640,'Policy Characteristics'!$C:$C,0)))</f>
        <v>Fuel Price Deregulation</v>
      </c>
      <c r="K1640" s="176" t="str">
        <f>IF(ISBLANK(INDEX('Policy Characteristics'!E:E,MATCH($C1640,'Policy Characteristics'!$C:$C,0))),"",INDEX('Policy Characteristics'!E:E,MATCH($C1640,'Policy Characteristics'!$C:$C,0)))</f>
        <v>cross fuel price deregulation</v>
      </c>
      <c r="L1640" s="176">
        <f>IF(ISBLANK(INDEX('Policy Characteristics'!F:F,MATCH($C1640,'Policy Characteristics'!$C:$C,0))),"",INDEX('Policy Characteristics'!F:F,MATCH($C1640,'Policy Characteristics'!$C:$C,0)))</f>
        <v>0</v>
      </c>
      <c r="M1640" s="176">
        <f>IF(ISBLANK(INDEX('Policy Characteristics'!G:G,MATCH($C1640,'Policy Characteristics'!$C:$C,0))),"",INDEX('Policy Characteristics'!G:G,MATCH($C1640,'Policy Characteristics'!$C:$C,0)))</f>
        <v>1</v>
      </c>
      <c r="N1640" s="176">
        <f>IF(ISBLANK(INDEX('Policy Characteristics'!H:H,MATCH($C1640,'Policy Characteristics'!$C:$C,0))),"",INDEX('Policy Characteristics'!H:H,MATCH($C1640,'Policy Characteristics'!$C:$C,0)))</f>
        <v>0.01</v>
      </c>
      <c r="O1640" s="176" t="str">
        <f>IF(ISBLANK(INDEX('Policy Characteristics'!I:I,MATCH($C1640,'Policy Characteristics'!$C:$C,0))),"",INDEX('Policy Characteristics'!I:I,MATCH($C1640,'Policy Characteristics'!$C:$C,0)))</f>
        <v>% of price deregulated</v>
      </c>
      <c r="P1640" s="176" t="str">
        <f>IF(ISBLANK(INDEX('Policy Characteristics'!J:J,MATCH($C1640,'Policy Characteristics'!$C:$C,0))),"",INDEX('Policy Characteristics'!J:J,MATCH($C1640,'Policy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0" s="176" t="str">
        <f>IF(ISBLANK(INDEX('Policy Characteristics'!K:K,MATCH($C1640,'Policy Characteristics'!$C:$C,0))),"",INDEX('Policy Characteristics'!K:K,MATCH($C1640,'Policy Characteristics'!$C:$C,0)))</f>
        <v>fuels.html#fuel-price-deregulation</v>
      </c>
      <c r="R1640" s="176" t="str">
        <f>IF(ISBLANK(INDEX('Policy Characteristics'!L:L,MATCH($C1640,'Policy Characteristics'!$C:$C,0))),"",INDEX('Policy Characteristics'!L:L,MATCH($C1640,'Policy Characteristics'!$C:$C,0)))</f>
        <v/>
      </c>
    </row>
    <row r="1641" spans="1:18" s="2" customFormat="1" x14ac:dyDescent="0.25">
      <c r="A1641" s="176" t="str">
        <f>IF(ISBLANK(INDEX('Policy Characteristics'!A:A,MATCH($C1641,'Policy Characteristics'!$C:$C,0))),"",INDEX('Policy Characteristics'!A:A,MATCH($C1641,'Policy Characteristics'!$C:$C,0)))</f>
        <v>Cross-Sector</v>
      </c>
      <c r="B1641" s="184" t="str">
        <f>IF(ISBLANK(INDEX('Policy Characteristics'!B:B,MATCH($C1641,'Policy Characteristics'!$C:$C,0))),"",INDEX('Policy Characteristics'!B:B,MATCH($C1641,'Policy Characteristics'!$C:$C,0)))</f>
        <v>Fuel Price Deregulation</v>
      </c>
      <c r="C1641" s="176" t="str">
        <f t="shared" ref="C1641:C1654" si="65">C$1640</f>
        <v>Fuel Price Deregulation</v>
      </c>
      <c r="D1641" s="6" t="s">
        <v>46</v>
      </c>
      <c r="E1641" s="47"/>
      <c r="F1641" s="6" t="s">
        <v>86</v>
      </c>
      <c r="G1641" s="6"/>
      <c r="H1641" s="44">
        <v>724</v>
      </c>
      <c r="I1641" s="198" t="s">
        <v>44</v>
      </c>
      <c r="J1641" s="177" t="str">
        <f>IF(ISBLANK(INDEX('Policy Characteristics'!D:D,MATCH($C1641,'Policy Characteristics'!$C:$C,0))),"",INDEX('Policy Characteristics'!D:D,MATCH($C1641,'Policy Characteristics'!$C:$C,0)))</f>
        <v>Fuel Price Deregulation</v>
      </c>
      <c r="K1641" s="176" t="str">
        <f>IF(ISBLANK(INDEX('Policy Characteristics'!E:E,MATCH($C1641,'Policy Characteristics'!$C:$C,0))),"",INDEX('Policy Characteristics'!E:E,MATCH($C1641,'Policy Characteristics'!$C:$C,0)))</f>
        <v>cross fuel price deregulation</v>
      </c>
      <c r="L1641" s="176">
        <f>IF(ISBLANK(INDEX('Policy Characteristics'!F:F,MATCH($C1641,'Policy Characteristics'!$C:$C,0))),"",INDEX('Policy Characteristics'!F:F,MATCH($C1641,'Policy Characteristics'!$C:$C,0)))</f>
        <v>0</v>
      </c>
      <c r="M1641" s="176">
        <f>IF(ISBLANK(INDEX('Policy Characteristics'!G:G,MATCH($C1641,'Policy Characteristics'!$C:$C,0))),"",INDEX('Policy Characteristics'!G:G,MATCH($C1641,'Policy Characteristics'!$C:$C,0)))</f>
        <v>1</v>
      </c>
      <c r="N1641" s="176">
        <f>IF(ISBLANK(INDEX('Policy Characteristics'!H:H,MATCH($C1641,'Policy Characteristics'!$C:$C,0))),"",INDEX('Policy Characteristics'!H:H,MATCH($C1641,'Policy Characteristics'!$C:$C,0)))</f>
        <v>0.01</v>
      </c>
      <c r="O1641" s="176" t="str">
        <f>IF(ISBLANK(INDEX('Policy Characteristics'!I:I,MATCH($C1641,'Policy Characteristics'!$C:$C,0))),"",INDEX('Policy Characteristics'!I:I,MATCH($C1641,'Policy Characteristics'!$C:$C,0)))</f>
        <v>% of price deregulated</v>
      </c>
      <c r="P1641" s="176" t="str">
        <f>IF(ISBLANK(INDEX('Policy Characteristics'!J:J,MATCH($C1641,'Policy Characteristics'!$C:$C,0))),"",INDEX('Policy Characteristics'!J:J,MATCH($C1641,'Policy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1" s="176" t="str">
        <f>IF(ISBLANK(INDEX('Policy Characteristics'!K:K,MATCH($C1641,'Policy Characteristics'!$C:$C,0))),"",INDEX('Policy Characteristics'!K:K,MATCH($C1641,'Policy Characteristics'!$C:$C,0)))</f>
        <v>fuels.html#fuel-price-deregulation</v>
      </c>
      <c r="R1641" s="176" t="str">
        <f>IF(ISBLANK(INDEX('Policy Characteristics'!L:L,MATCH($C1641,'Policy Characteristics'!$C:$C,0))),"",INDEX('Policy Characteristics'!L:L,MATCH($C1641,'Policy Characteristics'!$C:$C,0)))</f>
        <v/>
      </c>
    </row>
    <row r="1642" spans="1:18" s="2" customFormat="1" x14ac:dyDescent="0.25">
      <c r="A1642" s="176" t="str">
        <f>IF(ISBLANK(INDEX('Policy Characteristics'!A:A,MATCH($C1642,'Policy Characteristics'!$C:$C,0))),"",INDEX('Policy Characteristics'!A:A,MATCH($C1642,'Policy Characteristics'!$C:$C,0)))</f>
        <v>Cross-Sector</v>
      </c>
      <c r="B1642" s="184" t="str">
        <f>IF(ISBLANK(INDEX('Policy Characteristics'!B:B,MATCH($C1642,'Policy Characteristics'!$C:$C,0))),"",INDEX('Policy Characteristics'!B:B,MATCH($C1642,'Policy Characteristics'!$C:$C,0)))</f>
        <v>Fuel Price Deregulation</v>
      </c>
      <c r="C1642" s="176" t="str">
        <f t="shared" si="65"/>
        <v>Fuel Price Deregulation</v>
      </c>
      <c r="D1642" s="6" t="s">
        <v>47</v>
      </c>
      <c r="E1642" s="47"/>
      <c r="F1642" s="6" t="s">
        <v>87</v>
      </c>
      <c r="G1642" s="6"/>
      <c r="H1642" s="44">
        <v>725</v>
      </c>
      <c r="I1642" s="198" t="s">
        <v>44</v>
      </c>
      <c r="J1642" s="177" t="str">
        <f>IF(ISBLANK(INDEX('Policy Characteristics'!D:D,MATCH($C1642,'Policy Characteristics'!$C:$C,0))),"",INDEX('Policy Characteristics'!D:D,MATCH($C1642,'Policy Characteristics'!$C:$C,0)))</f>
        <v>Fuel Price Deregulation</v>
      </c>
      <c r="K1642" s="176" t="str">
        <f>IF(ISBLANK(INDEX('Policy Characteristics'!E:E,MATCH($C1642,'Policy Characteristics'!$C:$C,0))),"",INDEX('Policy Characteristics'!E:E,MATCH($C1642,'Policy Characteristics'!$C:$C,0)))</f>
        <v>cross fuel price deregulation</v>
      </c>
      <c r="L1642" s="176">
        <f>IF(ISBLANK(INDEX('Policy Characteristics'!F:F,MATCH($C1642,'Policy Characteristics'!$C:$C,0))),"",INDEX('Policy Characteristics'!F:F,MATCH($C1642,'Policy Characteristics'!$C:$C,0)))</f>
        <v>0</v>
      </c>
      <c r="M1642" s="176">
        <f>IF(ISBLANK(INDEX('Policy Characteristics'!G:G,MATCH($C1642,'Policy Characteristics'!$C:$C,0))),"",INDEX('Policy Characteristics'!G:G,MATCH($C1642,'Policy Characteristics'!$C:$C,0)))</f>
        <v>1</v>
      </c>
      <c r="N1642" s="176">
        <f>IF(ISBLANK(INDEX('Policy Characteristics'!H:H,MATCH($C1642,'Policy Characteristics'!$C:$C,0))),"",INDEX('Policy Characteristics'!H:H,MATCH($C1642,'Policy Characteristics'!$C:$C,0)))</f>
        <v>0.01</v>
      </c>
      <c r="O1642" s="176" t="str">
        <f>IF(ISBLANK(INDEX('Policy Characteristics'!I:I,MATCH($C1642,'Policy Characteristics'!$C:$C,0))),"",INDEX('Policy Characteristics'!I:I,MATCH($C1642,'Policy Characteristics'!$C:$C,0)))</f>
        <v>% of price deregulated</v>
      </c>
      <c r="P1642" s="176" t="str">
        <f>IF(ISBLANK(INDEX('Policy Characteristics'!J:J,MATCH($C1642,'Policy Characteristics'!$C:$C,0))),"",INDEX('Policy Characteristics'!J:J,MATCH($C1642,'Policy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2" s="176" t="str">
        <f>IF(ISBLANK(INDEX('Policy Characteristics'!K:K,MATCH($C1642,'Policy Characteristics'!$C:$C,0))),"",INDEX('Policy Characteristics'!K:K,MATCH($C1642,'Policy Characteristics'!$C:$C,0)))</f>
        <v>fuels.html#fuel-price-deregulation</v>
      </c>
      <c r="R1642" s="176" t="str">
        <f>IF(ISBLANK(INDEX('Policy Characteristics'!L:L,MATCH($C1642,'Policy Characteristics'!$C:$C,0))),"",INDEX('Policy Characteristics'!L:L,MATCH($C1642,'Policy Characteristics'!$C:$C,0)))</f>
        <v/>
      </c>
    </row>
    <row r="1643" spans="1:18" s="2" customFormat="1" x14ac:dyDescent="0.25">
      <c r="A1643" s="176" t="str">
        <f>IF(ISBLANK(INDEX('Policy Characteristics'!A:A,MATCH($C1643,'Policy Characteristics'!$C:$C,0))),"",INDEX('Policy Characteristics'!A:A,MATCH($C1643,'Policy Characteristics'!$C:$C,0)))</f>
        <v>Cross-Sector</v>
      </c>
      <c r="B1643" s="184" t="str">
        <f>IF(ISBLANK(INDEX('Policy Characteristics'!B:B,MATCH($C1643,'Policy Characteristics'!$C:$C,0))),"",INDEX('Policy Characteristics'!B:B,MATCH($C1643,'Policy Characteristics'!$C:$C,0)))</f>
        <v>Fuel Price Deregulation</v>
      </c>
      <c r="C1643" s="176" t="str">
        <f t="shared" si="65"/>
        <v>Fuel Price Deregulation</v>
      </c>
      <c r="D1643" s="6" t="s">
        <v>51</v>
      </c>
      <c r="E1643" s="47"/>
      <c r="F1643" s="6" t="s">
        <v>91</v>
      </c>
      <c r="G1643" s="6"/>
      <c r="H1643" s="44">
        <v>726</v>
      </c>
      <c r="I1643" s="198" t="s">
        <v>44</v>
      </c>
      <c r="J1643" s="177" t="str">
        <f>IF(ISBLANK(INDEX('Policy Characteristics'!D:D,MATCH($C1643,'Policy Characteristics'!$C:$C,0))),"",INDEX('Policy Characteristics'!D:D,MATCH($C1643,'Policy Characteristics'!$C:$C,0)))</f>
        <v>Fuel Price Deregulation</v>
      </c>
      <c r="K1643" s="176" t="str">
        <f>IF(ISBLANK(INDEX('Policy Characteristics'!E:E,MATCH($C1643,'Policy Characteristics'!$C:$C,0))),"",INDEX('Policy Characteristics'!E:E,MATCH($C1643,'Policy Characteristics'!$C:$C,0)))</f>
        <v>cross fuel price deregulation</v>
      </c>
      <c r="L1643" s="176">
        <f>IF(ISBLANK(INDEX('Policy Characteristics'!F:F,MATCH($C1643,'Policy Characteristics'!$C:$C,0))),"",INDEX('Policy Characteristics'!F:F,MATCH($C1643,'Policy Characteristics'!$C:$C,0)))</f>
        <v>0</v>
      </c>
      <c r="M1643" s="176">
        <f>IF(ISBLANK(INDEX('Policy Characteristics'!G:G,MATCH($C1643,'Policy Characteristics'!$C:$C,0))),"",INDEX('Policy Characteristics'!G:G,MATCH($C1643,'Policy Characteristics'!$C:$C,0)))</f>
        <v>1</v>
      </c>
      <c r="N1643" s="176">
        <f>IF(ISBLANK(INDEX('Policy Characteristics'!H:H,MATCH($C1643,'Policy Characteristics'!$C:$C,0))),"",INDEX('Policy Characteristics'!H:H,MATCH($C1643,'Policy Characteristics'!$C:$C,0)))</f>
        <v>0.01</v>
      </c>
      <c r="O1643" s="176" t="str">
        <f>IF(ISBLANK(INDEX('Policy Characteristics'!I:I,MATCH($C1643,'Policy Characteristics'!$C:$C,0))),"",INDEX('Policy Characteristics'!I:I,MATCH($C1643,'Policy Characteristics'!$C:$C,0)))</f>
        <v>% of price deregulated</v>
      </c>
      <c r="P1643" s="176" t="str">
        <f>IF(ISBLANK(INDEX('Policy Characteristics'!J:J,MATCH($C1643,'Policy Characteristics'!$C:$C,0))),"",INDEX('Policy Characteristics'!J:J,MATCH($C1643,'Policy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3" s="176" t="str">
        <f>IF(ISBLANK(INDEX('Policy Characteristics'!K:K,MATCH($C1643,'Policy Characteristics'!$C:$C,0))),"",INDEX('Policy Characteristics'!K:K,MATCH($C1643,'Policy Characteristics'!$C:$C,0)))</f>
        <v>fuels.html#fuel-price-deregulation</v>
      </c>
      <c r="R1643" s="176" t="str">
        <f>IF(ISBLANK(INDEX('Policy Characteristics'!L:L,MATCH($C1643,'Policy Characteristics'!$C:$C,0))),"",INDEX('Policy Characteristics'!L:L,MATCH($C1643,'Policy Characteristics'!$C:$C,0)))</f>
        <v/>
      </c>
    </row>
    <row r="1644" spans="1:18" s="2" customFormat="1" x14ac:dyDescent="0.25">
      <c r="A1644" s="176" t="str">
        <f>IF(ISBLANK(INDEX('Policy Characteristics'!A:A,MATCH($C1644,'Policy Characteristics'!$C:$C,0))),"",INDEX('Policy Characteristics'!A:A,MATCH($C1644,'Policy Characteristics'!$C:$C,0)))</f>
        <v>Cross-Sector</v>
      </c>
      <c r="B1644" s="184" t="str">
        <f>IF(ISBLANK(INDEX('Policy Characteristics'!B:B,MATCH($C1644,'Policy Characteristics'!$C:$C,0))),"",INDEX('Policy Characteristics'!B:B,MATCH($C1644,'Policy Characteristics'!$C:$C,0)))</f>
        <v>Fuel Price Deregulation</v>
      </c>
      <c r="C1644" s="176" t="str">
        <f t="shared" si="65"/>
        <v>Fuel Price Deregulation</v>
      </c>
      <c r="D1644" s="6" t="s">
        <v>53</v>
      </c>
      <c r="E1644" s="47"/>
      <c r="F1644" s="6" t="s">
        <v>94</v>
      </c>
      <c r="G1644" s="6"/>
      <c r="H1644" s="44">
        <v>727</v>
      </c>
      <c r="I1644" s="198" t="s">
        <v>44</v>
      </c>
      <c r="J1644" s="177" t="str">
        <f>IF(ISBLANK(INDEX('Policy Characteristics'!D:D,MATCH($C1644,'Policy Characteristics'!$C:$C,0))),"",INDEX('Policy Characteristics'!D:D,MATCH($C1644,'Policy Characteristics'!$C:$C,0)))</f>
        <v>Fuel Price Deregulation</v>
      </c>
      <c r="K1644" s="176" t="str">
        <f>IF(ISBLANK(INDEX('Policy Characteristics'!E:E,MATCH($C1644,'Policy Characteristics'!$C:$C,0))),"",INDEX('Policy Characteristics'!E:E,MATCH($C1644,'Policy Characteristics'!$C:$C,0)))</f>
        <v>cross fuel price deregulation</v>
      </c>
      <c r="L1644" s="176">
        <f>IF(ISBLANK(INDEX('Policy Characteristics'!F:F,MATCH($C1644,'Policy Characteristics'!$C:$C,0))),"",INDEX('Policy Characteristics'!F:F,MATCH($C1644,'Policy Characteristics'!$C:$C,0)))</f>
        <v>0</v>
      </c>
      <c r="M1644" s="176">
        <f>IF(ISBLANK(INDEX('Policy Characteristics'!G:G,MATCH($C1644,'Policy Characteristics'!$C:$C,0))),"",INDEX('Policy Characteristics'!G:G,MATCH($C1644,'Policy Characteristics'!$C:$C,0)))</f>
        <v>1</v>
      </c>
      <c r="N1644" s="176">
        <f>IF(ISBLANK(INDEX('Policy Characteristics'!H:H,MATCH($C1644,'Policy Characteristics'!$C:$C,0))),"",INDEX('Policy Characteristics'!H:H,MATCH($C1644,'Policy Characteristics'!$C:$C,0)))</f>
        <v>0.01</v>
      </c>
      <c r="O1644" s="176" t="str">
        <f>IF(ISBLANK(INDEX('Policy Characteristics'!I:I,MATCH($C1644,'Policy Characteristics'!$C:$C,0))),"",INDEX('Policy Characteristics'!I:I,MATCH($C1644,'Policy Characteristics'!$C:$C,0)))</f>
        <v>% of price deregulated</v>
      </c>
      <c r="P1644" s="176" t="str">
        <f>IF(ISBLANK(INDEX('Policy Characteristics'!J:J,MATCH($C1644,'Policy Characteristics'!$C:$C,0))),"",INDEX('Policy Characteristics'!J:J,MATCH($C1644,'Policy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4" s="176" t="str">
        <f>IF(ISBLANK(INDEX('Policy Characteristics'!K:K,MATCH($C1644,'Policy Characteristics'!$C:$C,0))),"",INDEX('Policy Characteristics'!K:K,MATCH($C1644,'Policy Characteristics'!$C:$C,0)))</f>
        <v>fuels.html#fuel-price-deregulation</v>
      </c>
      <c r="R1644" s="176" t="str">
        <f>IF(ISBLANK(INDEX('Policy Characteristics'!L:L,MATCH($C1644,'Policy Characteristics'!$C:$C,0))),"",INDEX('Policy Characteristics'!L:L,MATCH($C1644,'Policy Characteristics'!$C:$C,0)))</f>
        <v/>
      </c>
    </row>
    <row r="1645" spans="1:18" s="2" customFormat="1" x14ac:dyDescent="0.25">
      <c r="A1645" s="176" t="str">
        <f>IF(ISBLANK(INDEX('Policy Characteristics'!A:A,MATCH($C1645,'Policy Characteristics'!$C:$C,0))),"",INDEX('Policy Characteristics'!A:A,MATCH($C1645,'Policy Characteristics'!$C:$C,0)))</f>
        <v>Cross-Sector</v>
      </c>
      <c r="B1645" s="184" t="str">
        <f>IF(ISBLANK(INDEX('Policy Characteristics'!B:B,MATCH($C1645,'Policy Characteristics'!$C:$C,0))),"",INDEX('Policy Characteristics'!B:B,MATCH($C1645,'Policy Characteristics'!$C:$C,0)))</f>
        <v>Fuel Price Deregulation</v>
      </c>
      <c r="C1645" s="176" t="str">
        <f t="shared" si="65"/>
        <v>Fuel Price Deregulation</v>
      </c>
      <c r="D1645" s="6" t="s">
        <v>54</v>
      </c>
      <c r="E1645" s="47"/>
      <c r="F1645" s="6" t="s">
        <v>95</v>
      </c>
      <c r="G1645" s="6"/>
      <c r="H1645" s="44">
        <v>728</v>
      </c>
      <c r="I1645" s="198" t="s">
        <v>44</v>
      </c>
      <c r="J1645" s="177" t="str">
        <f>IF(ISBLANK(INDEX('Policy Characteristics'!D:D,MATCH($C1645,'Policy Characteristics'!$C:$C,0))),"",INDEX('Policy Characteristics'!D:D,MATCH($C1645,'Policy Characteristics'!$C:$C,0)))</f>
        <v>Fuel Price Deregulation</v>
      </c>
      <c r="K1645" s="176" t="str">
        <f>IF(ISBLANK(INDEX('Policy Characteristics'!E:E,MATCH($C1645,'Policy Characteristics'!$C:$C,0))),"",INDEX('Policy Characteristics'!E:E,MATCH($C1645,'Policy Characteristics'!$C:$C,0)))</f>
        <v>cross fuel price deregulation</v>
      </c>
      <c r="L1645" s="176">
        <f>IF(ISBLANK(INDEX('Policy Characteristics'!F:F,MATCH($C1645,'Policy Characteristics'!$C:$C,0))),"",INDEX('Policy Characteristics'!F:F,MATCH($C1645,'Policy Characteristics'!$C:$C,0)))</f>
        <v>0</v>
      </c>
      <c r="M1645" s="176">
        <f>IF(ISBLANK(INDEX('Policy Characteristics'!G:G,MATCH($C1645,'Policy Characteristics'!$C:$C,0))),"",INDEX('Policy Characteristics'!G:G,MATCH($C1645,'Policy Characteristics'!$C:$C,0)))</f>
        <v>1</v>
      </c>
      <c r="N1645" s="176">
        <f>IF(ISBLANK(INDEX('Policy Characteristics'!H:H,MATCH($C1645,'Policy Characteristics'!$C:$C,0))),"",INDEX('Policy Characteristics'!H:H,MATCH($C1645,'Policy Characteristics'!$C:$C,0)))</f>
        <v>0.01</v>
      </c>
      <c r="O1645" s="176" t="str">
        <f>IF(ISBLANK(INDEX('Policy Characteristics'!I:I,MATCH($C1645,'Policy Characteristics'!$C:$C,0))),"",INDEX('Policy Characteristics'!I:I,MATCH($C1645,'Policy Characteristics'!$C:$C,0)))</f>
        <v>% of price deregulated</v>
      </c>
      <c r="P1645" s="176" t="str">
        <f>IF(ISBLANK(INDEX('Policy Characteristics'!J:J,MATCH($C1645,'Policy Characteristics'!$C:$C,0))),"",INDEX('Policy Characteristics'!J:J,MATCH($C1645,'Policy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5" s="176" t="str">
        <f>IF(ISBLANK(INDEX('Policy Characteristics'!K:K,MATCH($C1645,'Policy Characteristics'!$C:$C,0))),"",INDEX('Policy Characteristics'!K:K,MATCH($C1645,'Policy Characteristics'!$C:$C,0)))</f>
        <v>fuels.html#fuel-price-deregulation</v>
      </c>
      <c r="R1645" s="176" t="str">
        <f>IF(ISBLANK(INDEX('Policy Characteristics'!L:L,MATCH($C1645,'Policy Characteristics'!$C:$C,0))),"",INDEX('Policy Characteristics'!L:L,MATCH($C1645,'Policy Characteristics'!$C:$C,0)))</f>
        <v/>
      </c>
    </row>
    <row r="1646" spans="1:18" s="2" customFormat="1" x14ac:dyDescent="0.25">
      <c r="A1646" s="176" t="str">
        <f>IF(ISBLANK(INDEX('Policy Characteristics'!A:A,MATCH($C1646,'Policy Characteristics'!$C:$C,0))),"",INDEX('Policy Characteristics'!A:A,MATCH($C1646,'Policy Characteristics'!$C:$C,0)))</f>
        <v>Cross-Sector</v>
      </c>
      <c r="B1646" s="184" t="str">
        <f>IF(ISBLANK(INDEX('Policy Characteristics'!B:B,MATCH($C1646,'Policy Characteristics'!$C:$C,0))),"",INDEX('Policy Characteristics'!B:B,MATCH($C1646,'Policy Characteristics'!$C:$C,0)))</f>
        <v>Fuel Price Deregulation</v>
      </c>
      <c r="C1646" s="176" t="str">
        <f t="shared" si="65"/>
        <v>Fuel Price Deregulation</v>
      </c>
      <c r="D1646" s="6" t="s">
        <v>55</v>
      </c>
      <c r="E1646" s="47"/>
      <c r="F1646" s="6" t="s">
        <v>96</v>
      </c>
      <c r="G1646" s="6"/>
      <c r="H1646" s="44">
        <v>729</v>
      </c>
      <c r="I1646" s="198" t="s">
        <v>44</v>
      </c>
      <c r="J1646" s="177" t="str">
        <f>IF(ISBLANK(INDEX('Policy Characteristics'!D:D,MATCH($C1646,'Policy Characteristics'!$C:$C,0))),"",INDEX('Policy Characteristics'!D:D,MATCH($C1646,'Policy Characteristics'!$C:$C,0)))</f>
        <v>Fuel Price Deregulation</v>
      </c>
      <c r="K1646" s="176" t="str">
        <f>IF(ISBLANK(INDEX('Policy Characteristics'!E:E,MATCH($C1646,'Policy Characteristics'!$C:$C,0))),"",INDEX('Policy Characteristics'!E:E,MATCH($C1646,'Policy Characteristics'!$C:$C,0)))</f>
        <v>cross fuel price deregulation</v>
      </c>
      <c r="L1646" s="176">
        <f>IF(ISBLANK(INDEX('Policy Characteristics'!F:F,MATCH($C1646,'Policy Characteristics'!$C:$C,0))),"",INDEX('Policy Characteristics'!F:F,MATCH($C1646,'Policy Characteristics'!$C:$C,0)))</f>
        <v>0</v>
      </c>
      <c r="M1646" s="176">
        <f>IF(ISBLANK(INDEX('Policy Characteristics'!G:G,MATCH($C1646,'Policy Characteristics'!$C:$C,0))),"",INDEX('Policy Characteristics'!G:G,MATCH($C1646,'Policy Characteristics'!$C:$C,0)))</f>
        <v>1</v>
      </c>
      <c r="N1646" s="176">
        <f>IF(ISBLANK(INDEX('Policy Characteristics'!H:H,MATCH($C1646,'Policy Characteristics'!$C:$C,0))),"",INDEX('Policy Characteristics'!H:H,MATCH($C1646,'Policy Characteristics'!$C:$C,0)))</f>
        <v>0.01</v>
      </c>
      <c r="O1646" s="176" t="str">
        <f>IF(ISBLANK(INDEX('Policy Characteristics'!I:I,MATCH($C1646,'Policy Characteristics'!$C:$C,0))),"",INDEX('Policy Characteristics'!I:I,MATCH($C1646,'Policy Characteristics'!$C:$C,0)))</f>
        <v>% of price deregulated</v>
      </c>
      <c r="P1646" s="176" t="str">
        <f>IF(ISBLANK(INDEX('Policy Characteristics'!J:J,MATCH($C1646,'Policy Characteristics'!$C:$C,0))),"",INDEX('Policy Characteristics'!J:J,MATCH($C1646,'Policy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6" s="176" t="str">
        <f>IF(ISBLANK(INDEX('Policy Characteristics'!K:K,MATCH($C1646,'Policy Characteristics'!$C:$C,0))),"",INDEX('Policy Characteristics'!K:K,MATCH($C1646,'Policy Characteristics'!$C:$C,0)))</f>
        <v>fuels.html#fuel-price-deregulation</v>
      </c>
      <c r="R1646" s="176" t="str">
        <f>IF(ISBLANK(INDEX('Policy Characteristics'!L:L,MATCH($C1646,'Policy Characteristics'!$C:$C,0))),"",INDEX('Policy Characteristics'!L:L,MATCH($C1646,'Policy Characteristics'!$C:$C,0)))</f>
        <v/>
      </c>
    </row>
    <row r="1647" spans="1:18" s="2" customFormat="1" x14ac:dyDescent="0.25">
      <c r="A1647" s="176" t="str">
        <f>IF(ISBLANK(INDEX('Policy Characteristics'!A:A,MATCH($C1647,'Policy Characteristics'!$C:$C,0))),"",INDEX('Policy Characteristics'!A:A,MATCH($C1647,'Policy Characteristics'!$C:$C,0)))</f>
        <v>Cross-Sector</v>
      </c>
      <c r="B1647" s="184" t="str">
        <f>IF(ISBLANK(INDEX('Policy Characteristics'!B:B,MATCH($C1647,'Policy Characteristics'!$C:$C,0))),"",INDEX('Policy Characteristics'!B:B,MATCH($C1647,'Policy Characteristics'!$C:$C,0)))</f>
        <v>Fuel Price Deregulation</v>
      </c>
      <c r="C1647" s="176" t="str">
        <f t="shared" si="65"/>
        <v>Fuel Price Deregulation</v>
      </c>
      <c r="D1647" s="6" t="s">
        <v>56</v>
      </c>
      <c r="E1647" s="47"/>
      <c r="F1647" s="6" t="s">
        <v>97</v>
      </c>
      <c r="G1647" s="6"/>
      <c r="H1647" s="44">
        <v>730</v>
      </c>
      <c r="I1647" s="198" t="s">
        <v>44</v>
      </c>
      <c r="J1647" s="177" t="str">
        <f>IF(ISBLANK(INDEX('Policy Characteristics'!D:D,MATCH($C1647,'Policy Characteristics'!$C:$C,0))),"",INDEX('Policy Characteristics'!D:D,MATCH($C1647,'Policy Characteristics'!$C:$C,0)))</f>
        <v>Fuel Price Deregulation</v>
      </c>
      <c r="K1647" s="176" t="str">
        <f>IF(ISBLANK(INDEX('Policy Characteristics'!E:E,MATCH($C1647,'Policy Characteristics'!$C:$C,0))),"",INDEX('Policy Characteristics'!E:E,MATCH($C1647,'Policy Characteristics'!$C:$C,0)))</f>
        <v>cross fuel price deregulation</v>
      </c>
      <c r="L1647" s="176">
        <f>IF(ISBLANK(INDEX('Policy Characteristics'!F:F,MATCH($C1647,'Policy Characteristics'!$C:$C,0))),"",INDEX('Policy Characteristics'!F:F,MATCH($C1647,'Policy Characteristics'!$C:$C,0)))</f>
        <v>0</v>
      </c>
      <c r="M1647" s="176">
        <f>IF(ISBLANK(INDEX('Policy Characteristics'!G:G,MATCH($C1647,'Policy Characteristics'!$C:$C,0))),"",INDEX('Policy Characteristics'!G:G,MATCH($C1647,'Policy Characteristics'!$C:$C,0)))</f>
        <v>1</v>
      </c>
      <c r="N1647" s="176">
        <f>IF(ISBLANK(INDEX('Policy Characteristics'!H:H,MATCH($C1647,'Policy Characteristics'!$C:$C,0))),"",INDEX('Policy Characteristics'!H:H,MATCH($C1647,'Policy Characteristics'!$C:$C,0)))</f>
        <v>0.01</v>
      </c>
      <c r="O1647" s="176" t="str">
        <f>IF(ISBLANK(INDEX('Policy Characteristics'!I:I,MATCH($C1647,'Policy Characteristics'!$C:$C,0))),"",INDEX('Policy Characteristics'!I:I,MATCH($C1647,'Policy Characteristics'!$C:$C,0)))</f>
        <v>% of price deregulated</v>
      </c>
      <c r="P1647" s="176" t="str">
        <f>IF(ISBLANK(INDEX('Policy Characteristics'!J:J,MATCH($C1647,'Policy Characteristics'!$C:$C,0))),"",INDEX('Policy Characteristics'!J:J,MATCH($C1647,'Policy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7" s="176" t="str">
        <f>IF(ISBLANK(INDEX('Policy Characteristics'!K:K,MATCH($C1647,'Policy Characteristics'!$C:$C,0))),"",INDEX('Policy Characteristics'!K:K,MATCH($C1647,'Policy Characteristics'!$C:$C,0)))</f>
        <v>fuels.html#fuel-price-deregulation</v>
      </c>
      <c r="R1647" s="176" t="str">
        <f>IF(ISBLANK(INDEX('Policy Characteristics'!L:L,MATCH($C1647,'Policy Characteristics'!$C:$C,0))),"",INDEX('Policy Characteristics'!L:L,MATCH($C1647,'Policy Characteristics'!$C:$C,0)))</f>
        <v/>
      </c>
    </row>
    <row r="1648" spans="1:18" s="2" customFormat="1" x14ac:dyDescent="0.25">
      <c r="A1648" s="176" t="str">
        <f>IF(ISBLANK(INDEX('Policy Characteristics'!A:A,MATCH($C1648,'Policy Characteristics'!$C:$C,0))),"",INDEX('Policy Characteristics'!A:A,MATCH($C1648,'Policy Characteristics'!$C:$C,0)))</f>
        <v>Cross-Sector</v>
      </c>
      <c r="B1648" s="184" t="str">
        <f>IF(ISBLANK(INDEX('Policy Characteristics'!B:B,MATCH($C1648,'Policy Characteristics'!$C:$C,0))),"",INDEX('Policy Characteristics'!B:B,MATCH($C1648,'Policy Characteristics'!$C:$C,0)))</f>
        <v>Fuel Price Deregulation</v>
      </c>
      <c r="C1648" s="176" t="str">
        <f t="shared" si="65"/>
        <v>Fuel Price Deregulation</v>
      </c>
      <c r="D1648" s="6" t="s">
        <v>1352</v>
      </c>
      <c r="E1648" s="47"/>
      <c r="F1648" s="6" t="s">
        <v>1353</v>
      </c>
      <c r="G1648" s="6"/>
      <c r="H1648" s="44">
        <v>731</v>
      </c>
      <c r="I1648" s="198" t="s">
        <v>44</v>
      </c>
      <c r="J1648" s="177" t="str">
        <f>IF(ISBLANK(INDEX('Policy Characteristics'!D:D,MATCH($C1648,'Policy Characteristics'!$C:$C,0))),"",INDEX('Policy Characteristics'!D:D,MATCH($C1648,'Policy Characteristics'!$C:$C,0)))</f>
        <v>Fuel Price Deregulation</v>
      </c>
      <c r="K1648" s="176" t="str">
        <f>IF(ISBLANK(INDEX('Policy Characteristics'!E:E,MATCH($C1648,'Policy Characteristics'!$C:$C,0))),"",INDEX('Policy Characteristics'!E:E,MATCH($C1648,'Policy Characteristics'!$C:$C,0)))</f>
        <v>cross fuel price deregulation</v>
      </c>
      <c r="L1648" s="176">
        <f>IF(ISBLANK(INDEX('Policy Characteristics'!F:F,MATCH($C1648,'Policy Characteristics'!$C:$C,0))),"",INDEX('Policy Characteristics'!F:F,MATCH($C1648,'Policy Characteristics'!$C:$C,0)))</f>
        <v>0</v>
      </c>
      <c r="M1648" s="176">
        <f>IF(ISBLANK(INDEX('Policy Characteristics'!G:G,MATCH($C1648,'Policy Characteristics'!$C:$C,0))),"",INDEX('Policy Characteristics'!G:G,MATCH($C1648,'Policy Characteristics'!$C:$C,0)))</f>
        <v>1</v>
      </c>
      <c r="N1648" s="176">
        <f>IF(ISBLANK(INDEX('Policy Characteristics'!H:H,MATCH($C1648,'Policy Characteristics'!$C:$C,0))),"",INDEX('Policy Characteristics'!H:H,MATCH($C1648,'Policy Characteristics'!$C:$C,0)))</f>
        <v>0.01</v>
      </c>
      <c r="O1648" s="176" t="str">
        <f>IF(ISBLANK(INDEX('Policy Characteristics'!I:I,MATCH($C1648,'Policy Characteristics'!$C:$C,0))),"",INDEX('Policy Characteristics'!I:I,MATCH($C1648,'Policy Characteristics'!$C:$C,0)))</f>
        <v>% of price deregulated</v>
      </c>
      <c r="P1648" s="176" t="str">
        <f>IF(ISBLANK(INDEX('Policy Characteristics'!J:J,MATCH($C1648,'Policy Characteristics'!$C:$C,0))),"",INDEX('Policy Characteristics'!J:J,MATCH($C1648,'Policy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8" s="176" t="str">
        <f>IF(ISBLANK(INDEX('Policy Characteristics'!K:K,MATCH($C1648,'Policy Characteristics'!$C:$C,0))),"",INDEX('Policy Characteristics'!K:K,MATCH($C1648,'Policy Characteristics'!$C:$C,0)))</f>
        <v>fuels.html#fuel-price-deregulation</v>
      </c>
      <c r="R1648" s="176" t="str">
        <f>IF(ISBLANK(INDEX('Policy Characteristics'!L:L,MATCH($C1648,'Policy Characteristics'!$C:$C,0))),"",INDEX('Policy Characteristics'!L:L,MATCH($C1648,'Policy Characteristics'!$C:$C,0)))</f>
        <v/>
      </c>
    </row>
    <row r="1649" spans="1:18" s="2" customFormat="1" x14ac:dyDescent="0.25">
      <c r="A1649" s="176" t="str">
        <f>IF(ISBLANK(INDEX('Policy Characteristics'!A:A,MATCH($C1649,'Policy Characteristics'!$C:$C,0))),"",INDEX('Policy Characteristics'!A:A,MATCH($C1649,'Policy Characteristics'!$C:$C,0)))</f>
        <v>Cross-Sector</v>
      </c>
      <c r="B1649" s="184" t="str">
        <f>IF(ISBLANK(INDEX('Policy Characteristics'!B:B,MATCH($C1649,'Policy Characteristics'!$C:$C,0))),"",INDEX('Policy Characteristics'!B:B,MATCH($C1649,'Policy Characteristics'!$C:$C,0)))</f>
        <v>Fuel Price Deregulation</v>
      </c>
      <c r="C1649" s="176" t="str">
        <f t="shared" si="65"/>
        <v>Fuel Price Deregulation</v>
      </c>
      <c r="D1649" s="6" t="s">
        <v>434</v>
      </c>
      <c r="E1649" s="47"/>
      <c r="F1649" s="6" t="s">
        <v>435</v>
      </c>
      <c r="G1649" s="6"/>
      <c r="H1649" s="44">
        <v>732</v>
      </c>
      <c r="I1649" s="198" t="s">
        <v>44</v>
      </c>
      <c r="J1649" s="177" t="str">
        <f>IF(ISBLANK(INDEX('Policy Characteristics'!D:D,MATCH($C1649,'Policy Characteristics'!$C:$C,0))),"",INDEX('Policy Characteristics'!D:D,MATCH($C1649,'Policy Characteristics'!$C:$C,0)))</f>
        <v>Fuel Price Deregulation</v>
      </c>
      <c r="K1649" s="176" t="str">
        <f>IF(ISBLANK(INDEX('Policy Characteristics'!E:E,MATCH($C1649,'Policy Characteristics'!$C:$C,0))),"",INDEX('Policy Characteristics'!E:E,MATCH($C1649,'Policy Characteristics'!$C:$C,0)))</f>
        <v>cross fuel price deregulation</v>
      </c>
      <c r="L1649" s="176">
        <f>IF(ISBLANK(INDEX('Policy Characteristics'!F:F,MATCH($C1649,'Policy Characteristics'!$C:$C,0))),"",INDEX('Policy Characteristics'!F:F,MATCH($C1649,'Policy Characteristics'!$C:$C,0)))</f>
        <v>0</v>
      </c>
      <c r="M1649" s="176">
        <f>IF(ISBLANK(INDEX('Policy Characteristics'!G:G,MATCH($C1649,'Policy Characteristics'!$C:$C,0))),"",INDEX('Policy Characteristics'!G:G,MATCH($C1649,'Policy Characteristics'!$C:$C,0)))</f>
        <v>1</v>
      </c>
      <c r="N1649" s="176">
        <f>IF(ISBLANK(INDEX('Policy Characteristics'!H:H,MATCH($C1649,'Policy Characteristics'!$C:$C,0))),"",INDEX('Policy Characteristics'!H:H,MATCH($C1649,'Policy Characteristics'!$C:$C,0)))</f>
        <v>0.01</v>
      </c>
      <c r="O1649" s="176" t="str">
        <f>IF(ISBLANK(INDEX('Policy Characteristics'!I:I,MATCH($C1649,'Policy Characteristics'!$C:$C,0))),"",INDEX('Policy Characteristics'!I:I,MATCH($C1649,'Policy Characteristics'!$C:$C,0)))</f>
        <v>% of price deregulated</v>
      </c>
      <c r="P1649" s="176" t="str">
        <f>IF(ISBLANK(INDEX('Policy Characteristics'!J:J,MATCH($C1649,'Policy Characteristics'!$C:$C,0))),"",INDEX('Policy Characteristics'!J:J,MATCH($C1649,'Policy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9" s="176" t="str">
        <f>IF(ISBLANK(INDEX('Policy Characteristics'!K:K,MATCH($C1649,'Policy Characteristics'!$C:$C,0))),"",INDEX('Policy Characteristics'!K:K,MATCH($C1649,'Policy Characteristics'!$C:$C,0)))</f>
        <v>fuels.html#fuel-price-deregulation</v>
      </c>
      <c r="R1649" s="176" t="str">
        <f>IF(ISBLANK(INDEX('Policy Characteristics'!L:L,MATCH($C1649,'Policy Characteristics'!$C:$C,0))),"",INDEX('Policy Characteristics'!L:L,MATCH($C1649,'Policy Characteristics'!$C:$C,0)))</f>
        <v/>
      </c>
    </row>
    <row r="1650" spans="1:18" s="2" customFormat="1" x14ac:dyDescent="0.25">
      <c r="A1650" s="176" t="str">
        <f>IF(ISBLANK(INDEX('Policy Characteristics'!A:A,MATCH($C1650,'Policy Characteristics'!$C:$C,0))),"",INDEX('Policy Characteristics'!A:A,MATCH($C1650,'Policy Characteristics'!$C:$C,0)))</f>
        <v>Cross-Sector</v>
      </c>
      <c r="B1650" s="184" t="str">
        <f>IF(ISBLANK(INDEX('Policy Characteristics'!B:B,MATCH($C1650,'Policy Characteristics'!$C:$C,0))),"",INDEX('Policy Characteristics'!B:B,MATCH($C1650,'Policy Characteristics'!$C:$C,0)))</f>
        <v>Fuel Price Deregulation</v>
      </c>
      <c r="C1650" s="176" t="str">
        <f t="shared" si="65"/>
        <v>Fuel Price Deregulation</v>
      </c>
      <c r="D1650" s="6" t="s">
        <v>1344</v>
      </c>
      <c r="E1650" s="47"/>
      <c r="F1650" s="6" t="s">
        <v>1348</v>
      </c>
      <c r="G1650" s="6"/>
      <c r="H1650" s="44">
        <v>733</v>
      </c>
      <c r="I1650" s="198" t="s">
        <v>44</v>
      </c>
      <c r="J1650" s="177" t="str">
        <f>IF(ISBLANK(INDEX('Policy Characteristics'!D:D,MATCH($C1650,'Policy Characteristics'!$C:$C,0))),"",INDEX('Policy Characteristics'!D:D,MATCH($C1650,'Policy Characteristics'!$C:$C,0)))</f>
        <v>Fuel Price Deregulation</v>
      </c>
      <c r="K1650" s="176" t="str">
        <f>IF(ISBLANK(INDEX('Policy Characteristics'!E:E,MATCH($C1650,'Policy Characteristics'!$C:$C,0))),"",INDEX('Policy Characteristics'!E:E,MATCH($C1650,'Policy Characteristics'!$C:$C,0)))</f>
        <v>cross fuel price deregulation</v>
      </c>
      <c r="L1650" s="176">
        <f>IF(ISBLANK(INDEX('Policy Characteristics'!F:F,MATCH($C1650,'Policy Characteristics'!$C:$C,0))),"",INDEX('Policy Characteristics'!F:F,MATCH($C1650,'Policy Characteristics'!$C:$C,0)))</f>
        <v>0</v>
      </c>
      <c r="M1650" s="176">
        <f>IF(ISBLANK(INDEX('Policy Characteristics'!G:G,MATCH($C1650,'Policy Characteristics'!$C:$C,0))),"",INDEX('Policy Characteristics'!G:G,MATCH($C1650,'Policy Characteristics'!$C:$C,0)))</f>
        <v>1</v>
      </c>
      <c r="N1650" s="176">
        <f>IF(ISBLANK(INDEX('Policy Characteristics'!H:H,MATCH($C1650,'Policy Characteristics'!$C:$C,0))),"",INDEX('Policy Characteristics'!H:H,MATCH($C1650,'Policy Characteristics'!$C:$C,0)))</f>
        <v>0.01</v>
      </c>
      <c r="O1650" s="176" t="str">
        <f>IF(ISBLANK(INDEX('Policy Characteristics'!I:I,MATCH($C1650,'Policy Characteristics'!$C:$C,0))),"",INDEX('Policy Characteristics'!I:I,MATCH($C1650,'Policy Characteristics'!$C:$C,0)))</f>
        <v>% of price deregulated</v>
      </c>
      <c r="P1650" s="176" t="str">
        <f>IF(ISBLANK(INDEX('Policy Characteristics'!J:J,MATCH($C1650,'Policy Characteristics'!$C:$C,0))),"",INDEX('Policy Characteristics'!J:J,MATCH($C1650,'Policy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50" s="176" t="str">
        <f>IF(ISBLANK(INDEX('Policy Characteristics'!K:K,MATCH($C1650,'Policy Characteristics'!$C:$C,0))),"",INDEX('Policy Characteristics'!K:K,MATCH($C1650,'Policy Characteristics'!$C:$C,0)))</f>
        <v>fuels.html#fuel-price-deregulation</v>
      </c>
      <c r="R1650" s="176" t="str">
        <f>IF(ISBLANK(INDEX('Policy Characteristics'!L:L,MATCH($C1650,'Policy Characteristics'!$C:$C,0))),"",INDEX('Policy Characteristics'!L:L,MATCH($C1650,'Policy Characteristics'!$C:$C,0)))</f>
        <v/>
      </c>
    </row>
    <row r="1651" spans="1:18" s="2" customFormat="1" x14ac:dyDescent="0.25">
      <c r="A1651" s="176" t="str">
        <f>IF(ISBLANK(INDEX('Policy Characteristics'!A:A,MATCH($C1651,'Policy Characteristics'!$C:$C,0))),"",INDEX('Policy Characteristics'!A:A,MATCH($C1651,'Policy Characteristics'!$C:$C,0)))</f>
        <v>Cross-Sector</v>
      </c>
      <c r="B1651" s="184" t="str">
        <f>IF(ISBLANK(INDEX('Policy Characteristics'!B:B,MATCH($C1651,'Policy Characteristics'!$C:$C,0))),"",INDEX('Policy Characteristics'!B:B,MATCH($C1651,'Policy Characteristics'!$C:$C,0)))</f>
        <v>Fuel Price Deregulation</v>
      </c>
      <c r="C1651" s="176" t="str">
        <f t="shared" si="65"/>
        <v>Fuel Price Deregulation</v>
      </c>
      <c r="D1651" s="6" t="s">
        <v>1354</v>
      </c>
      <c r="E1651" s="47"/>
      <c r="F1651" s="6" t="s">
        <v>1355</v>
      </c>
      <c r="G1651" s="6"/>
      <c r="H1651" s="44">
        <v>734</v>
      </c>
      <c r="I1651" s="198" t="s">
        <v>44</v>
      </c>
      <c r="J1651" s="177" t="str">
        <f>IF(ISBLANK(INDEX('Policy Characteristics'!D:D,MATCH($C1651,'Policy Characteristics'!$C:$C,0))),"",INDEX('Policy Characteristics'!D:D,MATCH($C1651,'Policy Characteristics'!$C:$C,0)))</f>
        <v>Fuel Price Deregulation</v>
      </c>
      <c r="K1651" s="176" t="str">
        <f>IF(ISBLANK(INDEX('Policy Characteristics'!E:E,MATCH($C1651,'Policy Characteristics'!$C:$C,0))),"",INDEX('Policy Characteristics'!E:E,MATCH($C1651,'Policy Characteristics'!$C:$C,0)))</f>
        <v>cross fuel price deregulation</v>
      </c>
      <c r="L1651" s="176">
        <f>IF(ISBLANK(INDEX('Policy Characteristics'!F:F,MATCH($C1651,'Policy Characteristics'!$C:$C,0))),"",INDEX('Policy Characteristics'!F:F,MATCH($C1651,'Policy Characteristics'!$C:$C,0)))</f>
        <v>0</v>
      </c>
      <c r="M1651" s="176">
        <f>IF(ISBLANK(INDEX('Policy Characteristics'!G:G,MATCH($C1651,'Policy Characteristics'!$C:$C,0))),"",INDEX('Policy Characteristics'!G:G,MATCH($C1651,'Policy Characteristics'!$C:$C,0)))</f>
        <v>1</v>
      </c>
      <c r="N1651" s="176">
        <f>IF(ISBLANK(INDEX('Policy Characteristics'!H:H,MATCH($C1651,'Policy Characteristics'!$C:$C,0))),"",INDEX('Policy Characteristics'!H:H,MATCH($C1651,'Policy Characteristics'!$C:$C,0)))</f>
        <v>0.01</v>
      </c>
      <c r="O1651" s="176" t="str">
        <f>IF(ISBLANK(INDEX('Policy Characteristics'!I:I,MATCH($C1651,'Policy Characteristics'!$C:$C,0))),"",INDEX('Policy Characteristics'!I:I,MATCH($C1651,'Policy Characteristics'!$C:$C,0)))</f>
        <v>% of price deregulated</v>
      </c>
      <c r="P1651" s="176" t="str">
        <f>IF(ISBLANK(INDEX('Policy Characteristics'!J:J,MATCH($C1651,'Policy Characteristics'!$C:$C,0))),"",INDEX('Policy Characteristics'!J:J,MATCH($C1651,'Policy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51" s="176" t="str">
        <f>IF(ISBLANK(INDEX('Policy Characteristics'!K:K,MATCH($C1651,'Policy Characteristics'!$C:$C,0))),"",INDEX('Policy Characteristics'!K:K,MATCH($C1651,'Policy Characteristics'!$C:$C,0)))</f>
        <v>fuels.html#fuel-price-deregulation</v>
      </c>
      <c r="R1651" s="176" t="str">
        <f>IF(ISBLANK(INDEX('Policy Characteristics'!L:L,MATCH($C1651,'Policy Characteristics'!$C:$C,0))),"",INDEX('Policy Characteristics'!L:L,MATCH($C1651,'Policy Characteristics'!$C:$C,0)))</f>
        <v/>
      </c>
    </row>
    <row r="1652" spans="1:18" s="2" customFormat="1" x14ac:dyDescent="0.25">
      <c r="A1652" s="176" t="str">
        <f>IF(ISBLANK(INDEX('Policy Characteristics'!A:A,MATCH($C1652,'Policy Characteristics'!$C:$C,0))),"",INDEX('Policy Characteristics'!A:A,MATCH($C1652,'Policy Characteristics'!$C:$C,0)))</f>
        <v>Cross-Sector</v>
      </c>
      <c r="B1652" s="184" t="str">
        <f>IF(ISBLANK(INDEX('Policy Characteristics'!B:B,MATCH($C1652,'Policy Characteristics'!$C:$C,0))),"",INDEX('Policy Characteristics'!B:B,MATCH($C1652,'Policy Characteristics'!$C:$C,0)))</f>
        <v>Fuel Price Deregulation</v>
      </c>
      <c r="C1652" s="176" t="str">
        <f t="shared" si="65"/>
        <v>Fuel Price Deregulation</v>
      </c>
      <c r="D1652" s="6" t="s">
        <v>1345</v>
      </c>
      <c r="E1652" s="47"/>
      <c r="F1652" s="6" t="s">
        <v>1349</v>
      </c>
      <c r="G1652" s="6"/>
      <c r="H1652" s="44">
        <v>735</v>
      </c>
      <c r="I1652" s="198" t="s">
        <v>44</v>
      </c>
      <c r="J1652" s="177" t="str">
        <f>IF(ISBLANK(INDEX('Policy Characteristics'!D:D,MATCH($C1652,'Policy Characteristics'!$C:$C,0))),"",INDEX('Policy Characteristics'!D:D,MATCH($C1652,'Policy Characteristics'!$C:$C,0)))</f>
        <v>Fuel Price Deregulation</v>
      </c>
      <c r="K1652" s="176" t="str">
        <f>IF(ISBLANK(INDEX('Policy Characteristics'!E:E,MATCH($C1652,'Policy Characteristics'!$C:$C,0))),"",INDEX('Policy Characteristics'!E:E,MATCH($C1652,'Policy Characteristics'!$C:$C,0)))</f>
        <v>cross fuel price deregulation</v>
      </c>
      <c r="L1652" s="176">
        <f>IF(ISBLANK(INDEX('Policy Characteristics'!F:F,MATCH($C1652,'Policy Characteristics'!$C:$C,0))),"",INDEX('Policy Characteristics'!F:F,MATCH($C1652,'Policy Characteristics'!$C:$C,0)))</f>
        <v>0</v>
      </c>
      <c r="M1652" s="176">
        <f>IF(ISBLANK(INDEX('Policy Characteristics'!G:G,MATCH($C1652,'Policy Characteristics'!$C:$C,0))),"",INDEX('Policy Characteristics'!G:G,MATCH($C1652,'Policy Characteristics'!$C:$C,0)))</f>
        <v>1</v>
      </c>
      <c r="N1652" s="176">
        <f>IF(ISBLANK(INDEX('Policy Characteristics'!H:H,MATCH($C1652,'Policy Characteristics'!$C:$C,0))),"",INDEX('Policy Characteristics'!H:H,MATCH($C1652,'Policy Characteristics'!$C:$C,0)))</f>
        <v>0.01</v>
      </c>
      <c r="O1652" s="176" t="str">
        <f>IF(ISBLANK(INDEX('Policy Characteristics'!I:I,MATCH($C1652,'Policy Characteristics'!$C:$C,0))),"",INDEX('Policy Characteristics'!I:I,MATCH($C1652,'Policy Characteristics'!$C:$C,0)))</f>
        <v>% of price deregulated</v>
      </c>
      <c r="P1652" s="176" t="str">
        <f>IF(ISBLANK(INDEX('Policy Characteristics'!J:J,MATCH($C1652,'Policy Characteristics'!$C:$C,0))),"",INDEX('Policy Characteristics'!J:J,MATCH($C1652,'Policy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52" s="176" t="str">
        <f>IF(ISBLANK(INDEX('Policy Characteristics'!K:K,MATCH($C1652,'Policy Characteristics'!$C:$C,0))),"",INDEX('Policy Characteristics'!K:K,MATCH($C1652,'Policy Characteristics'!$C:$C,0)))</f>
        <v>fuels.html#fuel-price-deregulation</v>
      </c>
      <c r="R1652" s="176" t="str">
        <f>IF(ISBLANK(INDEX('Policy Characteristics'!L:L,MATCH($C1652,'Policy Characteristics'!$C:$C,0))),"",INDEX('Policy Characteristics'!L:L,MATCH($C1652,'Policy Characteristics'!$C:$C,0)))</f>
        <v/>
      </c>
    </row>
    <row r="1653" spans="1:18" s="2" customFormat="1" x14ac:dyDescent="0.25">
      <c r="A1653" s="176" t="str">
        <f>IF(ISBLANK(INDEX('Policy Characteristics'!A:A,MATCH($C1653,'Policy Characteristics'!$C:$C,0))),"",INDEX('Policy Characteristics'!A:A,MATCH($C1653,'Policy Characteristics'!$C:$C,0)))</f>
        <v>Cross-Sector</v>
      </c>
      <c r="B1653" s="184" t="str">
        <f>IF(ISBLANK(INDEX('Policy Characteristics'!B:B,MATCH($C1653,'Policy Characteristics'!$C:$C,0))),"",INDEX('Policy Characteristics'!B:B,MATCH($C1653,'Policy Characteristics'!$C:$C,0)))</f>
        <v>Fuel Price Deregulation</v>
      </c>
      <c r="C1653" s="176" t="str">
        <f t="shared" si="65"/>
        <v>Fuel Price Deregulation</v>
      </c>
      <c r="D1653" s="6" t="s">
        <v>1346</v>
      </c>
      <c r="E1653" s="47"/>
      <c r="F1653" s="6" t="s">
        <v>1350</v>
      </c>
      <c r="G1653" s="6"/>
      <c r="H1653" s="44">
        <v>736</v>
      </c>
      <c r="I1653" s="198" t="s">
        <v>44</v>
      </c>
      <c r="J1653" s="177" t="str">
        <f>IF(ISBLANK(INDEX('Policy Characteristics'!D:D,MATCH($C1653,'Policy Characteristics'!$C:$C,0))),"",INDEX('Policy Characteristics'!D:D,MATCH($C1653,'Policy Characteristics'!$C:$C,0)))</f>
        <v>Fuel Price Deregulation</v>
      </c>
      <c r="K1653" s="176" t="str">
        <f>IF(ISBLANK(INDEX('Policy Characteristics'!E:E,MATCH($C1653,'Policy Characteristics'!$C:$C,0))),"",INDEX('Policy Characteristics'!E:E,MATCH($C1653,'Policy Characteristics'!$C:$C,0)))</f>
        <v>cross fuel price deregulation</v>
      </c>
      <c r="L1653" s="176">
        <f>IF(ISBLANK(INDEX('Policy Characteristics'!F:F,MATCH($C1653,'Policy Characteristics'!$C:$C,0))),"",INDEX('Policy Characteristics'!F:F,MATCH($C1653,'Policy Characteristics'!$C:$C,0)))</f>
        <v>0</v>
      </c>
      <c r="M1653" s="176">
        <f>IF(ISBLANK(INDEX('Policy Characteristics'!G:G,MATCH($C1653,'Policy Characteristics'!$C:$C,0))),"",INDEX('Policy Characteristics'!G:G,MATCH($C1653,'Policy Characteristics'!$C:$C,0)))</f>
        <v>1</v>
      </c>
      <c r="N1653" s="176">
        <f>IF(ISBLANK(INDEX('Policy Characteristics'!H:H,MATCH($C1653,'Policy Characteristics'!$C:$C,0))),"",INDEX('Policy Characteristics'!H:H,MATCH($C1653,'Policy Characteristics'!$C:$C,0)))</f>
        <v>0.01</v>
      </c>
      <c r="O1653" s="176" t="str">
        <f>IF(ISBLANK(INDEX('Policy Characteristics'!I:I,MATCH($C1653,'Policy Characteristics'!$C:$C,0))),"",INDEX('Policy Characteristics'!I:I,MATCH($C1653,'Policy Characteristics'!$C:$C,0)))</f>
        <v>% of price deregulated</v>
      </c>
      <c r="P1653" s="176" t="str">
        <f>IF(ISBLANK(INDEX('Policy Characteristics'!J:J,MATCH($C1653,'Policy Characteristics'!$C:$C,0))),"",INDEX('Policy Characteristics'!J:J,MATCH($C1653,'Policy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53" s="176" t="str">
        <f>IF(ISBLANK(INDEX('Policy Characteristics'!K:K,MATCH($C1653,'Policy Characteristics'!$C:$C,0))),"",INDEX('Policy Characteristics'!K:K,MATCH($C1653,'Policy Characteristics'!$C:$C,0)))</f>
        <v>fuels.html#fuel-price-deregulation</v>
      </c>
      <c r="R1653" s="176" t="str">
        <f>IF(ISBLANK(INDEX('Policy Characteristics'!L:L,MATCH($C1653,'Policy Characteristics'!$C:$C,0))),"",INDEX('Policy Characteristics'!L:L,MATCH($C1653,'Policy Characteristics'!$C:$C,0)))</f>
        <v/>
      </c>
    </row>
    <row r="1654" spans="1:18" s="2" customFormat="1" x14ac:dyDescent="0.25">
      <c r="A1654" s="176" t="str">
        <f>IF(ISBLANK(INDEX('Policy Characteristics'!A:A,MATCH($C1654,'Policy Characteristics'!$C:$C,0))),"",INDEX('Policy Characteristics'!A:A,MATCH($C1654,'Policy Characteristics'!$C:$C,0)))</f>
        <v>Cross-Sector</v>
      </c>
      <c r="B1654" s="184" t="str">
        <f>IF(ISBLANK(INDEX('Policy Characteristics'!B:B,MATCH($C1654,'Policy Characteristics'!$C:$C,0))),"",INDEX('Policy Characteristics'!B:B,MATCH($C1654,'Policy Characteristics'!$C:$C,0)))</f>
        <v>Fuel Price Deregulation</v>
      </c>
      <c r="C1654" s="176" t="str">
        <f t="shared" si="65"/>
        <v>Fuel Price Deregulation</v>
      </c>
      <c r="D1654" s="6" t="s">
        <v>1347</v>
      </c>
      <c r="E1654" s="47"/>
      <c r="F1654" s="6" t="s">
        <v>1351</v>
      </c>
      <c r="G1654" s="6"/>
      <c r="H1654" s="44">
        <v>737</v>
      </c>
      <c r="I1654" s="198" t="s">
        <v>44</v>
      </c>
      <c r="J1654" s="177" t="str">
        <f>IF(ISBLANK(INDEX('Policy Characteristics'!D:D,MATCH($C1654,'Policy Characteristics'!$C:$C,0))),"",INDEX('Policy Characteristics'!D:D,MATCH($C1654,'Policy Characteristics'!$C:$C,0)))</f>
        <v>Fuel Price Deregulation</v>
      </c>
      <c r="K1654" s="176" t="str">
        <f>IF(ISBLANK(INDEX('Policy Characteristics'!E:E,MATCH($C1654,'Policy Characteristics'!$C:$C,0))),"",INDEX('Policy Characteristics'!E:E,MATCH($C1654,'Policy Characteristics'!$C:$C,0)))</f>
        <v>cross fuel price deregulation</v>
      </c>
      <c r="L1654" s="176">
        <f>IF(ISBLANK(INDEX('Policy Characteristics'!F:F,MATCH($C1654,'Policy Characteristics'!$C:$C,0))),"",INDEX('Policy Characteristics'!F:F,MATCH($C1654,'Policy Characteristics'!$C:$C,0)))</f>
        <v>0</v>
      </c>
      <c r="M1654" s="176">
        <f>IF(ISBLANK(INDEX('Policy Characteristics'!G:G,MATCH($C1654,'Policy Characteristics'!$C:$C,0))),"",INDEX('Policy Characteristics'!G:G,MATCH($C1654,'Policy Characteristics'!$C:$C,0)))</f>
        <v>1</v>
      </c>
      <c r="N1654" s="176">
        <f>IF(ISBLANK(INDEX('Policy Characteristics'!H:H,MATCH($C1654,'Policy Characteristics'!$C:$C,0))),"",INDEX('Policy Characteristics'!H:H,MATCH($C1654,'Policy Characteristics'!$C:$C,0)))</f>
        <v>0.01</v>
      </c>
      <c r="O1654" s="176" t="str">
        <f>IF(ISBLANK(INDEX('Policy Characteristics'!I:I,MATCH($C1654,'Policy Characteristics'!$C:$C,0))),"",INDEX('Policy Characteristics'!I:I,MATCH($C1654,'Policy Characteristics'!$C:$C,0)))</f>
        <v>% of price deregulated</v>
      </c>
      <c r="P1654" s="176" t="str">
        <f>IF(ISBLANK(INDEX('Policy Characteristics'!J:J,MATCH($C1654,'Policy Characteristics'!$C:$C,0))),"",INDEX('Policy Characteristics'!J:J,MATCH($C1654,'Policy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54" s="176" t="str">
        <f>IF(ISBLANK(INDEX('Policy Characteristics'!K:K,MATCH($C1654,'Policy Characteristics'!$C:$C,0))),"",INDEX('Policy Characteristics'!K:K,MATCH($C1654,'Policy Characteristics'!$C:$C,0)))</f>
        <v>fuels.html#fuel-price-deregulation</v>
      </c>
      <c r="R1654" s="176" t="str">
        <f>IF(ISBLANK(INDEX('Policy Characteristics'!L:L,MATCH($C1654,'Policy Characteristics'!$C:$C,0))),"",INDEX('Policy Characteristics'!L:L,MATCH($C1654,'Policy Characteristics'!$C:$C,0)))</f>
        <v/>
      </c>
    </row>
    <row r="1655" spans="1:18" s="4" customFormat="1" x14ac:dyDescent="0.25">
      <c r="A1655" s="176" t="str">
        <f>IF(ISBLANK(INDEX('Policy Characteristics'!A:A,MATCH($C1655,'Policy Characteristics'!$C:$C,0))),"",INDEX('Policy Characteristics'!A:A,MATCH($C1655,'Policy Characteristics'!$C:$C,0)))</f>
        <v>Cross-Sector</v>
      </c>
      <c r="B1655" s="184" t="str">
        <f>IF(ISBLANK(INDEX('Policy Characteristics'!B:B,MATCH($C1655,'Policy Characteristics'!$C:$C,0))),"",INDEX('Policy Characteristics'!B:B,MATCH($C1655,'Policy Characteristics'!$C:$C,0)))</f>
        <v>Fuel Taxes or Subsidies</v>
      </c>
      <c r="C1655" t="s">
        <v>2095</v>
      </c>
      <c r="D1655" s="47" t="s">
        <v>52</v>
      </c>
      <c r="E1655" s="47" t="s">
        <v>325</v>
      </c>
      <c r="F1655" s="47" t="s">
        <v>92</v>
      </c>
      <c r="G1655" s="47" t="s">
        <v>4</v>
      </c>
      <c r="H1655" s="44">
        <v>78</v>
      </c>
      <c r="I1655" s="197" t="s">
        <v>43</v>
      </c>
      <c r="J1655" s="177" t="str">
        <f>IF(ISBLANK(INDEX('Policy Characteristics'!D:D,MATCH($C1655,'Policy Characteristics'!$C:$C,0))),"",INDEX('Policy Characteristics'!D:D,MATCH($C1655,'Policy Characteristics'!$C:$C,0)))</f>
        <v>Fuel Taxes or Subsidies</v>
      </c>
      <c r="K1655" s="176" t="str">
        <f>IF(ISBLANK(INDEX('Policy Characteristics'!E:E,MATCH($C1655,'Policy Characteristics'!$C:$C,0))),"",INDEX('Policy Characteristics'!E:E,MATCH($C1655,'Policy Characteristics'!$C:$C,0)))</f>
        <v>cross fuel tax</v>
      </c>
      <c r="L1655" s="176">
        <f>IF(ISBLANK(INDEX('Policy Characteristics'!F:F,MATCH($C1655,'Policy Characteristics'!$C:$C,0))),"",INDEX('Policy Characteristics'!F:F,MATCH($C1655,'Policy Characteristics'!$C:$C,0)))</f>
        <v>-0.5</v>
      </c>
      <c r="M1655" s="176">
        <f>IF(ISBLANK(INDEX('Policy Characteristics'!G:G,MATCH($C1655,'Policy Characteristics'!$C:$C,0))),"",INDEX('Policy Characteristics'!G:G,MATCH($C1655,'Policy Characteristics'!$C:$C,0)))</f>
        <v>0.5</v>
      </c>
      <c r="N1655" s="176">
        <f>IF(ISBLANK(INDEX('Policy Characteristics'!H:H,MATCH($C1655,'Policy Characteristics'!$C:$C,0))),"",INDEX('Policy Characteristics'!H:H,MATCH($C1655,'Policy Characteristics'!$C:$C,0)))</f>
        <v>0.01</v>
      </c>
      <c r="O1655" s="176" t="str">
        <f>IF(ISBLANK(INDEX('Policy Characteristics'!I:I,MATCH($C1655,'Policy Characteristics'!$C:$C,0))),"",INDEX('Policy Characteristics'!I:I,MATCH($C1655,'Policy Characteristics'!$C:$C,0)))</f>
        <v>% of BAU price</v>
      </c>
      <c r="P1655" s="176" t="str">
        <f>IF(ISBLANK(INDEX('Policy Characteristics'!J:J,MATCH($C1655,'Policy Characteristics'!$C:$C,0))),"",INDEX('Policy Characteristics'!J:J,MATCH($C1655,'Policy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55" s="176" t="str">
        <f>IF(ISBLANK(INDEX('Policy Characteristics'!K:K,MATCH($C1655,'Policy Characteristics'!$C:$C,0))),"",INDEX('Policy Characteristics'!K:K,MATCH($C1655,'Policy Characteristics'!$C:$C,0)))</f>
        <v>fuels.html#fuel-taxes</v>
      </c>
      <c r="R1655" s="176" t="str">
        <f>IF(ISBLANK(INDEX('Policy Characteristics'!L:L,MATCH($C1655,'Policy Characteristics'!$C:$C,0))),"",INDEX('Policy Characteristics'!L:L,MATCH($C1655,'Policy Characteristics'!$C:$C,0)))</f>
        <v>fuel-taxes.html</v>
      </c>
    </row>
    <row r="1656" spans="1:18" s="4" customFormat="1" x14ac:dyDescent="0.25">
      <c r="A1656" s="176" t="str">
        <f>IF(ISBLANK(INDEX('Policy Characteristics'!A:A,MATCH($C1656,'Policy Characteristics'!$C:$C,0))),"",INDEX('Policy Characteristics'!A:A,MATCH($C1656,'Policy Characteristics'!$C:$C,0)))</f>
        <v>Cross-Sector</v>
      </c>
      <c r="B1656" s="184" t="str">
        <f>IF(ISBLANK(INDEX('Policy Characteristics'!B:B,MATCH($C1656,'Policy Characteristics'!$C:$C,0))),"",INDEX('Policy Characteristics'!B:B,MATCH($C1656,'Policy Characteristics'!$C:$C,0)))</f>
        <v>Fuel Taxes or Subsidies</v>
      </c>
      <c r="C1656" s="194" t="str">
        <f>C$1655</f>
        <v>Additional Fuel Tax or Subsidy Rate by Fuel</v>
      </c>
      <c r="D1656" s="6" t="s">
        <v>441</v>
      </c>
      <c r="E1656" s="47" t="s">
        <v>325</v>
      </c>
      <c r="F1656" s="6" t="s">
        <v>438</v>
      </c>
      <c r="G1656" s="47" t="s">
        <v>4</v>
      </c>
      <c r="H1656" s="44">
        <v>79</v>
      </c>
      <c r="I1656" s="198" t="s">
        <v>44</v>
      </c>
      <c r="J1656" s="177" t="str">
        <f>IF(ISBLANK(INDEX('Policy Characteristics'!D:D,MATCH($C1656,'Policy Characteristics'!$C:$C,0))),"",INDEX('Policy Characteristics'!D:D,MATCH($C1656,'Policy Characteristics'!$C:$C,0)))</f>
        <v>Fuel Taxes or Subsidies</v>
      </c>
      <c r="K1656" s="176" t="str">
        <f>IF(ISBLANK(INDEX('Policy Characteristics'!E:E,MATCH($C1656,'Policy Characteristics'!$C:$C,0))),"",INDEX('Policy Characteristics'!E:E,MATCH($C1656,'Policy Characteristics'!$C:$C,0)))</f>
        <v>cross fuel tax</v>
      </c>
      <c r="L1656" s="176">
        <f>IF(ISBLANK(INDEX('Policy Characteristics'!F:F,MATCH($C1656,'Policy Characteristics'!$C:$C,0))),"",INDEX('Policy Characteristics'!F:F,MATCH($C1656,'Policy Characteristics'!$C:$C,0)))</f>
        <v>-0.5</v>
      </c>
      <c r="M1656" s="176">
        <f>IF(ISBLANK(INDEX('Policy Characteristics'!G:G,MATCH($C1656,'Policy Characteristics'!$C:$C,0))),"",INDEX('Policy Characteristics'!G:G,MATCH($C1656,'Policy Characteristics'!$C:$C,0)))</f>
        <v>0.5</v>
      </c>
      <c r="N1656" s="176">
        <f>IF(ISBLANK(INDEX('Policy Characteristics'!H:H,MATCH($C1656,'Policy Characteristics'!$C:$C,0))),"",INDEX('Policy Characteristics'!H:H,MATCH($C1656,'Policy Characteristics'!$C:$C,0)))</f>
        <v>0.01</v>
      </c>
      <c r="O1656" s="176" t="str">
        <f>IF(ISBLANK(INDEX('Policy Characteristics'!I:I,MATCH($C1656,'Policy Characteristics'!$C:$C,0))),"",INDEX('Policy Characteristics'!I:I,MATCH($C1656,'Policy Characteristics'!$C:$C,0)))</f>
        <v>% of BAU price</v>
      </c>
      <c r="P1656" s="176" t="str">
        <f>IF(ISBLANK(INDEX('Policy Characteristics'!J:J,MATCH($C1656,'Policy Characteristics'!$C:$C,0))),"",INDEX('Policy Characteristics'!J:J,MATCH($C1656,'Policy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56" s="176" t="str">
        <f>IF(ISBLANK(INDEX('Policy Characteristics'!K:K,MATCH($C1656,'Policy Characteristics'!$C:$C,0))),"",INDEX('Policy Characteristics'!K:K,MATCH($C1656,'Policy Characteristics'!$C:$C,0)))</f>
        <v>fuels.html#fuel-taxes</v>
      </c>
      <c r="R1656" s="176" t="str">
        <f>IF(ISBLANK(INDEX('Policy Characteristics'!L:L,MATCH($C1656,'Policy Characteristics'!$C:$C,0))),"",INDEX('Policy Characteristics'!L:L,MATCH($C1656,'Policy Characteristics'!$C:$C,0)))</f>
        <v>fuel-taxes.html</v>
      </c>
    </row>
    <row r="1657" spans="1:18" s="4" customFormat="1" x14ac:dyDescent="0.25">
      <c r="A1657" s="176" t="str">
        <f>IF(ISBLANK(INDEX('Policy Characteristics'!A:A,MATCH($C1657,'Policy Characteristics'!$C:$C,0))),"",INDEX('Policy Characteristics'!A:A,MATCH($C1657,'Policy Characteristics'!$C:$C,0)))</f>
        <v>Cross-Sector</v>
      </c>
      <c r="B1657" s="184" t="str">
        <f>IF(ISBLANK(INDEX('Policy Characteristics'!B:B,MATCH($C1657,'Policy Characteristics'!$C:$C,0))),"",INDEX('Policy Characteristics'!B:B,MATCH($C1657,'Policy Characteristics'!$C:$C,0)))</f>
        <v>Fuel Taxes or Subsidies</v>
      </c>
      <c r="C1657" s="194" t="str">
        <f t="shared" ref="C1657:C1720" si="66">C$1655</f>
        <v>Additional Fuel Tax or Subsidy Rate by Fuel</v>
      </c>
      <c r="D1657" s="6" t="s">
        <v>46</v>
      </c>
      <c r="E1657" s="47" t="s">
        <v>325</v>
      </c>
      <c r="F1657" s="6" t="s">
        <v>86</v>
      </c>
      <c r="G1657" s="47" t="s">
        <v>4</v>
      </c>
      <c r="H1657" s="44">
        <v>80</v>
      </c>
      <c r="I1657" s="198" t="s">
        <v>43</v>
      </c>
      <c r="J1657" s="177" t="str">
        <f>IF(ISBLANK(INDEX('Policy Characteristics'!D:D,MATCH($C1657,'Policy Characteristics'!$C:$C,0))),"",INDEX('Policy Characteristics'!D:D,MATCH($C1657,'Policy Characteristics'!$C:$C,0)))</f>
        <v>Fuel Taxes or Subsidies</v>
      </c>
      <c r="K1657" s="176" t="str">
        <f>IF(ISBLANK(INDEX('Policy Characteristics'!E:E,MATCH($C1657,'Policy Characteristics'!$C:$C,0))),"",INDEX('Policy Characteristics'!E:E,MATCH($C1657,'Policy Characteristics'!$C:$C,0)))</f>
        <v>cross fuel tax</v>
      </c>
      <c r="L1657" s="176">
        <f>IF(ISBLANK(INDEX('Policy Characteristics'!F:F,MATCH($C1657,'Policy Characteristics'!$C:$C,0))),"",INDEX('Policy Characteristics'!F:F,MATCH($C1657,'Policy Characteristics'!$C:$C,0)))</f>
        <v>-0.5</v>
      </c>
      <c r="M1657" s="176">
        <f>IF(ISBLANK(INDEX('Policy Characteristics'!G:G,MATCH($C1657,'Policy Characteristics'!$C:$C,0))),"",INDEX('Policy Characteristics'!G:G,MATCH($C1657,'Policy Characteristics'!$C:$C,0)))</f>
        <v>0.5</v>
      </c>
      <c r="N1657" s="176">
        <f>IF(ISBLANK(INDEX('Policy Characteristics'!H:H,MATCH($C1657,'Policy Characteristics'!$C:$C,0))),"",INDEX('Policy Characteristics'!H:H,MATCH($C1657,'Policy Characteristics'!$C:$C,0)))</f>
        <v>0.01</v>
      </c>
      <c r="O1657" s="176" t="str">
        <f>IF(ISBLANK(INDEX('Policy Characteristics'!I:I,MATCH($C1657,'Policy Characteristics'!$C:$C,0))),"",INDEX('Policy Characteristics'!I:I,MATCH($C1657,'Policy Characteristics'!$C:$C,0)))</f>
        <v>% of BAU price</v>
      </c>
      <c r="P1657" s="176" t="str">
        <f>IF(ISBLANK(INDEX('Policy Characteristics'!J:J,MATCH($C1657,'Policy Characteristics'!$C:$C,0))),"",INDEX('Policy Characteristics'!J:J,MATCH($C1657,'Policy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57" s="176" t="str">
        <f>IF(ISBLANK(INDEX('Policy Characteristics'!K:K,MATCH($C1657,'Policy Characteristics'!$C:$C,0))),"",INDEX('Policy Characteristics'!K:K,MATCH($C1657,'Policy Characteristics'!$C:$C,0)))</f>
        <v>fuels.html#fuel-taxes</v>
      </c>
      <c r="R1657" s="176" t="str">
        <f>IF(ISBLANK(INDEX('Policy Characteristics'!L:L,MATCH($C1657,'Policy Characteristics'!$C:$C,0))),"",INDEX('Policy Characteristics'!L:L,MATCH($C1657,'Policy Characteristics'!$C:$C,0)))</f>
        <v>fuel-taxes.html</v>
      </c>
    </row>
    <row r="1658" spans="1:18" s="4" customFormat="1" x14ac:dyDescent="0.25">
      <c r="A1658" s="176" t="str">
        <f>IF(ISBLANK(INDEX('Policy Characteristics'!A:A,MATCH($C1658,'Policy Characteristics'!$C:$C,0))),"",INDEX('Policy Characteristics'!A:A,MATCH($C1658,'Policy Characteristics'!$C:$C,0)))</f>
        <v>Cross-Sector</v>
      </c>
      <c r="B1658" s="184" t="str">
        <f>IF(ISBLANK(INDEX('Policy Characteristics'!B:B,MATCH($C1658,'Policy Characteristics'!$C:$C,0))),"",INDEX('Policy Characteristics'!B:B,MATCH($C1658,'Policy Characteristics'!$C:$C,0)))</f>
        <v>Fuel Taxes or Subsidies</v>
      </c>
      <c r="C1658" s="194" t="str">
        <f t="shared" si="66"/>
        <v>Additional Fuel Tax or Subsidy Rate by Fuel</v>
      </c>
      <c r="D1658" s="6" t="s">
        <v>47</v>
      </c>
      <c r="E1658" s="47" t="s">
        <v>325</v>
      </c>
      <c r="F1658" s="6" t="s">
        <v>87</v>
      </c>
      <c r="G1658" s="47" t="s">
        <v>4</v>
      </c>
      <c r="H1658" s="44">
        <v>738</v>
      </c>
      <c r="I1658" s="198" t="s">
        <v>44</v>
      </c>
      <c r="J1658" s="177" t="str">
        <f>IF(ISBLANK(INDEX('Policy Characteristics'!D:D,MATCH($C1658,'Policy Characteristics'!$C:$C,0))),"",INDEX('Policy Characteristics'!D:D,MATCH($C1658,'Policy Characteristics'!$C:$C,0)))</f>
        <v>Fuel Taxes or Subsidies</v>
      </c>
      <c r="K1658" s="176" t="str">
        <f>IF(ISBLANK(INDEX('Policy Characteristics'!E:E,MATCH($C1658,'Policy Characteristics'!$C:$C,0))),"",INDEX('Policy Characteristics'!E:E,MATCH($C1658,'Policy Characteristics'!$C:$C,0)))</f>
        <v>cross fuel tax</v>
      </c>
      <c r="L1658" s="176">
        <f>IF(ISBLANK(INDEX('Policy Characteristics'!F:F,MATCH($C1658,'Policy Characteristics'!$C:$C,0))),"",INDEX('Policy Characteristics'!F:F,MATCH($C1658,'Policy Characteristics'!$C:$C,0)))</f>
        <v>-0.5</v>
      </c>
      <c r="M1658" s="176">
        <f>IF(ISBLANK(INDEX('Policy Characteristics'!G:G,MATCH($C1658,'Policy Characteristics'!$C:$C,0))),"",INDEX('Policy Characteristics'!G:G,MATCH($C1658,'Policy Characteristics'!$C:$C,0)))</f>
        <v>0.5</v>
      </c>
      <c r="N1658" s="176">
        <f>IF(ISBLANK(INDEX('Policy Characteristics'!H:H,MATCH($C1658,'Policy Characteristics'!$C:$C,0))),"",INDEX('Policy Characteristics'!H:H,MATCH($C1658,'Policy Characteristics'!$C:$C,0)))</f>
        <v>0.01</v>
      </c>
      <c r="O1658" s="176" t="str">
        <f>IF(ISBLANK(INDEX('Policy Characteristics'!I:I,MATCH($C1658,'Policy Characteristics'!$C:$C,0))),"",INDEX('Policy Characteristics'!I:I,MATCH($C1658,'Policy Characteristics'!$C:$C,0)))</f>
        <v>% of BAU price</v>
      </c>
      <c r="P1658" s="176" t="str">
        <f>IF(ISBLANK(INDEX('Policy Characteristics'!J:J,MATCH($C1658,'Policy Characteristics'!$C:$C,0))),"",INDEX('Policy Characteristics'!J:J,MATCH($C1658,'Policy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58" s="176" t="str">
        <f>IF(ISBLANK(INDEX('Policy Characteristics'!K:K,MATCH($C1658,'Policy Characteristics'!$C:$C,0))),"",INDEX('Policy Characteristics'!K:K,MATCH($C1658,'Policy Characteristics'!$C:$C,0)))</f>
        <v>fuels.html#fuel-taxes</v>
      </c>
      <c r="R1658" s="176" t="str">
        <f>IF(ISBLANK(INDEX('Policy Characteristics'!L:L,MATCH($C1658,'Policy Characteristics'!$C:$C,0))),"",INDEX('Policy Characteristics'!L:L,MATCH($C1658,'Policy Characteristics'!$C:$C,0)))</f>
        <v>fuel-taxes.html</v>
      </c>
    </row>
    <row r="1659" spans="1:18" s="4" customFormat="1" x14ac:dyDescent="0.25">
      <c r="A1659" s="176" t="str">
        <f>IF(ISBLANK(INDEX('Policy Characteristics'!A:A,MATCH($C1659,'Policy Characteristics'!$C:$C,0))),"",INDEX('Policy Characteristics'!A:A,MATCH($C1659,'Policy Characteristics'!$C:$C,0)))</f>
        <v>Cross-Sector</v>
      </c>
      <c r="B1659" s="184" t="str">
        <f>IF(ISBLANK(INDEX('Policy Characteristics'!B:B,MATCH($C1659,'Policy Characteristics'!$C:$C,0))),"",INDEX('Policy Characteristics'!B:B,MATCH($C1659,'Policy Characteristics'!$C:$C,0)))</f>
        <v>Fuel Taxes or Subsidies</v>
      </c>
      <c r="C1659" s="194" t="str">
        <f t="shared" si="66"/>
        <v>Additional Fuel Tax or Subsidy Rate by Fuel</v>
      </c>
      <c r="D1659" s="6" t="s">
        <v>51</v>
      </c>
      <c r="E1659" s="47" t="s">
        <v>325</v>
      </c>
      <c r="F1659" s="6" t="s">
        <v>91</v>
      </c>
      <c r="G1659" s="47" t="s">
        <v>4</v>
      </c>
      <c r="H1659" s="44">
        <v>739</v>
      </c>
      <c r="I1659" s="198" t="s">
        <v>44</v>
      </c>
      <c r="J1659" s="177" t="str">
        <f>IF(ISBLANK(INDEX('Policy Characteristics'!D:D,MATCH($C1659,'Policy Characteristics'!$C:$C,0))),"",INDEX('Policy Characteristics'!D:D,MATCH($C1659,'Policy Characteristics'!$C:$C,0)))</f>
        <v>Fuel Taxes or Subsidies</v>
      </c>
      <c r="K1659" s="176" t="str">
        <f>IF(ISBLANK(INDEX('Policy Characteristics'!E:E,MATCH($C1659,'Policy Characteristics'!$C:$C,0))),"",INDEX('Policy Characteristics'!E:E,MATCH($C1659,'Policy Characteristics'!$C:$C,0)))</f>
        <v>cross fuel tax</v>
      </c>
      <c r="L1659" s="176">
        <f>IF(ISBLANK(INDEX('Policy Characteristics'!F:F,MATCH($C1659,'Policy Characteristics'!$C:$C,0))),"",INDEX('Policy Characteristics'!F:F,MATCH($C1659,'Policy Characteristics'!$C:$C,0)))</f>
        <v>-0.5</v>
      </c>
      <c r="M1659" s="176">
        <f>IF(ISBLANK(INDEX('Policy Characteristics'!G:G,MATCH($C1659,'Policy Characteristics'!$C:$C,0))),"",INDEX('Policy Characteristics'!G:G,MATCH($C1659,'Policy Characteristics'!$C:$C,0)))</f>
        <v>0.5</v>
      </c>
      <c r="N1659" s="176">
        <f>IF(ISBLANK(INDEX('Policy Characteristics'!H:H,MATCH($C1659,'Policy Characteristics'!$C:$C,0))),"",INDEX('Policy Characteristics'!H:H,MATCH($C1659,'Policy Characteristics'!$C:$C,0)))</f>
        <v>0.01</v>
      </c>
      <c r="O1659" s="176" t="str">
        <f>IF(ISBLANK(INDEX('Policy Characteristics'!I:I,MATCH($C1659,'Policy Characteristics'!$C:$C,0))),"",INDEX('Policy Characteristics'!I:I,MATCH($C1659,'Policy Characteristics'!$C:$C,0)))</f>
        <v>% of BAU price</v>
      </c>
      <c r="P1659" s="176" t="str">
        <f>IF(ISBLANK(INDEX('Policy Characteristics'!J:J,MATCH($C1659,'Policy Characteristics'!$C:$C,0))),"",INDEX('Policy Characteristics'!J:J,MATCH($C1659,'Policy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59" s="176" t="str">
        <f>IF(ISBLANK(INDEX('Policy Characteristics'!K:K,MATCH($C1659,'Policy Characteristics'!$C:$C,0))),"",INDEX('Policy Characteristics'!K:K,MATCH($C1659,'Policy Characteristics'!$C:$C,0)))</f>
        <v>fuels.html#fuel-taxes</v>
      </c>
      <c r="R1659" s="176" t="str">
        <f>IF(ISBLANK(INDEX('Policy Characteristics'!L:L,MATCH($C1659,'Policy Characteristics'!$C:$C,0))),"",INDEX('Policy Characteristics'!L:L,MATCH($C1659,'Policy Characteristics'!$C:$C,0)))</f>
        <v>fuel-taxes.html</v>
      </c>
    </row>
    <row r="1660" spans="1:18" s="4" customFormat="1" x14ac:dyDescent="0.25">
      <c r="A1660" s="176" t="str">
        <f>IF(ISBLANK(INDEX('Policy Characteristics'!A:A,MATCH($C1660,'Policy Characteristics'!$C:$C,0))),"",INDEX('Policy Characteristics'!A:A,MATCH($C1660,'Policy Characteristics'!$C:$C,0)))</f>
        <v>Cross-Sector</v>
      </c>
      <c r="B1660" s="184" t="str">
        <f>IF(ISBLANK(INDEX('Policy Characteristics'!B:B,MATCH($C1660,'Policy Characteristics'!$C:$C,0))),"",INDEX('Policy Characteristics'!B:B,MATCH($C1660,'Policy Characteristics'!$C:$C,0)))</f>
        <v>Fuel Taxes or Subsidies</v>
      </c>
      <c r="C1660" s="194" t="str">
        <f t="shared" si="66"/>
        <v>Additional Fuel Tax or Subsidy Rate by Fuel</v>
      </c>
      <c r="D1660" s="6" t="s">
        <v>53</v>
      </c>
      <c r="E1660" s="47" t="s">
        <v>325</v>
      </c>
      <c r="F1660" s="6" t="s">
        <v>94</v>
      </c>
      <c r="G1660" s="47" t="s">
        <v>4</v>
      </c>
      <c r="H1660" s="44">
        <v>81</v>
      </c>
      <c r="I1660" s="198" t="s">
        <v>43</v>
      </c>
      <c r="J1660" s="177" t="str">
        <f>IF(ISBLANK(INDEX('Policy Characteristics'!D:D,MATCH($C1660,'Policy Characteristics'!$C:$C,0))),"",INDEX('Policy Characteristics'!D:D,MATCH($C1660,'Policy Characteristics'!$C:$C,0)))</f>
        <v>Fuel Taxes or Subsidies</v>
      </c>
      <c r="K1660" s="176" t="str">
        <f>IF(ISBLANK(INDEX('Policy Characteristics'!E:E,MATCH($C1660,'Policy Characteristics'!$C:$C,0))),"",INDEX('Policy Characteristics'!E:E,MATCH($C1660,'Policy Characteristics'!$C:$C,0)))</f>
        <v>cross fuel tax</v>
      </c>
      <c r="L1660" s="176">
        <f>IF(ISBLANK(INDEX('Policy Characteristics'!F:F,MATCH($C1660,'Policy Characteristics'!$C:$C,0))),"",INDEX('Policy Characteristics'!F:F,MATCH($C1660,'Policy Characteristics'!$C:$C,0)))</f>
        <v>-0.5</v>
      </c>
      <c r="M1660" s="176">
        <f>IF(ISBLANK(INDEX('Policy Characteristics'!G:G,MATCH($C1660,'Policy Characteristics'!$C:$C,0))),"",INDEX('Policy Characteristics'!G:G,MATCH($C1660,'Policy Characteristics'!$C:$C,0)))</f>
        <v>0.5</v>
      </c>
      <c r="N1660" s="176">
        <f>IF(ISBLANK(INDEX('Policy Characteristics'!H:H,MATCH($C1660,'Policy Characteristics'!$C:$C,0))),"",INDEX('Policy Characteristics'!H:H,MATCH($C1660,'Policy Characteristics'!$C:$C,0)))</f>
        <v>0.01</v>
      </c>
      <c r="O1660" s="176" t="str">
        <f>IF(ISBLANK(INDEX('Policy Characteristics'!I:I,MATCH($C1660,'Policy Characteristics'!$C:$C,0))),"",INDEX('Policy Characteristics'!I:I,MATCH($C1660,'Policy Characteristics'!$C:$C,0)))</f>
        <v>% of BAU price</v>
      </c>
      <c r="P1660" s="176" t="str">
        <f>IF(ISBLANK(INDEX('Policy Characteristics'!J:J,MATCH($C1660,'Policy Characteristics'!$C:$C,0))),"",INDEX('Policy Characteristics'!J:J,MATCH($C1660,'Policy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60" s="176" t="str">
        <f>IF(ISBLANK(INDEX('Policy Characteristics'!K:K,MATCH($C1660,'Policy Characteristics'!$C:$C,0))),"",INDEX('Policy Characteristics'!K:K,MATCH($C1660,'Policy Characteristics'!$C:$C,0)))</f>
        <v>fuels.html#fuel-taxes</v>
      </c>
      <c r="R1660" s="176" t="str">
        <f>IF(ISBLANK(INDEX('Policy Characteristics'!L:L,MATCH($C1660,'Policy Characteristics'!$C:$C,0))),"",INDEX('Policy Characteristics'!L:L,MATCH($C1660,'Policy Characteristics'!$C:$C,0)))</f>
        <v>fuel-taxes.html</v>
      </c>
    </row>
    <row r="1661" spans="1:18" s="4" customFormat="1" x14ac:dyDescent="0.25">
      <c r="A1661" s="176" t="str">
        <f>IF(ISBLANK(INDEX('Policy Characteristics'!A:A,MATCH($C1661,'Policy Characteristics'!$C:$C,0))),"",INDEX('Policy Characteristics'!A:A,MATCH($C1661,'Policy Characteristics'!$C:$C,0)))</f>
        <v>Cross-Sector</v>
      </c>
      <c r="B1661" s="184" t="str">
        <f>IF(ISBLANK(INDEX('Policy Characteristics'!B:B,MATCH($C1661,'Policy Characteristics'!$C:$C,0))),"",INDEX('Policy Characteristics'!B:B,MATCH($C1661,'Policy Characteristics'!$C:$C,0)))</f>
        <v>Fuel Taxes or Subsidies</v>
      </c>
      <c r="C1661" s="194" t="str">
        <f t="shared" si="66"/>
        <v>Additional Fuel Tax or Subsidy Rate by Fuel</v>
      </c>
      <c r="D1661" s="6" t="s">
        <v>54</v>
      </c>
      <c r="E1661" s="47" t="s">
        <v>325</v>
      </c>
      <c r="F1661" s="6" t="s">
        <v>95</v>
      </c>
      <c r="G1661" s="47" t="s">
        <v>4</v>
      </c>
      <c r="H1661" s="44">
        <v>82</v>
      </c>
      <c r="I1661" s="198" t="s">
        <v>43</v>
      </c>
      <c r="J1661" s="177" t="str">
        <f>IF(ISBLANK(INDEX('Policy Characteristics'!D:D,MATCH($C1661,'Policy Characteristics'!$C:$C,0))),"",INDEX('Policy Characteristics'!D:D,MATCH($C1661,'Policy Characteristics'!$C:$C,0)))</f>
        <v>Fuel Taxes or Subsidies</v>
      </c>
      <c r="K1661" s="176" t="str">
        <f>IF(ISBLANK(INDEX('Policy Characteristics'!E:E,MATCH($C1661,'Policy Characteristics'!$C:$C,0))),"",INDEX('Policy Characteristics'!E:E,MATCH($C1661,'Policy Characteristics'!$C:$C,0)))</f>
        <v>cross fuel tax</v>
      </c>
      <c r="L1661" s="176">
        <f>IF(ISBLANK(INDEX('Policy Characteristics'!F:F,MATCH($C1661,'Policy Characteristics'!$C:$C,0))),"",INDEX('Policy Characteristics'!F:F,MATCH($C1661,'Policy Characteristics'!$C:$C,0)))</f>
        <v>-0.5</v>
      </c>
      <c r="M1661" s="176">
        <f>IF(ISBLANK(INDEX('Policy Characteristics'!G:G,MATCH($C1661,'Policy Characteristics'!$C:$C,0))),"",INDEX('Policy Characteristics'!G:G,MATCH($C1661,'Policy Characteristics'!$C:$C,0)))</f>
        <v>0.5</v>
      </c>
      <c r="N1661" s="176">
        <f>IF(ISBLANK(INDEX('Policy Characteristics'!H:H,MATCH($C1661,'Policy Characteristics'!$C:$C,0))),"",INDEX('Policy Characteristics'!H:H,MATCH($C1661,'Policy Characteristics'!$C:$C,0)))</f>
        <v>0.01</v>
      </c>
      <c r="O1661" s="176" t="str">
        <f>IF(ISBLANK(INDEX('Policy Characteristics'!I:I,MATCH($C1661,'Policy Characteristics'!$C:$C,0))),"",INDEX('Policy Characteristics'!I:I,MATCH($C1661,'Policy Characteristics'!$C:$C,0)))</f>
        <v>% of BAU price</v>
      </c>
      <c r="P1661" s="176" t="str">
        <f>IF(ISBLANK(INDEX('Policy Characteristics'!J:J,MATCH($C1661,'Policy Characteristics'!$C:$C,0))),"",INDEX('Policy Characteristics'!J:J,MATCH($C1661,'Policy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61" s="176" t="str">
        <f>IF(ISBLANK(INDEX('Policy Characteristics'!K:K,MATCH($C1661,'Policy Characteristics'!$C:$C,0))),"",INDEX('Policy Characteristics'!K:K,MATCH($C1661,'Policy Characteristics'!$C:$C,0)))</f>
        <v>fuels.html#fuel-taxes</v>
      </c>
      <c r="R1661" s="176" t="str">
        <f>IF(ISBLANK(INDEX('Policy Characteristics'!L:L,MATCH($C1661,'Policy Characteristics'!$C:$C,0))),"",INDEX('Policy Characteristics'!L:L,MATCH($C1661,'Policy Characteristics'!$C:$C,0)))</f>
        <v>fuel-taxes.html</v>
      </c>
    </row>
    <row r="1662" spans="1:18" s="4" customFormat="1" x14ac:dyDescent="0.25">
      <c r="A1662" s="176" t="str">
        <f>IF(ISBLANK(INDEX('Policy Characteristics'!A:A,MATCH($C1662,'Policy Characteristics'!$C:$C,0))),"",INDEX('Policy Characteristics'!A:A,MATCH($C1662,'Policy Characteristics'!$C:$C,0)))</f>
        <v>Cross-Sector</v>
      </c>
      <c r="B1662" s="184" t="str">
        <f>IF(ISBLANK(INDEX('Policy Characteristics'!B:B,MATCH($C1662,'Policy Characteristics'!$C:$C,0))),"",INDEX('Policy Characteristics'!B:B,MATCH($C1662,'Policy Characteristics'!$C:$C,0)))</f>
        <v>Fuel Taxes or Subsidies</v>
      </c>
      <c r="C1662" s="194" t="str">
        <f t="shared" si="66"/>
        <v>Additional Fuel Tax or Subsidy Rate by Fuel</v>
      </c>
      <c r="D1662" s="6" t="s">
        <v>55</v>
      </c>
      <c r="E1662" s="47" t="s">
        <v>325</v>
      </c>
      <c r="F1662" s="6" t="s">
        <v>96</v>
      </c>
      <c r="G1662" s="47" t="s">
        <v>4</v>
      </c>
      <c r="H1662" s="44">
        <v>740</v>
      </c>
      <c r="I1662" s="198" t="s">
        <v>43</v>
      </c>
      <c r="J1662" s="177" t="str">
        <f>IF(ISBLANK(INDEX('Policy Characteristics'!D:D,MATCH($C1662,'Policy Characteristics'!$C:$C,0))),"",INDEX('Policy Characteristics'!D:D,MATCH($C1662,'Policy Characteristics'!$C:$C,0)))</f>
        <v>Fuel Taxes or Subsidies</v>
      </c>
      <c r="K1662" s="176" t="str">
        <f>IF(ISBLANK(INDEX('Policy Characteristics'!E:E,MATCH($C1662,'Policy Characteristics'!$C:$C,0))),"",INDEX('Policy Characteristics'!E:E,MATCH($C1662,'Policy Characteristics'!$C:$C,0)))</f>
        <v>cross fuel tax</v>
      </c>
      <c r="L1662" s="176">
        <f>IF(ISBLANK(INDEX('Policy Characteristics'!F:F,MATCH($C1662,'Policy Characteristics'!$C:$C,0))),"",INDEX('Policy Characteristics'!F:F,MATCH($C1662,'Policy Characteristics'!$C:$C,0)))</f>
        <v>-0.5</v>
      </c>
      <c r="M1662" s="176">
        <f>IF(ISBLANK(INDEX('Policy Characteristics'!G:G,MATCH($C1662,'Policy Characteristics'!$C:$C,0))),"",INDEX('Policy Characteristics'!G:G,MATCH($C1662,'Policy Characteristics'!$C:$C,0)))</f>
        <v>0.5</v>
      </c>
      <c r="N1662" s="176">
        <f>IF(ISBLANK(INDEX('Policy Characteristics'!H:H,MATCH($C1662,'Policy Characteristics'!$C:$C,0))),"",INDEX('Policy Characteristics'!H:H,MATCH($C1662,'Policy Characteristics'!$C:$C,0)))</f>
        <v>0.01</v>
      </c>
      <c r="O1662" s="176" t="str">
        <f>IF(ISBLANK(INDEX('Policy Characteristics'!I:I,MATCH($C1662,'Policy Characteristics'!$C:$C,0))),"",INDEX('Policy Characteristics'!I:I,MATCH($C1662,'Policy Characteristics'!$C:$C,0)))</f>
        <v>% of BAU price</v>
      </c>
      <c r="P1662" s="176" t="str">
        <f>IF(ISBLANK(INDEX('Policy Characteristics'!J:J,MATCH($C1662,'Policy Characteristics'!$C:$C,0))),"",INDEX('Policy Characteristics'!J:J,MATCH($C1662,'Policy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62" s="176" t="str">
        <f>IF(ISBLANK(INDEX('Policy Characteristics'!K:K,MATCH($C1662,'Policy Characteristics'!$C:$C,0))),"",INDEX('Policy Characteristics'!K:K,MATCH($C1662,'Policy Characteristics'!$C:$C,0)))</f>
        <v>fuels.html#fuel-taxes</v>
      </c>
      <c r="R1662" s="176" t="str">
        <f>IF(ISBLANK(INDEX('Policy Characteristics'!L:L,MATCH($C1662,'Policy Characteristics'!$C:$C,0))),"",INDEX('Policy Characteristics'!L:L,MATCH($C1662,'Policy Characteristics'!$C:$C,0)))</f>
        <v>fuel-taxes.html</v>
      </c>
    </row>
    <row r="1663" spans="1:18" s="4" customFormat="1" x14ac:dyDescent="0.25">
      <c r="A1663" s="176" t="str">
        <f>IF(ISBLANK(INDEX('Policy Characteristics'!A:A,MATCH($C1663,'Policy Characteristics'!$C:$C,0))),"",INDEX('Policy Characteristics'!A:A,MATCH($C1663,'Policy Characteristics'!$C:$C,0)))</f>
        <v>Cross-Sector</v>
      </c>
      <c r="B1663" s="184" t="str">
        <f>IF(ISBLANK(INDEX('Policy Characteristics'!B:B,MATCH($C1663,'Policy Characteristics'!$C:$C,0))),"",INDEX('Policy Characteristics'!B:B,MATCH($C1663,'Policy Characteristics'!$C:$C,0)))</f>
        <v>Fuel Taxes or Subsidies</v>
      </c>
      <c r="C1663" s="194" t="str">
        <f t="shared" si="66"/>
        <v>Additional Fuel Tax or Subsidy Rate by Fuel</v>
      </c>
      <c r="D1663" s="6" t="s">
        <v>56</v>
      </c>
      <c r="E1663" s="47" t="s">
        <v>325</v>
      </c>
      <c r="F1663" s="6" t="s">
        <v>97</v>
      </c>
      <c r="G1663" s="47" t="s">
        <v>4</v>
      </c>
      <c r="H1663" s="44">
        <v>741</v>
      </c>
      <c r="I1663" s="198" t="s">
        <v>43</v>
      </c>
      <c r="J1663" s="177" t="str">
        <f>IF(ISBLANK(INDEX('Policy Characteristics'!D:D,MATCH($C1663,'Policy Characteristics'!$C:$C,0))),"",INDEX('Policy Characteristics'!D:D,MATCH($C1663,'Policy Characteristics'!$C:$C,0)))</f>
        <v>Fuel Taxes or Subsidies</v>
      </c>
      <c r="K1663" s="176" t="str">
        <f>IF(ISBLANK(INDEX('Policy Characteristics'!E:E,MATCH($C1663,'Policy Characteristics'!$C:$C,0))),"",INDEX('Policy Characteristics'!E:E,MATCH($C1663,'Policy Characteristics'!$C:$C,0)))</f>
        <v>cross fuel tax</v>
      </c>
      <c r="L1663" s="176">
        <f>IF(ISBLANK(INDEX('Policy Characteristics'!F:F,MATCH($C1663,'Policy Characteristics'!$C:$C,0))),"",INDEX('Policy Characteristics'!F:F,MATCH($C1663,'Policy Characteristics'!$C:$C,0)))</f>
        <v>-0.5</v>
      </c>
      <c r="M1663" s="176">
        <f>IF(ISBLANK(INDEX('Policy Characteristics'!G:G,MATCH($C1663,'Policy Characteristics'!$C:$C,0))),"",INDEX('Policy Characteristics'!G:G,MATCH($C1663,'Policy Characteristics'!$C:$C,0)))</f>
        <v>0.5</v>
      </c>
      <c r="N1663" s="176">
        <f>IF(ISBLANK(INDEX('Policy Characteristics'!H:H,MATCH($C1663,'Policy Characteristics'!$C:$C,0))),"",INDEX('Policy Characteristics'!H:H,MATCH($C1663,'Policy Characteristics'!$C:$C,0)))</f>
        <v>0.01</v>
      </c>
      <c r="O1663" s="176" t="str">
        <f>IF(ISBLANK(INDEX('Policy Characteristics'!I:I,MATCH($C1663,'Policy Characteristics'!$C:$C,0))),"",INDEX('Policy Characteristics'!I:I,MATCH($C1663,'Policy Characteristics'!$C:$C,0)))</f>
        <v>% of BAU price</v>
      </c>
      <c r="P1663" s="176" t="str">
        <f>IF(ISBLANK(INDEX('Policy Characteristics'!J:J,MATCH($C1663,'Policy Characteristics'!$C:$C,0))),"",INDEX('Policy Characteristics'!J:J,MATCH($C1663,'Policy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63" s="176" t="str">
        <f>IF(ISBLANK(INDEX('Policy Characteristics'!K:K,MATCH($C1663,'Policy Characteristics'!$C:$C,0))),"",INDEX('Policy Characteristics'!K:K,MATCH($C1663,'Policy Characteristics'!$C:$C,0)))</f>
        <v>fuels.html#fuel-taxes</v>
      </c>
      <c r="R1663" s="176" t="str">
        <f>IF(ISBLANK(INDEX('Policy Characteristics'!L:L,MATCH($C1663,'Policy Characteristics'!$C:$C,0))),"",INDEX('Policy Characteristics'!L:L,MATCH($C1663,'Policy Characteristics'!$C:$C,0)))</f>
        <v>fuel-taxes.html</v>
      </c>
    </row>
    <row r="1664" spans="1:18" x14ac:dyDescent="0.25">
      <c r="A1664" s="176" t="str">
        <f>IF(ISBLANK(INDEX('Policy Characteristics'!A:A,MATCH($C1664,'Policy Characteristics'!$C:$C,0))),"",INDEX('Policy Characteristics'!A:A,MATCH($C1664,'Policy Characteristics'!$C:$C,0)))</f>
        <v>Cross-Sector</v>
      </c>
      <c r="B1664" s="184" t="str">
        <f>IF(ISBLANK(INDEX('Policy Characteristics'!B:B,MATCH($C1664,'Policy Characteristics'!$C:$C,0))),"",INDEX('Policy Characteristics'!B:B,MATCH($C1664,'Policy Characteristics'!$C:$C,0)))</f>
        <v>Fuel Taxes or Subsidies</v>
      </c>
      <c r="C1664" s="194" t="str">
        <f t="shared" si="66"/>
        <v>Additional Fuel Tax or Subsidy Rate by Fuel</v>
      </c>
      <c r="D1664" s="6" t="s">
        <v>1352</v>
      </c>
      <c r="E1664" s="47" t="s">
        <v>325</v>
      </c>
      <c r="F1664" s="6" t="s">
        <v>1353</v>
      </c>
      <c r="G1664" s="47" t="s">
        <v>4</v>
      </c>
      <c r="H1664" s="44">
        <v>742</v>
      </c>
      <c r="I1664" s="198" t="s">
        <v>43</v>
      </c>
      <c r="J1664" s="177" t="str">
        <f>IF(ISBLANK(INDEX('Policy Characteristics'!D:D,MATCH($C1664,'Policy Characteristics'!$C:$C,0))),"",INDEX('Policy Characteristics'!D:D,MATCH($C1664,'Policy Characteristics'!$C:$C,0)))</f>
        <v>Fuel Taxes or Subsidies</v>
      </c>
      <c r="K1664" s="176" t="str">
        <f>IF(ISBLANK(INDEX('Policy Characteristics'!E:E,MATCH($C1664,'Policy Characteristics'!$C:$C,0))),"",INDEX('Policy Characteristics'!E:E,MATCH($C1664,'Policy Characteristics'!$C:$C,0)))</f>
        <v>cross fuel tax</v>
      </c>
      <c r="L1664" s="176">
        <f>IF(ISBLANK(INDEX('Policy Characteristics'!F:F,MATCH($C1664,'Policy Characteristics'!$C:$C,0))),"",INDEX('Policy Characteristics'!F:F,MATCH($C1664,'Policy Characteristics'!$C:$C,0)))</f>
        <v>-0.5</v>
      </c>
      <c r="M1664" s="176">
        <f>IF(ISBLANK(INDEX('Policy Characteristics'!G:G,MATCH($C1664,'Policy Characteristics'!$C:$C,0))),"",INDEX('Policy Characteristics'!G:G,MATCH($C1664,'Policy Characteristics'!$C:$C,0)))</f>
        <v>0.5</v>
      </c>
      <c r="N1664" s="176">
        <f>IF(ISBLANK(INDEX('Policy Characteristics'!H:H,MATCH($C1664,'Policy Characteristics'!$C:$C,0))),"",INDEX('Policy Characteristics'!H:H,MATCH($C1664,'Policy Characteristics'!$C:$C,0)))</f>
        <v>0.01</v>
      </c>
      <c r="O1664" s="176" t="str">
        <f>IF(ISBLANK(INDEX('Policy Characteristics'!I:I,MATCH($C1664,'Policy Characteristics'!$C:$C,0))),"",INDEX('Policy Characteristics'!I:I,MATCH($C1664,'Policy Characteristics'!$C:$C,0)))</f>
        <v>% of BAU price</v>
      </c>
      <c r="P1664" s="176" t="str">
        <f>IF(ISBLANK(INDEX('Policy Characteristics'!J:J,MATCH($C1664,'Policy Characteristics'!$C:$C,0))),"",INDEX('Policy Characteristics'!J:J,MATCH($C1664,'Policy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64" s="176" t="str">
        <f>IF(ISBLANK(INDEX('Policy Characteristics'!K:K,MATCH($C1664,'Policy Characteristics'!$C:$C,0))),"",INDEX('Policy Characteristics'!K:K,MATCH($C1664,'Policy Characteristics'!$C:$C,0)))</f>
        <v>fuels.html#fuel-taxes</v>
      </c>
      <c r="R1664" s="176" t="str">
        <f>IF(ISBLANK(INDEX('Policy Characteristics'!L:L,MATCH($C1664,'Policy Characteristics'!$C:$C,0))),"",INDEX('Policy Characteristics'!L:L,MATCH($C1664,'Policy Characteristics'!$C:$C,0)))</f>
        <v>fuel-taxes.html</v>
      </c>
    </row>
    <row r="1665" spans="1:18" x14ac:dyDescent="0.25">
      <c r="A1665" s="176" t="str">
        <f>IF(ISBLANK(INDEX('Policy Characteristics'!A:A,MATCH($C1665,'Policy Characteristics'!$C:$C,0))),"",INDEX('Policy Characteristics'!A:A,MATCH($C1665,'Policy Characteristics'!$C:$C,0)))</f>
        <v>Cross-Sector</v>
      </c>
      <c r="B1665" s="184" t="str">
        <f>IF(ISBLANK(INDEX('Policy Characteristics'!B:B,MATCH($C1665,'Policy Characteristics'!$C:$C,0))),"",INDEX('Policy Characteristics'!B:B,MATCH($C1665,'Policy Characteristics'!$C:$C,0)))</f>
        <v>Fuel Taxes or Subsidies</v>
      </c>
      <c r="C1665" s="194" t="str">
        <f t="shared" si="66"/>
        <v>Additional Fuel Tax or Subsidy Rate by Fuel</v>
      </c>
      <c r="D1665" s="6" t="s">
        <v>74</v>
      </c>
      <c r="E1665" s="47" t="s">
        <v>325</v>
      </c>
      <c r="F1665" s="6" t="s">
        <v>98</v>
      </c>
      <c r="G1665" s="47" t="s">
        <v>4</v>
      </c>
      <c r="H1665" s="44">
        <v>743</v>
      </c>
      <c r="I1665" s="198" t="s">
        <v>44</v>
      </c>
      <c r="J1665" s="177" t="str">
        <f>IF(ISBLANK(INDEX('Policy Characteristics'!D:D,MATCH($C1665,'Policy Characteristics'!$C:$C,0))),"",INDEX('Policy Characteristics'!D:D,MATCH($C1665,'Policy Characteristics'!$C:$C,0)))</f>
        <v>Fuel Taxes or Subsidies</v>
      </c>
      <c r="K1665" s="176" t="str">
        <f>IF(ISBLANK(INDEX('Policy Characteristics'!E:E,MATCH($C1665,'Policy Characteristics'!$C:$C,0))),"",INDEX('Policy Characteristics'!E:E,MATCH($C1665,'Policy Characteristics'!$C:$C,0)))</f>
        <v>cross fuel tax</v>
      </c>
      <c r="L1665" s="176">
        <f>IF(ISBLANK(INDEX('Policy Characteristics'!F:F,MATCH($C1665,'Policy Characteristics'!$C:$C,0))),"",INDEX('Policy Characteristics'!F:F,MATCH($C1665,'Policy Characteristics'!$C:$C,0)))</f>
        <v>-0.5</v>
      </c>
      <c r="M1665" s="176">
        <f>IF(ISBLANK(INDEX('Policy Characteristics'!G:G,MATCH($C1665,'Policy Characteristics'!$C:$C,0))),"",INDEX('Policy Characteristics'!G:G,MATCH($C1665,'Policy Characteristics'!$C:$C,0)))</f>
        <v>0.5</v>
      </c>
      <c r="N1665" s="176">
        <f>IF(ISBLANK(INDEX('Policy Characteristics'!H:H,MATCH($C1665,'Policy Characteristics'!$C:$C,0))),"",INDEX('Policy Characteristics'!H:H,MATCH($C1665,'Policy Characteristics'!$C:$C,0)))</f>
        <v>0.01</v>
      </c>
      <c r="O1665" s="176" t="str">
        <f>IF(ISBLANK(INDEX('Policy Characteristics'!I:I,MATCH($C1665,'Policy Characteristics'!$C:$C,0))),"",INDEX('Policy Characteristics'!I:I,MATCH($C1665,'Policy Characteristics'!$C:$C,0)))</f>
        <v>% of BAU price</v>
      </c>
      <c r="P1665" s="176" t="str">
        <f>IF(ISBLANK(INDEX('Policy Characteristics'!J:J,MATCH($C1665,'Policy Characteristics'!$C:$C,0))),"",INDEX('Policy Characteristics'!J:J,MATCH($C1665,'Policy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65" s="176" t="str">
        <f>IF(ISBLANK(INDEX('Policy Characteristics'!K:K,MATCH($C1665,'Policy Characteristics'!$C:$C,0))),"",INDEX('Policy Characteristics'!K:K,MATCH($C1665,'Policy Characteristics'!$C:$C,0)))</f>
        <v>fuels.html#fuel-taxes</v>
      </c>
      <c r="R1665" s="176" t="str">
        <f>IF(ISBLANK(INDEX('Policy Characteristics'!L:L,MATCH($C1665,'Policy Characteristics'!$C:$C,0))),"",INDEX('Policy Characteristics'!L:L,MATCH($C1665,'Policy Characteristics'!$C:$C,0)))</f>
        <v>fuel-taxes.html</v>
      </c>
    </row>
    <row r="1666" spans="1:18" x14ac:dyDescent="0.25">
      <c r="A1666" s="176" t="str">
        <f>IF(ISBLANK(INDEX('Policy Characteristics'!A:A,MATCH($C1666,'Policy Characteristics'!$C:$C,0))),"",INDEX('Policy Characteristics'!A:A,MATCH($C1666,'Policy Characteristics'!$C:$C,0)))</f>
        <v>Cross-Sector</v>
      </c>
      <c r="B1666" s="184" t="str">
        <f>IF(ISBLANK(INDEX('Policy Characteristics'!B:B,MATCH($C1666,'Policy Characteristics'!$C:$C,0))),"",INDEX('Policy Characteristics'!B:B,MATCH($C1666,'Policy Characteristics'!$C:$C,0)))</f>
        <v>Fuel Taxes or Subsidies</v>
      </c>
      <c r="C1666" s="194" t="str">
        <f t="shared" si="66"/>
        <v>Additional Fuel Tax or Subsidy Rate by Fuel</v>
      </c>
      <c r="D1666" s="6" t="s">
        <v>434</v>
      </c>
      <c r="E1666" s="47" t="s">
        <v>325</v>
      </c>
      <c r="F1666" s="6" t="s">
        <v>435</v>
      </c>
      <c r="G1666" s="47" t="s">
        <v>4</v>
      </c>
      <c r="H1666" s="44">
        <v>744</v>
      </c>
      <c r="I1666" s="198" t="s">
        <v>44</v>
      </c>
      <c r="J1666" s="177" t="str">
        <f>IF(ISBLANK(INDEX('Policy Characteristics'!D:D,MATCH($C1666,'Policy Characteristics'!$C:$C,0))),"",INDEX('Policy Characteristics'!D:D,MATCH($C1666,'Policy Characteristics'!$C:$C,0)))</f>
        <v>Fuel Taxes or Subsidies</v>
      </c>
      <c r="K1666" s="176" t="str">
        <f>IF(ISBLANK(INDEX('Policy Characteristics'!E:E,MATCH($C1666,'Policy Characteristics'!$C:$C,0))),"",INDEX('Policy Characteristics'!E:E,MATCH($C1666,'Policy Characteristics'!$C:$C,0)))</f>
        <v>cross fuel tax</v>
      </c>
      <c r="L1666" s="176">
        <f>IF(ISBLANK(INDEX('Policy Characteristics'!F:F,MATCH($C1666,'Policy Characteristics'!$C:$C,0))),"",INDEX('Policy Characteristics'!F:F,MATCH($C1666,'Policy Characteristics'!$C:$C,0)))</f>
        <v>-0.5</v>
      </c>
      <c r="M1666" s="176">
        <f>IF(ISBLANK(INDEX('Policy Characteristics'!G:G,MATCH($C1666,'Policy Characteristics'!$C:$C,0))),"",INDEX('Policy Characteristics'!G:G,MATCH($C1666,'Policy Characteristics'!$C:$C,0)))</f>
        <v>0.5</v>
      </c>
      <c r="N1666" s="176">
        <f>IF(ISBLANK(INDEX('Policy Characteristics'!H:H,MATCH($C1666,'Policy Characteristics'!$C:$C,0))),"",INDEX('Policy Characteristics'!H:H,MATCH($C1666,'Policy Characteristics'!$C:$C,0)))</f>
        <v>0.01</v>
      </c>
      <c r="O1666" s="176" t="str">
        <f>IF(ISBLANK(INDEX('Policy Characteristics'!I:I,MATCH($C1666,'Policy Characteristics'!$C:$C,0))),"",INDEX('Policy Characteristics'!I:I,MATCH($C1666,'Policy Characteristics'!$C:$C,0)))</f>
        <v>% of BAU price</v>
      </c>
      <c r="P1666" s="176" t="str">
        <f>IF(ISBLANK(INDEX('Policy Characteristics'!J:J,MATCH($C1666,'Policy Characteristics'!$C:$C,0))),"",INDEX('Policy Characteristics'!J:J,MATCH($C1666,'Policy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66" s="176" t="str">
        <f>IF(ISBLANK(INDEX('Policy Characteristics'!K:K,MATCH($C1666,'Policy Characteristics'!$C:$C,0))),"",INDEX('Policy Characteristics'!K:K,MATCH($C1666,'Policy Characteristics'!$C:$C,0)))</f>
        <v>fuels.html#fuel-taxes</v>
      </c>
      <c r="R1666" s="176" t="str">
        <f>IF(ISBLANK(INDEX('Policy Characteristics'!L:L,MATCH($C1666,'Policy Characteristics'!$C:$C,0))),"",INDEX('Policy Characteristics'!L:L,MATCH($C1666,'Policy Characteristics'!$C:$C,0)))</f>
        <v>fuel-taxes.html</v>
      </c>
    </row>
    <row r="1667" spans="1:18" x14ac:dyDescent="0.25">
      <c r="A1667" s="176" t="str">
        <f>IF(ISBLANK(INDEX('Policy Characteristics'!A:A,MATCH($C1667,'Policy Characteristics'!$C:$C,0))),"",INDEX('Policy Characteristics'!A:A,MATCH($C1667,'Policy Characteristics'!$C:$C,0)))</f>
        <v>Cross-Sector</v>
      </c>
      <c r="B1667" s="184" t="str">
        <f>IF(ISBLANK(INDEX('Policy Characteristics'!B:B,MATCH($C1667,'Policy Characteristics'!$C:$C,0))),"",INDEX('Policy Characteristics'!B:B,MATCH($C1667,'Policy Characteristics'!$C:$C,0)))</f>
        <v>Fuel Taxes or Subsidies</v>
      </c>
      <c r="C1667" s="194" t="str">
        <f t="shared" si="66"/>
        <v>Additional Fuel Tax or Subsidy Rate by Fuel</v>
      </c>
      <c r="D1667" s="6" t="s">
        <v>1344</v>
      </c>
      <c r="E1667" s="47" t="s">
        <v>325</v>
      </c>
      <c r="F1667" s="6" t="s">
        <v>1348</v>
      </c>
      <c r="G1667" s="47" t="s">
        <v>4</v>
      </c>
      <c r="H1667" s="44">
        <v>745</v>
      </c>
      <c r="I1667" s="198" t="s">
        <v>44</v>
      </c>
      <c r="J1667" s="177" t="str">
        <f>IF(ISBLANK(INDEX('Policy Characteristics'!D:D,MATCH($C1667,'Policy Characteristics'!$C:$C,0))),"",INDEX('Policy Characteristics'!D:D,MATCH($C1667,'Policy Characteristics'!$C:$C,0)))</f>
        <v>Fuel Taxes or Subsidies</v>
      </c>
      <c r="K1667" s="176" t="str">
        <f>IF(ISBLANK(INDEX('Policy Characteristics'!E:E,MATCH($C1667,'Policy Characteristics'!$C:$C,0))),"",INDEX('Policy Characteristics'!E:E,MATCH($C1667,'Policy Characteristics'!$C:$C,0)))</f>
        <v>cross fuel tax</v>
      </c>
      <c r="L1667" s="176">
        <f>IF(ISBLANK(INDEX('Policy Characteristics'!F:F,MATCH($C1667,'Policy Characteristics'!$C:$C,0))),"",INDEX('Policy Characteristics'!F:F,MATCH($C1667,'Policy Characteristics'!$C:$C,0)))</f>
        <v>-0.5</v>
      </c>
      <c r="M1667" s="176">
        <f>IF(ISBLANK(INDEX('Policy Characteristics'!G:G,MATCH($C1667,'Policy Characteristics'!$C:$C,0))),"",INDEX('Policy Characteristics'!G:G,MATCH($C1667,'Policy Characteristics'!$C:$C,0)))</f>
        <v>0.5</v>
      </c>
      <c r="N1667" s="176">
        <f>IF(ISBLANK(INDEX('Policy Characteristics'!H:H,MATCH($C1667,'Policy Characteristics'!$C:$C,0))),"",INDEX('Policy Characteristics'!H:H,MATCH($C1667,'Policy Characteristics'!$C:$C,0)))</f>
        <v>0.01</v>
      </c>
      <c r="O1667" s="176" t="str">
        <f>IF(ISBLANK(INDEX('Policy Characteristics'!I:I,MATCH($C1667,'Policy Characteristics'!$C:$C,0))),"",INDEX('Policy Characteristics'!I:I,MATCH($C1667,'Policy Characteristics'!$C:$C,0)))</f>
        <v>% of BAU price</v>
      </c>
      <c r="P1667" s="176" t="str">
        <f>IF(ISBLANK(INDEX('Policy Characteristics'!J:J,MATCH($C1667,'Policy Characteristics'!$C:$C,0))),"",INDEX('Policy Characteristics'!J:J,MATCH($C1667,'Policy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67" s="176" t="str">
        <f>IF(ISBLANK(INDEX('Policy Characteristics'!K:K,MATCH($C1667,'Policy Characteristics'!$C:$C,0))),"",INDEX('Policy Characteristics'!K:K,MATCH($C1667,'Policy Characteristics'!$C:$C,0)))</f>
        <v>fuels.html#fuel-taxes</v>
      </c>
      <c r="R1667" s="176" t="str">
        <f>IF(ISBLANK(INDEX('Policy Characteristics'!L:L,MATCH($C1667,'Policy Characteristics'!$C:$C,0))),"",INDEX('Policy Characteristics'!L:L,MATCH($C1667,'Policy Characteristics'!$C:$C,0)))</f>
        <v>fuel-taxes.html</v>
      </c>
    </row>
    <row r="1668" spans="1:18" x14ac:dyDescent="0.25">
      <c r="A1668" s="176" t="str">
        <f>IF(ISBLANK(INDEX('Policy Characteristics'!A:A,MATCH($C1668,'Policy Characteristics'!$C:$C,0))),"",INDEX('Policy Characteristics'!A:A,MATCH($C1668,'Policy Characteristics'!$C:$C,0)))</f>
        <v>Cross-Sector</v>
      </c>
      <c r="B1668" s="184" t="str">
        <f>IF(ISBLANK(INDEX('Policy Characteristics'!B:B,MATCH($C1668,'Policy Characteristics'!$C:$C,0))),"",INDEX('Policy Characteristics'!B:B,MATCH($C1668,'Policy Characteristics'!$C:$C,0)))</f>
        <v>Fuel Taxes or Subsidies</v>
      </c>
      <c r="C1668" s="194" t="str">
        <f t="shared" si="66"/>
        <v>Additional Fuel Tax or Subsidy Rate by Fuel</v>
      </c>
      <c r="D1668" s="6" t="s">
        <v>1354</v>
      </c>
      <c r="E1668" s="47" t="s">
        <v>325</v>
      </c>
      <c r="F1668" s="6" t="s">
        <v>1355</v>
      </c>
      <c r="G1668" s="47" t="s">
        <v>4</v>
      </c>
      <c r="H1668" s="44">
        <v>746</v>
      </c>
      <c r="I1668" s="198" t="s">
        <v>44</v>
      </c>
      <c r="J1668" s="177" t="str">
        <f>IF(ISBLANK(INDEX('Policy Characteristics'!D:D,MATCH($C1668,'Policy Characteristics'!$C:$C,0))),"",INDEX('Policy Characteristics'!D:D,MATCH($C1668,'Policy Characteristics'!$C:$C,0)))</f>
        <v>Fuel Taxes or Subsidies</v>
      </c>
      <c r="K1668" s="176" t="str">
        <f>IF(ISBLANK(INDEX('Policy Characteristics'!E:E,MATCH($C1668,'Policy Characteristics'!$C:$C,0))),"",INDEX('Policy Characteristics'!E:E,MATCH($C1668,'Policy Characteristics'!$C:$C,0)))</f>
        <v>cross fuel tax</v>
      </c>
      <c r="L1668" s="176">
        <f>IF(ISBLANK(INDEX('Policy Characteristics'!F:F,MATCH($C1668,'Policy Characteristics'!$C:$C,0))),"",INDEX('Policy Characteristics'!F:F,MATCH($C1668,'Policy Characteristics'!$C:$C,0)))</f>
        <v>-0.5</v>
      </c>
      <c r="M1668" s="176">
        <f>IF(ISBLANK(INDEX('Policy Characteristics'!G:G,MATCH($C1668,'Policy Characteristics'!$C:$C,0))),"",INDEX('Policy Characteristics'!G:G,MATCH($C1668,'Policy Characteristics'!$C:$C,0)))</f>
        <v>0.5</v>
      </c>
      <c r="N1668" s="176">
        <f>IF(ISBLANK(INDEX('Policy Characteristics'!H:H,MATCH($C1668,'Policy Characteristics'!$C:$C,0))),"",INDEX('Policy Characteristics'!H:H,MATCH($C1668,'Policy Characteristics'!$C:$C,0)))</f>
        <v>0.01</v>
      </c>
      <c r="O1668" s="176" t="str">
        <f>IF(ISBLANK(INDEX('Policy Characteristics'!I:I,MATCH($C1668,'Policy Characteristics'!$C:$C,0))),"",INDEX('Policy Characteristics'!I:I,MATCH($C1668,'Policy Characteristics'!$C:$C,0)))</f>
        <v>% of BAU price</v>
      </c>
      <c r="P1668" s="176" t="str">
        <f>IF(ISBLANK(INDEX('Policy Characteristics'!J:J,MATCH($C1668,'Policy Characteristics'!$C:$C,0))),"",INDEX('Policy Characteristics'!J:J,MATCH($C1668,'Policy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68" s="176" t="str">
        <f>IF(ISBLANK(INDEX('Policy Characteristics'!K:K,MATCH($C1668,'Policy Characteristics'!$C:$C,0))),"",INDEX('Policy Characteristics'!K:K,MATCH($C1668,'Policy Characteristics'!$C:$C,0)))</f>
        <v>fuels.html#fuel-taxes</v>
      </c>
      <c r="R1668" s="176" t="str">
        <f>IF(ISBLANK(INDEX('Policy Characteristics'!L:L,MATCH($C1668,'Policy Characteristics'!$C:$C,0))),"",INDEX('Policy Characteristics'!L:L,MATCH($C1668,'Policy Characteristics'!$C:$C,0)))</f>
        <v>fuel-taxes.html</v>
      </c>
    </row>
    <row r="1669" spans="1:18" x14ac:dyDescent="0.25">
      <c r="A1669" s="176" t="str">
        <f>IF(ISBLANK(INDEX('Policy Characteristics'!A:A,MATCH($C1669,'Policy Characteristics'!$C:$C,0))),"",INDEX('Policy Characteristics'!A:A,MATCH($C1669,'Policy Characteristics'!$C:$C,0)))</f>
        <v>Cross-Sector</v>
      </c>
      <c r="B1669" s="184" t="str">
        <f>IF(ISBLANK(INDEX('Policy Characteristics'!B:B,MATCH($C1669,'Policy Characteristics'!$C:$C,0))),"",INDEX('Policy Characteristics'!B:B,MATCH($C1669,'Policy Characteristics'!$C:$C,0)))</f>
        <v>Fuel Taxes or Subsidies</v>
      </c>
      <c r="C1669" s="194" t="str">
        <f t="shared" si="66"/>
        <v>Additional Fuel Tax or Subsidy Rate by Fuel</v>
      </c>
      <c r="D1669" s="6" t="s">
        <v>1345</v>
      </c>
      <c r="E1669" s="47" t="s">
        <v>325</v>
      </c>
      <c r="F1669" s="6" t="s">
        <v>1349</v>
      </c>
      <c r="G1669" s="47" t="s">
        <v>4</v>
      </c>
      <c r="H1669" s="44">
        <v>747</v>
      </c>
      <c r="I1669" s="198" t="s">
        <v>44</v>
      </c>
      <c r="J1669" s="177" t="str">
        <f>IF(ISBLANK(INDEX('Policy Characteristics'!D:D,MATCH($C1669,'Policy Characteristics'!$C:$C,0))),"",INDEX('Policy Characteristics'!D:D,MATCH($C1669,'Policy Characteristics'!$C:$C,0)))</f>
        <v>Fuel Taxes or Subsidies</v>
      </c>
      <c r="K1669" s="176" t="str">
        <f>IF(ISBLANK(INDEX('Policy Characteristics'!E:E,MATCH($C1669,'Policy Characteristics'!$C:$C,0))),"",INDEX('Policy Characteristics'!E:E,MATCH($C1669,'Policy Characteristics'!$C:$C,0)))</f>
        <v>cross fuel tax</v>
      </c>
      <c r="L1669" s="176">
        <f>IF(ISBLANK(INDEX('Policy Characteristics'!F:F,MATCH($C1669,'Policy Characteristics'!$C:$C,0))),"",INDEX('Policy Characteristics'!F:F,MATCH($C1669,'Policy Characteristics'!$C:$C,0)))</f>
        <v>-0.5</v>
      </c>
      <c r="M1669" s="176">
        <f>IF(ISBLANK(INDEX('Policy Characteristics'!G:G,MATCH($C1669,'Policy Characteristics'!$C:$C,0))),"",INDEX('Policy Characteristics'!G:G,MATCH($C1669,'Policy Characteristics'!$C:$C,0)))</f>
        <v>0.5</v>
      </c>
      <c r="N1669" s="176">
        <f>IF(ISBLANK(INDEX('Policy Characteristics'!H:H,MATCH($C1669,'Policy Characteristics'!$C:$C,0))),"",INDEX('Policy Characteristics'!H:H,MATCH($C1669,'Policy Characteristics'!$C:$C,0)))</f>
        <v>0.01</v>
      </c>
      <c r="O1669" s="176" t="str">
        <f>IF(ISBLANK(INDEX('Policy Characteristics'!I:I,MATCH($C1669,'Policy Characteristics'!$C:$C,0))),"",INDEX('Policy Characteristics'!I:I,MATCH($C1669,'Policy Characteristics'!$C:$C,0)))</f>
        <v>% of BAU price</v>
      </c>
      <c r="P1669" s="176" t="str">
        <f>IF(ISBLANK(INDEX('Policy Characteristics'!J:J,MATCH($C1669,'Policy Characteristics'!$C:$C,0))),"",INDEX('Policy Characteristics'!J:J,MATCH($C1669,'Policy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69" s="176" t="str">
        <f>IF(ISBLANK(INDEX('Policy Characteristics'!K:K,MATCH($C1669,'Policy Characteristics'!$C:$C,0))),"",INDEX('Policy Characteristics'!K:K,MATCH($C1669,'Policy Characteristics'!$C:$C,0)))</f>
        <v>fuels.html#fuel-taxes</v>
      </c>
      <c r="R1669" s="176" t="str">
        <f>IF(ISBLANK(INDEX('Policy Characteristics'!L:L,MATCH($C1669,'Policy Characteristics'!$C:$C,0))),"",INDEX('Policy Characteristics'!L:L,MATCH($C1669,'Policy Characteristics'!$C:$C,0)))</f>
        <v>fuel-taxes.html</v>
      </c>
    </row>
    <row r="1670" spans="1:18" x14ac:dyDescent="0.25">
      <c r="A1670" s="176" t="str">
        <f>IF(ISBLANK(INDEX('Policy Characteristics'!A:A,MATCH($C1670,'Policy Characteristics'!$C:$C,0))),"",INDEX('Policy Characteristics'!A:A,MATCH($C1670,'Policy Characteristics'!$C:$C,0)))</f>
        <v>Cross-Sector</v>
      </c>
      <c r="B1670" s="184" t="str">
        <f>IF(ISBLANK(INDEX('Policy Characteristics'!B:B,MATCH($C1670,'Policy Characteristics'!$C:$C,0))),"",INDEX('Policy Characteristics'!B:B,MATCH($C1670,'Policy Characteristics'!$C:$C,0)))</f>
        <v>Fuel Taxes or Subsidies</v>
      </c>
      <c r="C1670" s="194" t="str">
        <f t="shared" si="66"/>
        <v>Additional Fuel Tax or Subsidy Rate by Fuel</v>
      </c>
      <c r="D1670" s="6" t="s">
        <v>1346</v>
      </c>
      <c r="E1670" s="47" t="s">
        <v>325</v>
      </c>
      <c r="F1670" s="6" t="s">
        <v>1350</v>
      </c>
      <c r="G1670" s="47" t="s">
        <v>4</v>
      </c>
      <c r="H1670" s="44">
        <v>748</v>
      </c>
      <c r="I1670" s="198" t="s">
        <v>44</v>
      </c>
      <c r="J1670" s="177" t="str">
        <f>IF(ISBLANK(INDEX('Policy Characteristics'!D:D,MATCH($C1670,'Policy Characteristics'!$C:$C,0))),"",INDEX('Policy Characteristics'!D:D,MATCH($C1670,'Policy Characteristics'!$C:$C,0)))</f>
        <v>Fuel Taxes or Subsidies</v>
      </c>
      <c r="K1670" s="176" t="str">
        <f>IF(ISBLANK(INDEX('Policy Characteristics'!E:E,MATCH($C1670,'Policy Characteristics'!$C:$C,0))),"",INDEX('Policy Characteristics'!E:E,MATCH($C1670,'Policy Characteristics'!$C:$C,0)))</f>
        <v>cross fuel tax</v>
      </c>
      <c r="L1670" s="176">
        <f>IF(ISBLANK(INDEX('Policy Characteristics'!F:F,MATCH($C1670,'Policy Characteristics'!$C:$C,0))),"",INDEX('Policy Characteristics'!F:F,MATCH($C1670,'Policy Characteristics'!$C:$C,0)))</f>
        <v>-0.5</v>
      </c>
      <c r="M1670" s="176">
        <f>IF(ISBLANK(INDEX('Policy Characteristics'!G:G,MATCH($C1670,'Policy Characteristics'!$C:$C,0))),"",INDEX('Policy Characteristics'!G:G,MATCH($C1670,'Policy Characteristics'!$C:$C,0)))</f>
        <v>0.5</v>
      </c>
      <c r="N1670" s="176">
        <f>IF(ISBLANK(INDEX('Policy Characteristics'!H:H,MATCH($C1670,'Policy Characteristics'!$C:$C,0))),"",INDEX('Policy Characteristics'!H:H,MATCH($C1670,'Policy Characteristics'!$C:$C,0)))</f>
        <v>0.01</v>
      </c>
      <c r="O1670" s="176" t="str">
        <f>IF(ISBLANK(INDEX('Policy Characteristics'!I:I,MATCH($C1670,'Policy Characteristics'!$C:$C,0))),"",INDEX('Policy Characteristics'!I:I,MATCH($C1670,'Policy Characteristics'!$C:$C,0)))</f>
        <v>% of BAU price</v>
      </c>
      <c r="P1670" s="176" t="str">
        <f>IF(ISBLANK(INDEX('Policy Characteristics'!J:J,MATCH($C1670,'Policy Characteristics'!$C:$C,0))),"",INDEX('Policy Characteristics'!J:J,MATCH($C1670,'Policy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70" s="176" t="str">
        <f>IF(ISBLANK(INDEX('Policy Characteristics'!K:K,MATCH($C1670,'Policy Characteristics'!$C:$C,0))),"",INDEX('Policy Characteristics'!K:K,MATCH($C1670,'Policy Characteristics'!$C:$C,0)))</f>
        <v>fuels.html#fuel-taxes</v>
      </c>
      <c r="R1670" s="176" t="str">
        <f>IF(ISBLANK(INDEX('Policy Characteristics'!L:L,MATCH($C1670,'Policy Characteristics'!$C:$C,0))),"",INDEX('Policy Characteristics'!L:L,MATCH($C1670,'Policy Characteristics'!$C:$C,0)))</f>
        <v>fuel-taxes.html</v>
      </c>
    </row>
    <row r="1671" spans="1:18" x14ac:dyDescent="0.25">
      <c r="A1671" s="176" t="str">
        <f>IF(ISBLANK(INDEX('Policy Characteristics'!A:A,MATCH($C1671,'Policy Characteristics'!$C:$C,0))),"",INDEX('Policy Characteristics'!A:A,MATCH($C1671,'Policy Characteristics'!$C:$C,0)))</f>
        <v>Cross-Sector</v>
      </c>
      <c r="B1671" s="184" t="str">
        <f>IF(ISBLANK(INDEX('Policy Characteristics'!B:B,MATCH($C1671,'Policy Characteristics'!$C:$C,0))),"",INDEX('Policy Characteristics'!B:B,MATCH($C1671,'Policy Characteristics'!$C:$C,0)))</f>
        <v>Fuel Taxes or Subsidies</v>
      </c>
      <c r="C1671" s="194" t="str">
        <f t="shared" si="66"/>
        <v>Additional Fuel Tax or Subsidy Rate by Fuel</v>
      </c>
      <c r="D1671" s="6" t="s">
        <v>1347</v>
      </c>
      <c r="E1671" s="47" t="s">
        <v>325</v>
      </c>
      <c r="F1671" s="6" t="s">
        <v>1351</v>
      </c>
      <c r="G1671" s="47" t="s">
        <v>4</v>
      </c>
      <c r="H1671" s="44">
        <v>749</v>
      </c>
      <c r="I1671" s="198" t="s">
        <v>43</v>
      </c>
      <c r="J1671" s="177" t="str">
        <f>IF(ISBLANK(INDEX('Policy Characteristics'!D:D,MATCH($C1671,'Policy Characteristics'!$C:$C,0))),"",INDEX('Policy Characteristics'!D:D,MATCH($C1671,'Policy Characteristics'!$C:$C,0)))</f>
        <v>Fuel Taxes or Subsidies</v>
      </c>
      <c r="K1671" s="176" t="str">
        <f>IF(ISBLANK(INDEX('Policy Characteristics'!E:E,MATCH($C1671,'Policy Characteristics'!$C:$C,0))),"",INDEX('Policy Characteristics'!E:E,MATCH($C1671,'Policy Characteristics'!$C:$C,0)))</f>
        <v>cross fuel tax</v>
      </c>
      <c r="L1671" s="176">
        <f>IF(ISBLANK(INDEX('Policy Characteristics'!F:F,MATCH($C1671,'Policy Characteristics'!$C:$C,0))),"",INDEX('Policy Characteristics'!F:F,MATCH($C1671,'Policy Characteristics'!$C:$C,0)))</f>
        <v>-0.5</v>
      </c>
      <c r="M1671" s="176">
        <f>IF(ISBLANK(INDEX('Policy Characteristics'!G:G,MATCH($C1671,'Policy Characteristics'!$C:$C,0))),"",INDEX('Policy Characteristics'!G:G,MATCH($C1671,'Policy Characteristics'!$C:$C,0)))</f>
        <v>0.5</v>
      </c>
      <c r="N1671" s="176">
        <f>IF(ISBLANK(INDEX('Policy Characteristics'!H:H,MATCH($C1671,'Policy Characteristics'!$C:$C,0))),"",INDEX('Policy Characteristics'!H:H,MATCH($C1671,'Policy Characteristics'!$C:$C,0)))</f>
        <v>0.01</v>
      </c>
      <c r="O1671" s="176" t="str">
        <f>IF(ISBLANK(INDEX('Policy Characteristics'!I:I,MATCH($C1671,'Policy Characteristics'!$C:$C,0))),"",INDEX('Policy Characteristics'!I:I,MATCH($C1671,'Policy Characteristics'!$C:$C,0)))</f>
        <v>% of BAU price</v>
      </c>
      <c r="P1671" s="176" t="str">
        <f>IF(ISBLANK(INDEX('Policy Characteristics'!J:J,MATCH($C1671,'Policy Characteristics'!$C:$C,0))),"",INDEX('Policy Characteristics'!J:J,MATCH($C1671,'Policy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71" s="176" t="str">
        <f>IF(ISBLANK(INDEX('Policy Characteristics'!K:K,MATCH($C1671,'Policy Characteristics'!$C:$C,0))),"",INDEX('Policy Characteristics'!K:K,MATCH($C1671,'Policy Characteristics'!$C:$C,0)))</f>
        <v>fuels.html#fuel-taxes</v>
      </c>
      <c r="R1671" s="176" t="str">
        <f>IF(ISBLANK(INDEX('Policy Characteristics'!L:L,MATCH($C1671,'Policy Characteristics'!$C:$C,0))),"",INDEX('Policy Characteristics'!L:L,MATCH($C1671,'Policy Characteristics'!$C:$C,0)))</f>
        <v>fuel-taxes.html</v>
      </c>
    </row>
    <row r="1672" spans="1:18" x14ac:dyDescent="0.25">
      <c r="A1672" s="176" t="str">
        <f>IF(ISBLANK(INDEX('Policy Characteristics'!A:A,MATCH($C1672,'Policy Characteristics'!$C:$C,0))),"",INDEX('Policy Characteristics'!A:A,MATCH($C1672,'Policy Characteristics'!$C:$C,0)))</f>
        <v>Cross-Sector</v>
      </c>
      <c r="B1672" s="184" t="str">
        <f>IF(ISBLANK(INDEX('Policy Characteristics'!B:B,MATCH($C1672,'Policy Characteristics'!$C:$C,0))),"",INDEX('Policy Characteristics'!B:B,MATCH($C1672,'Policy Characteristics'!$C:$C,0)))</f>
        <v>Fuel Taxes or Subsidies</v>
      </c>
      <c r="C1672" s="194" t="str">
        <f t="shared" si="66"/>
        <v>Additional Fuel Tax or Subsidy Rate by Fuel</v>
      </c>
      <c r="D1672" s="47" t="s">
        <v>52</v>
      </c>
      <c r="E1672" s="47" t="s">
        <v>333</v>
      </c>
      <c r="F1672" s="47" t="s">
        <v>92</v>
      </c>
      <c r="G1672" s="47" t="s">
        <v>92</v>
      </c>
      <c r="H1672" s="44">
        <v>2314</v>
      </c>
      <c r="I1672" s="197" t="s">
        <v>44</v>
      </c>
      <c r="J1672" s="177" t="str">
        <f>IF(ISBLANK(INDEX('Policy Characteristics'!D:D,MATCH($C1672,'Policy Characteristics'!$C:$C,0))),"",INDEX('Policy Characteristics'!D:D,MATCH($C1672,'Policy Characteristics'!$C:$C,0)))</f>
        <v>Fuel Taxes or Subsidies</v>
      </c>
      <c r="K1672" s="176" t="str">
        <f>IF(ISBLANK(INDEX('Policy Characteristics'!E:E,MATCH($C1672,'Policy Characteristics'!$C:$C,0))),"",INDEX('Policy Characteristics'!E:E,MATCH($C1672,'Policy Characteristics'!$C:$C,0)))</f>
        <v>cross fuel tax</v>
      </c>
      <c r="L1672" s="176">
        <f>IF(ISBLANK(INDEX('Policy Characteristics'!F:F,MATCH($C1672,'Policy Characteristics'!$C:$C,0))),"",INDEX('Policy Characteristics'!F:F,MATCH($C1672,'Policy Characteristics'!$C:$C,0)))</f>
        <v>-0.5</v>
      </c>
      <c r="M1672" s="176">
        <f>IF(ISBLANK(INDEX('Policy Characteristics'!G:G,MATCH($C1672,'Policy Characteristics'!$C:$C,0))),"",INDEX('Policy Characteristics'!G:G,MATCH($C1672,'Policy Characteristics'!$C:$C,0)))</f>
        <v>0.5</v>
      </c>
      <c r="N1672" s="176">
        <f>IF(ISBLANK(INDEX('Policy Characteristics'!H:H,MATCH($C1672,'Policy Characteristics'!$C:$C,0))),"",INDEX('Policy Characteristics'!H:H,MATCH($C1672,'Policy Characteristics'!$C:$C,0)))</f>
        <v>0.01</v>
      </c>
      <c r="O1672" s="176" t="str">
        <f>IF(ISBLANK(INDEX('Policy Characteristics'!I:I,MATCH($C1672,'Policy Characteristics'!$C:$C,0))),"",INDEX('Policy Characteristics'!I:I,MATCH($C1672,'Policy Characteristics'!$C:$C,0)))</f>
        <v>% of BAU price</v>
      </c>
      <c r="P1672" s="176" t="str">
        <f>IF(ISBLANK(INDEX('Policy Characteristics'!J:J,MATCH($C1672,'Policy Characteristics'!$C:$C,0))),"",INDEX('Policy Characteristics'!J:J,MATCH($C1672,'Policy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72" s="176" t="str">
        <f>IF(ISBLANK(INDEX('Policy Characteristics'!K:K,MATCH($C1672,'Policy Characteristics'!$C:$C,0))),"",INDEX('Policy Characteristics'!K:K,MATCH($C1672,'Policy Characteristics'!$C:$C,0)))</f>
        <v>fuels.html#fuel-taxes</v>
      </c>
      <c r="R1672" s="176" t="str">
        <f>IF(ISBLANK(INDEX('Policy Characteristics'!L:L,MATCH($C1672,'Policy Characteristics'!$C:$C,0))),"",INDEX('Policy Characteristics'!L:L,MATCH($C1672,'Policy Characteristics'!$C:$C,0)))</f>
        <v>fuel-taxes.html</v>
      </c>
    </row>
    <row r="1673" spans="1:18" x14ac:dyDescent="0.25">
      <c r="A1673" s="176" t="str">
        <f>IF(ISBLANK(INDEX('Policy Characteristics'!A:A,MATCH($C1673,'Policy Characteristics'!$C:$C,0))),"",INDEX('Policy Characteristics'!A:A,MATCH($C1673,'Policy Characteristics'!$C:$C,0)))</f>
        <v>Cross-Sector</v>
      </c>
      <c r="B1673" s="184" t="str">
        <f>IF(ISBLANK(INDEX('Policy Characteristics'!B:B,MATCH($C1673,'Policy Characteristics'!$C:$C,0))),"",INDEX('Policy Characteristics'!B:B,MATCH($C1673,'Policy Characteristics'!$C:$C,0)))</f>
        <v>Fuel Taxes or Subsidies</v>
      </c>
      <c r="C1673" s="194" t="str">
        <f t="shared" si="66"/>
        <v>Additional Fuel Tax or Subsidy Rate by Fuel</v>
      </c>
      <c r="D1673" s="6" t="s">
        <v>441</v>
      </c>
      <c r="E1673" s="47" t="s">
        <v>333</v>
      </c>
      <c r="F1673" s="6" t="s">
        <v>438</v>
      </c>
      <c r="G1673" s="47" t="s">
        <v>92</v>
      </c>
      <c r="H1673" s="44">
        <v>2315</v>
      </c>
      <c r="I1673" s="198" t="s">
        <v>43</v>
      </c>
      <c r="J1673" s="177" t="str">
        <f>IF(ISBLANK(INDEX('Policy Characteristics'!D:D,MATCH($C1673,'Policy Characteristics'!$C:$C,0))),"",INDEX('Policy Characteristics'!D:D,MATCH($C1673,'Policy Characteristics'!$C:$C,0)))</f>
        <v>Fuel Taxes or Subsidies</v>
      </c>
      <c r="K1673" s="176" t="str">
        <f>IF(ISBLANK(INDEX('Policy Characteristics'!E:E,MATCH($C1673,'Policy Characteristics'!$C:$C,0))),"",INDEX('Policy Characteristics'!E:E,MATCH($C1673,'Policy Characteristics'!$C:$C,0)))</f>
        <v>cross fuel tax</v>
      </c>
      <c r="L1673" s="176">
        <f>IF(ISBLANK(INDEX('Policy Characteristics'!F:F,MATCH($C1673,'Policy Characteristics'!$C:$C,0))),"",INDEX('Policy Characteristics'!F:F,MATCH($C1673,'Policy Characteristics'!$C:$C,0)))</f>
        <v>-0.5</v>
      </c>
      <c r="M1673" s="176">
        <f>IF(ISBLANK(INDEX('Policy Characteristics'!G:G,MATCH($C1673,'Policy Characteristics'!$C:$C,0))),"",INDEX('Policy Characteristics'!G:G,MATCH($C1673,'Policy Characteristics'!$C:$C,0)))</f>
        <v>0.5</v>
      </c>
      <c r="N1673" s="176">
        <f>IF(ISBLANK(INDEX('Policy Characteristics'!H:H,MATCH($C1673,'Policy Characteristics'!$C:$C,0))),"",INDEX('Policy Characteristics'!H:H,MATCH($C1673,'Policy Characteristics'!$C:$C,0)))</f>
        <v>0.01</v>
      </c>
      <c r="O1673" s="176" t="str">
        <f>IF(ISBLANK(INDEX('Policy Characteristics'!I:I,MATCH($C1673,'Policy Characteristics'!$C:$C,0))),"",INDEX('Policy Characteristics'!I:I,MATCH($C1673,'Policy Characteristics'!$C:$C,0)))</f>
        <v>% of BAU price</v>
      </c>
      <c r="P1673" s="176" t="str">
        <f>IF(ISBLANK(INDEX('Policy Characteristics'!J:J,MATCH($C1673,'Policy Characteristics'!$C:$C,0))),"",INDEX('Policy Characteristics'!J:J,MATCH($C1673,'Policy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73" s="176" t="str">
        <f>IF(ISBLANK(INDEX('Policy Characteristics'!K:K,MATCH($C1673,'Policy Characteristics'!$C:$C,0))),"",INDEX('Policy Characteristics'!K:K,MATCH($C1673,'Policy Characteristics'!$C:$C,0)))</f>
        <v>fuels.html#fuel-taxes</v>
      </c>
      <c r="R1673" s="176" t="str">
        <f>IF(ISBLANK(INDEX('Policy Characteristics'!L:L,MATCH($C1673,'Policy Characteristics'!$C:$C,0))),"",INDEX('Policy Characteristics'!L:L,MATCH($C1673,'Policy Characteristics'!$C:$C,0)))</f>
        <v>fuel-taxes.html</v>
      </c>
    </row>
    <row r="1674" spans="1:18" x14ac:dyDescent="0.25">
      <c r="A1674" s="176" t="str">
        <f>IF(ISBLANK(INDEX('Policy Characteristics'!A:A,MATCH($C1674,'Policy Characteristics'!$C:$C,0))),"",INDEX('Policy Characteristics'!A:A,MATCH($C1674,'Policy Characteristics'!$C:$C,0)))</f>
        <v>Cross-Sector</v>
      </c>
      <c r="B1674" s="184" t="str">
        <f>IF(ISBLANK(INDEX('Policy Characteristics'!B:B,MATCH($C1674,'Policy Characteristics'!$C:$C,0))),"",INDEX('Policy Characteristics'!B:B,MATCH($C1674,'Policy Characteristics'!$C:$C,0)))</f>
        <v>Fuel Taxes or Subsidies</v>
      </c>
      <c r="C1674" s="194" t="str">
        <f t="shared" si="66"/>
        <v>Additional Fuel Tax or Subsidy Rate by Fuel</v>
      </c>
      <c r="D1674" s="6" t="s">
        <v>46</v>
      </c>
      <c r="E1674" s="47" t="s">
        <v>333</v>
      </c>
      <c r="F1674" s="6" t="s">
        <v>86</v>
      </c>
      <c r="G1674" s="47" t="s">
        <v>92</v>
      </c>
      <c r="H1674" s="44">
        <v>2316</v>
      </c>
      <c r="I1674" s="198" t="s">
        <v>43</v>
      </c>
      <c r="J1674" s="177" t="str">
        <f>IF(ISBLANK(INDEX('Policy Characteristics'!D:D,MATCH($C1674,'Policy Characteristics'!$C:$C,0))),"",INDEX('Policy Characteristics'!D:D,MATCH($C1674,'Policy Characteristics'!$C:$C,0)))</f>
        <v>Fuel Taxes or Subsidies</v>
      </c>
      <c r="K1674" s="176" t="str">
        <f>IF(ISBLANK(INDEX('Policy Characteristics'!E:E,MATCH($C1674,'Policy Characteristics'!$C:$C,0))),"",INDEX('Policy Characteristics'!E:E,MATCH($C1674,'Policy Characteristics'!$C:$C,0)))</f>
        <v>cross fuel tax</v>
      </c>
      <c r="L1674" s="176">
        <f>IF(ISBLANK(INDEX('Policy Characteristics'!F:F,MATCH($C1674,'Policy Characteristics'!$C:$C,0))),"",INDEX('Policy Characteristics'!F:F,MATCH($C1674,'Policy Characteristics'!$C:$C,0)))</f>
        <v>-0.5</v>
      </c>
      <c r="M1674" s="176">
        <f>IF(ISBLANK(INDEX('Policy Characteristics'!G:G,MATCH($C1674,'Policy Characteristics'!$C:$C,0))),"",INDEX('Policy Characteristics'!G:G,MATCH($C1674,'Policy Characteristics'!$C:$C,0)))</f>
        <v>0.5</v>
      </c>
      <c r="N1674" s="176">
        <f>IF(ISBLANK(INDEX('Policy Characteristics'!H:H,MATCH($C1674,'Policy Characteristics'!$C:$C,0))),"",INDEX('Policy Characteristics'!H:H,MATCH($C1674,'Policy Characteristics'!$C:$C,0)))</f>
        <v>0.01</v>
      </c>
      <c r="O1674" s="176" t="str">
        <f>IF(ISBLANK(INDEX('Policy Characteristics'!I:I,MATCH($C1674,'Policy Characteristics'!$C:$C,0))),"",INDEX('Policy Characteristics'!I:I,MATCH($C1674,'Policy Characteristics'!$C:$C,0)))</f>
        <v>% of BAU price</v>
      </c>
      <c r="P1674" s="176" t="str">
        <f>IF(ISBLANK(INDEX('Policy Characteristics'!J:J,MATCH($C1674,'Policy Characteristics'!$C:$C,0))),"",INDEX('Policy Characteristics'!J:J,MATCH($C1674,'Policy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74" s="176" t="str">
        <f>IF(ISBLANK(INDEX('Policy Characteristics'!K:K,MATCH($C1674,'Policy Characteristics'!$C:$C,0))),"",INDEX('Policy Characteristics'!K:K,MATCH($C1674,'Policy Characteristics'!$C:$C,0)))</f>
        <v>fuels.html#fuel-taxes</v>
      </c>
      <c r="R1674" s="176" t="str">
        <f>IF(ISBLANK(INDEX('Policy Characteristics'!L:L,MATCH($C1674,'Policy Characteristics'!$C:$C,0))),"",INDEX('Policy Characteristics'!L:L,MATCH($C1674,'Policy Characteristics'!$C:$C,0)))</f>
        <v>fuel-taxes.html</v>
      </c>
    </row>
    <row r="1675" spans="1:18" x14ac:dyDescent="0.25">
      <c r="A1675" s="176" t="str">
        <f>IF(ISBLANK(INDEX('Policy Characteristics'!A:A,MATCH($C1675,'Policy Characteristics'!$C:$C,0))),"",INDEX('Policy Characteristics'!A:A,MATCH($C1675,'Policy Characteristics'!$C:$C,0)))</f>
        <v>Cross-Sector</v>
      </c>
      <c r="B1675" s="184" t="str">
        <f>IF(ISBLANK(INDEX('Policy Characteristics'!B:B,MATCH($C1675,'Policy Characteristics'!$C:$C,0))),"",INDEX('Policy Characteristics'!B:B,MATCH($C1675,'Policy Characteristics'!$C:$C,0)))</f>
        <v>Fuel Taxes or Subsidies</v>
      </c>
      <c r="C1675" s="194" t="str">
        <f t="shared" si="66"/>
        <v>Additional Fuel Tax or Subsidy Rate by Fuel</v>
      </c>
      <c r="D1675" s="6" t="s">
        <v>47</v>
      </c>
      <c r="E1675" s="47" t="s">
        <v>333</v>
      </c>
      <c r="F1675" s="6" t="s">
        <v>87</v>
      </c>
      <c r="G1675" s="47" t="s">
        <v>92</v>
      </c>
      <c r="H1675" s="44">
        <v>2317</v>
      </c>
      <c r="I1675" s="198" t="s">
        <v>44</v>
      </c>
      <c r="J1675" s="177" t="str">
        <f>IF(ISBLANK(INDEX('Policy Characteristics'!D:D,MATCH($C1675,'Policy Characteristics'!$C:$C,0))),"",INDEX('Policy Characteristics'!D:D,MATCH($C1675,'Policy Characteristics'!$C:$C,0)))</f>
        <v>Fuel Taxes or Subsidies</v>
      </c>
      <c r="K1675" s="176" t="str">
        <f>IF(ISBLANK(INDEX('Policy Characteristics'!E:E,MATCH($C1675,'Policy Characteristics'!$C:$C,0))),"",INDEX('Policy Characteristics'!E:E,MATCH($C1675,'Policy Characteristics'!$C:$C,0)))</f>
        <v>cross fuel tax</v>
      </c>
      <c r="L1675" s="176">
        <f>IF(ISBLANK(INDEX('Policy Characteristics'!F:F,MATCH($C1675,'Policy Characteristics'!$C:$C,0))),"",INDEX('Policy Characteristics'!F:F,MATCH($C1675,'Policy Characteristics'!$C:$C,0)))</f>
        <v>-0.5</v>
      </c>
      <c r="M1675" s="176">
        <f>IF(ISBLANK(INDEX('Policy Characteristics'!G:G,MATCH($C1675,'Policy Characteristics'!$C:$C,0))),"",INDEX('Policy Characteristics'!G:G,MATCH($C1675,'Policy Characteristics'!$C:$C,0)))</f>
        <v>0.5</v>
      </c>
      <c r="N1675" s="176">
        <f>IF(ISBLANK(INDEX('Policy Characteristics'!H:H,MATCH($C1675,'Policy Characteristics'!$C:$C,0))),"",INDEX('Policy Characteristics'!H:H,MATCH($C1675,'Policy Characteristics'!$C:$C,0)))</f>
        <v>0.01</v>
      </c>
      <c r="O1675" s="176" t="str">
        <f>IF(ISBLANK(INDEX('Policy Characteristics'!I:I,MATCH($C1675,'Policy Characteristics'!$C:$C,0))),"",INDEX('Policy Characteristics'!I:I,MATCH($C1675,'Policy Characteristics'!$C:$C,0)))</f>
        <v>% of BAU price</v>
      </c>
      <c r="P1675" s="176" t="str">
        <f>IF(ISBLANK(INDEX('Policy Characteristics'!J:J,MATCH($C1675,'Policy Characteristics'!$C:$C,0))),"",INDEX('Policy Characteristics'!J:J,MATCH($C1675,'Policy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75" s="176" t="str">
        <f>IF(ISBLANK(INDEX('Policy Characteristics'!K:K,MATCH($C1675,'Policy Characteristics'!$C:$C,0))),"",INDEX('Policy Characteristics'!K:K,MATCH($C1675,'Policy Characteristics'!$C:$C,0)))</f>
        <v>fuels.html#fuel-taxes</v>
      </c>
      <c r="R1675" s="176" t="str">
        <f>IF(ISBLANK(INDEX('Policy Characteristics'!L:L,MATCH($C1675,'Policy Characteristics'!$C:$C,0))),"",INDEX('Policy Characteristics'!L:L,MATCH($C1675,'Policy Characteristics'!$C:$C,0)))</f>
        <v>fuel-taxes.html</v>
      </c>
    </row>
    <row r="1676" spans="1:18" x14ac:dyDescent="0.25">
      <c r="A1676" s="176" t="str">
        <f>IF(ISBLANK(INDEX('Policy Characteristics'!A:A,MATCH($C1676,'Policy Characteristics'!$C:$C,0))),"",INDEX('Policy Characteristics'!A:A,MATCH($C1676,'Policy Characteristics'!$C:$C,0)))</f>
        <v>Cross-Sector</v>
      </c>
      <c r="B1676" s="184" t="str">
        <f>IF(ISBLANK(INDEX('Policy Characteristics'!B:B,MATCH($C1676,'Policy Characteristics'!$C:$C,0))),"",INDEX('Policy Characteristics'!B:B,MATCH($C1676,'Policy Characteristics'!$C:$C,0)))</f>
        <v>Fuel Taxes or Subsidies</v>
      </c>
      <c r="C1676" s="194" t="str">
        <f t="shared" si="66"/>
        <v>Additional Fuel Tax or Subsidy Rate by Fuel</v>
      </c>
      <c r="D1676" s="6" t="s">
        <v>51</v>
      </c>
      <c r="E1676" s="47" t="s">
        <v>333</v>
      </c>
      <c r="F1676" s="6" t="s">
        <v>91</v>
      </c>
      <c r="G1676" s="47" t="s">
        <v>92</v>
      </c>
      <c r="H1676" s="44">
        <v>2318</v>
      </c>
      <c r="I1676" s="198" t="s">
        <v>44</v>
      </c>
      <c r="J1676" s="177" t="str">
        <f>IF(ISBLANK(INDEX('Policy Characteristics'!D:D,MATCH($C1676,'Policy Characteristics'!$C:$C,0))),"",INDEX('Policy Characteristics'!D:D,MATCH($C1676,'Policy Characteristics'!$C:$C,0)))</f>
        <v>Fuel Taxes or Subsidies</v>
      </c>
      <c r="K1676" s="176" t="str">
        <f>IF(ISBLANK(INDEX('Policy Characteristics'!E:E,MATCH($C1676,'Policy Characteristics'!$C:$C,0))),"",INDEX('Policy Characteristics'!E:E,MATCH($C1676,'Policy Characteristics'!$C:$C,0)))</f>
        <v>cross fuel tax</v>
      </c>
      <c r="L1676" s="176">
        <f>IF(ISBLANK(INDEX('Policy Characteristics'!F:F,MATCH($C1676,'Policy Characteristics'!$C:$C,0))),"",INDEX('Policy Characteristics'!F:F,MATCH($C1676,'Policy Characteristics'!$C:$C,0)))</f>
        <v>-0.5</v>
      </c>
      <c r="M1676" s="176">
        <f>IF(ISBLANK(INDEX('Policy Characteristics'!G:G,MATCH($C1676,'Policy Characteristics'!$C:$C,0))),"",INDEX('Policy Characteristics'!G:G,MATCH($C1676,'Policy Characteristics'!$C:$C,0)))</f>
        <v>0.5</v>
      </c>
      <c r="N1676" s="176">
        <f>IF(ISBLANK(INDEX('Policy Characteristics'!H:H,MATCH($C1676,'Policy Characteristics'!$C:$C,0))),"",INDEX('Policy Characteristics'!H:H,MATCH($C1676,'Policy Characteristics'!$C:$C,0)))</f>
        <v>0.01</v>
      </c>
      <c r="O1676" s="176" t="str">
        <f>IF(ISBLANK(INDEX('Policy Characteristics'!I:I,MATCH($C1676,'Policy Characteristics'!$C:$C,0))),"",INDEX('Policy Characteristics'!I:I,MATCH($C1676,'Policy Characteristics'!$C:$C,0)))</f>
        <v>% of BAU price</v>
      </c>
      <c r="P1676" s="176" t="str">
        <f>IF(ISBLANK(INDEX('Policy Characteristics'!J:J,MATCH($C1676,'Policy Characteristics'!$C:$C,0))),"",INDEX('Policy Characteristics'!J:J,MATCH($C1676,'Policy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76" s="176" t="str">
        <f>IF(ISBLANK(INDEX('Policy Characteristics'!K:K,MATCH($C1676,'Policy Characteristics'!$C:$C,0))),"",INDEX('Policy Characteristics'!K:K,MATCH($C1676,'Policy Characteristics'!$C:$C,0)))</f>
        <v>fuels.html#fuel-taxes</v>
      </c>
      <c r="R1676" s="176" t="str">
        <f>IF(ISBLANK(INDEX('Policy Characteristics'!L:L,MATCH($C1676,'Policy Characteristics'!$C:$C,0))),"",INDEX('Policy Characteristics'!L:L,MATCH($C1676,'Policy Characteristics'!$C:$C,0)))</f>
        <v>fuel-taxes.html</v>
      </c>
    </row>
    <row r="1677" spans="1:18" x14ac:dyDescent="0.25">
      <c r="A1677" s="176" t="str">
        <f>IF(ISBLANK(INDEX('Policy Characteristics'!A:A,MATCH($C1677,'Policy Characteristics'!$C:$C,0))),"",INDEX('Policy Characteristics'!A:A,MATCH($C1677,'Policy Characteristics'!$C:$C,0)))</f>
        <v>Cross-Sector</v>
      </c>
      <c r="B1677" s="184" t="str">
        <f>IF(ISBLANK(INDEX('Policy Characteristics'!B:B,MATCH($C1677,'Policy Characteristics'!$C:$C,0))),"",INDEX('Policy Characteristics'!B:B,MATCH($C1677,'Policy Characteristics'!$C:$C,0)))</f>
        <v>Fuel Taxes or Subsidies</v>
      </c>
      <c r="C1677" s="194" t="str">
        <f t="shared" si="66"/>
        <v>Additional Fuel Tax or Subsidy Rate by Fuel</v>
      </c>
      <c r="D1677" s="6" t="s">
        <v>53</v>
      </c>
      <c r="E1677" s="47" t="s">
        <v>333</v>
      </c>
      <c r="F1677" s="6" t="s">
        <v>94</v>
      </c>
      <c r="G1677" s="47" t="s">
        <v>92</v>
      </c>
      <c r="H1677" s="44">
        <v>2319</v>
      </c>
      <c r="I1677" s="198" t="s">
        <v>44</v>
      </c>
      <c r="J1677" s="177" t="str">
        <f>IF(ISBLANK(INDEX('Policy Characteristics'!D:D,MATCH($C1677,'Policy Characteristics'!$C:$C,0))),"",INDEX('Policy Characteristics'!D:D,MATCH($C1677,'Policy Characteristics'!$C:$C,0)))</f>
        <v>Fuel Taxes or Subsidies</v>
      </c>
      <c r="K1677" s="176" t="str">
        <f>IF(ISBLANK(INDEX('Policy Characteristics'!E:E,MATCH($C1677,'Policy Characteristics'!$C:$C,0))),"",INDEX('Policy Characteristics'!E:E,MATCH($C1677,'Policy Characteristics'!$C:$C,0)))</f>
        <v>cross fuel tax</v>
      </c>
      <c r="L1677" s="176">
        <f>IF(ISBLANK(INDEX('Policy Characteristics'!F:F,MATCH($C1677,'Policy Characteristics'!$C:$C,0))),"",INDEX('Policy Characteristics'!F:F,MATCH($C1677,'Policy Characteristics'!$C:$C,0)))</f>
        <v>-0.5</v>
      </c>
      <c r="M1677" s="176">
        <f>IF(ISBLANK(INDEX('Policy Characteristics'!G:G,MATCH($C1677,'Policy Characteristics'!$C:$C,0))),"",INDEX('Policy Characteristics'!G:G,MATCH($C1677,'Policy Characteristics'!$C:$C,0)))</f>
        <v>0.5</v>
      </c>
      <c r="N1677" s="176">
        <f>IF(ISBLANK(INDEX('Policy Characteristics'!H:H,MATCH($C1677,'Policy Characteristics'!$C:$C,0))),"",INDEX('Policy Characteristics'!H:H,MATCH($C1677,'Policy Characteristics'!$C:$C,0)))</f>
        <v>0.01</v>
      </c>
      <c r="O1677" s="176" t="str">
        <f>IF(ISBLANK(INDEX('Policy Characteristics'!I:I,MATCH($C1677,'Policy Characteristics'!$C:$C,0))),"",INDEX('Policy Characteristics'!I:I,MATCH($C1677,'Policy Characteristics'!$C:$C,0)))</f>
        <v>% of BAU price</v>
      </c>
      <c r="P1677" s="176" t="str">
        <f>IF(ISBLANK(INDEX('Policy Characteristics'!J:J,MATCH($C1677,'Policy Characteristics'!$C:$C,0))),"",INDEX('Policy Characteristics'!J:J,MATCH($C1677,'Policy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77" s="176" t="str">
        <f>IF(ISBLANK(INDEX('Policy Characteristics'!K:K,MATCH($C1677,'Policy Characteristics'!$C:$C,0))),"",INDEX('Policy Characteristics'!K:K,MATCH($C1677,'Policy Characteristics'!$C:$C,0)))</f>
        <v>fuels.html#fuel-taxes</v>
      </c>
      <c r="R1677" s="176" t="str">
        <f>IF(ISBLANK(INDEX('Policy Characteristics'!L:L,MATCH($C1677,'Policy Characteristics'!$C:$C,0))),"",INDEX('Policy Characteristics'!L:L,MATCH($C1677,'Policy Characteristics'!$C:$C,0)))</f>
        <v>fuel-taxes.html</v>
      </c>
    </row>
    <row r="1678" spans="1:18" x14ac:dyDescent="0.25">
      <c r="A1678" s="176" t="str">
        <f>IF(ISBLANK(INDEX('Policy Characteristics'!A:A,MATCH($C1678,'Policy Characteristics'!$C:$C,0))),"",INDEX('Policy Characteristics'!A:A,MATCH($C1678,'Policy Characteristics'!$C:$C,0)))</f>
        <v>Cross-Sector</v>
      </c>
      <c r="B1678" s="184" t="str">
        <f>IF(ISBLANK(INDEX('Policy Characteristics'!B:B,MATCH($C1678,'Policy Characteristics'!$C:$C,0))),"",INDEX('Policy Characteristics'!B:B,MATCH($C1678,'Policy Characteristics'!$C:$C,0)))</f>
        <v>Fuel Taxes or Subsidies</v>
      </c>
      <c r="C1678" s="194" t="str">
        <f t="shared" si="66"/>
        <v>Additional Fuel Tax or Subsidy Rate by Fuel</v>
      </c>
      <c r="D1678" s="6" t="s">
        <v>54</v>
      </c>
      <c r="E1678" s="47" t="s">
        <v>333</v>
      </c>
      <c r="F1678" s="6" t="s">
        <v>95</v>
      </c>
      <c r="G1678" s="47" t="s">
        <v>92</v>
      </c>
      <c r="H1678" s="44">
        <v>2320</v>
      </c>
      <c r="I1678" s="198" t="s">
        <v>44</v>
      </c>
      <c r="J1678" s="177" t="str">
        <f>IF(ISBLANK(INDEX('Policy Characteristics'!D:D,MATCH($C1678,'Policy Characteristics'!$C:$C,0))),"",INDEX('Policy Characteristics'!D:D,MATCH($C1678,'Policy Characteristics'!$C:$C,0)))</f>
        <v>Fuel Taxes or Subsidies</v>
      </c>
      <c r="K1678" s="176" t="str">
        <f>IF(ISBLANK(INDEX('Policy Characteristics'!E:E,MATCH($C1678,'Policy Characteristics'!$C:$C,0))),"",INDEX('Policy Characteristics'!E:E,MATCH($C1678,'Policy Characteristics'!$C:$C,0)))</f>
        <v>cross fuel tax</v>
      </c>
      <c r="L1678" s="176">
        <f>IF(ISBLANK(INDEX('Policy Characteristics'!F:F,MATCH($C1678,'Policy Characteristics'!$C:$C,0))),"",INDEX('Policy Characteristics'!F:F,MATCH($C1678,'Policy Characteristics'!$C:$C,0)))</f>
        <v>-0.5</v>
      </c>
      <c r="M1678" s="176">
        <f>IF(ISBLANK(INDEX('Policy Characteristics'!G:G,MATCH($C1678,'Policy Characteristics'!$C:$C,0))),"",INDEX('Policy Characteristics'!G:G,MATCH($C1678,'Policy Characteristics'!$C:$C,0)))</f>
        <v>0.5</v>
      </c>
      <c r="N1678" s="176">
        <f>IF(ISBLANK(INDEX('Policy Characteristics'!H:H,MATCH($C1678,'Policy Characteristics'!$C:$C,0))),"",INDEX('Policy Characteristics'!H:H,MATCH($C1678,'Policy Characteristics'!$C:$C,0)))</f>
        <v>0.01</v>
      </c>
      <c r="O1678" s="176" t="str">
        <f>IF(ISBLANK(INDEX('Policy Characteristics'!I:I,MATCH($C1678,'Policy Characteristics'!$C:$C,0))),"",INDEX('Policy Characteristics'!I:I,MATCH($C1678,'Policy Characteristics'!$C:$C,0)))</f>
        <v>% of BAU price</v>
      </c>
      <c r="P1678" s="176" t="str">
        <f>IF(ISBLANK(INDEX('Policy Characteristics'!J:J,MATCH($C1678,'Policy Characteristics'!$C:$C,0))),"",INDEX('Policy Characteristics'!J:J,MATCH($C1678,'Policy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78" s="176" t="str">
        <f>IF(ISBLANK(INDEX('Policy Characteristics'!K:K,MATCH($C1678,'Policy Characteristics'!$C:$C,0))),"",INDEX('Policy Characteristics'!K:K,MATCH($C1678,'Policy Characteristics'!$C:$C,0)))</f>
        <v>fuels.html#fuel-taxes</v>
      </c>
      <c r="R1678" s="176" t="str">
        <f>IF(ISBLANK(INDEX('Policy Characteristics'!L:L,MATCH($C1678,'Policy Characteristics'!$C:$C,0))),"",INDEX('Policy Characteristics'!L:L,MATCH($C1678,'Policy Characteristics'!$C:$C,0)))</f>
        <v>fuel-taxes.html</v>
      </c>
    </row>
    <row r="1679" spans="1:18" x14ac:dyDescent="0.25">
      <c r="A1679" s="176" t="str">
        <f>IF(ISBLANK(INDEX('Policy Characteristics'!A:A,MATCH($C1679,'Policy Characteristics'!$C:$C,0))),"",INDEX('Policy Characteristics'!A:A,MATCH($C1679,'Policy Characteristics'!$C:$C,0)))</f>
        <v>Cross-Sector</v>
      </c>
      <c r="B1679" s="184" t="str">
        <f>IF(ISBLANK(INDEX('Policy Characteristics'!B:B,MATCH($C1679,'Policy Characteristics'!$C:$C,0))),"",INDEX('Policy Characteristics'!B:B,MATCH($C1679,'Policy Characteristics'!$C:$C,0)))</f>
        <v>Fuel Taxes or Subsidies</v>
      </c>
      <c r="C1679" s="194" t="str">
        <f t="shared" si="66"/>
        <v>Additional Fuel Tax or Subsidy Rate by Fuel</v>
      </c>
      <c r="D1679" s="6" t="s">
        <v>55</v>
      </c>
      <c r="E1679" s="47" t="s">
        <v>333</v>
      </c>
      <c r="F1679" s="6" t="s">
        <v>96</v>
      </c>
      <c r="G1679" s="47" t="s">
        <v>92</v>
      </c>
      <c r="H1679" s="44">
        <v>2321</v>
      </c>
      <c r="I1679" s="198" t="s">
        <v>44</v>
      </c>
      <c r="J1679" s="177" t="str">
        <f>IF(ISBLANK(INDEX('Policy Characteristics'!D:D,MATCH($C1679,'Policy Characteristics'!$C:$C,0))),"",INDEX('Policy Characteristics'!D:D,MATCH($C1679,'Policy Characteristics'!$C:$C,0)))</f>
        <v>Fuel Taxes or Subsidies</v>
      </c>
      <c r="K1679" s="176" t="str">
        <f>IF(ISBLANK(INDEX('Policy Characteristics'!E:E,MATCH($C1679,'Policy Characteristics'!$C:$C,0))),"",INDEX('Policy Characteristics'!E:E,MATCH($C1679,'Policy Characteristics'!$C:$C,0)))</f>
        <v>cross fuel tax</v>
      </c>
      <c r="L1679" s="176">
        <f>IF(ISBLANK(INDEX('Policy Characteristics'!F:F,MATCH($C1679,'Policy Characteristics'!$C:$C,0))),"",INDEX('Policy Characteristics'!F:F,MATCH($C1679,'Policy Characteristics'!$C:$C,0)))</f>
        <v>-0.5</v>
      </c>
      <c r="M1679" s="176">
        <f>IF(ISBLANK(INDEX('Policy Characteristics'!G:G,MATCH($C1679,'Policy Characteristics'!$C:$C,0))),"",INDEX('Policy Characteristics'!G:G,MATCH($C1679,'Policy Characteristics'!$C:$C,0)))</f>
        <v>0.5</v>
      </c>
      <c r="N1679" s="176">
        <f>IF(ISBLANK(INDEX('Policy Characteristics'!H:H,MATCH($C1679,'Policy Characteristics'!$C:$C,0))),"",INDEX('Policy Characteristics'!H:H,MATCH($C1679,'Policy Characteristics'!$C:$C,0)))</f>
        <v>0.01</v>
      </c>
      <c r="O1679" s="176" t="str">
        <f>IF(ISBLANK(INDEX('Policy Characteristics'!I:I,MATCH($C1679,'Policy Characteristics'!$C:$C,0))),"",INDEX('Policy Characteristics'!I:I,MATCH($C1679,'Policy Characteristics'!$C:$C,0)))</f>
        <v>% of BAU price</v>
      </c>
      <c r="P1679" s="176" t="str">
        <f>IF(ISBLANK(INDEX('Policy Characteristics'!J:J,MATCH($C1679,'Policy Characteristics'!$C:$C,0))),"",INDEX('Policy Characteristics'!J:J,MATCH($C1679,'Policy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79" s="176" t="str">
        <f>IF(ISBLANK(INDEX('Policy Characteristics'!K:K,MATCH($C1679,'Policy Characteristics'!$C:$C,0))),"",INDEX('Policy Characteristics'!K:K,MATCH($C1679,'Policy Characteristics'!$C:$C,0)))</f>
        <v>fuels.html#fuel-taxes</v>
      </c>
      <c r="R1679" s="176" t="str">
        <f>IF(ISBLANK(INDEX('Policy Characteristics'!L:L,MATCH($C1679,'Policy Characteristics'!$C:$C,0))),"",INDEX('Policy Characteristics'!L:L,MATCH($C1679,'Policy Characteristics'!$C:$C,0)))</f>
        <v>fuel-taxes.html</v>
      </c>
    </row>
    <row r="1680" spans="1:18" x14ac:dyDescent="0.25">
      <c r="A1680" s="176" t="str">
        <f>IF(ISBLANK(INDEX('Policy Characteristics'!A:A,MATCH($C1680,'Policy Characteristics'!$C:$C,0))),"",INDEX('Policy Characteristics'!A:A,MATCH($C1680,'Policy Characteristics'!$C:$C,0)))</f>
        <v>Cross-Sector</v>
      </c>
      <c r="B1680" s="184" t="str">
        <f>IF(ISBLANK(INDEX('Policy Characteristics'!B:B,MATCH($C1680,'Policy Characteristics'!$C:$C,0))),"",INDEX('Policy Characteristics'!B:B,MATCH($C1680,'Policy Characteristics'!$C:$C,0)))</f>
        <v>Fuel Taxes or Subsidies</v>
      </c>
      <c r="C1680" s="194" t="str">
        <f t="shared" si="66"/>
        <v>Additional Fuel Tax or Subsidy Rate by Fuel</v>
      </c>
      <c r="D1680" s="6" t="s">
        <v>56</v>
      </c>
      <c r="E1680" s="47" t="s">
        <v>333</v>
      </c>
      <c r="F1680" s="6" t="s">
        <v>97</v>
      </c>
      <c r="G1680" s="47" t="s">
        <v>92</v>
      </c>
      <c r="H1680" s="44">
        <v>2322</v>
      </c>
      <c r="I1680" s="198" t="s">
        <v>44</v>
      </c>
      <c r="J1680" s="177" t="str">
        <f>IF(ISBLANK(INDEX('Policy Characteristics'!D:D,MATCH($C1680,'Policy Characteristics'!$C:$C,0))),"",INDEX('Policy Characteristics'!D:D,MATCH($C1680,'Policy Characteristics'!$C:$C,0)))</f>
        <v>Fuel Taxes or Subsidies</v>
      </c>
      <c r="K1680" s="176" t="str">
        <f>IF(ISBLANK(INDEX('Policy Characteristics'!E:E,MATCH($C1680,'Policy Characteristics'!$C:$C,0))),"",INDEX('Policy Characteristics'!E:E,MATCH($C1680,'Policy Characteristics'!$C:$C,0)))</f>
        <v>cross fuel tax</v>
      </c>
      <c r="L1680" s="176">
        <f>IF(ISBLANK(INDEX('Policy Characteristics'!F:F,MATCH($C1680,'Policy Characteristics'!$C:$C,0))),"",INDEX('Policy Characteristics'!F:F,MATCH($C1680,'Policy Characteristics'!$C:$C,0)))</f>
        <v>-0.5</v>
      </c>
      <c r="M1680" s="176">
        <f>IF(ISBLANK(INDEX('Policy Characteristics'!G:G,MATCH($C1680,'Policy Characteristics'!$C:$C,0))),"",INDEX('Policy Characteristics'!G:G,MATCH($C1680,'Policy Characteristics'!$C:$C,0)))</f>
        <v>0.5</v>
      </c>
      <c r="N1680" s="176">
        <f>IF(ISBLANK(INDEX('Policy Characteristics'!H:H,MATCH($C1680,'Policy Characteristics'!$C:$C,0))),"",INDEX('Policy Characteristics'!H:H,MATCH($C1680,'Policy Characteristics'!$C:$C,0)))</f>
        <v>0.01</v>
      </c>
      <c r="O1680" s="176" t="str">
        <f>IF(ISBLANK(INDEX('Policy Characteristics'!I:I,MATCH($C1680,'Policy Characteristics'!$C:$C,0))),"",INDEX('Policy Characteristics'!I:I,MATCH($C1680,'Policy Characteristics'!$C:$C,0)))</f>
        <v>% of BAU price</v>
      </c>
      <c r="P1680" s="176" t="str">
        <f>IF(ISBLANK(INDEX('Policy Characteristics'!J:J,MATCH($C1680,'Policy Characteristics'!$C:$C,0))),"",INDEX('Policy Characteristics'!J:J,MATCH($C1680,'Policy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80" s="176" t="str">
        <f>IF(ISBLANK(INDEX('Policy Characteristics'!K:K,MATCH($C1680,'Policy Characteristics'!$C:$C,0))),"",INDEX('Policy Characteristics'!K:K,MATCH($C1680,'Policy Characteristics'!$C:$C,0)))</f>
        <v>fuels.html#fuel-taxes</v>
      </c>
      <c r="R1680" s="176" t="str">
        <f>IF(ISBLANK(INDEX('Policy Characteristics'!L:L,MATCH($C1680,'Policy Characteristics'!$C:$C,0))),"",INDEX('Policy Characteristics'!L:L,MATCH($C1680,'Policy Characteristics'!$C:$C,0)))</f>
        <v>fuel-taxes.html</v>
      </c>
    </row>
    <row r="1681" spans="1:18" x14ac:dyDescent="0.25">
      <c r="A1681" s="176" t="str">
        <f>IF(ISBLANK(INDEX('Policy Characteristics'!A:A,MATCH($C1681,'Policy Characteristics'!$C:$C,0))),"",INDEX('Policy Characteristics'!A:A,MATCH($C1681,'Policy Characteristics'!$C:$C,0)))</f>
        <v>Cross-Sector</v>
      </c>
      <c r="B1681" s="184" t="str">
        <f>IF(ISBLANK(INDEX('Policy Characteristics'!B:B,MATCH($C1681,'Policy Characteristics'!$C:$C,0))),"",INDEX('Policy Characteristics'!B:B,MATCH($C1681,'Policy Characteristics'!$C:$C,0)))</f>
        <v>Fuel Taxes or Subsidies</v>
      </c>
      <c r="C1681" s="194" t="str">
        <f t="shared" si="66"/>
        <v>Additional Fuel Tax or Subsidy Rate by Fuel</v>
      </c>
      <c r="D1681" s="6" t="s">
        <v>1352</v>
      </c>
      <c r="E1681" s="47" t="s">
        <v>333</v>
      </c>
      <c r="F1681" s="6" t="s">
        <v>1353</v>
      </c>
      <c r="G1681" s="47" t="s">
        <v>92</v>
      </c>
      <c r="H1681" s="44">
        <v>2323</v>
      </c>
      <c r="I1681" s="198" t="s">
        <v>44</v>
      </c>
      <c r="J1681" s="177" t="str">
        <f>IF(ISBLANK(INDEX('Policy Characteristics'!D:D,MATCH($C1681,'Policy Characteristics'!$C:$C,0))),"",INDEX('Policy Characteristics'!D:D,MATCH($C1681,'Policy Characteristics'!$C:$C,0)))</f>
        <v>Fuel Taxes or Subsidies</v>
      </c>
      <c r="K1681" s="176" t="str">
        <f>IF(ISBLANK(INDEX('Policy Characteristics'!E:E,MATCH($C1681,'Policy Characteristics'!$C:$C,0))),"",INDEX('Policy Characteristics'!E:E,MATCH($C1681,'Policy Characteristics'!$C:$C,0)))</f>
        <v>cross fuel tax</v>
      </c>
      <c r="L1681" s="176">
        <f>IF(ISBLANK(INDEX('Policy Characteristics'!F:F,MATCH($C1681,'Policy Characteristics'!$C:$C,0))),"",INDEX('Policy Characteristics'!F:F,MATCH($C1681,'Policy Characteristics'!$C:$C,0)))</f>
        <v>-0.5</v>
      </c>
      <c r="M1681" s="176">
        <f>IF(ISBLANK(INDEX('Policy Characteristics'!G:G,MATCH($C1681,'Policy Characteristics'!$C:$C,0))),"",INDEX('Policy Characteristics'!G:G,MATCH($C1681,'Policy Characteristics'!$C:$C,0)))</f>
        <v>0.5</v>
      </c>
      <c r="N1681" s="176">
        <f>IF(ISBLANK(INDEX('Policy Characteristics'!H:H,MATCH($C1681,'Policy Characteristics'!$C:$C,0))),"",INDEX('Policy Characteristics'!H:H,MATCH($C1681,'Policy Characteristics'!$C:$C,0)))</f>
        <v>0.01</v>
      </c>
      <c r="O1681" s="176" t="str">
        <f>IF(ISBLANK(INDEX('Policy Characteristics'!I:I,MATCH($C1681,'Policy Characteristics'!$C:$C,0))),"",INDEX('Policy Characteristics'!I:I,MATCH($C1681,'Policy Characteristics'!$C:$C,0)))</f>
        <v>% of BAU price</v>
      </c>
      <c r="P1681" s="176" t="str">
        <f>IF(ISBLANK(INDEX('Policy Characteristics'!J:J,MATCH($C1681,'Policy Characteristics'!$C:$C,0))),"",INDEX('Policy Characteristics'!J:J,MATCH($C1681,'Policy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81" s="176" t="str">
        <f>IF(ISBLANK(INDEX('Policy Characteristics'!K:K,MATCH($C1681,'Policy Characteristics'!$C:$C,0))),"",INDEX('Policy Characteristics'!K:K,MATCH($C1681,'Policy Characteristics'!$C:$C,0)))</f>
        <v>fuels.html#fuel-taxes</v>
      </c>
      <c r="R1681" s="176" t="str">
        <f>IF(ISBLANK(INDEX('Policy Characteristics'!L:L,MATCH($C1681,'Policy Characteristics'!$C:$C,0))),"",INDEX('Policy Characteristics'!L:L,MATCH($C1681,'Policy Characteristics'!$C:$C,0)))</f>
        <v>fuel-taxes.html</v>
      </c>
    </row>
    <row r="1682" spans="1:18" x14ac:dyDescent="0.25">
      <c r="A1682" s="176" t="str">
        <f>IF(ISBLANK(INDEX('Policy Characteristics'!A:A,MATCH($C1682,'Policy Characteristics'!$C:$C,0))),"",INDEX('Policy Characteristics'!A:A,MATCH($C1682,'Policy Characteristics'!$C:$C,0)))</f>
        <v>Cross-Sector</v>
      </c>
      <c r="B1682" s="184" t="str">
        <f>IF(ISBLANK(INDEX('Policy Characteristics'!B:B,MATCH($C1682,'Policy Characteristics'!$C:$C,0))),"",INDEX('Policy Characteristics'!B:B,MATCH($C1682,'Policy Characteristics'!$C:$C,0)))</f>
        <v>Fuel Taxes or Subsidies</v>
      </c>
      <c r="C1682" s="194" t="str">
        <f t="shared" si="66"/>
        <v>Additional Fuel Tax or Subsidy Rate by Fuel</v>
      </c>
      <c r="D1682" s="6" t="s">
        <v>74</v>
      </c>
      <c r="E1682" s="47" t="s">
        <v>333</v>
      </c>
      <c r="F1682" s="6" t="s">
        <v>98</v>
      </c>
      <c r="G1682" s="47" t="s">
        <v>92</v>
      </c>
      <c r="H1682" s="44">
        <v>2324</v>
      </c>
      <c r="I1682" s="198" t="s">
        <v>44</v>
      </c>
      <c r="J1682" s="177" t="str">
        <f>IF(ISBLANK(INDEX('Policy Characteristics'!D:D,MATCH($C1682,'Policy Characteristics'!$C:$C,0))),"",INDEX('Policy Characteristics'!D:D,MATCH($C1682,'Policy Characteristics'!$C:$C,0)))</f>
        <v>Fuel Taxes or Subsidies</v>
      </c>
      <c r="K1682" s="176" t="str">
        <f>IF(ISBLANK(INDEX('Policy Characteristics'!E:E,MATCH($C1682,'Policy Characteristics'!$C:$C,0))),"",INDEX('Policy Characteristics'!E:E,MATCH($C1682,'Policy Characteristics'!$C:$C,0)))</f>
        <v>cross fuel tax</v>
      </c>
      <c r="L1682" s="176">
        <f>IF(ISBLANK(INDEX('Policy Characteristics'!F:F,MATCH($C1682,'Policy Characteristics'!$C:$C,0))),"",INDEX('Policy Characteristics'!F:F,MATCH($C1682,'Policy Characteristics'!$C:$C,0)))</f>
        <v>-0.5</v>
      </c>
      <c r="M1682" s="176">
        <f>IF(ISBLANK(INDEX('Policy Characteristics'!G:G,MATCH($C1682,'Policy Characteristics'!$C:$C,0))),"",INDEX('Policy Characteristics'!G:G,MATCH($C1682,'Policy Characteristics'!$C:$C,0)))</f>
        <v>0.5</v>
      </c>
      <c r="N1682" s="176">
        <f>IF(ISBLANK(INDEX('Policy Characteristics'!H:H,MATCH($C1682,'Policy Characteristics'!$C:$C,0))),"",INDEX('Policy Characteristics'!H:H,MATCH($C1682,'Policy Characteristics'!$C:$C,0)))</f>
        <v>0.01</v>
      </c>
      <c r="O1682" s="176" t="str">
        <f>IF(ISBLANK(INDEX('Policy Characteristics'!I:I,MATCH($C1682,'Policy Characteristics'!$C:$C,0))),"",INDEX('Policy Characteristics'!I:I,MATCH($C1682,'Policy Characteristics'!$C:$C,0)))</f>
        <v>% of BAU price</v>
      </c>
      <c r="P1682" s="176" t="str">
        <f>IF(ISBLANK(INDEX('Policy Characteristics'!J:J,MATCH($C1682,'Policy Characteristics'!$C:$C,0))),"",INDEX('Policy Characteristics'!J:J,MATCH($C1682,'Policy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82" s="176" t="str">
        <f>IF(ISBLANK(INDEX('Policy Characteristics'!K:K,MATCH($C1682,'Policy Characteristics'!$C:$C,0))),"",INDEX('Policy Characteristics'!K:K,MATCH($C1682,'Policy Characteristics'!$C:$C,0)))</f>
        <v>fuels.html#fuel-taxes</v>
      </c>
      <c r="R1682" s="176" t="str">
        <f>IF(ISBLANK(INDEX('Policy Characteristics'!L:L,MATCH($C1682,'Policy Characteristics'!$C:$C,0))),"",INDEX('Policy Characteristics'!L:L,MATCH($C1682,'Policy Characteristics'!$C:$C,0)))</f>
        <v>fuel-taxes.html</v>
      </c>
    </row>
    <row r="1683" spans="1:18" x14ac:dyDescent="0.25">
      <c r="A1683" s="176" t="str">
        <f>IF(ISBLANK(INDEX('Policy Characteristics'!A:A,MATCH($C1683,'Policy Characteristics'!$C:$C,0))),"",INDEX('Policy Characteristics'!A:A,MATCH($C1683,'Policy Characteristics'!$C:$C,0)))</f>
        <v>Cross-Sector</v>
      </c>
      <c r="B1683" s="184" t="str">
        <f>IF(ISBLANK(INDEX('Policy Characteristics'!B:B,MATCH($C1683,'Policy Characteristics'!$C:$C,0))),"",INDEX('Policy Characteristics'!B:B,MATCH($C1683,'Policy Characteristics'!$C:$C,0)))</f>
        <v>Fuel Taxes or Subsidies</v>
      </c>
      <c r="C1683" s="194" t="str">
        <f t="shared" si="66"/>
        <v>Additional Fuel Tax or Subsidy Rate by Fuel</v>
      </c>
      <c r="D1683" s="6" t="s">
        <v>434</v>
      </c>
      <c r="E1683" s="47" t="s">
        <v>333</v>
      </c>
      <c r="F1683" s="6" t="s">
        <v>435</v>
      </c>
      <c r="G1683" s="47" t="s">
        <v>92</v>
      </c>
      <c r="H1683" s="44">
        <v>2325</v>
      </c>
      <c r="I1683" s="198" t="s">
        <v>44</v>
      </c>
      <c r="J1683" s="177" t="str">
        <f>IF(ISBLANK(INDEX('Policy Characteristics'!D:D,MATCH($C1683,'Policy Characteristics'!$C:$C,0))),"",INDEX('Policy Characteristics'!D:D,MATCH($C1683,'Policy Characteristics'!$C:$C,0)))</f>
        <v>Fuel Taxes or Subsidies</v>
      </c>
      <c r="K1683" s="176" t="str">
        <f>IF(ISBLANK(INDEX('Policy Characteristics'!E:E,MATCH($C1683,'Policy Characteristics'!$C:$C,0))),"",INDEX('Policy Characteristics'!E:E,MATCH($C1683,'Policy Characteristics'!$C:$C,0)))</f>
        <v>cross fuel tax</v>
      </c>
      <c r="L1683" s="176">
        <f>IF(ISBLANK(INDEX('Policy Characteristics'!F:F,MATCH($C1683,'Policy Characteristics'!$C:$C,0))),"",INDEX('Policy Characteristics'!F:F,MATCH($C1683,'Policy Characteristics'!$C:$C,0)))</f>
        <v>-0.5</v>
      </c>
      <c r="M1683" s="176">
        <f>IF(ISBLANK(INDEX('Policy Characteristics'!G:G,MATCH($C1683,'Policy Characteristics'!$C:$C,0))),"",INDEX('Policy Characteristics'!G:G,MATCH($C1683,'Policy Characteristics'!$C:$C,0)))</f>
        <v>0.5</v>
      </c>
      <c r="N1683" s="176">
        <f>IF(ISBLANK(INDEX('Policy Characteristics'!H:H,MATCH($C1683,'Policy Characteristics'!$C:$C,0))),"",INDEX('Policy Characteristics'!H:H,MATCH($C1683,'Policy Characteristics'!$C:$C,0)))</f>
        <v>0.01</v>
      </c>
      <c r="O1683" s="176" t="str">
        <f>IF(ISBLANK(INDEX('Policy Characteristics'!I:I,MATCH($C1683,'Policy Characteristics'!$C:$C,0))),"",INDEX('Policy Characteristics'!I:I,MATCH($C1683,'Policy Characteristics'!$C:$C,0)))</f>
        <v>% of BAU price</v>
      </c>
      <c r="P1683" s="176" t="str">
        <f>IF(ISBLANK(INDEX('Policy Characteristics'!J:J,MATCH($C1683,'Policy Characteristics'!$C:$C,0))),"",INDEX('Policy Characteristics'!J:J,MATCH($C1683,'Policy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83" s="176" t="str">
        <f>IF(ISBLANK(INDEX('Policy Characteristics'!K:K,MATCH($C1683,'Policy Characteristics'!$C:$C,0))),"",INDEX('Policy Characteristics'!K:K,MATCH($C1683,'Policy Characteristics'!$C:$C,0)))</f>
        <v>fuels.html#fuel-taxes</v>
      </c>
      <c r="R1683" s="176" t="str">
        <f>IF(ISBLANK(INDEX('Policy Characteristics'!L:L,MATCH($C1683,'Policy Characteristics'!$C:$C,0))),"",INDEX('Policy Characteristics'!L:L,MATCH($C1683,'Policy Characteristics'!$C:$C,0)))</f>
        <v>fuel-taxes.html</v>
      </c>
    </row>
    <row r="1684" spans="1:18" x14ac:dyDescent="0.25">
      <c r="A1684" s="176" t="str">
        <f>IF(ISBLANK(INDEX('Policy Characteristics'!A:A,MATCH($C1684,'Policy Characteristics'!$C:$C,0))),"",INDEX('Policy Characteristics'!A:A,MATCH($C1684,'Policy Characteristics'!$C:$C,0)))</f>
        <v>Cross-Sector</v>
      </c>
      <c r="B1684" s="184" t="str">
        <f>IF(ISBLANK(INDEX('Policy Characteristics'!B:B,MATCH($C1684,'Policy Characteristics'!$C:$C,0))),"",INDEX('Policy Characteristics'!B:B,MATCH($C1684,'Policy Characteristics'!$C:$C,0)))</f>
        <v>Fuel Taxes or Subsidies</v>
      </c>
      <c r="C1684" s="194" t="str">
        <f t="shared" si="66"/>
        <v>Additional Fuel Tax or Subsidy Rate by Fuel</v>
      </c>
      <c r="D1684" s="6" t="s">
        <v>1344</v>
      </c>
      <c r="E1684" s="47" t="s">
        <v>333</v>
      </c>
      <c r="F1684" s="6" t="s">
        <v>1348</v>
      </c>
      <c r="G1684" s="47" t="s">
        <v>92</v>
      </c>
      <c r="H1684" s="44">
        <v>2326</v>
      </c>
      <c r="I1684" s="198" t="s">
        <v>44</v>
      </c>
      <c r="J1684" s="177" t="str">
        <f>IF(ISBLANK(INDEX('Policy Characteristics'!D:D,MATCH($C1684,'Policy Characteristics'!$C:$C,0))),"",INDEX('Policy Characteristics'!D:D,MATCH($C1684,'Policy Characteristics'!$C:$C,0)))</f>
        <v>Fuel Taxes or Subsidies</v>
      </c>
      <c r="K1684" s="176" t="str">
        <f>IF(ISBLANK(INDEX('Policy Characteristics'!E:E,MATCH($C1684,'Policy Characteristics'!$C:$C,0))),"",INDEX('Policy Characteristics'!E:E,MATCH($C1684,'Policy Characteristics'!$C:$C,0)))</f>
        <v>cross fuel tax</v>
      </c>
      <c r="L1684" s="176">
        <f>IF(ISBLANK(INDEX('Policy Characteristics'!F:F,MATCH($C1684,'Policy Characteristics'!$C:$C,0))),"",INDEX('Policy Characteristics'!F:F,MATCH($C1684,'Policy Characteristics'!$C:$C,0)))</f>
        <v>-0.5</v>
      </c>
      <c r="M1684" s="176">
        <f>IF(ISBLANK(INDEX('Policy Characteristics'!G:G,MATCH($C1684,'Policy Characteristics'!$C:$C,0))),"",INDEX('Policy Characteristics'!G:G,MATCH($C1684,'Policy Characteristics'!$C:$C,0)))</f>
        <v>0.5</v>
      </c>
      <c r="N1684" s="176">
        <f>IF(ISBLANK(INDEX('Policy Characteristics'!H:H,MATCH($C1684,'Policy Characteristics'!$C:$C,0))),"",INDEX('Policy Characteristics'!H:H,MATCH($C1684,'Policy Characteristics'!$C:$C,0)))</f>
        <v>0.01</v>
      </c>
      <c r="O1684" s="176" t="str">
        <f>IF(ISBLANK(INDEX('Policy Characteristics'!I:I,MATCH($C1684,'Policy Characteristics'!$C:$C,0))),"",INDEX('Policy Characteristics'!I:I,MATCH($C1684,'Policy Characteristics'!$C:$C,0)))</f>
        <v>% of BAU price</v>
      </c>
      <c r="P1684" s="176" t="str">
        <f>IF(ISBLANK(INDEX('Policy Characteristics'!J:J,MATCH($C1684,'Policy Characteristics'!$C:$C,0))),"",INDEX('Policy Characteristics'!J:J,MATCH($C1684,'Policy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84" s="176" t="str">
        <f>IF(ISBLANK(INDEX('Policy Characteristics'!K:K,MATCH($C1684,'Policy Characteristics'!$C:$C,0))),"",INDEX('Policy Characteristics'!K:K,MATCH($C1684,'Policy Characteristics'!$C:$C,0)))</f>
        <v>fuels.html#fuel-taxes</v>
      </c>
      <c r="R1684" s="176" t="str">
        <f>IF(ISBLANK(INDEX('Policy Characteristics'!L:L,MATCH($C1684,'Policy Characteristics'!$C:$C,0))),"",INDEX('Policy Characteristics'!L:L,MATCH($C1684,'Policy Characteristics'!$C:$C,0)))</f>
        <v>fuel-taxes.html</v>
      </c>
    </row>
    <row r="1685" spans="1:18" x14ac:dyDescent="0.25">
      <c r="A1685" s="176" t="str">
        <f>IF(ISBLANK(INDEX('Policy Characteristics'!A:A,MATCH($C1685,'Policy Characteristics'!$C:$C,0))),"",INDEX('Policy Characteristics'!A:A,MATCH($C1685,'Policy Characteristics'!$C:$C,0)))</f>
        <v>Cross-Sector</v>
      </c>
      <c r="B1685" s="184" t="str">
        <f>IF(ISBLANK(INDEX('Policy Characteristics'!B:B,MATCH($C1685,'Policy Characteristics'!$C:$C,0))),"",INDEX('Policy Characteristics'!B:B,MATCH($C1685,'Policy Characteristics'!$C:$C,0)))</f>
        <v>Fuel Taxes or Subsidies</v>
      </c>
      <c r="C1685" s="194" t="str">
        <f t="shared" si="66"/>
        <v>Additional Fuel Tax or Subsidy Rate by Fuel</v>
      </c>
      <c r="D1685" s="6" t="s">
        <v>1354</v>
      </c>
      <c r="E1685" s="47" t="s">
        <v>333</v>
      </c>
      <c r="F1685" s="6" t="s">
        <v>1355</v>
      </c>
      <c r="G1685" s="47" t="s">
        <v>92</v>
      </c>
      <c r="H1685" s="44">
        <v>2327</v>
      </c>
      <c r="I1685" s="198" t="s">
        <v>44</v>
      </c>
      <c r="J1685" s="177" t="str">
        <f>IF(ISBLANK(INDEX('Policy Characteristics'!D:D,MATCH($C1685,'Policy Characteristics'!$C:$C,0))),"",INDEX('Policy Characteristics'!D:D,MATCH($C1685,'Policy Characteristics'!$C:$C,0)))</f>
        <v>Fuel Taxes or Subsidies</v>
      </c>
      <c r="K1685" s="176" t="str">
        <f>IF(ISBLANK(INDEX('Policy Characteristics'!E:E,MATCH($C1685,'Policy Characteristics'!$C:$C,0))),"",INDEX('Policy Characteristics'!E:E,MATCH($C1685,'Policy Characteristics'!$C:$C,0)))</f>
        <v>cross fuel tax</v>
      </c>
      <c r="L1685" s="176">
        <f>IF(ISBLANK(INDEX('Policy Characteristics'!F:F,MATCH($C1685,'Policy Characteristics'!$C:$C,0))),"",INDEX('Policy Characteristics'!F:F,MATCH($C1685,'Policy Characteristics'!$C:$C,0)))</f>
        <v>-0.5</v>
      </c>
      <c r="M1685" s="176">
        <f>IF(ISBLANK(INDEX('Policy Characteristics'!G:G,MATCH($C1685,'Policy Characteristics'!$C:$C,0))),"",INDEX('Policy Characteristics'!G:G,MATCH($C1685,'Policy Characteristics'!$C:$C,0)))</f>
        <v>0.5</v>
      </c>
      <c r="N1685" s="176">
        <f>IF(ISBLANK(INDEX('Policy Characteristics'!H:H,MATCH($C1685,'Policy Characteristics'!$C:$C,0))),"",INDEX('Policy Characteristics'!H:H,MATCH($C1685,'Policy Characteristics'!$C:$C,0)))</f>
        <v>0.01</v>
      </c>
      <c r="O1685" s="176" t="str">
        <f>IF(ISBLANK(INDEX('Policy Characteristics'!I:I,MATCH($C1685,'Policy Characteristics'!$C:$C,0))),"",INDEX('Policy Characteristics'!I:I,MATCH($C1685,'Policy Characteristics'!$C:$C,0)))</f>
        <v>% of BAU price</v>
      </c>
      <c r="P1685" s="176" t="str">
        <f>IF(ISBLANK(INDEX('Policy Characteristics'!J:J,MATCH($C1685,'Policy Characteristics'!$C:$C,0))),"",INDEX('Policy Characteristics'!J:J,MATCH($C1685,'Policy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85" s="176" t="str">
        <f>IF(ISBLANK(INDEX('Policy Characteristics'!K:K,MATCH($C1685,'Policy Characteristics'!$C:$C,0))),"",INDEX('Policy Characteristics'!K:K,MATCH($C1685,'Policy Characteristics'!$C:$C,0)))</f>
        <v>fuels.html#fuel-taxes</v>
      </c>
      <c r="R1685" s="176" t="str">
        <f>IF(ISBLANK(INDEX('Policy Characteristics'!L:L,MATCH($C1685,'Policy Characteristics'!$C:$C,0))),"",INDEX('Policy Characteristics'!L:L,MATCH($C1685,'Policy Characteristics'!$C:$C,0)))</f>
        <v>fuel-taxes.html</v>
      </c>
    </row>
    <row r="1686" spans="1:18" x14ac:dyDescent="0.25">
      <c r="A1686" s="176" t="str">
        <f>IF(ISBLANK(INDEX('Policy Characteristics'!A:A,MATCH($C1686,'Policy Characteristics'!$C:$C,0))),"",INDEX('Policy Characteristics'!A:A,MATCH($C1686,'Policy Characteristics'!$C:$C,0)))</f>
        <v>Cross-Sector</v>
      </c>
      <c r="B1686" s="184" t="str">
        <f>IF(ISBLANK(INDEX('Policy Characteristics'!B:B,MATCH($C1686,'Policy Characteristics'!$C:$C,0))),"",INDEX('Policy Characteristics'!B:B,MATCH($C1686,'Policy Characteristics'!$C:$C,0)))</f>
        <v>Fuel Taxes or Subsidies</v>
      </c>
      <c r="C1686" s="194" t="str">
        <f t="shared" si="66"/>
        <v>Additional Fuel Tax or Subsidy Rate by Fuel</v>
      </c>
      <c r="D1686" s="6" t="s">
        <v>1345</v>
      </c>
      <c r="E1686" s="47" t="s">
        <v>333</v>
      </c>
      <c r="F1686" s="6" t="s">
        <v>1349</v>
      </c>
      <c r="G1686" s="47" t="s">
        <v>92</v>
      </c>
      <c r="H1686" s="44">
        <v>2328</v>
      </c>
      <c r="I1686" s="198" t="s">
        <v>44</v>
      </c>
      <c r="J1686" s="177" t="str">
        <f>IF(ISBLANK(INDEX('Policy Characteristics'!D:D,MATCH($C1686,'Policy Characteristics'!$C:$C,0))),"",INDEX('Policy Characteristics'!D:D,MATCH($C1686,'Policy Characteristics'!$C:$C,0)))</f>
        <v>Fuel Taxes or Subsidies</v>
      </c>
      <c r="K1686" s="176" t="str">
        <f>IF(ISBLANK(INDEX('Policy Characteristics'!E:E,MATCH($C1686,'Policy Characteristics'!$C:$C,0))),"",INDEX('Policy Characteristics'!E:E,MATCH($C1686,'Policy Characteristics'!$C:$C,0)))</f>
        <v>cross fuel tax</v>
      </c>
      <c r="L1686" s="176">
        <f>IF(ISBLANK(INDEX('Policy Characteristics'!F:F,MATCH($C1686,'Policy Characteristics'!$C:$C,0))),"",INDEX('Policy Characteristics'!F:F,MATCH($C1686,'Policy Characteristics'!$C:$C,0)))</f>
        <v>-0.5</v>
      </c>
      <c r="M1686" s="176">
        <f>IF(ISBLANK(INDEX('Policy Characteristics'!G:G,MATCH($C1686,'Policy Characteristics'!$C:$C,0))),"",INDEX('Policy Characteristics'!G:G,MATCH($C1686,'Policy Characteristics'!$C:$C,0)))</f>
        <v>0.5</v>
      </c>
      <c r="N1686" s="176">
        <f>IF(ISBLANK(INDEX('Policy Characteristics'!H:H,MATCH($C1686,'Policy Characteristics'!$C:$C,0))),"",INDEX('Policy Characteristics'!H:H,MATCH($C1686,'Policy Characteristics'!$C:$C,0)))</f>
        <v>0.01</v>
      </c>
      <c r="O1686" s="176" t="str">
        <f>IF(ISBLANK(INDEX('Policy Characteristics'!I:I,MATCH($C1686,'Policy Characteristics'!$C:$C,0))),"",INDEX('Policy Characteristics'!I:I,MATCH($C1686,'Policy Characteristics'!$C:$C,0)))</f>
        <v>% of BAU price</v>
      </c>
      <c r="P1686" s="176" t="str">
        <f>IF(ISBLANK(INDEX('Policy Characteristics'!J:J,MATCH($C1686,'Policy Characteristics'!$C:$C,0))),"",INDEX('Policy Characteristics'!J:J,MATCH($C1686,'Policy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86" s="176" t="str">
        <f>IF(ISBLANK(INDEX('Policy Characteristics'!K:K,MATCH($C1686,'Policy Characteristics'!$C:$C,0))),"",INDEX('Policy Characteristics'!K:K,MATCH($C1686,'Policy Characteristics'!$C:$C,0)))</f>
        <v>fuels.html#fuel-taxes</v>
      </c>
      <c r="R1686" s="176" t="str">
        <f>IF(ISBLANK(INDEX('Policy Characteristics'!L:L,MATCH($C1686,'Policy Characteristics'!$C:$C,0))),"",INDEX('Policy Characteristics'!L:L,MATCH($C1686,'Policy Characteristics'!$C:$C,0)))</f>
        <v>fuel-taxes.html</v>
      </c>
    </row>
    <row r="1687" spans="1:18" x14ac:dyDescent="0.25">
      <c r="A1687" s="176" t="str">
        <f>IF(ISBLANK(INDEX('Policy Characteristics'!A:A,MATCH($C1687,'Policy Characteristics'!$C:$C,0))),"",INDEX('Policy Characteristics'!A:A,MATCH($C1687,'Policy Characteristics'!$C:$C,0)))</f>
        <v>Cross-Sector</v>
      </c>
      <c r="B1687" s="184" t="str">
        <f>IF(ISBLANK(INDEX('Policy Characteristics'!B:B,MATCH($C1687,'Policy Characteristics'!$C:$C,0))),"",INDEX('Policy Characteristics'!B:B,MATCH($C1687,'Policy Characteristics'!$C:$C,0)))</f>
        <v>Fuel Taxes or Subsidies</v>
      </c>
      <c r="C1687" s="194" t="str">
        <f t="shared" si="66"/>
        <v>Additional Fuel Tax or Subsidy Rate by Fuel</v>
      </c>
      <c r="D1687" s="6" t="s">
        <v>1346</v>
      </c>
      <c r="E1687" s="47" t="s">
        <v>333</v>
      </c>
      <c r="F1687" s="6" t="s">
        <v>1350</v>
      </c>
      <c r="G1687" s="47" t="s">
        <v>92</v>
      </c>
      <c r="H1687" s="44">
        <v>2329</v>
      </c>
      <c r="I1687" s="198" t="s">
        <v>44</v>
      </c>
      <c r="J1687" s="177" t="str">
        <f>IF(ISBLANK(INDEX('Policy Characteristics'!D:D,MATCH($C1687,'Policy Characteristics'!$C:$C,0))),"",INDEX('Policy Characteristics'!D:D,MATCH($C1687,'Policy Characteristics'!$C:$C,0)))</f>
        <v>Fuel Taxes or Subsidies</v>
      </c>
      <c r="K1687" s="176" t="str">
        <f>IF(ISBLANK(INDEX('Policy Characteristics'!E:E,MATCH($C1687,'Policy Characteristics'!$C:$C,0))),"",INDEX('Policy Characteristics'!E:E,MATCH($C1687,'Policy Characteristics'!$C:$C,0)))</f>
        <v>cross fuel tax</v>
      </c>
      <c r="L1687" s="176">
        <f>IF(ISBLANK(INDEX('Policy Characteristics'!F:F,MATCH($C1687,'Policy Characteristics'!$C:$C,0))),"",INDEX('Policy Characteristics'!F:F,MATCH($C1687,'Policy Characteristics'!$C:$C,0)))</f>
        <v>-0.5</v>
      </c>
      <c r="M1687" s="176">
        <f>IF(ISBLANK(INDEX('Policy Characteristics'!G:G,MATCH($C1687,'Policy Characteristics'!$C:$C,0))),"",INDEX('Policy Characteristics'!G:G,MATCH($C1687,'Policy Characteristics'!$C:$C,0)))</f>
        <v>0.5</v>
      </c>
      <c r="N1687" s="176">
        <f>IF(ISBLANK(INDEX('Policy Characteristics'!H:H,MATCH($C1687,'Policy Characteristics'!$C:$C,0))),"",INDEX('Policy Characteristics'!H:H,MATCH($C1687,'Policy Characteristics'!$C:$C,0)))</f>
        <v>0.01</v>
      </c>
      <c r="O1687" s="176" t="str">
        <f>IF(ISBLANK(INDEX('Policy Characteristics'!I:I,MATCH($C1687,'Policy Characteristics'!$C:$C,0))),"",INDEX('Policy Characteristics'!I:I,MATCH($C1687,'Policy Characteristics'!$C:$C,0)))</f>
        <v>% of BAU price</v>
      </c>
      <c r="P1687" s="176" t="str">
        <f>IF(ISBLANK(INDEX('Policy Characteristics'!J:J,MATCH($C1687,'Policy Characteristics'!$C:$C,0))),"",INDEX('Policy Characteristics'!J:J,MATCH($C1687,'Policy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87" s="176" t="str">
        <f>IF(ISBLANK(INDEX('Policy Characteristics'!K:K,MATCH($C1687,'Policy Characteristics'!$C:$C,0))),"",INDEX('Policy Characteristics'!K:K,MATCH($C1687,'Policy Characteristics'!$C:$C,0)))</f>
        <v>fuels.html#fuel-taxes</v>
      </c>
      <c r="R1687" s="176" t="str">
        <f>IF(ISBLANK(INDEX('Policy Characteristics'!L:L,MATCH($C1687,'Policy Characteristics'!$C:$C,0))),"",INDEX('Policy Characteristics'!L:L,MATCH($C1687,'Policy Characteristics'!$C:$C,0)))</f>
        <v>fuel-taxes.html</v>
      </c>
    </row>
    <row r="1688" spans="1:18" x14ac:dyDescent="0.25">
      <c r="A1688" s="176" t="str">
        <f>IF(ISBLANK(INDEX('Policy Characteristics'!A:A,MATCH($C1688,'Policy Characteristics'!$C:$C,0))),"",INDEX('Policy Characteristics'!A:A,MATCH($C1688,'Policy Characteristics'!$C:$C,0)))</f>
        <v>Cross-Sector</v>
      </c>
      <c r="B1688" s="184" t="str">
        <f>IF(ISBLANK(INDEX('Policy Characteristics'!B:B,MATCH($C1688,'Policy Characteristics'!$C:$C,0))),"",INDEX('Policy Characteristics'!B:B,MATCH($C1688,'Policy Characteristics'!$C:$C,0)))</f>
        <v>Fuel Taxes or Subsidies</v>
      </c>
      <c r="C1688" s="194" t="str">
        <f t="shared" si="66"/>
        <v>Additional Fuel Tax or Subsidy Rate by Fuel</v>
      </c>
      <c r="D1688" s="6" t="s">
        <v>1347</v>
      </c>
      <c r="E1688" s="47" t="s">
        <v>333</v>
      </c>
      <c r="F1688" s="6" t="s">
        <v>1351</v>
      </c>
      <c r="G1688" s="47" t="s">
        <v>92</v>
      </c>
      <c r="H1688" s="44">
        <v>2330</v>
      </c>
      <c r="I1688" s="198" t="s">
        <v>43</v>
      </c>
      <c r="J1688" s="177" t="str">
        <f>IF(ISBLANK(INDEX('Policy Characteristics'!D:D,MATCH($C1688,'Policy Characteristics'!$C:$C,0))),"",INDEX('Policy Characteristics'!D:D,MATCH($C1688,'Policy Characteristics'!$C:$C,0)))</f>
        <v>Fuel Taxes or Subsidies</v>
      </c>
      <c r="K1688" s="176" t="str">
        <f>IF(ISBLANK(INDEX('Policy Characteristics'!E:E,MATCH($C1688,'Policy Characteristics'!$C:$C,0))),"",INDEX('Policy Characteristics'!E:E,MATCH($C1688,'Policy Characteristics'!$C:$C,0)))</f>
        <v>cross fuel tax</v>
      </c>
      <c r="L1688" s="176">
        <f>IF(ISBLANK(INDEX('Policy Characteristics'!F:F,MATCH($C1688,'Policy Characteristics'!$C:$C,0))),"",INDEX('Policy Characteristics'!F:F,MATCH($C1688,'Policy Characteristics'!$C:$C,0)))</f>
        <v>-0.5</v>
      </c>
      <c r="M1688" s="176">
        <f>IF(ISBLANK(INDEX('Policy Characteristics'!G:G,MATCH($C1688,'Policy Characteristics'!$C:$C,0))),"",INDEX('Policy Characteristics'!G:G,MATCH($C1688,'Policy Characteristics'!$C:$C,0)))</f>
        <v>0.5</v>
      </c>
      <c r="N1688" s="176">
        <f>IF(ISBLANK(INDEX('Policy Characteristics'!H:H,MATCH($C1688,'Policy Characteristics'!$C:$C,0))),"",INDEX('Policy Characteristics'!H:H,MATCH($C1688,'Policy Characteristics'!$C:$C,0)))</f>
        <v>0.01</v>
      </c>
      <c r="O1688" s="176" t="str">
        <f>IF(ISBLANK(INDEX('Policy Characteristics'!I:I,MATCH($C1688,'Policy Characteristics'!$C:$C,0))),"",INDEX('Policy Characteristics'!I:I,MATCH($C1688,'Policy Characteristics'!$C:$C,0)))</f>
        <v>% of BAU price</v>
      </c>
      <c r="P1688" s="176" t="str">
        <f>IF(ISBLANK(INDEX('Policy Characteristics'!J:J,MATCH($C1688,'Policy Characteristics'!$C:$C,0))),"",INDEX('Policy Characteristics'!J:J,MATCH($C1688,'Policy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88" s="176" t="str">
        <f>IF(ISBLANK(INDEX('Policy Characteristics'!K:K,MATCH($C1688,'Policy Characteristics'!$C:$C,0))),"",INDEX('Policy Characteristics'!K:K,MATCH($C1688,'Policy Characteristics'!$C:$C,0)))</f>
        <v>fuels.html#fuel-taxes</v>
      </c>
      <c r="R1688" s="176" t="str">
        <f>IF(ISBLANK(INDEX('Policy Characteristics'!L:L,MATCH($C1688,'Policy Characteristics'!$C:$C,0))),"",INDEX('Policy Characteristics'!L:L,MATCH($C1688,'Policy Characteristics'!$C:$C,0)))</f>
        <v>fuel-taxes.html</v>
      </c>
    </row>
    <row r="1689" spans="1:18" x14ac:dyDescent="0.25">
      <c r="A1689" s="176" t="str">
        <f>IF(ISBLANK(INDEX('Policy Characteristics'!A:A,MATCH($C1689,'Policy Characteristics'!$C:$C,0))),"",INDEX('Policy Characteristics'!A:A,MATCH($C1689,'Policy Characteristics'!$C:$C,0)))</f>
        <v>Cross-Sector</v>
      </c>
      <c r="B1689" s="184" t="str">
        <f>IF(ISBLANK(INDEX('Policy Characteristics'!B:B,MATCH($C1689,'Policy Characteristics'!$C:$C,0))),"",INDEX('Policy Characteristics'!B:B,MATCH($C1689,'Policy Characteristics'!$C:$C,0)))</f>
        <v>Fuel Taxes or Subsidies</v>
      </c>
      <c r="C1689" s="194" t="str">
        <f t="shared" si="66"/>
        <v>Additional Fuel Tax or Subsidy Rate by Fuel</v>
      </c>
      <c r="D1689" s="47" t="s">
        <v>52</v>
      </c>
      <c r="E1689" s="47" t="s">
        <v>327</v>
      </c>
      <c r="F1689" s="47" t="s">
        <v>92</v>
      </c>
      <c r="G1689" s="47" t="s">
        <v>2699</v>
      </c>
      <c r="H1689" s="44">
        <v>2331</v>
      </c>
      <c r="I1689" s="197" t="s">
        <v>43</v>
      </c>
      <c r="J1689" s="177" t="str">
        <f>IF(ISBLANK(INDEX('Policy Characteristics'!D:D,MATCH($C1689,'Policy Characteristics'!$C:$C,0))),"",INDEX('Policy Characteristics'!D:D,MATCH($C1689,'Policy Characteristics'!$C:$C,0)))</f>
        <v>Fuel Taxes or Subsidies</v>
      </c>
      <c r="K1689" s="176" t="str">
        <f>IF(ISBLANK(INDEX('Policy Characteristics'!E:E,MATCH($C1689,'Policy Characteristics'!$C:$C,0))),"",INDEX('Policy Characteristics'!E:E,MATCH($C1689,'Policy Characteristics'!$C:$C,0)))</f>
        <v>cross fuel tax</v>
      </c>
      <c r="L1689" s="176">
        <f>IF(ISBLANK(INDEX('Policy Characteristics'!F:F,MATCH($C1689,'Policy Characteristics'!$C:$C,0))),"",INDEX('Policy Characteristics'!F:F,MATCH($C1689,'Policy Characteristics'!$C:$C,0)))</f>
        <v>-0.5</v>
      </c>
      <c r="M1689" s="176">
        <f>IF(ISBLANK(INDEX('Policy Characteristics'!G:G,MATCH($C1689,'Policy Characteristics'!$C:$C,0))),"",INDEX('Policy Characteristics'!G:G,MATCH($C1689,'Policy Characteristics'!$C:$C,0)))</f>
        <v>0.5</v>
      </c>
      <c r="N1689" s="176">
        <f>IF(ISBLANK(INDEX('Policy Characteristics'!H:H,MATCH($C1689,'Policy Characteristics'!$C:$C,0))),"",INDEX('Policy Characteristics'!H:H,MATCH($C1689,'Policy Characteristics'!$C:$C,0)))</f>
        <v>0.01</v>
      </c>
      <c r="O1689" s="176" t="str">
        <f>IF(ISBLANK(INDEX('Policy Characteristics'!I:I,MATCH($C1689,'Policy Characteristics'!$C:$C,0))),"",INDEX('Policy Characteristics'!I:I,MATCH($C1689,'Policy Characteristics'!$C:$C,0)))</f>
        <v>% of BAU price</v>
      </c>
      <c r="P1689" s="176" t="str">
        <f>IF(ISBLANK(INDEX('Policy Characteristics'!J:J,MATCH($C1689,'Policy Characteristics'!$C:$C,0))),"",INDEX('Policy Characteristics'!J:J,MATCH($C1689,'Policy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89" s="176" t="str">
        <f>IF(ISBLANK(INDEX('Policy Characteristics'!K:K,MATCH($C1689,'Policy Characteristics'!$C:$C,0))),"",INDEX('Policy Characteristics'!K:K,MATCH($C1689,'Policy Characteristics'!$C:$C,0)))</f>
        <v>fuels.html#fuel-taxes</v>
      </c>
      <c r="R1689" s="176" t="str">
        <f>IF(ISBLANK(INDEX('Policy Characteristics'!L:L,MATCH($C1689,'Policy Characteristics'!$C:$C,0))),"",INDEX('Policy Characteristics'!L:L,MATCH($C1689,'Policy Characteristics'!$C:$C,0)))</f>
        <v>fuel-taxes.html</v>
      </c>
    </row>
    <row r="1690" spans="1:18" x14ac:dyDescent="0.25">
      <c r="A1690" s="176" t="str">
        <f>IF(ISBLANK(INDEX('Policy Characteristics'!A:A,MATCH($C1690,'Policy Characteristics'!$C:$C,0))),"",INDEX('Policy Characteristics'!A:A,MATCH($C1690,'Policy Characteristics'!$C:$C,0)))</f>
        <v>Cross-Sector</v>
      </c>
      <c r="B1690" s="184" t="str">
        <f>IF(ISBLANK(INDEX('Policy Characteristics'!B:B,MATCH($C1690,'Policy Characteristics'!$C:$C,0))),"",INDEX('Policy Characteristics'!B:B,MATCH($C1690,'Policy Characteristics'!$C:$C,0)))</f>
        <v>Fuel Taxes or Subsidies</v>
      </c>
      <c r="C1690" s="194" t="str">
        <f t="shared" si="66"/>
        <v>Additional Fuel Tax or Subsidy Rate by Fuel</v>
      </c>
      <c r="D1690" s="6" t="s">
        <v>441</v>
      </c>
      <c r="E1690" s="47" t="s">
        <v>327</v>
      </c>
      <c r="F1690" s="6" t="s">
        <v>438</v>
      </c>
      <c r="G1690" s="47" t="s">
        <v>2699</v>
      </c>
      <c r="H1690" s="44">
        <v>2332</v>
      </c>
      <c r="I1690" s="198" t="s">
        <v>44</v>
      </c>
      <c r="J1690" s="177" t="str">
        <f>IF(ISBLANK(INDEX('Policy Characteristics'!D:D,MATCH($C1690,'Policy Characteristics'!$C:$C,0))),"",INDEX('Policy Characteristics'!D:D,MATCH($C1690,'Policy Characteristics'!$C:$C,0)))</f>
        <v>Fuel Taxes or Subsidies</v>
      </c>
      <c r="K1690" s="176" t="str">
        <f>IF(ISBLANK(INDEX('Policy Characteristics'!E:E,MATCH($C1690,'Policy Characteristics'!$C:$C,0))),"",INDEX('Policy Characteristics'!E:E,MATCH($C1690,'Policy Characteristics'!$C:$C,0)))</f>
        <v>cross fuel tax</v>
      </c>
      <c r="L1690" s="176">
        <f>IF(ISBLANK(INDEX('Policy Characteristics'!F:F,MATCH($C1690,'Policy Characteristics'!$C:$C,0))),"",INDEX('Policy Characteristics'!F:F,MATCH($C1690,'Policy Characteristics'!$C:$C,0)))</f>
        <v>-0.5</v>
      </c>
      <c r="M1690" s="176">
        <f>IF(ISBLANK(INDEX('Policy Characteristics'!G:G,MATCH($C1690,'Policy Characteristics'!$C:$C,0))),"",INDEX('Policy Characteristics'!G:G,MATCH($C1690,'Policy Characteristics'!$C:$C,0)))</f>
        <v>0.5</v>
      </c>
      <c r="N1690" s="176">
        <f>IF(ISBLANK(INDEX('Policy Characteristics'!H:H,MATCH($C1690,'Policy Characteristics'!$C:$C,0))),"",INDEX('Policy Characteristics'!H:H,MATCH($C1690,'Policy Characteristics'!$C:$C,0)))</f>
        <v>0.01</v>
      </c>
      <c r="O1690" s="176" t="str">
        <f>IF(ISBLANK(INDEX('Policy Characteristics'!I:I,MATCH($C1690,'Policy Characteristics'!$C:$C,0))),"",INDEX('Policy Characteristics'!I:I,MATCH($C1690,'Policy Characteristics'!$C:$C,0)))</f>
        <v>% of BAU price</v>
      </c>
      <c r="P1690" s="176" t="str">
        <f>IF(ISBLANK(INDEX('Policy Characteristics'!J:J,MATCH($C1690,'Policy Characteristics'!$C:$C,0))),"",INDEX('Policy Characteristics'!J:J,MATCH($C1690,'Policy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90" s="176" t="str">
        <f>IF(ISBLANK(INDEX('Policy Characteristics'!K:K,MATCH($C1690,'Policy Characteristics'!$C:$C,0))),"",INDEX('Policy Characteristics'!K:K,MATCH($C1690,'Policy Characteristics'!$C:$C,0)))</f>
        <v>fuels.html#fuel-taxes</v>
      </c>
      <c r="R1690" s="176" t="str">
        <f>IF(ISBLANK(INDEX('Policy Characteristics'!L:L,MATCH($C1690,'Policy Characteristics'!$C:$C,0))),"",INDEX('Policy Characteristics'!L:L,MATCH($C1690,'Policy Characteristics'!$C:$C,0)))</f>
        <v>fuel-taxes.html</v>
      </c>
    </row>
    <row r="1691" spans="1:18" x14ac:dyDescent="0.25">
      <c r="A1691" s="176" t="str">
        <f>IF(ISBLANK(INDEX('Policy Characteristics'!A:A,MATCH($C1691,'Policy Characteristics'!$C:$C,0))),"",INDEX('Policy Characteristics'!A:A,MATCH($C1691,'Policy Characteristics'!$C:$C,0)))</f>
        <v>Cross-Sector</v>
      </c>
      <c r="B1691" s="184" t="str">
        <f>IF(ISBLANK(INDEX('Policy Characteristics'!B:B,MATCH($C1691,'Policy Characteristics'!$C:$C,0))),"",INDEX('Policy Characteristics'!B:B,MATCH($C1691,'Policy Characteristics'!$C:$C,0)))</f>
        <v>Fuel Taxes or Subsidies</v>
      </c>
      <c r="C1691" s="194" t="str">
        <f t="shared" si="66"/>
        <v>Additional Fuel Tax or Subsidy Rate by Fuel</v>
      </c>
      <c r="D1691" s="6" t="s">
        <v>46</v>
      </c>
      <c r="E1691" s="47" t="s">
        <v>327</v>
      </c>
      <c r="F1691" s="6" t="s">
        <v>86</v>
      </c>
      <c r="G1691" s="47" t="s">
        <v>2699</v>
      </c>
      <c r="H1691" s="44">
        <v>2333</v>
      </c>
      <c r="I1691" s="198" t="s">
        <v>43</v>
      </c>
      <c r="J1691" s="177" t="str">
        <f>IF(ISBLANK(INDEX('Policy Characteristics'!D:D,MATCH($C1691,'Policy Characteristics'!$C:$C,0))),"",INDEX('Policy Characteristics'!D:D,MATCH($C1691,'Policy Characteristics'!$C:$C,0)))</f>
        <v>Fuel Taxes or Subsidies</v>
      </c>
      <c r="K1691" s="176" t="str">
        <f>IF(ISBLANK(INDEX('Policy Characteristics'!E:E,MATCH($C1691,'Policy Characteristics'!$C:$C,0))),"",INDEX('Policy Characteristics'!E:E,MATCH($C1691,'Policy Characteristics'!$C:$C,0)))</f>
        <v>cross fuel tax</v>
      </c>
      <c r="L1691" s="176">
        <f>IF(ISBLANK(INDEX('Policy Characteristics'!F:F,MATCH($C1691,'Policy Characteristics'!$C:$C,0))),"",INDEX('Policy Characteristics'!F:F,MATCH($C1691,'Policy Characteristics'!$C:$C,0)))</f>
        <v>-0.5</v>
      </c>
      <c r="M1691" s="176">
        <f>IF(ISBLANK(INDEX('Policy Characteristics'!G:G,MATCH($C1691,'Policy Characteristics'!$C:$C,0))),"",INDEX('Policy Characteristics'!G:G,MATCH($C1691,'Policy Characteristics'!$C:$C,0)))</f>
        <v>0.5</v>
      </c>
      <c r="N1691" s="176">
        <f>IF(ISBLANK(INDEX('Policy Characteristics'!H:H,MATCH($C1691,'Policy Characteristics'!$C:$C,0))),"",INDEX('Policy Characteristics'!H:H,MATCH($C1691,'Policy Characteristics'!$C:$C,0)))</f>
        <v>0.01</v>
      </c>
      <c r="O1691" s="176" t="str">
        <f>IF(ISBLANK(INDEX('Policy Characteristics'!I:I,MATCH($C1691,'Policy Characteristics'!$C:$C,0))),"",INDEX('Policy Characteristics'!I:I,MATCH($C1691,'Policy Characteristics'!$C:$C,0)))</f>
        <v>% of BAU price</v>
      </c>
      <c r="P1691" s="176" t="str">
        <f>IF(ISBLANK(INDEX('Policy Characteristics'!J:J,MATCH($C1691,'Policy Characteristics'!$C:$C,0))),"",INDEX('Policy Characteristics'!J:J,MATCH($C1691,'Policy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91" s="176" t="str">
        <f>IF(ISBLANK(INDEX('Policy Characteristics'!K:K,MATCH($C1691,'Policy Characteristics'!$C:$C,0))),"",INDEX('Policy Characteristics'!K:K,MATCH($C1691,'Policy Characteristics'!$C:$C,0)))</f>
        <v>fuels.html#fuel-taxes</v>
      </c>
      <c r="R1691" s="176" t="str">
        <f>IF(ISBLANK(INDEX('Policy Characteristics'!L:L,MATCH($C1691,'Policy Characteristics'!$C:$C,0))),"",INDEX('Policy Characteristics'!L:L,MATCH($C1691,'Policy Characteristics'!$C:$C,0)))</f>
        <v>fuel-taxes.html</v>
      </c>
    </row>
    <row r="1692" spans="1:18" x14ac:dyDescent="0.25">
      <c r="A1692" s="176" t="str">
        <f>IF(ISBLANK(INDEX('Policy Characteristics'!A:A,MATCH($C1692,'Policy Characteristics'!$C:$C,0))),"",INDEX('Policy Characteristics'!A:A,MATCH($C1692,'Policy Characteristics'!$C:$C,0)))</f>
        <v>Cross-Sector</v>
      </c>
      <c r="B1692" s="184" t="str">
        <f>IF(ISBLANK(INDEX('Policy Characteristics'!B:B,MATCH($C1692,'Policy Characteristics'!$C:$C,0))),"",INDEX('Policy Characteristics'!B:B,MATCH($C1692,'Policy Characteristics'!$C:$C,0)))</f>
        <v>Fuel Taxes or Subsidies</v>
      </c>
      <c r="C1692" s="194" t="str">
        <f t="shared" si="66"/>
        <v>Additional Fuel Tax or Subsidy Rate by Fuel</v>
      </c>
      <c r="D1692" s="6" t="s">
        <v>47</v>
      </c>
      <c r="E1692" s="47" t="s">
        <v>327</v>
      </c>
      <c r="F1692" s="6" t="s">
        <v>87</v>
      </c>
      <c r="G1692" s="47" t="s">
        <v>2699</v>
      </c>
      <c r="H1692" s="44">
        <v>2334</v>
      </c>
      <c r="I1692" s="198" t="s">
        <v>44</v>
      </c>
      <c r="J1692" s="177" t="str">
        <f>IF(ISBLANK(INDEX('Policy Characteristics'!D:D,MATCH($C1692,'Policy Characteristics'!$C:$C,0))),"",INDEX('Policy Characteristics'!D:D,MATCH($C1692,'Policy Characteristics'!$C:$C,0)))</f>
        <v>Fuel Taxes or Subsidies</v>
      </c>
      <c r="K1692" s="176" t="str">
        <f>IF(ISBLANK(INDEX('Policy Characteristics'!E:E,MATCH($C1692,'Policy Characteristics'!$C:$C,0))),"",INDEX('Policy Characteristics'!E:E,MATCH($C1692,'Policy Characteristics'!$C:$C,0)))</f>
        <v>cross fuel tax</v>
      </c>
      <c r="L1692" s="176">
        <f>IF(ISBLANK(INDEX('Policy Characteristics'!F:F,MATCH($C1692,'Policy Characteristics'!$C:$C,0))),"",INDEX('Policy Characteristics'!F:F,MATCH($C1692,'Policy Characteristics'!$C:$C,0)))</f>
        <v>-0.5</v>
      </c>
      <c r="M1692" s="176">
        <f>IF(ISBLANK(INDEX('Policy Characteristics'!G:G,MATCH($C1692,'Policy Characteristics'!$C:$C,0))),"",INDEX('Policy Characteristics'!G:G,MATCH($C1692,'Policy Characteristics'!$C:$C,0)))</f>
        <v>0.5</v>
      </c>
      <c r="N1692" s="176">
        <f>IF(ISBLANK(INDEX('Policy Characteristics'!H:H,MATCH($C1692,'Policy Characteristics'!$C:$C,0))),"",INDEX('Policy Characteristics'!H:H,MATCH($C1692,'Policy Characteristics'!$C:$C,0)))</f>
        <v>0.01</v>
      </c>
      <c r="O1692" s="176" t="str">
        <f>IF(ISBLANK(INDEX('Policy Characteristics'!I:I,MATCH($C1692,'Policy Characteristics'!$C:$C,0))),"",INDEX('Policy Characteristics'!I:I,MATCH($C1692,'Policy Characteristics'!$C:$C,0)))</f>
        <v>% of BAU price</v>
      </c>
      <c r="P1692" s="176" t="str">
        <f>IF(ISBLANK(INDEX('Policy Characteristics'!J:J,MATCH($C1692,'Policy Characteristics'!$C:$C,0))),"",INDEX('Policy Characteristics'!J:J,MATCH($C1692,'Policy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92" s="176" t="str">
        <f>IF(ISBLANK(INDEX('Policy Characteristics'!K:K,MATCH($C1692,'Policy Characteristics'!$C:$C,0))),"",INDEX('Policy Characteristics'!K:K,MATCH($C1692,'Policy Characteristics'!$C:$C,0)))</f>
        <v>fuels.html#fuel-taxes</v>
      </c>
      <c r="R1692" s="176" t="str">
        <f>IF(ISBLANK(INDEX('Policy Characteristics'!L:L,MATCH($C1692,'Policy Characteristics'!$C:$C,0))),"",INDEX('Policy Characteristics'!L:L,MATCH($C1692,'Policy Characteristics'!$C:$C,0)))</f>
        <v>fuel-taxes.html</v>
      </c>
    </row>
    <row r="1693" spans="1:18" x14ac:dyDescent="0.25">
      <c r="A1693" s="176" t="str">
        <f>IF(ISBLANK(INDEX('Policy Characteristics'!A:A,MATCH($C1693,'Policy Characteristics'!$C:$C,0))),"",INDEX('Policy Characteristics'!A:A,MATCH($C1693,'Policy Characteristics'!$C:$C,0)))</f>
        <v>Cross-Sector</v>
      </c>
      <c r="B1693" s="184" t="str">
        <f>IF(ISBLANK(INDEX('Policy Characteristics'!B:B,MATCH($C1693,'Policy Characteristics'!$C:$C,0))),"",INDEX('Policy Characteristics'!B:B,MATCH($C1693,'Policy Characteristics'!$C:$C,0)))</f>
        <v>Fuel Taxes or Subsidies</v>
      </c>
      <c r="C1693" s="194" t="str">
        <f t="shared" si="66"/>
        <v>Additional Fuel Tax or Subsidy Rate by Fuel</v>
      </c>
      <c r="D1693" s="6" t="s">
        <v>51</v>
      </c>
      <c r="E1693" s="47" t="s">
        <v>327</v>
      </c>
      <c r="F1693" s="6" t="s">
        <v>91</v>
      </c>
      <c r="G1693" s="47" t="s">
        <v>2699</v>
      </c>
      <c r="H1693" s="44">
        <v>2335</v>
      </c>
      <c r="I1693" s="198" t="s">
        <v>44</v>
      </c>
      <c r="J1693" s="177" t="str">
        <f>IF(ISBLANK(INDEX('Policy Characteristics'!D:D,MATCH($C1693,'Policy Characteristics'!$C:$C,0))),"",INDEX('Policy Characteristics'!D:D,MATCH($C1693,'Policy Characteristics'!$C:$C,0)))</f>
        <v>Fuel Taxes or Subsidies</v>
      </c>
      <c r="K1693" s="176" t="str">
        <f>IF(ISBLANK(INDEX('Policy Characteristics'!E:E,MATCH($C1693,'Policy Characteristics'!$C:$C,0))),"",INDEX('Policy Characteristics'!E:E,MATCH($C1693,'Policy Characteristics'!$C:$C,0)))</f>
        <v>cross fuel tax</v>
      </c>
      <c r="L1693" s="176">
        <f>IF(ISBLANK(INDEX('Policy Characteristics'!F:F,MATCH($C1693,'Policy Characteristics'!$C:$C,0))),"",INDEX('Policy Characteristics'!F:F,MATCH($C1693,'Policy Characteristics'!$C:$C,0)))</f>
        <v>-0.5</v>
      </c>
      <c r="M1693" s="176">
        <f>IF(ISBLANK(INDEX('Policy Characteristics'!G:G,MATCH($C1693,'Policy Characteristics'!$C:$C,0))),"",INDEX('Policy Characteristics'!G:G,MATCH($C1693,'Policy Characteristics'!$C:$C,0)))</f>
        <v>0.5</v>
      </c>
      <c r="N1693" s="176">
        <f>IF(ISBLANK(INDEX('Policy Characteristics'!H:H,MATCH($C1693,'Policy Characteristics'!$C:$C,0))),"",INDEX('Policy Characteristics'!H:H,MATCH($C1693,'Policy Characteristics'!$C:$C,0)))</f>
        <v>0.01</v>
      </c>
      <c r="O1693" s="176" t="str">
        <f>IF(ISBLANK(INDEX('Policy Characteristics'!I:I,MATCH($C1693,'Policy Characteristics'!$C:$C,0))),"",INDEX('Policy Characteristics'!I:I,MATCH($C1693,'Policy Characteristics'!$C:$C,0)))</f>
        <v>% of BAU price</v>
      </c>
      <c r="P1693" s="176" t="str">
        <f>IF(ISBLANK(INDEX('Policy Characteristics'!J:J,MATCH($C1693,'Policy Characteristics'!$C:$C,0))),"",INDEX('Policy Characteristics'!J:J,MATCH($C1693,'Policy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93" s="176" t="str">
        <f>IF(ISBLANK(INDEX('Policy Characteristics'!K:K,MATCH($C1693,'Policy Characteristics'!$C:$C,0))),"",INDEX('Policy Characteristics'!K:K,MATCH($C1693,'Policy Characteristics'!$C:$C,0)))</f>
        <v>fuels.html#fuel-taxes</v>
      </c>
      <c r="R1693" s="176" t="str">
        <f>IF(ISBLANK(INDEX('Policy Characteristics'!L:L,MATCH($C1693,'Policy Characteristics'!$C:$C,0))),"",INDEX('Policy Characteristics'!L:L,MATCH($C1693,'Policy Characteristics'!$C:$C,0)))</f>
        <v>fuel-taxes.html</v>
      </c>
    </row>
    <row r="1694" spans="1:18" x14ac:dyDescent="0.25">
      <c r="A1694" s="176" t="str">
        <f>IF(ISBLANK(INDEX('Policy Characteristics'!A:A,MATCH($C1694,'Policy Characteristics'!$C:$C,0))),"",INDEX('Policy Characteristics'!A:A,MATCH($C1694,'Policy Characteristics'!$C:$C,0)))</f>
        <v>Cross-Sector</v>
      </c>
      <c r="B1694" s="184" t="str">
        <f>IF(ISBLANK(INDEX('Policy Characteristics'!B:B,MATCH($C1694,'Policy Characteristics'!$C:$C,0))),"",INDEX('Policy Characteristics'!B:B,MATCH($C1694,'Policy Characteristics'!$C:$C,0)))</f>
        <v>Fuel Taxes or Subsidies</v>
      </c>
      <c r="C1694" s="194" t="str">
        <f t="shared" si="66"/>
        <v>Additional Fuel Tax or Subsidy Rate by Fuel</v>
      </c>
      <c r="D1694" s="6" t="s">
        <v>53</v>
      </c>
      <c r="E1694" s="47" t="s">
        <v>327</v>
      </c>
      <c r="F1694" s="6" t="s">
        <v>94</v>
      </c>
      <c r="G1694" s="47" t="s">
        <v>2699</v>
      </c>
      <c r="H1694" s="44">
        <v>2336</v>
      </c>
      <c r="I1694" s="198" t="s">
        <v>44</v>
      </c>
      <c r="J1694" s="177" t="str">
        <f>IF(ISBLANK(INDEX('Policy Characteristics'!D:D,MATCH($C1694,'Policy Characteristics'!$C:$C,0))),"",INDEX('Policy Characteristics'!D:D,MATCH($C1694,'Policy Characteristics'!$C:$C,0)))</f>
        <v>Fuel Taxes or Subsidies</v>
      </c>
      <c r="K1694" s="176" t="str">
        <f>IF(ISBLANK(INDEX('Policy Characteristics'!E:E,MATCH($C1694,'Policy Characteristics'!$C:$C,0))),"",INDEX('Policy Characteristics'!E:E,MATCH($C1694,'Policy Characteristics'!$C:$C,0)))</f>
        <v>cross fuel tax</v>
      </c>
      <c r="L1694" s="176">
        <f>IF(ISBLANK(INDEX('Policy Characteristics'!F:F,MATCH($C1694,'Policy Characteristics'!$C:$C,0))),"",INDEX('Policy Characteristics'!F:F,MATCH($C1694,'Policy Characteristics'!$C:$C,0)))</f>
        <v>-0.5</v>
      </c>
      <c r="M1694" s="176">
        <f>IF(ISBLANK(INDEX('Policy Characteristics'!G:G,MATCH($C1694,'Policy Characteristics'!$C:$C,0))),"",INDEX('Policy Characteristics'!G:G,MATCH($C1694,'Policy Characteristics'!$C:$C,0)))</f>
        <v>0.5</v>
      </c>
      <c r="N1694" s="176">
        <f>IF(ISBLANK(INDEX('Policy Characteristics'!H:H,MATCH($C1694,'Policy Characteristics'!$C:$C,0))),"",INDEX('Policy Characteristics'!H:H,MATCH($C1694,'Policy Characteristics'!$C:$C,0)))</f>
        <v>0.01</v>
      </c>
      <c r="O1694" s="176" t="str">
        <f>IF(ISBLANK(INDEX('Policy Characteristics'!I:I,MATCH($C1694,'Policy Characteristics'!$C:$C,0))),"",INDEX('Policy Characteristics'!I:I,MATCH($C1694,'Policy Characteristics'!$C:$C,0)))</f>
        <v>% of BAU price</v>
      </c>
      <c r="P1694" s="176" t="str">
        <f>IF(ISBLANK(INDEX('Policy Characteristics'!J:J,MATCH($C1694,'Policy Characteristics'!$C:$C,0))),"",INDEX('Policy Characteristics'!J:J,MATCH($C1694,'Policy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94" s="176" t="str">
        <f>IF(ISBLANK(INDEX('Policy Characteristics'!K:K,MATCH($C1694,'Policy Characteristics'!$C:$C,0))),"",INDEX('Policy Characteristics'!K:K,MATCH($C1694,'Policy Characteristics'!$C:$C,0)))</f>
        <v>fuels.html#fuel-taxes</v>
      </c>
      <c r="R1694" s="176" t="str">
        <f>IF(ISBLANK(INDEX('Policy Characteristics'!L:L,MATCH($C1694,'Policy Characteristics'!$C:$C,0))),"",INDEX('Policy Characteristics'!L:L,MATCH($C1694,'Policy Characteristics'!$C:$C,0)))</f>
        <v>fuel-taxes.html</v>
      </c>
    </row>
    <row r="1695" spans="1:18" x14ac:dyDescent="0.25">
      <c r="A1695" s="176" t="str">
        <f>IF(ISBLANK(INDEX('Policy Characteristics'!A:A,MATCH($C1695,'Policy Characteristics'!$C:$C,0))),"",INDEX('Policy Characteristics'!A:A,MATCH($C1695,'Policy Characteristics'!$C:$C,0)))</f>
        <v>Cross-Sector</v>
      </c>
      <c r="B1695" s="184" t="str">
        <f>IF(ISBLANK(INDEX('Policy Characteristics'!B:B,MATCH($C1695,'Policy Characteristics'!$C:$C,0))),"",INDEX('Policy Characteristics'!B:B,MATCH($C1695,'Policy Characteristics'!$C:$C,0)))</f>
        <v>Fuel Taxes or Subsidies</v>
      </c>
      <c r="C1695" s="194" t="str">
        <f t="shared" si="66"/>
        <v>Additional Fuel Tax or Subsidy Rate by Fuel</v>
      </c>
      <c r="D1695" s="6" t="s">
        <v>54</v>
      </c>
      <c r="E1695" s="47" t="s">
        <v>327</v>
      </c>
      <c r="F1695" s="6" t="s">
        <v>95</v>
      </c>
      <c r="G1695" s="47" t="s">
        <v>2699</v>
      </c>
      <c r="H1695" s="44">
        <v>2337</v>
      </c>
      <c r="I1695" s="198" t="s">
        <v>43</v>
      </c>
      <c r="J1695" s="177" t="str">
        <f>IF(ISBLANK(INDEX('Policy Characteristics'!D:D,MATCH($C1695,'Policy Characteristics'!$C:$C,0))),"",INDEX('Policy Characteristics'!D:D,MATCH($C1695,'Policy Characteristics'!$C:$C,0)))</f>
        <v>Fuel Taxes or Subsidies</v>
      </c>
      <c r="K1695" s="176" t="str">
        <f>IF(ISBLANK(INDEX('Policy Characteristics'!E:E,MATCH($C1695,'Policy Characteristics'!$C:$C,0))),"",INDEX('Policy Characteristics'!E:E,MATCH($C1695,'Policy Characteristics'!$C:$C,0)))</f>
        <v>cross fuel tax</v>
      </c>
      <c r="L1695" s="176">
        <f>IF(ISBLANK(INDEX('Policy Characteristics'!F:F,MATCH($C1695,'Policy Characteristics'!$C:$C,0))),"",INDEX('Policy Characteristics'!F:F,MATCH($C1695,'Policy Characteristics'!$C:$C,0)))</f>
        <v>-0.5</v>
      </c>
      <c r="M1695" s="176">
        <f>IF(ISBLANK(INDEX('Policy Characteristics'!G:G,MATCH($C1695,'Policy Characteristics'!$C:$C,0))),"",INDEX('Policy Characteristics'!G:G,MATCH($C1695,'Policy Characteristics'!$C:$C,0)))</f>
        <v>0.5</v>
      </c>
      <c r="N1695" s="176">
        <f>IF(ISBLANK(INDEX('Policy Characteristics'!H:H,MATCH($C1695,'Policy Characteristics'!$C:$C,0))),"",INDEX('Policy Characteristics'!H:H,MATCH($C1695,'Policy Characteristics'!$C:$C,0)))</f>
        <v>0.01</v>
      </c>
      <c r="O1695" s="176" t="str">
        <f>IF(ISBLANK(INDEX('Policy Characteristics'!I:I,MATCH($C1695,'Policy Characteristics'!$C:$C,0))),"",INDEX('Policy Characteristics'!I:I,MATCH($C1695,'Policy Characteristics'!$C:$C,0)))</f>
        <v>% of BAU price</v>
      </c>
      <c r="P1695" s="176" t="str">
        <f>IF(ISBLANK(INDEX('Policy Characteristics'!J:J,MATCH($C1695,'Policy Characteristics'!$C:$C,0))),"",INDEX('Policy Characteristics'!J:J,MATCH($C1695,'Policy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95" s="176" t="str">
        <f>IF(ISBLANK(INDEX('Policy Characteristics'!K:K,MATCH($C1695,'Policy Characteristics'!$C:$C,0))),"",INDEX('Policy Characteristics'!K:K,MATCH($C1695,'Policy Characteristics'!$C:$C,0)))</f>
        <v>fuels.html#fuel-taxes</v>
      </c>
      <c r="R1695" s="176" t="str">
        <f>IF(ISBLANK(INDEX('Policy Characteristics'!L:L,MATCH($C1695,'Policy Characteristics'!$C:$C,0))),"",INDEX('Policy Characteristics'!L:L,MATCH($C1695,'Policy Characteristics'!$C:$C,0)))</f>
        <v>fuel-taxes.html</v>
      </c>
    </row>
    <row r="1696" spans="1:18" x14ac:dyDescent="0.25">
      <c r="A1696" s="176" t="str">
        <f>IF(ISBLANK(INDEX('Policy Characteristics'!A:A,MATCH($C1696,'Policy Characteristics'!$C:$C,0))),"",INDEX('Policy Characteristics'!A:A,MATCH($C1696,'Policy Characteristics'!$C:$C,0)))</f>
        <v>Cross-Sector</v>
      </c>
      <c r="B1696" s="184" t="str">
        <f>IF(ISBLANK(INDEX('Policy Characteristics'!B:B,MATCH($C1696,'Policy Characteristics'!$C:$C,0))),"",INDEX('Policy Characteristics'!B:B,MATCH($C1696,'Policy Characteristics'!$C:$C,0)))</f>
        <v>Fuel Taxes or Subsidies</v>
      </c>
      <c r="C1696" s="194" t="str">
        <f t="shared" si="66"/>
        <v>Additional Fuel Tax or Subsidy Rate by Fuel</v>
      </c>
      <c r="D1696" s="6" t="s">
        <v>55</v>
      </c>
      <c r="E1696" s="47" t="s">
        <v>327</v>
      </c>
      <c r="F1696" s="6" t="s">
        <v>96</v>
      </c>
      <c r="G1696" s="47" t="s">
        <v>2699</v>
      </c>
      <c r="H1696" s="44">
        <v>2338</v>
      </c>
      <c r="I1696" s="198" t="s">
        <v>44</v>
      </c>
      <c r="J1696" s="177" t="str">
        <f>IF(ISBLANK(INDEX('Policy Characteristics'!D:D,MATCH($C1696,'Policy Characteristics'!$C:$C,0))),"",INDEX('Policy Characteristics'!D:D,MATCH($C1696,'Policy Characteristics'!$C:$C,0)))</f>
        <v>Fuel Taxes or Subsidies</v>
      </c>
      <c r="K1696" s="176" t="str">
        <f>IF(ISBLANK(INDEX('Policy Characteristics'!E:E,MATCH($C1696,'Policy Characteristics'!$C:$C,0))),"",INDEX('Policy Characteristics'!E:E,MATCH($C1696,'Policy Characteristics'!$C:$C,0)))</f>
        <v>cross fuel tax</v>
      </c>
      <c r="L1696" s="176">
        <f>IF(ISBLANK(INDEX('Policy Characteristics'!F:F,MATCH($C1696,'Policy Characteristics'!$C:$C,0))),"",INDEX('Policy Characteristics'!F:F,MATCH($C1696,'Policy Characteristics'!$C:$C,0)))</f>
        <v>-0.5</v>
      </c>
      <c r="M1696" s="176">
        <f>IF(ISBLANK(INDEX('Policy Characteristics'!G:G,MATCH($C1696,'Policy Characteristics'!$C:$C,0))),"",INDEX('Policy Characteristics'!G:G,MATCH($C1696,'Policy Characteristics'!$C:$C,0)))</f>
        <v>0.5</v>
      </c>
      <c r="N1696" s="176">
        <f>IF(ISBLANK(INDEX('Policy Characteristics'!H:H,MATCH($C1696,'Policy Characteristics'!$C:$C,0))),"",INDEX('Policy Characteristics'!H:H,MATCH($C1696,'Policy Characteristics'!$C:$C,0)))</f>
        <v>0.01</v>
      </c>
      <c r="O1696" s="176" t="str">
        <f>IF(ISBLANK(INDEX('Policy Characteristics'!I:I,MATCH($C1696,'Policy Characteristics'!$C:$C,0))),"",INDEX('Policy Characteristics'!I:I,MATCH($C1696,'Policy Characteristics'!$C:$C,0)))</f>
        <v>% of BAU price</v>
      </c>
      <c r="P1696" s="176" t="str">
        <f>IF(ISBLANK(INDEX('Policy Characteristics'!J:J,MATCH($C1696,'Policy Characteristics'!$C:$C,0))),"",INDEX('Policy Characteristics'!J:J,MATCH($C1696,'Policy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96" s="176" t="str">
        <f>IF(ISBLANK(INDEX('Policy Characteristics'!K:K,MATCH($C1696,'Policy Characteristics'!$C:$C,0))),"",INDEX('Policy Characteristics'!K:K,MATCH($C1696,'Policy Characteristics'!$C:$C,0)))</f>
        <v>fuels.html#fuel-taxes</v>
      </c>
      <c r="R1696" s="176" t="str">
        <f>IF(ISBLANK(INDEX('Policy Characteristics'!L:L,MATCH($C1696,'Policy Characteristics'!$C:$C,0))),"",INDEX('Policy Characteristics'!L:L,MATCH($C1696,'Policy Characteristics'!$C:$C,0)))</f>
        <v>fuel-taxes.html</v>
      </c>
    </row>
    <row r="1697" spans="1:18" x14ac:dyDescent="0.25">
      <c r="A1697" s="176" t="str">
        <f>IF(ISBLANK(INDEX('Policy Characteristics'!A:A,MATCH($C1697,'Policy Characteristics'!$C:$C,0))),"",INDEX('Policy Characteristics'!A:A,MATCH($C1697,'Policy Characteristics'!$C:$C,0)))</f>
        <v>Cross-Sector</v>
      </c>
      <c r="B1697" s="184" t="str">
        <f>IF(ISBLANK(INDEX('Policy Characteristics'!B:B,MATCH($C1697,'Policy Characteristics'!$C:$C,0))),"",INDEX('Policy Characteristics'!B:B,MATCH($C1697,'Policy Characteristics'!$C:$C,0)))</f>
        <v>Fuel Taxes or Subsidies</v>
      </c>
      <c r="C1697" s="194" t="str">
        <f t="shared" si="66"/>
        <v>Additional Fuel Tax or Subsidy Rate by Fuel</v>
      </c>
      <c r="D1697" s="6" t="s">
        <v>56</v>
      </c>
      <c r="E1697" s="47" t="s">
        <v>327</v>
      </c>
      <c r="F1697" s="6" t="s">
        <v>97</v>
      </c>
      <c r="G1697" s="47" t="s">
        <v>2699</v>
      </c>
      <c r="H1697" s="44">
        <v>2339</v>
      </c>
      <c r="I1697" s="198" t="s">
        <v>44</v>
      </c>
      <c r="J1697" s="177" t="str">
        <f>IF(ISBLANK(INDEX('Policy Characteristics'!D:D,MATCH($C1697,'Policy Characteristics'!$C:$C,0))),"",INDEX('Policy Characteristics'!D:D,MATCH($C1697,'Policy Characteristics'!$C:$C,0)))</f>
        <v>Fuel Taxes or Subsidies</v>
      </c>
      <c r="K1697" s="176" t="str">
        <f>IF(ISBLANK(INDEX('Policy Characteristics'!E:E,MATCH($C1697,'Policy Characteristics'!$C:$C,0))),"",INDEX('Policy Characteristics'!E:E,MATCH($C1697,'Policy Characteristics'!$C:$C,0)))</f>
        <v>cross fuel tax</v>
      </c>
      <c r="L1697" s="176">
        <f>IF(ISBLANK(INDEX('Policy Characteristics'!F:F,MATCH($C1697,'Policy Characteristics'!$C:$C,0))),"",INDEX('Policy Characteristics'!F:F,MATCH($C1697,'Policy Characteristics'!$C:$C,0)))</f>
        <v>-0.5</v>
      </c>
      <c r="M1697" s="176">
        <f>IF(ISBLANK(INDEX('Policy Characteristics'!G:G,MATCH($C1697,'Policy Characteristics'!$C:$C,0))),"",INDEX('Policy Characteristics'!G:G,MATCH($C1697,'Policy Characteristics'!$C:$C,0)))</f>
        <v>0.5</v>
      </c>
      <c r="N1697" s="176">
        <f>IF(ISBLANK(INDEX('Policy Characteristics'!H:H,MATCH($C1697,'Policy Characteristics'!$C:$C,0))),"",INDEX('Policy Characteristics'!H:H,MATCH($C1697,'Policy Characteristics'!$C:$C,0)))</f>
        <v>0.01</v>
      </c>
      <c r="O1697" s="176" t="str">
        <f>IF(ISBLANK(INDEX('Policy Characteristics'!I:I,MATCH($C1697,'Policy Characteristics'!$C:$C,0))),"",INDEX('Policy Characteristics'!I:I,MATCH($C1697,'Policy Characteristics'!$C:$C,0)))</f>
        <v>% of BAU price</v>
      </c>
      <c r="P1697" s="176" t="str">
        <f>IF(ISBLANK(INDEX('Policy Characteristics'!J:J,MATCH($C1697,'Policy Characteristics'!$C:$C,0))),"",INDEX('Policy Characteristics'!J:J,MATCH($C1697,'Policy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97" s="176" t="str">
        <f>IF(ISBLANK(INDEX('Policy Characteristics'!K:K,MATCH($C1697,'Policy Characteristics'!$C:$C,0))),"",INDEX('Policy Characteristics'!K:K,MATCH($C1697,'Policy Characteristics'!$C:$C,0)))</f>
        <v>fuels.html#fuel-taxes</v>
      </c>
      <c r="R1697" s="176" t="str">
        <f>IF(ISBLANK(INDEX('Policy Characteristics'!L:L,MATCH($C1697,'Policy Characteristics'!$C:$C,0))),"",INDEX('Policy Characteristics'!L:L,MATCH($C1697,'Policy Characteristics'!$C:$C,0)))</f>
        <v>fuel-taxes.html</v>
      </c>
    </row>
    <row r="1698" spans="1:18" x14ac:dyDescent="0.25">
      <c r="A1698" s="176" t="str">
        <f>IF(ISBLANK(INDEX('Policy Characteristics'!A:A,MATCH($C1698,'Policy Characteristics'!$C:$C,0))),"",INDEX('Policy Characteristics'!A:A,MATCH($C1698,'Policy Characteristics'!$C:$C,0)))</f>
        <v>Cross-Sector</v>
      </c>
      <c r="B1698" s="184" t="str">
        <f>IF(ISBLANK(INDEX('Policy Characteristics'!B:B,MATCH($C1698,'Policy Characteristics'!$C:$C,0))),"",INDEX('Policy Characteristics'!B:B,MATCH($C1698,'Policy Characteristics'!$C:$C,0)))</f>
        <v>Fuel Taxes or Subsidies</v>
      </c>
      <c r="C1698" s="194" t="str">
        <f t="shared" si="66"/>
        <v>Additional Fuel Tax or Subsidy Rate by Fuel</v>
      </c>
      <c r="D1698" s="6" t="s">
        <v>1352</v>
      </c>
      <c r="E1698" s="47" t="s">
        <v>327</v>
      </c>
      <c r="F1698" s="6" t="s">
        <v>1353</v>
      </c>
      <c r="G1698" s="47" t="s">
        <v>2699</v>
      </c>
      <c r="H1698" s="44">
        <v>2340</v>
      </c>
      <c r="I1698" s="198" t="s">
        <v>44</v>
      </c>
      <c r="J1698" s="177" t="str">
        <f>IF(ISBLANK(INDEX('Policy Characteristics'!D:D,MATCH($C1698,'Policy Characteristics'!$C:$C,0))),"",INDEX('Policy Characteristics'!D:D,MATCH($C1698,'Policy Characteristics'!$C:$C,0)))</f>
        <v>Fuel Taxes or Subsidies</v>
      </c>
      <c r="K1698" s="176" t="str">
        <f>IF(ISBLANK(INDEX('Policy Characteristics'!E:E,MATCH($C1698,'Policy Characteristics'!$C:$C,0))),"",INDEX('Policy Characteristics'!E:E,MATCH($C1698,'Policy Characteristics'!$C:$C,0)))</f>
        <v>cross fuel tax</v>
      </c>
      <c r="L1698" s="176">
        <f>IF(ISBLANK(INDEX('Policy Characteristics'!F:F,MATCH($C1698,'Policy Characteristics'!$C:$C,0))),"",INDEX('Policy Characteristics'!F:F,MATCH($C1698,'Policy Characteristics'!$C:$C,0)))</f>
        <v>-0.5</v>
      </c>
      <c r="M1698" s="176">
        <f>IF(ISBLANK(INDEX('Policy Characteristics'!G:G,MATCH($C1698,'Policy Characteristics'!$C:$C,0))),"",INDEX('Policy Characteristics'!G:G,MATCH($C1698,'Policy Characteristics'!$C:$C,0)))</f>
        <v>0.5</v>
      </c>
      <c r="N1698" s="176">
        <f>IF(ISBLANK(INDEX('Policy Characteristics'!H:H,MATCH($C1698,'Policy Characteristics'!$C:$C,0))),"",INDEX('Policy Characteristics'!H:H,MATCH($C1698,'Policy Characteristics'!$C:$C,0)))</f>
        <v>0.01</v>
      </c>
      <c r="O1698" s="176" t="str">
        <f>IF(ISBLANK(INDEX('Policy Characteristics'!I:I,MATCH($C1698,'Policy Characteristics'!$C:$C,0))),"",INDEX('Policy Characteristics'!I:I,MATCH($C1698,'Policy Characteristics'!$C:$C,0)))</f>
        <v>% of BAU price</v>
      </c>
      <c r="P1698" s="176" t="str">
        <f>IF(ISBLANK(INDEX('Policy Characteristics'!J:J,MATCH($C1698,'Policy Characteristics'!$C:$C,0))),"",INDEX('Policy Characteristics'!J:J,MATCH($C1698,'Policy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98" s="176" t="str">
        <f>IF(ISBLANK(INDEX('Policy Characteristics'!K:K,MATCH($C1698,'Policy Characteristics'!$C:$C,0))),"",INDEX('Policy Characteristics'!K:K,MATCH($C1698,'Policy Characteristics'!$C:$C,0)))</f>
        <v>fuels.html#fuel-taxes</v>
      </c>
      <c r="R1698" s="176" t="str">
        <f>IF(ISBLANK(INDEX('Policy Characteristics'!L:L,MATCH($C1698,'Policy Characteristics'!$C:$C,0))),"",INDEX('Policy Characteristics'!L:L,MATCH($C1698,'Policy Characteristics'!$C:$C,0)))</f>
        <v>fuel-taxes.html</v>
      </c>
    </row>
    <row r="1699" spans="1:18" x14ac:dyDescent="0.25">
      <c r="A1699" s="176" t="str">
        <f>IF(ISBLANK(INDEX('Policy Characteristics'!A:A,MATCH($C1699,'Policy Characteristics'!$C:$C,0))),"",INDEX('Policy Characteristics'!A:A,MATCH($C1699,'Policy Characteristics'!$C:$C,0)))</f>
        <v>Cross-Sector</v>
      </c>
      <c r="B1699" s="184" t="str">
        <f>IF(ISBLANK(INDEX('Policy Characteristics'!B:B,MATCH($C1699,'Policy Characteristics'!$C:$C,0))),"",INDEX('Policy Characteristics'!B:B,MATCH($C1699,'Policy Characteristics'!$C:$C,0)))</f>
        <v>Fuel Taxes or Subsidies</v>
      </c>
      <c r="C1699" s="194" t="str">
        <f t="shared" si="66"/>
        <v>Additional Fuel Tax or Subsidy Rate by Fuel</v>
      </c>
      <c r="D1699" s="6" t="s">
        <v>74</v>
      </c>
      <c r="E1699" s="47" t="s">
        <v>327</v>
      </c>
      <c r="F1699" s="6" t="s">
        <v>98</v>
      </c>
      <c r="G1699" s="47" t="s">
        <v>2699</v>
      </c>
      <c r="H1699" s="44">
        <v>2341</v>
      </c>
      <c r="I1699" s="198" t="s">
        <v>44</v>
      </c>
      <c r="J1699" s="177" t="str">
        <f>IF(ISBLANK(INDEX('Policy Characteristics'!D:D,MATCH($C1699,'Policy Characteristics'!$C:$C,0))),"",INDEX('Policy Characteristics'!D:D,MATCH($C1699,'Policy Characteristics'!$C:$C,0)))</f>
        <v>Fuel Taxes or Subsidies</v>
      </c>
      <c r="K1699" s="176" t="str">
        <f>IF(ISBLANK(INDEX('Policy Characteristics'!E:E,MATCH($C1699,'Policy Characteristics'!$C:$C,0))),"",INDEX('Policy Characteristics'!E:E,MATCH($C1699,'Policy Characteristics'!$C:$C,0)))</f>
        <v>cross fuel tax</v>
      </c>
      <c r="L1699" s="176">
        <f>IF(ISBLANK(INDEX('Policy Characteristics'!F:F,MATCH($C1699,'Policy Characteristics'!$C:$C,0))),"",INDEX('Policy Characteristics'!F:F,MATCH($C1699,'Policy Characteristics'!$C:$C,0)))</f>
        <v>-0.5</v>
      </c>
      <c r="M1699" s="176">
        <f>IF(ISBLANK(INDEX('Policy Characteristics'!G:G,MATCH($C1699,'Policy Characteristics'!$C:$C,0))),"",INDEX('Policy Characteristics'!G:G,MATCH($C1699,'Policy Characteristics'!$C:$C,0)))</f>
        <v>0.5</v>
      </c>
      <c r="N1699" s="176">
        <f>IF(ISBLANK(INDEX('Policy Characteristics'!H:H,MATCH($C1699,'Policy Characteristics'!$C:$C,0))),"",INDEX('Policy Characteristics'!H:H,MATCH($C1699,'Policy Characteristics'!$C:$C,0)))</f>
        <v>0.01</v>
      </c>
      <c r="O1699" s="176" t="str">
        <f>IF(ISBLANK(INDEX('Policy Characteristics'!I:I,MATCH($C1699,'Policy Characteristics'!$C:$C,0))),"",INDEX('Policy Characteristics'!I:I,MATCH($C1699,'Policy Characteristics'!$C:$C,0)))</f>
        <v>% of BAU price</v>
      </c>
      <c r="P1699" s="176" t="str">
        <f>IF(ISBLANK(INDEX('Policy Characteristics'!J:J,MATCH($C1699,'Policy Characteristics'!$C:$C,0))),"",INDEX('Policy Characteristics'!J:J,MATCH($C1699,'Policy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99" s="176" t="str">
        <f>IF(ISBLANK(INDEX('Policy Characteristics'!K:K,MATCH($C1699,'Policy Characteristics'!$C:$C,0))),"",INDEX('Policy Characteristics'!K:K,MATCH($C1699,'Policy Characteristics'!$C:$C,0)))</f>
        <v>fuels.html#fuel-taxes</v>
      </c>
      <c r="R1699" s="176" t="str">
        <f>IF(ISBLANK(INDEX('Policy Characteristics'!L:L,MATCH($C1699,'Policy Characteristics'!$C:$C,0))),"",INDEX('Policy Characteristics'!L:L,MATCH($C1699,'Policy Characteristics'!$C:$C,0)))</f>
        <v>fuel-taxes.html</v>
      </c>
    </row>
    <row r="1700" spans="1:18" x14ac:dyDescent="0.25">
      <c r="A1700" s="176" t="str">
        <f>IF(ISBLANK(INDEX('Policy Characteristics'!A:A,MATCH($C1700,'Policy Characteristics'!$C:$C,0))),"",INDEX('Policy Characteristics'!A:A,MATCH($C1700,'Policy Characteristics'!$C:$C,0)))</f>
        <v>Cross-Sector</v>
      </c>
      <c r="B1700" s="184" t="str">
        <f>IF(ISBLANK(INDEX('Policy Characteristics'!B:B,MATCH($C1700,'Policy Characteristics'!$C:$C,0))),"",INDEX('Policy Characteristics'!B:B,MATCH($C1700,'Policy Characteristics'!$C:$C,0)))</f>
        <v>Fuel Taxes or Subsidies</v>
      </c>
      <c r="C1700" s="194" t="str">
        <f t="shared" si="66"/>
        <v>Additional Fuel Tax or Subsidy Rate by Fuel</v>
      </c>
      <c r="D1700" s="6" t="s">
        <v>434</v>
      </c>
      <c r="E1700" s="47" t="s">
        <v>327</v>
      </c>
      <c r="F1700" s="6" t="s">
        <v>435</v>
      </c>
      <c r="G1700" s="47" t="s">
        <v>2699</v>
      </c>
      <c r="H1700" s="44">
        <v>2342</v>
      </c>
      <c r="I1700" s="198" t="s">
        <v>44</v>
      </c>
      <c r="J1700" s="177" t="str">
        <f>IF(ISBLANK(INDEX('Policy Characteristics'!D:D,MATCH($C1700,'Policy Characteristics'!$C:$C,0))),"",INDEX('Policy Characteristics'!D:D,MATCH($C1700,'Policy Characteristics'!$C:$C,0)))</f>
        <v>Fuel Taxes or Subsidies</v>
      </c>
      <c r="K1700" s="176" t="str">
        <f>IF(ISBLANK(INDEX('Policy Characteristics'!E:E,MATCH($C1700,'Policy Characteristics'!$C:$C,0))),"",INDEX('Policy Characteristics'!E:E,MATCH($C1700,'Policy Characteristics'!$C:$C,0)))</f>
        <v>cross fuel tax</v>
      </c>
      <c r="L1700" s="176">
        <f>IF(ISBLANK(INDEX('Policy Characteristics'!F:F,MATCH($C1700,'Policy Characteristics'!$C:$C,0))),"",INDEX('Policy Characteristics'!F:F,MATCH($C1700,'Policy Characteristics'!$C:$C,0)))</f>
        <v>-0.5</v>
      </c>
      <c r="M1700" s="176">
        <f>IF(ISBLANK(INDEX('Policy Characteristics'!G:G,MATCH($C1700,'Policy Characteristics'!$C:$C,0))),"",INDEX('Policy Characteristics'!G:G,MATCH($C1700,'Policy Characteristics'!$C:$C,0)))</f>
        <v>0.5</v>
      </c>
      <c r="N1700" s="176">
        <f>IF(ISBLANK(INDEX('Policy Characteristics'!H:H,MATCH($C1700,'Policy Characteristics'!$C:$C,0))),"",INDEX('Policy Characteristics'!H:H,MATCH($C1700,'Policy Characteristics'!$C:$C,0)))</f>
        <v>0.01</v>
      </c>
      <c r="O1700" s="176" t="str">
        <f>IF(ISBLANK(INDEX('Policy Characteristics'!I:I,MATCH($C1700,'Policy Characteristics'!$C:$C,0))),"",INDEX('Policy Characteristics'!I:I,MATCH($C1700,'Policy Characteristics'!$C:$C,0)))</f>
        <v>% of BAU price</v>
      </c>
      <c r="P1700" s="176" t="str">
        <f>IF(ISBLANK(INDEX('Policy Characteristics'!J:J,MATCH($C1700,'Policy Characteristics'!$C:$C,0))),"",INDEX('Policy Characteristics'!J:J,MATCH($C1700,'Policy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00" s="176" t="str">
        <f>IF(ISBLANK(INDEX('Policy Characteristics'!K:K,MATCH($C1700,'Policy Characteristics'!$C:$C,0))),"",INDEX('Policy Characteristics'!K:K,MATCH($C1700,'Policy Characteristics'!$C:$C,0)))</f>
        <v>fuels.html#fuel-taxes</v>
      </c>
      <c r="R1700" s="176" t="str">
        <f>IF(ISBLANK(INDEX('Policy Characteristics'!L:L,MATCH($C1700,'Policy Characteristics'!$C:$C,0))),"",INDEX('Policy Characteristics'!L:L,MATCH($C1700,'Policy Characteristics'!$C:$C,0)))</f>
        <v>fuel-taxes.html</v>
      </c>
    </row>
    <row r="1701" spans="1:18" x14ac:dyDescent="0.25">
      <c r="A1701" s="176" t="str">
        <f>IF(ISBLANK(INDEX('Policy Characteristics'!A:A,MATCH($C1701,'Policy Characteristics'!$C:$C,0))),"",INDEX('Policy Characteristics'!A:A,MATCH($C1701,'Policy Characteristics'!$C:$C,0)))</f>
        <v>Cross-Sector</v>
      </c>
      <c r="B1701" s="184" t="str">
        <f>IF(ISBLANK(INDEX('Policy Characteristics'!B:B,MATCH($C1701,'Policy Characteristics'!$C:$C,0))),"",INDEX('Policy Characteristics'!B:B,MATCH($C1701,'Policy Characteristics'!$C:$C,0)))</f>
        <v>Fuel Taxes or Subsidies</v>
      </c>
      <c r="C1701" s="194" t="str">
        <f t="shared" si="66"/>
        <v>Additional Fuel Tax or Subsidy Rate by Fuel</v>
      </c>
      <c r="D1701" s="6" t="s">
        <v>1344</v>
      </c>
      <c r="E1701" s="47" t="s">
        <v>327</v>
      </c>
      <c r="F1701" s="6" t="s">
        <v>1348</v>
      </c>
      <c r="G1701" s="47" t="s">
        <v>2699</v>
      </c>
      <c r="H1701" s="44">
        <v>2343</v>
      </c>
      <c r="I1701" s="198" t="s">
        <v>44</v>
      </c>
      <c r="J1701" s="177" t="str">
        <f>IF(ISBLANK(INDEX('Policy Characteristics'!D:D,MATCH($C1701,'Policy Characteristics'!$C:$C,0))),"",INDEX('Policy Characteristics'!D:D,MATCH($C1701,'Policy Characteristics'!$C:$C,0)))</f>
        <v>Fuel Taxes or Subsidies</v>
      </c>
      <c r="K1701" s="176" t="str">
        <f>IF(ISBLANK(INDEX('Policy Characteristics'!E:E,MATCH($C1701,'Policy Characteristics'!$C:$C,0))),"",INDEX('Policy Characteristics'!E:E,MATCH($C1701,'Policy Characteristics'!$C:$C,0)))</f>
        <v>cross fuel tax</v>
      </c>
      <c r="L1701" s="176">
        <f>IF(ISBLANK(INDEX('Policy Characteristics'!F:F,MATCH($C1701,'Policy Characteristics'!$C:$C,0))),"",INDEX('Policy Characteristics'!F:F,MATCH($C1701,'Policy Characteristics'!$C:$C,0)))</f>
        <v>-0.5</v>
      </c>
      <c r="M1701" s="176">
        <f>IF(ISBLANK(INDEX('Policy Characteristics'!G:G,MATCH($C1701,'Policy Characteristics'!$C:$C,0))),"",INDEX('Policy Characteristics'!G:G,MATCH($C1701,'Policy Characteristics'!$C:$C,0)))</f>
        <v>0.5</v>
      </c>
      <c r="N1701" s="176">
        <f>IF(ISBLANK(INDEX('Policy Characteristics'!H:H,MATCH($C1701,'Policy Characteristics'!$C:$C,0))),"",INDEX('Policy Characteristics'!H:H,MATCH($C1701,'Policy Characteristics'!$C:$C,0)))</f>
        <v>0.01</v>
      </c>
      <c r="O1701" s="176" t="str">
        <f>IF(ISBLANK(INDEX('Policy Characteristics'!I:I,MATCH($C1701,'Policy Characteristics'!$C:$C,0))),"",INDEX('Policy Characteristics'!I:I,MATCH($C1701,'Policy Characteristics'!$C:$C,0)))</f>
        <v>% of BAU price</v>
      </c>
      <c r="P1701" s="176" t="str">
        <f>IF(ISBLANK(INDEX('Policy Characteristics'!J:J,MATCH($C1701,'Policy Characteristics'!$C:$C,0))),"",INDEX('Policy Characteristics'!J:J,MATCH($C1701,'Policy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01" s="176" t="str">
        <f>IF(ISBLANK(INDEX('Policy Characteristics'!K:K,MATCH($C1701,'Policy Characteristics'!$C:$C,0))),"",INDEX('Policy Characteristics'!K:K,MATCH($C1701,'Policy Characteristics'!$C:$C,0)))</f>
        <v>fuels.html#fuel-taxes</v>
      </c>
      <c r="R1701" s="176" t="str">
        <f>IF(ISBLANK(INDEX('Policy Characteristics'!L:L,MATCH($C1701,'Policy Characteristics'!$C:$C,0))),"",INDEX('Policy Characteristics'!L:L,MATCH($C1701,'Policy Characteristics'!$C:$C,0)))</f>
        <v>fuel-taxes.html</v>
      </c>
    </row>
    <row r="1702" spans="1:18" x14ac:dyDescent="0.25">
      <c r="A1702" s="176" t="str">
        <f>IF(ISBLANK(INDEX('Policy Characteristics'!A:A,MATCH($C1702,'Policy Characteristics'!$C:$C,0))),"",INDEX('Policy Characteristics'!A:A,MATCH($C1702,'Policy Characteristics'!$C:$C,0)))</f>
        <v>Cross-Sector</v>
      </c>
      <c r="B1702" s="184" t="str">
        <f>IF(ISBLANK(INDEX('Policy Characteristics'!B:B,MATCH($C1702,'Policy Characteristics'!$C:$C,0))),"",INDEX('Policy Characteristics'!B:B,MATCH($C1702,'Policy Characteristics'!$C:$C,0)))</f>
        <v>Fuel Taxes or Subsidies</v>
      </c>
      <c r="C1702" s="194" t="str">
        <f t="shared" si="66"/>
        <v>Additional Fuel Tax or Subsidy Rate by Fuel</v>
      </c>
      <c r="D1702" s="6" t="s">
        <v>1354</v>
      </c>
      <c r="E1702" s="47" t="s">
        <v>327</v>
      </c>
      <c r="F1702" s="6" t="s">
        <v>1355</v>
      </c>
      <c r="G1702" s="47" t="s">
        <v>2699</v>
      </c>
      <c r="H1702" s="44">
        <v>2344</v>
      </c>
      <c r="I1702" s="198" t="s">
        <v>44</v>
      </c>
      <c r="J1702" s="177" t="str">
        <f>IF(ISBLANK(INDEX('Policy Characteristics'!D:D,MATCH($C1702,'Policy Characteristics'!$C:$C,0))),"",INDEX('Policy Characteristics'!D:D,MATCH($C1702,'Policy Characteristics'!$C:$C,0)))</f>
        <v>Fuel Taxes or Subsidies</v>
      </c>
      <c r="K1702" s="176" t="str">
        <f>IF(ISBLANK(INDEX('Policy Characteristics'!E:E,MATCH($C1702,'Policy Characteristics'!$C:$C,0))),"",INDEX('Policy Characteristics'!E:E,MATCH($C1702,'Policy Characteristics'!$C:$C,0)))</f>
        <v>cross fuel tax</v>
      </c>
      <c r="L1702" s="176">
        <f>IF(ISBLANK(INDEX('Policy Characteristics'!F:F,MATCH($C1702,'Policy Characteristics'!$C:$C,0))),"",INDEX('Policy Characteristics'!F:F,MATCH($C1702,'Policy Characteristics'!$C:$C,0)))</f>
        <v>-0.5</v>
      </c>
      <c r="M1702" s="176">
        <f>IF(ISBLANK(INDEX('Policy Characteristics'!G:G,MATCH($C1702,'Policy Characteristics'!$C:$C,0))),"",INDEX('Policy Characteristics'!G:G,MATCH($C1702,'Policy Characteristics'!$C:$C,0)))</f>
        <v>0.5</v>
      </c>
      <c r="N1702" s="176">
        <f>IF(ISBLANK(INDEX('Policy Characteristics'!H:H,MATCH($C1702,'Policy Characteristics'!$C:$C,0))),"",INDEX('Policy Characteristics'!H:H,MATCH($C1702,'Policy Characteristics'!$C:$C,0)))</f>
        <v>0.01</v>
      </c>
      <c r="O1702" s="176" t="str">
        <f>IF(ISBLANK(INDEX('Policy Characteristics'!I:I,MATCH($C1702,'Policy Characteristics'!$C:$C,0))),"",INDEX('Policy Characteristics'!I:I,MATCH($C1702,'Policy Characteristics'!$C:$C,0)))</f>
        <v>% of BAU price</v>
      </c>
      <c r="P1702" s="176" t="str">
        <f>IF(ISBLANK(INDEX('Policy Characteristics'!J:J,MATCH($C1702,'Policy Characteristics'!$C:$C,0))),"",INDEX('Policy Characteristics'!J:J,MATCH($C1702,'Policy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02" s="176" t="str">
        <f>IF(ISBLANK(INDEX('Policy Characteristics'!K:K,MATCH($C1702,'Policy Characteristics'!$C:$C,0))),"",INDEX('Policy Characteristics'!K:K,MATCH($C1702,'Policy Characteristics'!$C:$C,0)))</f>
        <v>fuels.html#fuel-taxes</v>
      </c>
      <c r="R1702" s="176" t="str">
        <f>IF(ISBLANK(INDEX('Policy Characteristics'!L:L,MATCH($C1702,'Policy Characteristics'!$C:$C,0))),"",INDEX('Policy Characteristics'!L:L,MATCH($C1702,'Policy Characteristics'!$C:$C,0)))</f>
        <v>fuel-taxes.html</v>
      </c>
    </row>
    <row r="1703" spans="1:18" x14ac:dyDescent="0.25">
      <c r="A1703" s="176" t="str">
        <f>IF(ISBLANK(INDEX('Policy Characteristics'!A:A,MATCH($C1703,'Policy Characteristics'!$C:$C,0))),"",INDEX('Policy Characteristics'!A:A,MATCH($C1703,'Policy Characteristics'!$C:$C,0)))</f>
        <v>Cross-Sector</v>
      </c>
      <c r="B1703" s="184" t="str">
        <f>IF(ISBLANK(INDEX('Policy Characteristics'!B:B,MATCH($C1703,'Policy Characteristics'!$C:$C,0))),"",INDEX('Policy Characteristics'!B:B,MATCH($C1703,'Policy Characteristics'!$C:$C,0)))</f>
        <v>Fuel Taxes or Subsidies</v>
      </c>
      <c r="C1703" s="194" t="str">
        <f t="shared" si="66"/>
        <v>Additional Fuel Tax or Subsidy Rate by Fuel</v>
      </c>
      <c r="D1703" s="6" t="s">
        <v>1345</v>
      </c>
      <c r="E1703" s="47" t="s">
        <v>327</v>
      </c>
      <c r="F1703" s="6" t="s">
        <v>1349</v>
      </c>
      <c r="G1703" s="47" t="s">
        <v>2699</v>
      </c>
      <c r="H1703" s="44">
        <v>2345</v>
      </c>
      <c r="I1703" s="198" t="s">
        <v>44</v>
      </c>
      <c r="J1703" s="177" t="str">
        <f>IF(ISBLANK(INDEX('Policy Characteristics'!D:D,MATCH($C1703,'Policy Characteristics'!$C:$C,0))),"",INDEX('Policy Characteristics'!D:D,MATCH($C1703,'Policy Characteristics'!$C:$C,0)))</f>
        <v>Fuel Taxes or Subsidies</v>
      </c>
      <c r="K1703" s="176" t="str">
        <f>IF(ISBLANK(INDEX('Policy Characteristics'!E:E,MATCH($C1703,'Policy Characteristics'!$C:$C,0))),"",INDEX('Policy Characteristics'!E:E,MATCH($C1703,'Policy Characteristics'!$C:$C,0)))</f>
        <v>cross fuel tax</v>
      </c>
      <c r="L1703" s="176">
        <f>IF(ISBLANK(INDEX('Policy Characteristics'!F:F,MATCH($C1703,'Policy Characteristics'!$C:$C,0))),"",INDEX('Policy Characteristics'!F:F,MATCH($C1703,'Policy Characteristics'!$C:$C,0)))</f>
        <v>-0.5</v>
      </c>
      <c r="M1703" s="176">
        <f>IF(ISBLANK(INDEX('Policy Characteristics'!G:G,MATCH($C1703,'Policy Characteristics'!$C:$C,0))),"",INDEX('Policy Characteristics'!G:G,MATCH($C1703,'Policy Characteristics'!$C:$C,0)))</f>
        <v>0.5</v>
      </c>
      <c r="N1703" s="176">
        <f>IF(ISBLANK(INDEX('Policy Characteristics'!H:H,MATCH($C1703,'Policy Characteristics'!$C:$C,0))),"",INDEX('Policy Characteristics'!H:H,MATCH($C1703,'Policy Characteristics'!$C:$C,0)))</f>
        <v>0.01</v>
      </c>
      <c r="O1703" s="176" t="str">
        <f>IF(ISBLANK(INDEX('Policy Characteristics'!I:I,MATCH($C1703,'Policy Characteristics'!$C:$C,0))),"",INDEX('Policy Characteristics'!I:I,MATCH($C1703,'Policy Characteristics'!$C:$C,0)))</f>
        <v>% of BAU price</v>
      </c>
      <c r="P1703" s="176" t="str">
        <f>IF(ISBLANK(INDEX('Policy Characteristics'!J:J,MATCH($C1703,'Policy Characteristics'!$C:$C,0))),"",INDEX('Policy Characteristics'!J:J,MATCH($C1703,'Policy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03" s="176" t="str">
        <f>IF(ISBLANK(INDEX('Policy Characteristics'!K:K,MATCH($C1703,'Policy Characteristics'!$C:$C,0))),"",INDEX('Policy Characteristics'!K:K,MATCH($C1703,'Policy Characteristics'!$C:$C,0)))</f>
        <v>fuels.html#fuel-taxes</v>
      </c>
      <c r="R1703" s="176" t="str">
        <f>IF(ISBLANK(INDEX('Policy Characteristics'!L:L,MATCH($C1703,'Policy Characteristics'!$C:$C,0))),"",INDEX('Policy Characteristics'!L:L,MATCH($C1703,'Policy Characteristics'!$C:$C,0)))</f>
        <v>fuel-taxes.html</v>
      </c>
    </row>
    <row r="1704" spans="1:18" x14ac:dyDescent="0.25">
      <c r="A1704" s="176" t="str">
        <f>IF(ISBLANK(INDEX('Policy Characteristics'!A:A,MATCH($C1704,'Policy Characteristics'!$C:$C,0))),"",INDEX('Policy Characteristics'!A:A,MATCH($C1704,'Policy Characteristics'!$C:$C,0)))</f>
        <v>Cross-Sector</v>
      </c>
      <c r="B1704" s="184" t="str">
        <f>IF(ISBLANK(INDEX('Policy Characteristics'!B:B,MATCH($C1704,'Policy Characteristics'!$C:$C,0))),"",INDEX('Policy Characteristics'!B:B,MATCH($C1704,'Policy Characteristics'!$C:$C,0)))</f>
        <v>Fuel Taxes or Subsidies</v>
      </c>
      <c r="C1704" s="194" t="str">
        <f t="shared" si="66"/>
        <v>Additional Fuel Tax or Subsidy Rate by Fuel</v>
      </c>
      <c r="D1704" s="6" t="s">
        <v>1346</v>
      </c>
      <c r="E1704" s="47" t="s">
        <v>327</v>
      </c>
      <c r="F1704" s="6" t="s">
        <v>1350</v>
      </c>
      <c r="G1704" s="47" t="s">
        <v>2699</v>
      </c>
      <c r="H1704" s="44">
        <v>2346</v>
      </c>
      <c r="I1704" s="198" t="s">
        <v>44</v>
      </c>
      <c r="J1704" s="177" t="str">
        <f>IF(ISBLANK(INDEX('Policy Characteristics'!D:D,MATCH($C1704,'Policy Characteristics'!$C:$C,0))),"",INDEX('Policy Characteristics'!D:D,MATCH($C1704,'Policy Characteristics'!$C:$C,0)))</f>
        <v>Fuel Taxes or Subsidies</v>
      </c>
      <c r="K1704" s="176" t="str">
        <f>IF(ISBLANK(INDEX('Policy Characteristics'!E:E,MATCH($C1704,'Policy Characteristics'!$C:$C,0))),"",INDEX('Policy Characteristics'!E:E,MATCH($C1704,'Policy Characteristics'!$C:$C,0)))</f>
        <v>cross fuel tax</v>
      </c>
      <c r="L1704" s="176">
        <f>IF(ISBLANK(INDEX('Policy Characteristics'!F:F,MATCH($C1704,'Policy Characteristics'!$C:$C,0))),"",INDEX('Policy Characteristics'!F:F,MATCH($C1704,'Policy Characteristics'!$C:$C,0)))</f>
        <v>-0.5</v>
      </c>
      <c r="M1704" s="176">
        <f>IF(ISBLANK(INDEX('Policy Characteristics'!G:G,MATCH($C1704,'Policy Characteristics'!$C:$C,0))),"",INDEX('Policy Characteristics'!G:G,MATCH($C1704,'Policy Characteristics'!$C:$C,0)))</f>
        <v>0.5</v>
      </c>
      <c r="N1704" s="176">
        <f>IF(ISBLANK(INDEX('Policy Characteristics'!H:H,MATCH($C1704,'Policy Characteristics'!$C:$C,0))),"",INDEX('Policy Characteristics'!H:H,MATCH($C1704,'Policy Characteristics'!$C:$C,0)))</f>
        <v>0.01</v>
      </c>
      <c r="O1704" s="176" t="str">
        <f>IF(ISBLANK(INDEX('Policy Characteristics'!I:I,MATCH($C1704,'Policy Characteristics'!$C:$C,0))),"",INDEX('Policy Characteristics'!I:I,MATCH($C1704,'Policy Characteristics'!$C:$C,0)))</f>
        <v>% of BAU price</v>
      </c>
      <c r="P1704" s="176" t="str">
        <f>IF(ISBLANK(INDEX('Policy Characteristics'!J:J,MATCH($C1704,'Policy Characteristics'!$C:$C,0))),"",INDEX('Policy Characteristics'!J:J,MATCH($C1704,'Policy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04" s="176" t="str">
        <f>IF(ISBLANK(INDEX('Policy Characteristics'!K:K,MATCH($C1704,'Policy Characteristics'!$C:$C,0))),"",INDEX('Policy Characteristics'!K:K,MATCH($C1704,'Policy Characteristics'!$C:$C,0)))</f>
        <v>fuels.html#fuel-taxes</v>
      </c>
      <c r="R1704" s="176" t="str">
        <f>IF(ISBLANK(INDEX('Policy Characteristics'!L:L,MATCH($C1704,'Policy Characteristics'!$C:$C,0))),"",INDEX('Policy Characteristics'!L:L,MATCH($C1704,'Policy Characteristics'!$C:$C,0)))</f>
        <v>fuel-taxes.html</v>
      </c>
    </row>
    <row r="1705" spans="1:18" x14ac:dyDescent="0.25">
      <c r="A1705" s="176" t="str">
        <f>IF(ISBLANK(INDEX('Policy Characteristics'!A:A,MATCH($C1705,'Policy Characteristics'!$C:$C,0))),"",INDEX('Policy Characteristics'!A:A,MATCH($C1705,'Policy Characteristics'!$C:$C,0)))</f>
        <v>Cross-Sector</v>
      </c>
      <c r="B1705" s="184" t="str">
        <f>IF(ISBLANK(INDEX('Policy Characteristics'!B:B,MATCH($C1705,'Policy Characteristics'!$C:$C,0))),"",INDEX('Policy Characteristics'!B:B,MATCH($C1705,'Policy Characteristics'!$C:$C,0)))</f>
        <v>Fuel Taxes or Subsidies</v>
      </c>
      <c r="C1705" s="194" t="str">
        <f t="shared" si="66"/>
        <v>Additional Fuel Tax or Subsidy Rate by Fuel</v>
      </c>
      <c r="D1705" s="6" t="s">
        <v>1347</v>
      </c>
      <c r="E1705" s="47" t="s">
        <v>327</v>
      </c>
      <c r="F1705" s="6" t="s">
        <v>1351</v>
      </c>
      <c r="G1705" s="47" t="s">
        <v>2699</v>
      </c>
      <c r="H1705" s="44">
        <v>2347</v>
      </c>
      <c r="I1705" s="198" t="s">
        <v>44</v>
      </c>
      <c r="J1705" s="177" t="str">
        <f>IF(ISBLANK(INDEX('Policy Characteristics'!D:D,MATCH($C1705,'Policy Characteristics'!$C:$C,0))),"",INDEX('Policy Characteristics'!D:D,MATCH($C1705,'Policy Characteristics'!$C:$C,0)))</f>
        <v>Fuel Taxes or Subsidies</v>
      </c>
      <c r="K1705" s="176" t="str">
        <f>IF(ISBLANK(INDEX('Policy Characteristics'!E:E,MATCH($C1705,'Policy Characteristics'!$C:$C,0))),"",INDEX('Policy Characteristics'!E:E,MATCH($C1705,'Policy Characteristics'!$C:$C,0)))</f>
        <v>cross fuel tax</v>
      </c>
      <c r="L1705" s="176">
        <f>IF(ISBLANK(INDEX('Policy Characteristics'!F:F,MATCH($C1705,'Policy Characteristics'!$C:$C,0))),"",INDEX('Policy Characteristics'!F:F,MATCH($C1705,'Policy Characteristics'!$C:$C,0)))</f>
        <v>-0.5</v>
      </c>
      <c r="M1705" s="176">
        <f>IF(ISBLANK(INDEX('Policy Characteristics'!G:G,MATCH($C1705,'Policy Characteristics'!$C:$C,0))),"",INDEX('Policy Characteristics'!G:G,MATCH($C1705,'Policy Characteristics'!$C:$C,0)))</f>
        <v>0.5</v>
      </c>
      <c r="N1705" s="176">
        <f>IF(ISBLANK(INDEX('Policy Characteristics'!H:H,MATCH($C1705,'Policy Characteristics'!$C:$C,0))),"",INDEX('Policy Characteristics'!H:H,MATCH($C1705,'Policy Characteristics'!$C:$C,0)))</f>
        <v>0.01</v>
      </c>
      <c r="O1705" s="176" t="str">
        <f>IF(ISBLANK(INDEX('Policy Characteristics'!I:I,MATCH($C1705,'Policy Characteristics'!$C:$C,0))),"",INDEX('Policy Characteristics'!I:I,MATCH($C1705,'Policy Characteristics'!$C:$C,0)))</f>
        <v>% of BAU price</v>
      </c>
      <c r="P1705" s="176" t="str">
        <f>IF(ISBLANK(INDEX('Policy Characteristics'!J:J,MATCH($C1705,'Policy Characteristics'!$C:$C,0))),"",INDEX('Policy Characteristics'!J:J,MATCH($C1705,'Policy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05" s="176" t="str">
        <f>IF(ISBLANK(INDEX('Policy Characteristics'!K:K,MATCH($C1705,'Policy Characteristics'!$C:$C,0))),"",INDEX('Policy Characteristics'!K:K,MATCH($C1705,'Policy Characteristics'!$C:$C,0)))</f>
        <v>fuels.html#fuel-taxes</v>
      </c>
      <c r="R1705" s="176" t="str">
        <f>IF(ISBLANK(INDEX('Policy Characteristics'!L:L,MATCH($C1705,'Policy Characteristics'!$C:$C,0))),"",INDEX('Policy Characteristics'!L:L,MATCH($C1705,'Policy Characteristics'!$C:$C,0)))</f>
        <v>fuel-taxes.html</v>
      </c>
    </row>
    <row r="1706" spans="1:18" x14ac:dyDescent="0.25">
      <c r="A1706" s="176" t="str">
        <f>IF(ISBLANK(INDEX('Policy Characteristics'!A:A,MATCH($C1706,'Policy Characteristics'!$C:$C,0))),"",INDEX('Policy Characteristics'!A:A,MATCH($C1706,'Policy Characteristics'!$C:$C,0)))</f>
        <v>Cross-Sector</v>
      </c>
      <c r="B1706" s="184" t="str">
        <f>IF(ISBLANK(INDEX('Policy Characteristics'!B:B,MATCH($C1706,'Policy Characteristics'!$C:$C,0))),"",INDEX('Policy Characteristics'!B:B,MATCH($C1706,'Policy Characteristics'!$C:$C,0)))</f>
        <v>Fuel Taxes or Subsidies</v>
      </c>
      <c r="C1706" s="194" t="str">
        <f t="shared" si="66"/>
        <v>Additional Fuel Tax or Subsidy Rate by Fuel</v>
      </c>
      <c r="D1706" s="47" t="s">
        <v>52</v>
      </c>
      <c r="E1706" s="47" t="s">
        <v>328</v>
      </c>
      <c r="F1706" s="47" t="s">
        <v>92</v>
      </c>
      <c r="G1706" s="47" t="s">
        <v>1462</v>
      </c>
      <c r="H1706" s="44">
        <v>2348</v>
      </c>
      <c r="I1706" s="197" t="s">
        <v>43</v>
      </c>
      <c r="J1706" s="177" t="str">
        <f>IF(ISBLANK(INDEX('Policy Characteristics'!D:D,MATCH($C1706,'Policy Characteristics'!$C:$C,0))),"",INDEX('Policy Characteristics'!D:D,MATCH($C1706,'Policy Characteristics'!$C:$C,0)))</f>
        <v>Fuel Taxes or Subsidies</v>
      </c>
      <c r="K1706" s="176" t="str">
        <f>IF(ISBLANK(INDEX('Policy Characteristics'!E:E,MATCH($C1706,'Policy Characteristics'!$C:$C,0))),"",INDEX('Policy Characteristics'!E:E,MATCH($C1706,'Policy Characteristics'!$C:$C,0)))</f>
        <v>cross fuel tax</v>
      </c>
      <c r="L1706" s="176">
        <f>IF(ISBLANK(INDEX('Policy Characteristics'!F:F,MATCH($C1706,'Policy Characteristics'!$C:$C,0))),"",INDEX('Policy Characteristics'!F:F,MATCH($C1706,'Policy Characteristics'!$C:$C,0)))</f>
        <v>-0.5</v>
      </c>
      <c r="M1706" s="176">
        <f>IF(ISBLANK(INDEX('Policy Characteristics'!G:G,MATCH($C1706,'Policy Characteristics'!$C:$C,0))),"",INDEX('Policy Characteristics'!G:G,MATCH($C1706,'Policy Characteristics'!$C:$C,0)))</f>
        <v>0.5</v>
      </c>
      <c r="N1706" s="176">
        <f>IF(ISBLANK(INDEX('Policy Characteristics'!H:H,MATCH($C1706,'Policy Characteristics'!$C:$C,0))),"",INDEX('Policy Characteristics'!H:H,MATCH($C1706,'Policy Characteristics'!$C:$C,0)))</f>
        <v>0.01</v>
      </c>
      <c r="O1706" s="176" t="str">
        <f>IF(ISBLANK(INDEX('Policy Characteristics'!I:I,MATCH($C1706,'Policy Characteristics'!$C:$C,0))),"",INDEX('Policy Characteristics'!I:I,MATCH($C1706,'Policy Characteristics'!$C:$C,0)))</f>
        <v>% of BAU price</v>
      </c>
      <c r="P1706" s="176" t="str">
        <f>IF(ISBLANK(INDEX('Policy Characteristics'!J:J,MATCH($C1706,'Policy Characteristics'!$C:$C,0))),"",INDEX('Policy Characteristics'!J:J,MATCH($C1706,'Policy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06" s="176" t="str">
        <f>IF(ISBLANK(INDEX('Policy Characteristics'!K:K,MATCH($C1706,'Policy Characteristics'!$C:$C,0))),"",INDEX('Policy Characteristics'!K:K,MATCH($C1706,'Policy Characteristics'!$C:$C,0)))</f>
        <v>fuels.html#fuel-taxes</v>
      </c>
      <c r="R1706" s="176" t="str">
        <f>IF(ISBLANK(INDEX('Policy Characteristics'!L:L,MATCH($C1706,'Policy Characteristics'!$C:$C,0))),"",INDEX('Policy Characteristics'!L:L,MATCH($C1706,'Policy Characteristics'!$C:$C,0)))</f>
        <v>fuel-taxes.html</v>
      </c>
    </row>
    <row r="1707" spans="1:18" x14ac:dyDescent="0.25">
      <c r="A1707" s="176" t="str">
        <f>IF(ISBLANK(INDEX('Policy Characteristics'!A:A,MATCH($C1707,'Policy Characteristics'!$C:$C,0))),"",INDEX('Policy Characteristics'!A:A,MATCH($C1707,'Policy Characteristics'!$C:$C,0)))</f>
        <v>Cross-Sector</v>
      </c>
      <c r="B1707" s="184" t="str">
        <f>IF(ISBLANK(INDEX('Policy Characteristics'!B:B,MATCH($C1707,'Policy Characteristics'!$C:$C,0))),"",INDEX('Policy Characteristics'!B:B,MATCH($C1707,'Policy Characteristics'!$C:$C,0)))</f>
        <v>Fuel Taxes or Subsidies</v>
      </c>
      <c r="C1707" s="194" t="str">
        <f t="shared" si="66"/>
        <v>Additional Fuel Tax or Subsidy Rate by Fuel</v>
      </c>
      <c r="D1707" s="6" t="s">
        <v>441</v>
      </c>
      <c r="E1707" s="47" t="s">
        <v>328</v>
      </c>
      <c r="F1707" s="6" t="s">
        <v>438</v>
      </c>
      <c r="G1707" s="47" t="s">
        <v>1462</v>
      </c>
      <c r="H1707" s="44">
        <v>2349</v>
      </c>
      <c r="I1707" s="198" t="s">
        <v>44</v>
      </c>
      <c r="J1707" s="177" t="str">
        <f>IF(ISBLANK(INDEX('Policy Characteristics'!D:D,MATCH($C1707,'Policy Characteristics'!$C:$C,0))),"",INDEX('Policy Characteristics'!D:D,MATCH($C1707,'Policy Characteristics'!$C:$C,0)))</f>
        <v>Fuel Taxes or Subsidies</v>
      </c>
      <c r="K1707" s="176" t="str">
        <f>IF(ISBLANK(INDEX('Policy Characteristics'!E:E,MATCH($C1707,'Policy Characteristics'!$C:$C,0))),"",INDEX('Policy Characteristics'!E:E,MATCH($C1707,'Policy Characteristics'!$C:$C,0)))</f>
        <v>cross fuel tax</v>
      </c>
      <c r="L1707" s="176">
        <f>IF(ISBLANK(INDEX('Policy Characteristics'!F:F,MATCH($C1707,'Policy Characteristics'!$C:$C,0))),"",INDEX('Policy Characteristics'!F:F,MATCH($C1707,'Policy Characteristics'!$C:$C,0)))</f>
        <v>-0.5</v>
      </c>
      <c r="M1707" s="176">
        <f>IF(ISBLANK(INDEX('Policy Characteristics'!G:G,MATCH($C1707,'Policy Characteristics'!$C:$C,0))),"",INDEX('Policy Characteristics'!G:G,MATCH($C1707,'Policy Characteristics'!$C:$C,0)))</f>
        <v>0.5</v>
      </c>
      <c r="N1707" s="176">
        <f>IF(ISBLANK(INDEX('Policy Characteristics'!H:H,MATCH($C1707,'Policy Characteristics'!$C:$C,0))),"",INDEX('Policy Characteristics'!H:H,MATCH($C1707,'Policy Characteristics'!$C:$C,0)))</f>
        <v>0.01</v>
      </c>
      <c r="O1707" s="176" t="str">
        <f>IF(ISBLANK(INDEX('Policy Characteristics'!I:I,MATCH($C1707,'Policy Characteristics'!$C:$C,0))),"",INDEX('Policy Characteristics'!I:I,MATCH($C1707,'Policy Characteristics'!$C:$C,0)))</f>
        <v>% of BAU price</v>
      </c>
      <c r="P1707" s="176" t="str">
        <f>IF(ISBLANK(INDEX('Policy Characteristics'!J:J,MATCH($C1707,'Policy Characteristics'!$C:$C,0))),"",INDEX('Policy Characteristics'!J:J,MATCH($C1707,'Policy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07" s="176" t="str">
        <f>IF(ISBLANK(INDEX('Policy Characteristics'!K:K,MATCH($C1707,'Policy Characteristics'!$C:$C,0))),"",INDEX('Policy Characteristics'!K:K,MATCH($C1707,'Policy Characteristics'!$C:$C,0)))</f>
        <v>fuels.html#fuel-taxes</v>
      </c>
      <c r="R1707" s="176" t="str">
        <f>IF(ISBLANK(INDEX('Policy Characteristics'!L:L,MATCH($C1707,'Policy Characteristics'!$C:$C,0))),"",INDEX('Policy Characteristics'!L:L,MATCH($C1707,'Policy Characteristics'!$C:$C,0)))</f>
        <v>fuel-taxes.html</v>
      </c>
    </row>
    <row r="1708" spans="1:18" x14ac:dyDescent="0.25">
      <c r="A1708" s="176" t="str">
        <f>IF(ISBLANK(INDEX('Policy Characteristics'!A:A,MATCH($C1708,'Policy Characteristics'!$C:$C,0))),"",INDEX('Policy Characteristics'!A:A,MATCH($C1708,'Policy Characteristics'!$C:$C,0)))</f>
        <v>Cross-Sector</v>
      </c>
      <c r="B1708" s="184" t="str">
        <f>IF(ISBLANK(INDEX('Policy Characteristics'!B:B,MATCH($C1708,'Policy Characteristics'!$C:$C,0))),"",INDEX('Policy Characteristics'!B:B,MATCH($C1708,'Policy Characteristics'!$C:$C,0)))</f>
        <v>Fuel Taxes or Subsidies</v>
      </c>
      <c r="C1708" s="194" t="str">
        <f t="shared" si="66"/>
        <v>Additional Fuel Tax or Subsidy Rate by Fuel</v>
      </c>
      <c r="D1708" s="6" t="s">
        <v>46</v>
      </c>
      <c r="E1708" s="47" t="s">
        <v>328</v>
      </c>
      <c r="F1708" s="6" t="s">
        <v>86</v>
      </c>
      <c r="G1708" s="47" t="s">
        <v>1462</v>
      </c>
      <c r="H1708" s="44">
        <v>2350</v>
      </c>
      <c r="I1708" s="198" t="s">
        <v>43</v>
      </c>
      <c r="J1708" s="177" t="str">
        <f>IF(ISBLANK(INDEX('Policy Characteristics'!D:D,MATCH($C1708,'Policy Characteristics'!$C:$C,0))),"",INDEX('Policy Characteristics'!D:D,MATCH($C1708,'Policy Characteristics'!$C:$C,0)))</f>
        <v>Fuel Taxes or Subsidies</v>
      </c>
      <c r="K1708" s="176" t="str">
        <f>IF(ISBLANK(INDEX('Policy Characteristics'!E:E,MATCH($C1708,'Policy Characteristics'!$C:$C,0))),"",INDEX('Policy Characteristics'!E:E,MATCH($C1708,'Policy Characteristics'!$C:$C,0)))</f>
        <v>cross fuel tax</v>
      </c>
      <c r="L1708" s="176">
        <f>IF(ISBLANK(INDEX('Policy Characteristics'!F:F,MATCH($C1708,'Policy Characteristics'!$C:$C,0))),"",INDEX('Policy Characteristics'!F:F,MATCH($C1708,'Policy Characteristics'!$C:$C,0)))</f>
        <v>-0.5</v>
      </c>
      <c r="M1708" s="176">
        <f>IF(ISBLANK(INDEX('Policy Characteristics'!G:G,MATCH($C1708,'Policy Characteristics'!$C:$C,0))),"",INDEX('Policy Characteristics'!G:G,MATCH($C1708,'Policy Characteristics'!$C:$C,0)))</f>
        <v>0.5</v>
      </c>
      <c r="N1708" s="176">
        <f>IF(ISBLANK(INDEX('Policy Characteristics'!H:H,MATCH($C1708,'Policy Characteristics'!$C:$C,0))),"",INDEX('Policy Characteristics'!H:H,MATCH($C1708,'Policy Characteristics'!$C:$C,0)))</f>
        <v>0.01</v>
      </c>
      <c r="O1708" s="176" t="str">
        <f>IF(ISBLANK(INDEX('Policy Characteristics'!I:I,MATCH($C1708,'Policy Characteristics'!$C:$C,0))),"",INDEX('Policy Characteristics'!I:I,MATCH($C1708,'Policy Characteristics'!$C:$C,0)))</f>
        <v>% of BAU price</v>
      </c>
      <c r="P1708" s="176" t="str">
        <f>IF(ISBLANK(INDEX('Policy Characteristics'!J:J,MATCH($C1708,'Policy Characteristics'!$C:$C,0))),"",INDEX('Policy Characteristics'!J:J,MATCH($C1708,'Policy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08" s="176" t="str">
        <f>IF(ISBLANK(INDEX('Policy Characteristics'!K:K,MATCH($C1708,'Policy Characteristics'!$C:$C,0))),"",INDEX('Policy Characteristics'!K:K,MATCH($C1708,'Policy Characteristics'!$C:$C,0)))</f>
        <v>fuels.html#fuel-taxes</v>
      </c>
      <c r="R1708" s="176" t="str">
        <f>IF(ISBLANK(INDEX('Policy Characteristics'!L:L,MATCH($C1708,'Policy Characteristics'!$C:$C,0))),"",INDEX('Policy Characteristics'!L:L,MATCH($C1708,'Policy Characteristics'!$C:$C,0)))</f>
        <v>fuel-taxes.html</v>
      </c>
    </row>
    <row r="1709" spans="1:18" x14ac:dyDescent="0.25">
      <c r="A1709" s="176" t="str">
        <f>IF(ISBLANK(INDEX('Policy Characteristics'!A:A,MATCH($C1709,'Policy Characteristics'!$C:$C,0))),"",INDEX('Policy Characteristics'!A:A,MATCH($C1709,'Policy Characteristics'!$C:$C,0)))</f>
        <v>Cross-Sector</v>
      </c>
      <c r="B1709" s="184" t="str">
        <f>IF(ISBLANK(INDEX('Policy Characteristics'!B:B,MATCH($C1709,'Policy Characteristics'!$C:$C,0))),"",INDEX('Policy Characteristics'!B:B,MATCH($C1709,'Policy Characteristics'!$C:$C,0)))</f>
        <v>Fuel Taxes or Subsidies</v>
      </c>
      <c r="C1709" s="194" t="str">
        <f t="shared" si="66"/>
        <v>Additional Fuel Tax or Subsidy Rate by Fuel</v>
      </c>
      <c r="D1709" s="6" t="s">
        <v>47</v>
      </c>
      <c r="E1709" s="47" t="s">
        <v>328</v>
      </c>
      <c r="F1709" s="6" t="s">
        <v>87</v>
      </c>
      <c r="G1709" s="47" t="s">
        <v>1462</v>
      </c>
      <c r="H1709" s="44">
        <v>2351</v>
      </c>
      <c r="I1709" s="198" t="s">
        <v>44</v>
      </c>
      <c r="J1709" s="177" t="str">
        <f>IF(ISBLANK(INDEX('Policy Characteristics'!D:D,MATCH($C1709,'Policy Characteristics'!$C:$C,0))),"",INDEX('Policy Characteristics'!D:D,MATCH($C1709,'Policy Characteristics'!$C:$C,0)))</f>
        <v>Fuel Taxes or Subsidies</v>
      </c>
      <c r="K1709" s="176" t="str">
        <f>IF(ISBLANK(INDEX('Policy Characteristics'!E:E,MATCH($C1709,'Policy Characteristics'!$C:$C,0))),"",INDEX('Policy Characteristics'!E:E,MATCH($C1709,'Policy Characteristics'!$C:$C,0)))</f>
        <v>cross fuel tax</v>
      </c>
      <c r="L1709" s="176">
        <f>IF(ISBLANK(INDEX('Policy Characteristics'!F:F,MATCH($C1709,'Policy Characteristics'!$C:$C,0))),"",INDEX('Policy Characteristics'!F:F,MATCH($C1709,'Policy Characteristics'!$C:$C,0)))</f>
        <v>-0.5</v>
      </c>
      <c r="M1709" s="176">
        <f>IF(ISBLANK(INDEX('Policy Characteristics'!G:G,MATCH($C1709,'Policy Characteristics'!$C:$C,0))),"",INDEX('Policy Characteristics'!G:G,MATCH($C1709,'Policy Characteristics'!$C:$C,0)))</f>
        <v>0.5</v>
      </c>
      <c r="N1709" s="176">
        <f>IF(ISBLANK(INDEX('Policy Characteristics'!H:H,MATCH($C1709,'Policy Characteristics'!$C:$C,0))),"",INDEX('Policy Characteristics'!H:H,MATCH($C1709,'Policy Characteristics'!$C:$C,0)))</f>
        <v>0.01</v>
      </c>
      <c r="O1709" s="176" t="str">
        <f>IF(ISBLANK(INDEX('Policy Characteristics'!I:I,MATCH($C1709,'Policy Characteristics'!$C:$C,0))),"",INDEX('Policy Characteristics'!I:I,MATCH($C1709,'Policy Characteristics'!$C:$C,0)))</f>
        <v>% of BAU price</v>
      </c>
      <c r="P1709" s="176" t="str">
        <f>IF(ISBLANK(INDEX('Policy Characteristics'!J:J,MATCH($C1709,'Policy Characteristics'!$C:$C,0))),"",INDEX('Policy Characteristics'!J:J,MATCH($C1709,'Policy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09" s="176" t="str">
        <f>IF(ISBLANK(INDEX('Policy Characteristics'!K:K,MATCH($C1709,'Policy Characteristics'!$C:$C,0))),"",INDEX('Policy Characteristics'!K:K,MATCH($C1709,'Policy Characteristics'!$C:$C,0)))</f>
        <v>fuels.html#fuel-taxes</v>
      </c>
      <c r="R1709" s="176" t="str">
        <f>IF(ISBLANK(INDEX('Policy Characteristics'!L:L,MATCH($C1709,'Policy Characteristics'!$C:$C,0))),"",INDEX('Policy Characteristics'!L:L,MATCH($C1709,'Policy Characteristics'!$C:$C,0)))</f>
        <v>fuel-taxes.html</v>
      </c>
    </row>
    <row r="1710" spans="1:18" x14ac:dyDescent="0.25">
      <c r="A1710" s="176" t="str">
        <f>IF(ISBLANK(INDEX('Policy Characteristics'!A:A,MATCH($C1710,'Policy Characteristics'!$C:$C,0))),"",INDEX('Policy Characteristics'!A:A,MATCH($C1710,'Policy Characteristics'!$C:$C,0)))</f>
        <v>Cross-Sector</v>
      </c>
      <c r="B1710" s="184" t="str">
        <f>IF(ISBLANK(INDEX('Policy Characteristics'!B:B,MATCH($C1710,'Policy Characteristics'!$C:$C,0))),"",INDEX('Policy Characteristics'!B:B,MATCH($C1710,'Policy Characteristics'!$C:$C,0)))</f>
        <v>Fuel Taxes or Subsidies</v>
      </c>
      <c r="C1710" s="194" t="str">
        <f t="shared" si="66"/>
        <v>Additional Fuel Tax or Subsidy Rate by Fuel</v>
      </c>
      <c r="D1710" s="6" t="s">
        <v>51</v>
      </c>
      <c r="E1710" s="47" t="s">
        <v>328</v>
      </c>
      <c r="F1710" s="6" t="s">
        <v>91</v>
      </c>
      <c r="G1710" s="47" t="s">
        <v>1462</v>
      </c>
      <c r="H1710" s="44">
        <v>2352</v>
      </c>
      <c r="I1710" s="198" t="s">
        <v>44</v>
      </c>
      <c r="J1710" s="177" t="str">
        <f>IF(ISBLANK(INDEX('Policy Characteristics'!D:D,MATCH($C1710,'Policy Characteristics'!$C:$C,0))),"",INDEX('Policy Characteristics'!D:D,MATCH($C1710,'Policy Characteristics'!$C:$C,0)))</f>
        <v>Fuel Taxes or Subsidies</v>
      </c>
      <c r="K1710" s="176" t="str">
        <f>IF(ISBLANK(INDEX('Policy Characteristics'!E:E,MATCH($C1710,'Policy Characteristics'!$C:$C,0))),"",INDEX('Policy Characteristics'!E:E,MATCH($C1710,'Policy Characteristics'!$C:$C,0)))</f>
        <v>cross fuel tax</v>
      </c>
      <c r="L1710" s="176">
        <f>IF(ISBLANK(INDEX('Policy Characteristics'!F:F,MATCH($C1710,'Policy Characteristics'!$C:$C,0))),"",INDEX('Policy Characteristics'!F:F,MATCH($C1710,'Policy Characteristics'!$C:$C,0)))</f>
        <v>-0.5</v>
      </c>
      <c r="M1710" s="176">
        <f>IF(ISBLANK(INDEX('Policy Characteristics'!G:G,MATCH($C1710,'Policy Characteristics'!$C:$C,0))),"",INDEX('Policy Characteristics'!G:G,MATCH($C1710,'Policy Characteristics'!$C:$C,0)))</f>
        <v>0.5</v>
      </c>
      <c r="N1710" s="176">
        <f>IF(ISBLANK(INDEX('Policy Characteristics'!H:H,MATCH($C1710,'Policy Characteristics'!$C:$C,0))),"",INDEX('Policy Characteristics'!H:H,MATCH($C1710,'Policy Characteristics'!$C:$C,0)))</f>
        <v>0.01</v>
      </c>
      <c r="O1710" s="176" t="str">
        <f>IF(ISBLANK(INDEX('Policy Characteristics'!I:I,MATCH($C1710,'Policy Characteristics'!$C:$C,0))),"",INDEX('Policy Characteristics'!I:I,MATCH($C1710,'Policy Characteristics'!$C:$C,0)))</f>
        <v>% of BAU price</v>
      </c>
      <c r="P1710" s="176" t="str">
        <f>IF(ISBLANK(INDEX('Policy Characteristics'!J:J,MATCH($C1710,'Policy Characteristics'!$C:$C,0))),"",INDEX('Policy Characteristics'!J:J,MATCH($C1710,'Policy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10" s="176" t="str">
        <f>IF(ISBLANK(INDEX('Policy Characteristics'!K:K,MATCH($C1710,'Policy Characteristics'!$C:$C,0))),"",INDEX('Policy Characteristics'!K:K,MATCH($C1710,'Policy Characteristics'!$C:$C,0)))</f>
        <v>fuels.html#fuel-taxes</v>
      </c>
      <c r="R1710" s="176" t="str">
        <f>IF(ISBLANK(INDEX('Policy Characteristics'!L:L,MATCH($C1710,'Policy Characteristics'!$C:$C,0))),"",INDEX('Policy Characteristics'!L:L,MATCH($C1710,'Policy Characteristics'!$C:$C,0)))</f>
        <v>fuel-taxes.html</v>
      </c>
    </row>
    <row r="1711" spans="1:18" x14ac:dyDescent="0.25">
      <c r="A1711" s="176" t="str">
        <f>IF(ISBLANK(INDEX('Policy Characteristics'!A:A,MATCH($C1711,'Policy Characteristics'!$C:$C,0))),"",INDEX('Policy Characteristics'!A:A,MATCH($C1711,'Policy Characteristics'!$C:$C,0)))</f>
        <v>Cross-Sector</v>
      </c>
      <c r="B1711" s="184" t="str">
        <f>IF(ISBLANK(INDEX('Policy Characteristics'!B:B,MATCH($C1711,'Policy Characteristics'!$C:$C,0))),"",INDEX('Policy Characteristics'!B:B,MATCH($C1711,'Policy Characteristics'!$C:$C,0)))</f>
        <v>Fuel Taxes or Subsidies</v>
      </c>
      <c r="C1711" s="194" t="str">
        <f t="shared" si="66"/>
        <v>Additional Fuel Tax or Subsidy Rate by Fuel</v>
      </c>
      <c r="D1711" s="6" t="s">
        <v>53</v>
      </c>
      <c r="E1711" s="47" t="s">
        <v>328</v>
      </c>
      <c r="F1711" s="6" t="s">
        <v>94</v>
      </c>
      <c r="G1711" s="47" t="s">
        <v>1462</v>
      </c>
      <c r="H1711" s="44">
        <v>2353</v>
      </c>
      <c r="I1711" s="198" t="s">
        <v>44</v>
      </c>
      <c r="J1711" s="177" t="str">
        <f>IF(ISBLANK(INDEX('Policy Characteristics'!D:D,MATCH($C1711,'Policy Characteristics'!$C:$C,0))),"",INDEX('Policy Characteristics'!D:D,MATCH($C1711,'Policy Characteristics'!$C:$C,0)))</f>
        <v>Fuel Taxes or Subsidies</v>
      </c>
      <c r="K1711" s="176" t="str">
        <f>IF(ISBLANK(INDEX('Policy Characteristics'!E:E,MATCH($C1711,'Policy Characteristics'!$C:$C,0))),"",INDEX('Policy Characteristics'!E:E,MATCH($C1711,'Policy Characteristics'!$C:$C,0)))</f>
        <v>cross fuel tax</v>
      </c>
      <c r="L1711" s="176">
        <f>IF(ISBLANK(INDEX('Policy Characteristics'!F:F,MATCH($C1711,'Policy Characteristics'!$C:$C,0))),"",INDEX('Policy Characteristics'!F:F,MATCH($C1711,'Policy Characteristics'!$C:$C,0)))</f>
        <v>-0.5</v>
      </c>
      <c r="M1711" s="176">
        <f>IF(ISBLANK(INDEX('Policy Characteristics'!G:G,MATCH($C1711,'Policy Characteristics'!$C:$C,0))),"",INDEX('Policy Characteristics'!G:G,MATCH($C1711,'Policy Characteristics'!$C:$C,0)))</f>
        <v>0.5</v>
      </c>
      <c r="N1711" s="176">
        <f>IF(ISBLANK(INDEX('Policy Characteristics'!H:H,MATCH($C1711,'Policy Characteristics'!$C:$C,0))),"",INDEX('Policy Characteristics'!H:H,MATCH($C1711,'Policy Characteristics'!$C:$C,0)))</f>
        <v>0.01</v>
      </c>
      <c r="O1711" s="176" t="str">
        <f>IF(ISBLANK(INDEX('Policy Characteristics'!I:I,MATCH($C1711,'Policy Characteristics'!$C:$C,0))),"",INDEX('Policy Characteristics'!I:I,MATCH($C1711,'Policy Characteristics'!$C:$C,0)))</f>
        <v>% of BAU price</v>
      </c>
      <c r="P1711" s="176" t="str">
        <f>IF(ISBLANK(INDEX('Policy Characteristics'!J:J,MATCH($C1711,'Policy Characteristics'!$C:$C,0))),"",INDEX('Policy Characteristics'!J:J,MATCH($C1711,'Policy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11" s="176" t="str">
        <f>IF(ISBLANK(INDEX('Policy Characteristics'!K:K,MATCH($C1711,'Policy Characteristics'!$C:$C,0))),"",INDEX('Policy Characteristics'!K:K,MATCH($C1711,'Policy Characteristics'!$C:$C,0)))</f>
        <v>fuels.html#fuel-taxes</v>
      </c>
      <c r="R1711" s="176" t="str">
        <f>IF(ISBLANK(INDEX('Policy Characteristics'!L:L,MATCH($C1711,'Policy Characteristics'!$C:$C,0))),"",INDEX('Policy Characteristics'!L:L,MATCH($C1711,'Policy Characteristics'!$C:$C,0)))</f>
        <v>fuel-taxes.html</v>
      </c>
    </row>
    <row r="1712" spans="1:18" x14ac:dyDescent="0.25">
      <c r="A1712" s="176" t="str">
        <f>IF(ISBLANK(INDEX('Policy Characteristics'!A:A,MATCH($C1712,'Policy Characteristics'!$C:$C,0))),"",INDEX('Policy Characteristics'!A:A,MATCH($C1712,'Policy Characteristics'!$C:$C,0)))</f>
        <v>Cross-Sector</v>
      </c>
      <c r="B1712" s="184" t="str">
        <f>IF(ISBLANK(INDEX('Policy Characteristics'!B:B,MATCH($C1712,'Policy Characteristics'!$C:$C,0))),"",INDEX('Policy Characteristics'!B:B,MATCH($C1712,'Policy Characteristics'!$C:$C,0)))</f>
        <v>Fuel Taxes or Subsidies</v>
      </c>
      <c r="C1712" s="194" t="str">
        <f t="shared" si="66"/>
        <v>Additional Fuel Tax or Subsidy Rate by Fuel</v>
      </c>
      <c r="D1712" s="6" t="s">
        <v>54</v>
      </c>
      <c r="E1712" s="47" t="s">
        <v>328</v>
      </c>
      <c r="F1712" s="6" t="s">
        <v>95</v>
      </c>
      <c r="G1712" s="47" t="s">
        <v>1462</v>
      </c>
      <c r="H1712" s="44">
        <v>2354</v>
      </c>
      <c r="I1712" s="198" t="s">
        <v>43</v>
      </c>
      <c r="J1712" s="177" t="str">
        <f>IF(ISBLANK(INDEX('Policy Characteristics'!D:D,MATCH($C1712,'Policy Characteristics'!$C:$C,0))),"",INDEX('Policy Characteristics'!D:D,MATCH($C1712,'Policy Characteristics'!$C:$C,0)))</f>
        <v>Fuel Taxes or Subsidies</v>
      </c>
      <c r="K1712" s="176" t="str">
        <f>IF(ISBLANK(INDEX('Policy Characteristics'!E:E,MATCH($C1712,'Policy Characteristics'!$C:$C,0))),"",INDEX('Policy Characteristics'!E:E,MATCH($C1712,'Policy Characteristics'!$C:$C,0)))</f>
        <v>cross fuel tax</v>
      </c>
      <c r="L1712" s="176">
        <f>IF(ISBLANK(INDEX('Policy Characteristics'!F:F,MATCH($C1712,'Policy Characteristics'!$C:$C,0))),"",INDEX('Policy Characteristics'!F:F,MATCH($C1712,'Policy Characteristics'!$C:$C,0)))</f>
        <v>-0.5</v>
      </c>
      <c r="M1712" s="176">
        <f>IF(ISBLANK(INDEX('Policy Characteristics'!G:G,MATCH($C1712,'Policy Characteristics'!$C:$C,0))),"",INDEX('Policy Characteristics'!G:G,MATCH($C1712,'Policy Characteristics'!$C:$C,0)))</f>
        <v>0.5</v>
      </c>
      <c r="N1712" s="176">
        <f>IF(ISBLANK(INDEX('Policy Characteristics'!H:H,MATCH($C1712,'Policy Characteristics'!$C:$C,0))),"",INDEX('Policy Characteristics'!H:H,MATCH($C1712,'Policy Characteristics'!$C:$C,0)))</f>
        <v>0.01</v>
      </c>
      <c r="O1712" s="176" t="str">
        <f>IF(ISBLANK(INDEX('Policy Characteristics'!I:I,MATCH($C1712,'Policy Characteristics'!$C:$C,0))),"",INDEX('Policy Characteristics'!I:I,MATCH($C1712,'Policy Characteristics'!$C:$C,0)))</f>
        <v>% of BAU price</v>
      </c>
      <c r="P1712" s="176" t="str">
        <f>IF(ISBLANK(INDEX('Policy Characteristics'!J:J,MATCH($C1712,'Policy Characteristics'!$C:$C,0))),"",INDEX('Policy Characteristics'!J:J,MATCH($C1712,'Policy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12" s="176" t="str">
        <f>IF(ISBLANK(INDEX('Policy Characteristics'!K:K,MATCH($C1712,'Policy Characteristics'!$C:$C,0))),"",INDEX('Policy Characteristics'!K:K,MATCH($C1712,'Policy Characteristics'!$C:$C,0)))</f>
        <v>fuels.html#fuel-taxes</v>
      </c>
      <c r="R1712" s="176" t="str">
        <f>IF(ISBLANK(INDEX('Policy Characteristics'!L:L,MATCH($C1712,'Policy Characteristics'!$C:$C,0))),"",INDEX('Policy Characteristics'!L:L,MATCH($C1712,'Policy Characteristics'!$C:$C,0)))</f>
        <v>fuel-taxes.html</v>
      </c>
    </row>
    <row r="1713" spans="1:18" x14ac:dyDescent="0.25">
      <c r="A1713" s="176" t="str">
        <f>IF(ISBLANK(INDEX('Policy Characteristics'!A:A,MATCH($C1713,'Policy Characteristics'!$C:$C,0))),"",INDEX('Policy Characteristics'!A:A,MATCH($C1713,'Policy Characteristics'!$C:$C,0)))</f>
        <v>Cross-Sector</v>
      </c>
      <c r="B1713" s="184" t="str">
        <f>IF(ISBLANK(INDEX('Policy Characteristics'!B:B,MATCH($C1713,'Policy Characteristics'!$C:$C,0))),"",INDEX('Policy Characteristics'!B:B,MATCH($C1713,'Policy Characteristics'!$C:$C,0)))</f>
        <v>Fuel Taxes or Subsidies</v>
      </c>
      <c r="C1713" s="194" t="str">
        <f t="shared" si="66"/>
        <v>Additional Fuel Tax or Subsidy Rate by Fuel</v>
      </c>
      <c r="D1713" s="6" t="s">
        <v>55</v>
      </c>
      <c r="E1713" s="47" t="s">
        <v>328</v>
      </c>
      <c r="F1713" s="6" t="s">
        <v>96</v>
      </c>
      <c r="G1713" s="47" t="s">
        <v>1462</v>
      </c>
      <c r="H1713" s="44">
        <v>2355</v>
      </c>
      <c r="I1713" s="198" t="s">
        <v>44</v>
      </c>
      <c r="J1713" s="177" t="str">
        <f>IF(ISBLANK(INDEX('Policy Characteristics'!D:D,MATCH($C1713,'Policy Characteristics'!$C:$C,0))),"",INDEX('Policy Characteristics'!D:D,MATCH($C1713,'Policy Characteristics'!$C:$C,0)))</f>
        <v>Fuel Taxes or Subsidies</v>
      </c>
      <c r="K1713" s="176" t="str">
        <f>IF(ISBLANK(INDEX('Policy Characteristics'!E:E,MATCH($C1713,'Policy Characteristics'!$C:$C,0))),"",INDEX('Policy Characteristics'!E:E,MATCH($C1713,'Policy Characteristics'!$C:$C,0)))</f>
        <v>cross fuel tax</v>
      </c>
      <c r="L1713" s="176">
        <f>IF(ISBLANK(INDEX('Policy Characteristics'!F:F,MATCH($C1713,'Policy Characteristics'!$C:$C,0))),"",INDEX('Policy Characteristics'!F:F,MATCH($C1713,'Policy Characteristics'!$C:$C,0)))</f>
        <v>-0.5</v>
      </c>
      <c r="M1713" s="176">
        <f>IF(ISBLANK(INDEX('Policy Characteristics'!G:G,MATCH($C1713,'Policy Characteristics'!$C:$C,0))),"",INDEX('Policy Characteristics'!G:G,MATCH($C1713,'Policy Characteristics'!$C:$C,0)))</f>
        <v>0.5</v>
      </c>
      <c r="N1713" s="176">
        <f>IF(ISBLANK(INDEX('Policy Characteristics'!H:H,MATCH($C1713,'Policy Characteristics'!$C:$C,0))),"",INDEX('Policy Characteristics'!H:H,MATCH($C1713,'Policy Characteristics'!$C:$C,0)))</f>
        <v>0.01</v>
      </c>
      <c r="O1713" s="176" t="str">
        <f>IF(ISBLANK(INDEX('Policy Characteristics'!I:I,MATCH($C1713,'Policy Characteristics'!$C:$C,0))),"",INDEX('Policy Characteristics'!I:I,MATCH($C1713,'Policy Characteristics'!$C:$C,0)))</f>
        <v>% of BAU price</v>
      </c>
      <c r="P1713" s="176" t="str">
        <f>IF(ISBLANK(INDEX('Policy Characteristics'!J:J,MATCH($C1713,'Policy Characteristics'!$C:$C,0))),"",INDEX('Policy Characteristics'!J:J,MATCH($C1713,'Policy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13" s="176" t="str">
        <f>IF(ISBLANK(INDEX('Policy Characteristics'!K:K,MATCH($C1713,'Policy Characteristics'!$C:$C,0))),"",INDEX('Policy Characteristics'!K:K,MATCH($C1713,'Policy Characteristics'!$C:$C,0)))</f>
        <v>fuels.html#fuel-taxes</v>
      </c>
      <c r="R1713" s="176" t="str">
        <f>IF(ISBLANK(INDEX('Policy Characteristics'!L:L,MATCH($C1713,'Policy Characteristics'!$C:$C,0))),"",INDEX('Policy Characteristics'!L:L,MATCH($C1713,'Policy Characteristics'!$C:$C,0)))</f>
        <v>fuel-taxes.html</v>
      </c>
    </row>
    <row r="1714" spans="1:18" x14ac:dyDescent="0.25">
      <c r="A1714" s="176" t="str">
        <f>IF(ISBLANK(INDEX('Policy Characteristics'!A:A,MATCH($C1714,'Policy Characteristics'!$C:$C,0))),"",INDEX('Policy Characteristics'!A:A,MATCH($C1714,'Policy Characteristics'!$C:$C,0)))</f>
        <v>Cross-Sector</v>
      </c>
      <c r="B1714" s="184" t="str">
        <f>IF(ISBLANK(INDEX('Policy Characteristics'!B:B,MATCH($C1714,'Policy Characteristics'!$C:$C,0))),"",INDEX('Policy Characteristics'!B:B,MATCH($C1714,'Policy Characteristics'!$C:$C,0)))</f>
        <v>Fuel Taxes or Subsidies</v>
      </c>
      <c r="C1714" s="194" t="str">
        <f t="shared" si="66"/>
        <v>Additional Fuel Tax or Subsidy Rate by Fuel</v>
      </c>
      <c r="D1714" s="6" t="s">
        <v>56</v>
      </c>
      <c r="E1714" s="47" t="s">
        <v>328</v>
      </c>
      <c r="F1714" s="6" t="s">
        <v>97</v>
      </c>
      <c r="G1714" s="47" t="s">
        <v>1462</v>
      </c>
      <c r="H1714" s="44">
        <v>2356</v>
      </c>
      <c r="I1714" s="198" t="s">
        <v>44</v>
      </c>
      <c r="J1714" s="177" t="str">
        <f>IF(ISBLANK(INDEX('Policy Characteristics'!D:D,MATCH($C1714,'Policy Characteristics'!$C:$C,0))),"",INDEX('Policy Characteristics'!D:D,MATCH($C1714,'Policy Characteristics'!$C:$C,0)))</f>
        <v>Fuel Taxes or Subsidies</v>
      </c>
      <c r="K1714" s="176" t="str">
        <f>IF(ISBLANK(INDEX('Policy Characteristics'!E:E,MATCH($C1714,'Policy Characteristics'!$C:$C,0))),"",INDEX('Policy Characteristics'!E:E,MATCH($C1714,'Policy Characteristics'!$C:$C,0)))</f>
        <v>cross fuel tax</v>
      </c>
      <c r="L1714" s="176">
        <f>IF(ISBLANK(INDEX('Policy Characteristics'!F:F,MATCH($C1714,'Policy Characteristics'!$C:$C,0))),"",INDEX('Policy Characteristics'!F:F,MATCH($C1714,'Policy Characteristics'!$C:$C,0)))</f>
        <v>-0.5</v>
      </c>
      <c r="M1714" s="176">
        <f>IF(ISBLANK(INDEX('Policy Characteristics'!G:G,MATCH($C1714,'Policy Characteristics'!$C:$C,0))),"",INDEX('Policy Characteristics'!G:G,MATCH($C1714,'Policy Characteristics'!$C:$C,0)))</f>
        <v>0.5</v>
      </c>
      <c r="N1714" s="176">
        <f>IF(ISBLANK(INDEX('Policy Characteristics'!H:H,MATCH($C1714,'Policy Characteristics'!$C:$C,0))),"",INDEX('Policy Characteristics'!H:H,MATCH($C1714,'Policy Characteristics'!$C:$C,0)))</f>
        <v>0.01</v>
      </c>
      <c r="O1714" s="176" t="str">
        <f>IF(ISBLANK(INDEX('Policy Characteristics'!I:I,MATCH($C1714,'Policy Characteristics'!$C:$C,0))),"",INDEX('Policy Characteristics'!I:I,MATCH($C1714,'Policy Characteristics'!$C:$C,0)))</f>
        <v>% of BAU price</v>
      </c>
      <c r="P1714" s="176" t="str">
        <f>IF(ISBLANK(INDEX('Policy Characteristics'!J:J,MATCH($C1714,'Policy Characteristics'!$C:$C,0))),"",INDEX('Policy Characteristics'!J:J,MATCH($C1714,'Policy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14" s="176" t="str">
        <f>IF(ISBLANK(INDEX('Policy Characteristics'!K:K,MATCH($C1714,'Policy Characteristics'!$C:$C,0))),"",INDEX('Policy Characteristics'!K:K,MATCH($C1714,'Policy Characteristics'!$C:$C,0)))</f>
        <v>fuels.html#fuel-taxes</v>
      </c>
      <c r="R1714" s="176" t="str">
        <f>IF(ISBLANK(INDEX('Policy Characteristics'!L:L,MATCH($C1714,'Policy Characteristics'!$C:$C,0))),"",INDEX('Policy Characteristics'!L:L,MATCH($C1714,'Policy Characteristics'!$C:$C,0)))</f>
        <v>fuel-taxes.html</v>
      </c>
    </row>
    <row r="1715" spans="1:18" x14ac:dyDescent="0.25">
      <c r="A1715" s="176" t="str">
        <f>IF(ISBLANK(INDEX('Policy Characteristics'!A:A,MATCH($C1715,'Policy Characteristics'!$C:$C,0))),"",INDEX('Policy Characteristics'!A:A,MATCH($C1715,'Policy Characteristics'!$C:$C,0)))</f>
        <v>Cross-Sector</v>
      </c>
      <c r="B1715" s="184" t="str">
        <f>IF(ISBLANK(INDEX('Policy Characteristics'!B:B,MATCH($C1715,'Policy Characteristics'!$C:$C,0))),"",INDEX('Policy Characteristics'!B:B,MATCH($C1715,'Policy Characteristics'!$C:$C,0)))</f>
        <v>Fuel Taxes or Subsidies</v>
      </c>
      <c r="C1715" s="194" t="str">
        <f t="shared" si="66"/>
        <v>Additional Fuel Tax or Subsidy Rate by Fuel</v>
      </c>
      <c r="D1715" s="6" t="s">
        <v>1352</v>
      </c>
      <c r="E1715" s="47" t="s">
        <v>328</v>
      </c>
      <c r="F1715" s="6" t="s">
        <v>1353</v>
      </c>
      <c r="G1715" s="47" t="s">
        <v>1462</v>
      </c>
      <c r="H1715" s="44">
        <v>2357</v>
      </c>
      <c r="I1715" s="198" t="s">
        <v>44</v>
      </c>
      <c r="J1715" s="177" t="str">
        <f>IF(ISBLANK(INDEX('Policy Characteristics'!D:D,MATCH($C1715,'Policy Characteristics'!$C:$C,0))),"",INDEX('Policy Characteristics'!D:D,MATCH($C1715,'Policy Characteristics'!$C:$C,0)))</f>
        <v>Fuel Taxes or Subsidies</v>
      </c>
      <c r="K1715" s="176" t="str">
        <f>IF(ISBLANK(INDEX('Policy Characteristics'!E:E,MATCH($C1715,'Policy Characteristics'!$C:$C,0))),"",INDEX('Policy Characteristics'!E:E,MATCH($C1715,'Policy Characteristics'!$C:$C,0)))</f>
        <v>cross fuel tax</v>
      </c>
      <c r="L1715" s="176">
        <f>IF(ISBLANK(INDEX('Policy Characteristics'!F:F,MATCH($C1715,'Policy Characteristics'!$C:$C,0))),"",INDEX('Policy Characteristics'!F:F,MATCH($C1715,'Policy Characteristics'!$C:$C,0)))</f>
        <v>-0.5</v>
      </c>
      <c r="M1715" s="176">
        <f>IF(ISBLANK(INDEX('Policy Characteristics'!G:G,MATCH($C1715,'Policy Characteristics'!$C:$C,0))),"",INDEX('Policy Characteristics'!G:G,MATCH($C1715,'Policy Characteristics'!$C:$C,0)))</f>
        <v>0.5</v>
      </c>
      <c r="N1715" s="176">
        <f>IF(ISBLANK(INDEX('Policy Characteristics'!H:H,MATCH($C1715,'Policy Characteristics'!$C:$C,0))),"",INDEX('Policy Characteristics'!H:H,MATCH($C1715,'Policy Characteristics'!$C:$C,0)))</f>
        <v>0.01</v>
      </c>
      <c r="O1715" s="176" t="str">
        <f>IF(ISBLANK(INDEX('Policy Characteristics'!I:I,MATCH($C1715,'Policy Characteristics'!$C:$C,0))),"",INDEX('Policy Characteristics'!I:I,MATCH($C1715,'Policy Characteristics'!$C:$C,0)))</f>
        <v>% of BAU price</v>
      </c>
      <c r="P1715" s="176" t="str">
        <f>IF(ISBLANK(INDEX('Policy Characteristics'!J:J,MATCH($C1715,'Policy Characteristics'!$C:$C,0))),"",INDEX('Policy Characteristics'!J:J,MATCH($C1715,'Policy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15" s="176" t="str">
        <f>IF(ISBLANK(INDEX('Policy Characteristics'!K:K,MATCH($C1715,'Policy Characteristics'!$C:$C,0))),"",INDEX('Policy Characteristics'!K:K,MATCH($C1715,'Policy Characteristics'!$C:$C,0)))</f>
        <v>fuels.html#fuel-taxes</v>
      </c>
      <c r="R1715" s="176" t="str">
        <f>IF(ISBLANK(INDEX('Policy Characteristics'!L:L,MATCH($C1715,'Policy Characteristics'!$C:$C,0))),"",INDEX('Policy Characteristics'!L:L,MATCH($C1715,'Policy Characteristics'!$C:$C,0)))</f>
        <v>fuel-taxes.html</v>
      </c>
    </row>
    <row r="1716" spans="1:18" x14ac:dyDescent="0.25">
      <c r="A1716" s="176" t="str">
        <f>IF(ISBLANK(INDEX('Policy Characteristics'!A:A,MATCH($C1716,'Policy Characteristics'!$C:$C,0))),"",INDEX('Policy Characteristics'!A:A,MATCH($C1716,'Policy Characteristics'!$C:$C,0)))</f>
        <v>Cross-Sector</v>
      </c>
      <c r="B1716" s="184" t="str">
        <f>IF(ISBLANK(INDEX('Policy Characteristics'!B:B,MATCH($C1716,'Policy Characteristics'!$C:$C,0))),"",INDEX('Policy Characteristics'!B:B,MATCH($C1716,'Policy Characteristics'!$C:$C,0)))</f>
        <v>Fuel Taxes or Subsidies</v>
      </c>
      <c r="C1716" s="194" t="str">
        <f t="shared" si="66"/>
        <v>Additional Fuel Tax or Subsidy Rate by Fuel</v>
      </c>
      <c r="D1716" s="6" t="s">
        <v>74</v>
      </c>
      <c r="E1716" s="47" t="s">
        <v>328</v>
      </c>
      <c r="F1716" s="6" t="s">
        <v>98</v>
      </c>
      <c r="G1716" s="47" t="s">
        <v>1462</v>
      </c>
      <c r="H1716" s="44">
        <v>2358</v>
      </c>
      <c r="I1716" s="198" t="s">
        <v>44</v>
      </c>
      <c r="J1716" s="177" t="str">
        <f>IF(ISBLANK(INDEX('Policy Characteristics'!D:D,MATCH($C1716,'Policy Characteristics'!$C:$C,0))),"",INDEX('Policy Characteristics'!D:D,MATCH($C1716,'Policy Characteristics'!$C:$C,0)))</f>
        <v>Fuel Taxes or Subsidies</v>
      </c>
      <c r="K1716" s="176" t="str">
        <f>IF(ISBLANK(INDEX('Policy Characteristics'!E:E,MATCH($C1716,'Policy Characteristics'!$C:$C,0))),"",INDEX('Policy Characteristics'!E:E,MATCH($C1716,'Policy Characteristics'!$C:$C,0)))</f>
        <v>cross fuel tax</v>
      </c>
      <c r="L1716" s="176">
        <f>IF(ISBLANK(INDEX('Policy Characteristics'!F:F,MATCH($C1716,'Policy Characteristics'!$C:$C,0))),"",INDEX('Policy Characteristics'!F:F,MATCH($C1716,'Policy Characteristics'!$C:$C,0)))</f>
        <v>-0.5</v>
      </c>
      <c r="M1716" s="176">
        <f>IF(ISBLANK(INDEX('Policy Characteristics'!G:G,MATCH($C1716,'Policy Characteristics'!$C:$C,0))),"",INDEX('Policy Characteristics'!G:G,MATCH($C1716,'Policy Characteristics'!$C:$C,0)))</f>
        <v>0.5</v>
      </c>
      <c r="N1716" s="176">
        <f>IF(ISBLANK(INDEX('Policy Characteristics'!H:H,MATCH($C1716,'Policy Characteristics'!$C:$C,0))),"",INDEX('Policy Characteristics'!H:H,MATCH($C1716,'Policy Characteristics'!$C:$C,0)))</f>
        <v>0.01</v>
      </c>
      <c r="O1716" s="176" t="str">
        <f>IF(ISBLANK(INDEX('Policy Characteristics'!I:I,MATCH($C1716,'Policy Characteristics'!$C:$C,0))),"",INDEX('Policy Characteristics'!I:I,MATCH($C1716,'Policy Characteristics'!$C:$C,0)))</f>
        <v>% of BAU price</v>
      </c>
      <c r="P1716" s="176" t="str">
        <f>IF(ISBLANK(INDEX('Policy Characteristics'!J:J,MATCH($C1716,'Policy Characteristics'!$C:$C,0))),"",INDEX('Policy Characteristics'!J:J,MATCH($C1716,'Policy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16" s="176" t="str">
        <f>IF(ISBLANK(INDEX('Policy Characteristics'!K:K,MATCH($C1716,'Policy Characteristics'!$C:$C,0))),"",INDEX('Policy Characteristics'!K:K,MATCH($C1716,'Policy Characteristics'!$C:$C,0)))</f>
        <v>fuels.html#fuel-taxes</v>
      </c>
      <c r="R1716" s="176" t="str">
        <f>IF(ISBLANK(INDEX('Policy Characteristics'!L:L,MATCH($C1716,'Policy Characteristics'!$C:$C,0))),"",INDEX('Policy Characteristics'!L:L,MATCH($C1716,'Policy Characteristics'!$C:$C,0)))</f>
        <v>fuel-taxes.html</v>
      </c>
    </row>
    <row r="1717" spans="1:18" x14ac:dyDescent="0.25">
      <c r="A1717" s="176" t="str">
        <f>IF(ISBLANK(INDEX('Policy Characteristics'!A:A,MATCH($C1717,'Policy Characteristics'!$C:$C,0))),"",INDEX('Policy Characteristics'!A:A,MATCH($C1717,'Policy Characteristics'!$C:$C,0)))</f>
        <v>Cross-Sector</v>
      </c>
      <c r="B1717" s="184" t="str">
        <f>IF(ISBLANK(INDEX('Policy Characteristics'!B:B,MATCH($C1717,'Policy Characteristics'!$C:$C,0))),"",INDEX('Policy Characteristics'!B:B,MATCH($C1717,'Policy Characteristics'!$C:$C,0)))</f>
        <v>Fuel Taxes or Subsidies</v>
      </c>
      <c r="C1717" s="194" t="str">
        <f t="shared" si="66"/>
        <v>Additional Fuel Tax or Subsidy Rate by Fuel</v>
      </c>
      <c r="D1717" s="6" t="s">
        <v>434</v>
      </c>
      <c r="E1717" s="47" t="s">
        <v>328</v>
      </c>
      <c r="F1717" s="6" t="s">
        <v>435</v>
      </c>
      <c r="G1717" s="47" t="s">
        <v>1462</v>
      </c>
      <c r="H1717" s="44">
        <v>2359</v>
      </c>
      <c r="I1717" s="198" t="s">
        <v>44</v>
      </c>
      <c r="J1717" s="177" t="str">
        <f>IF(ISBLANK(INDEX('Policy Characteristics'!D:D,MATCH($C1717,'Policy Characteristics'!$C:$C,0))),"",INDEX('Policy Characteristics'!D:D,MATCH($C1717,'Policy Characteristics'!$C:$C,0)))</f>
        <v>Fuel Taxes or Subsidies</v>
      </c>
      <c r="K1717" s="176" t="str">
        <f>IF(ISBLANK(INDEX('Policy Characteristics'!E:E,MATCH($C1717,'Policy Characteristics'!$C:$C,0))),"",INDEX('Policy Characteristics'!E:E,MATCH($C1717,'Policy Characteristics'!$C:$C,0)))</f>
        <v>cross fuel tax</v>
      </c>
      <c r="L1717" s="176">
        <f>IF(ISBLANK(INDEX('Policy Characteristics'!F:F,MATCH($C1717,'Policy Characteristics'!$C:$C,0))),"",INDEX('Policy Characteristics'!F:F,MATCH($C1717,'Policy Characteristics'!$C:$C,0)))</f>
        <v>-0.5</v>
      </c>
      <c r="M1717" s="176">
        <f>IF(ISBLANK(INDEX('Policy Characteristics'!G:G,MATCH($C1717,'Policy Characteristics'!$C:$C,0))),"",INDEX('Policy Characteristics'!G:G,MATCH($C1717,'Policy Characteristics'!$C:$C,0)))</f>
        <v>0.5</v>
      </c>
      <c r="N1717" s="176">
        <f>IF(ISBLANK(INDEX('Policy Characteristics'!H:H,MATCH($C1717,'Policy Characteristics'!$C:$C,0))),"",INDEX('Policy Characteristics'!H:H,MATCH($C1717,'Policy Characteristics'!$C:$C,0)))</f>
        <v>0.01</v>
      </c>
      <c r="O1717" s="176" t="str">
        <f>IF(ISBLANK(INDEX('Policy Characteristics'!I:I,MATCH($C1717,'Policy Characteristics'!$C:$C,0))),"",INDEX('Policy Characteristics'!I:I,MATCH($C1717,'Policy Characteristics'!$C:$C,0)))</f>
        <v>% of BAU price</v>
      </c>
      <c r="P1717" s="176" t="str">
        <f>IF(ISBLANK(INDEX('Policy Characteristics'!J:J,MATCH($C1717,'Policy Characteristics'!$C:$C,0))),"",INDEX('Policy Characteristics'!J:J,MATCH($C1717,'Policy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17" s="176" t="str">
        <f>IF(ISBLANK(INDEX('Policy Characteristics'!K:K,MATCH($C1717,'Policy Characteristics'!$C:$C,0))),"",INDEX('Policy Characteristics'!K:K,MATCH($C1717,'Policy Characteristics'!$C:$C,0)))</f>
        <v>fuels.html#fuel-taxes</v>
      </c>
      <c r="R1717" s="176" t="str">
        <f>IF(ISBLANK(INDEX('Policy Characteristics'!L:L,MATCH($C1717,'Policy Characteristics'!$C:$C,0))),"",INDEX('Policy Characteristics'!L:L,MATCH($C1717,'Policy Characteristics'!$C:$C,0)))</f>
        <v>fuel-taxes.html</v>
      </c>
    </row>
    <row r="1718" spans="1:18" x14ac:dyDescent="0.25">
      <c r="A1718" s="176" t="str">
        <f>IF(ISBLANK(INDEX('Policy Characteristics'!A:A,MATCH($C1718,'Policy Characteristics'!$C:$C,0))),"",INDEX('Policy Characteristics'!A:A,MATCH($C1718,'Policy Characteristics'!$C:$C,0)))</f>
        <v>Cross-Sector</v>
      </c>
      <c r="B1718" s="184" t="str">
        <f>IF(ISBLANK(INDEX('Policy Characteristics'!B:B,MATCH($C1718,'Policy Characteristics'!$C:$C,0))),"",INDEX('Policy Characteristics'!B:B,MATCH($C1718,'Policy Characteristics'!$C:$C,0)))</f>
        <v>Fuel Taxes or Subsidies</v>
      </c>
      <c r="C1718" s="194" t="str">
        <f t="shared" si="66"/>
        <v>Additional Fuel Tax or Subsidy Rate by Fuel</v>
      </c>
      <c r="D1718" s="6" t="s">
        <v>1344</v>
      </c>
      <c r="E1718" s="47" t="s">
        <v>328</v>
      </c>
      <c r="F1718" s="6" t="s">
        <v>1348</v>
      </c>
      <c r="G1718" s="47" t="s">
        <v>1462</v>
      </c>
      <c r="H1718" s="44">
        <v>2360</v>
      </c>
      <c r="I1718" s="198" t="s">
        <v>44</v>
      </c>
      <c r="J1718" s="177" t="str">
        <f>IF(ISBLANK(INDEX('Policy Characteristics'!D:D,MATCH($C1718,'Policy Characteristics'!$C:$C,0))),"",INDEX('Policy Characteristics'!D:D,MATCH($C1718,'Policy Characteristics'!$C:$C,0)))</f>
        <v>Fuel Taxes or Subsidies</v>
      </c>
      <c r="K1718" s="176" t="str">
        <f>IF(ISBLANK(INDEX('Policy Characteristics'!E:E,MATCH($C1718,'Policy Characteristics'!$C:$C,0))),"",INDEX('Policy Characteristics'!E:E,MATCH($C1718,'Policy Characteristics'!$C:$C,0)))</f>
        <v>cross fuel tax</v>
      </c>
      <c r="L1718" s="176">
        <f>IF(ISBLANK(INDEX('Policy Characteristics'!F:F,MATCH($C1718,'Policy Characteristics'!$C:$C,0))),"",INDEX('Policy Characteristics'!F:F,MATCH($C1718,'Policy Characteristics'!$C:$C,0)))</f>
        <v>-0.5</v>
      </c>
      <c r="M1718" s="176">
        <f>IF(ISBLANK(INDEX('Policy Characteristics'!G:G,MATCH($C1718,'Policy Characteristics'!$C:$C,0))),"",INDEX('Policy Characteristics'!G:G,MATCH($C1718,'Policy Characteristics'!$C:$C,0)))</f>
        <v>0.5</v>
      </c>
      <c r="N1718" s="176">
        <f>IF(ISBLANK(INDEX('Policy Characteristics'!H:H,MATCH($C1718,'Policy Characteristics'!$C:$C,0))),"",INDEX('Policy Characteristics'!H:H,MATCH($C1718,'Policy Characteristics'!$C:$C,0)))</f>
        <v>0.01</v>
      </c>
      <c r="O1718" s="176" t="str">
        <f>IF(ISBLANK(INDEX('Policy Characteristics'!I:I,MATCH($C1718,'Policy Characteristics'!$C:$C,0))),"",INDEX('Policy Characteristics'!I:I,MATCH($C1718,'Policy Characteristics'!$C:$C,0)))</f>
        <v>% of BAU price</v>
      </c>
      <c r="P1718" s="176" t="str">
        <f>IF(ISBLANK(INDEX('Policy Characteristics'!J:J,MATCH($C1718,'Policy Characteristics'!$C:$C,0))),"",INDEX('Policy Characteristics'!J:J,MATCH($C1718,'Policy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18" s="176" t="str">
        <f>IF(ISBLANK(INDEX('Policy Characteristics'!K:K,MATCH($C1718,'Policy Characteristics'!$C:$C,0))),"",INDEX('Policy Characteristics'!K:K,MATCH($C1718,'Policy Characteristics'!$C:$C,0)))</f>
        <v>fuels.html#fuel-taxes</v>
      </c>
      <c r="R1718" s="176" t="str">
        <f>IF(ISBLANK(INDEX('Policy Characteristics'!L:L,MATCH($C1718,'Policy Characteristics'!$C:$C,0))),"",INDEX('Policy Characteristics'!L:L,MATCH($C1718,'Policy Characteristics'!$C:$C,0)))</f>
        <v>fuel-taxes.html</v>
      </c>
    </row>
    <row r="1719" spans="1:18" x14ac:dyDescent="0.25">
      <c r="A1719" s="176" t="str">
        <f>IF(ISBLANK(INDEX('Policy Characteristics'!A:A,MATCH($C1719,'Policy Characteristics'!$C:$C,0))),"",INDEX('Policy Characteristics'!A:A,MATCH($C1719,'Policy Characteristics'!$C:$C,0)))</f>
        <v>Cross-Sector</v>
      </c>
      <c r="B1719" s="184" t="str">
        <f>IF(ISBLANK(INDEX('Policy Characteristics'!B:B,MATCH($C1719,'Policy Characteristics'!$C:$C,0))),"",INDEX('Policy Characteristics'!B:B,MATCH($C1719,'Policy Characteristics'!$C:$C,0)))</f>
        <v>Fuel Taxes or Subsidies</v>
      </c>
      <c r="C1719" s="194" t="str">
        <f t="shared" si="66"/>
        <v>Additional Fuel Tax or Subsidy Rate by Fuel</v>
      </c>
      <c r="D1719" s="6" t="s">
        <v>1354</v>
      </c>
      <c r="E1719" s="47" t="s">
        <v>328</v>
      </c>
      <c r="F1719" s="6" t="s">
        <v>1355</v>
      </c>
      <c r="G1719" s="47" t="s">
        <v>1462</v>
      </c>
      <c r="H1719" s="44">
        <v>2361</v>
      </c>
      <c r="I1719" s="198" t="s">
        <v>44</v>
      </c>
      <c r="J1719" s="177" t="str">
        <f>IF(ISBLANK(INDEX('Policy Characteristics'!D:D,MATCH($C1719,'Policy Characteristics'!$C:$C,0))),"",INDEX('Policy Characteristics'!D:D,MATCH($C1719,'Policy Characteristics'!$C:$C,0)))</f>
        <v>Fuel Taxes or Subsidies</v>
      </c>
      <c r="K1719" s="176" t="str">
        <f>IF(ISBLANK(INDEX('Policy Characteristics'!E:E,MATCH($C1719,'Policy Characteristics'!$C:$C,0))),"",INDEX('Policy Characteristics'!E:E,MATCH($C1719,'Policy Characteristics'!$C:$C,0)))</f>
        <v>cross fuel tax</v>
      </c>
      <c r="L1719" s="176">
        <f>IF(ISBLANK(INDEX('Policy Characteristics'!F:F,MATCH($C1719,'Policy Characteristics'!$C:$C,0))),"",INDEX('Policy Characteristics'!F:F,MATCH($C1719,'Policy Characteristics'!$C:$C,0)))</f>
        <v>-0.5</v>
      </c>
      <c r="M1719" s="176">
        <f>IF(ISBLANK(INDEX('Policy Characteristics'!G:G,MATCH($C1719,'Policy Characteristics'!$C:$C,0))),"",INDEX('Policy Characteristics'!G:G,MATCH($C1719,'Policy Characteristics'!$C:$C,0)))</f>
        <v>0.5</v>
      </c>
      <c r="N1719" s="176">
        <f>IF(ISBLANK(INDEX('Policy Characteristics'!H:H,MATCH($C1719,'Policy Characteristics'!$C:$C,0))),"",INDEX('Policy Characteristics'!H:H,MATCH($C1719,'Policy Characteristics'!$C:$C,0)))</f>
        <v>0.01</v>
      </c>
      <c r="O1719" s="176" t="str">
        <f>IF(ISBLANK(INDEX('Policy Characteristics'!I:I,MATCH($C1719,'Policy Characteristics'!$C:$C,0))),"",INDEX('Policy Characteristics'!I:I,MATCH($C1719,'Policy Characteristics'!$C:$C,0)))</f>
        <v>% of BAU price</v>
      </c>
      <c r="P1719" s="176" t="str">
        <f>IF(ISBLANK(INDEX('Policy Characteristics'!J:J,MATCH($C1719,'Policy Characteristics'!$C:$C,0))),"",INDEX('Policy Characteristics'!J:J,MATCH($C1719,'Policy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19" s="176" t="str">
        <f>IF(ISBLANK(INDEX('Policy Characteristics'!K:K,MATCH($C1719,'Policy Characteristics'!$C:$C,0))),"",INDEX('Policy Characteristics'!K:K,MATCH($C1719,'Policy Characteristics'!$C:$C,0)))</f>
        <v>fuels.html#fuel-taxes</v>
      </c>
      <c r="R1719" s="176" t="str">
        <f>IF(ISBLANK(INDEX('Policy Characteristics'!L:L,MATCH($C1719,'Policy Characteristics'!$C:$C,0))),"",INDEX('Policy Characteristics'!L:L,MATCH($C1719,'Policy Characteristics'!$C:$C,0)))</f>
        <v>fuel-taxes.html</v>
      </c>
    </row>
    <row r="1720" spans="1:18" x14ac:dyDescent="0.25">
      <c r="A1720" s="176" t="str">
        <f>IF(ISBLANK(INDEX('Policy Characteristics'!A:A,MATCH($C1720,'Policy Characteristics'!$C:$C,0))),"",INDEX('Policy Characteristics'!A:A,MATCH($C1720,'Policy Characteristics'!$C:$C,0)))</f>
        <v>Cross-Sector</v>
      </c>
      <c r="B1720" s="184" t="str">
        <f>IF(ISBLANK(INDEX('Policy Characteristics'!B:B,MATCH($C1720,'Policy Characteristics'!$C:$C,0))),"",INDEX('Policy Characteristics'!B:B,MATCH($C1720,'Policy Characteristics'!$C:$C,0)))</f>
        <v>Fuel Taxes or Subsidies</v>
      </c>
      <c r="C1720" s="194" t="str">
        <f t="shared" si="66"/>
        <v>Additional Fuel Tax or Subsidy Rate by Fuel</v>
      </c>
      <c r="D1720" s="6" t="s">
        <v>1345</v>
      </c>
      <c r="E1720" s="47" t="s">
        <v>328</v>
      </c>
      <c r="F1720" s="6" t="s">
        <v>1349</v>
      </c>
      <c r="G1720" s="47" t="s">
        <v>1462</v>
      </c>
      <c r="H1720" s="44">
        <v>2362</v>
      </c>
      <c r="I1720" s="198" t="s">
        <v>44</v>
      </c>
      <c r="J1720" s="177" t="str">
        <f>IF(ISBLANK(INDEX('Policy Characteristics'!D:D,MATCH($C1720,'Policy Characteristics'!$C:$C,0))),"",INDEX('Policy Characteristics'!D:D,MATCH($C1720,'Policy Characteristics'!$C:$C,0)))</f>
        <v>Fuel Taxes or Subsidies</v>
      </c>
      <c r="K1720" s="176" t="str">
        <f>IF(ISBLANK(INDEX('Policy Characteristics'!E:E,MATCH($C1720,'Policy Characteristics'!$C:$C,0))),"",INDEX('Policy Characteristics'!E:E,MATCH($C1720,'Policy Characteristics'!$C:$C,0)))</f>
        <v>cross fuel tax</v>
      </c>
      <c r="L1720" s="176">
        <f>IF(ISBLANK(INDEX('Policy Characteristics'!F:F,MATCH($C1720,'Policy Characteristics'!$C:$C,0))),"",INDEX('Policy Characteristics'!F:F,MATCH($C1720,'Policy Characteristics'!$C:$C,0)))</f>
        <v>-0.5</v>
      </c>
      <c r="M1720" s="176">
        <f>IF(ISBLANK(INDEX('Policy Characteristics'!G:G,MATCH($C1720,'Policy Characteristics'!$C:$C,0))),"",INDEX('Policy Characteristics'!G:G,MATCH($C1720,'Policy Characteristics'!$C:$C,0)))</f>
        <v>0.5</v>
      </c>
      <c r="N1720" s="176">
        <f>IF(ISBLANK(INDEX('Policy Characteristics'!H:H,MATCH($C1720,'Policy Characteristics'!$C:$C,0))),"",INDEX('Policy Characteristics'!H:H,MATCH($C1720,'Policy Characteristics'!$C:$C,0)))</f>
        <v>0.01</v>
      </c>
      <c r="O1720" s="176" t="str">
        <f>IF(ISBLANK(INDEX('Policy Characteristics'!I:I,MATCH($C1720,'Policy Characteristics'!$C:$C,0))),"",INDEX('Policy Characteristics'!I:I,MATCH($C1720,'Policy Characteristics'!$C:$C,0)))</f>
        <v>% of BAU price</v>
      </c>
      <c r="P1720" s="176" t="str">
        <f>IF(ISBLANK(INDEX('Policy Characteristics'!J:J,MATCH($C1720,'Policy Characteristics'!$C:$C,0))),"",INDEX('Policy Characteristics'!J:J,MATCH($C1720,'Policy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20" s="176" t="str">
        <f>IF(ISBLANK(INDEX('Policy Characteristics'!K:K,MATCH($C1720,'Policy Characteristics'!$C:$C,0))),"",INDEX('Policy Characteristics'!K:K,MATCH($C1720,'Policy Characteristics'!$C:$C,0)))</f>
        <v>fuels.html#fuel-taxes</v>
      </c>
      <c r="R1720" s="176" t="str">
        <f>IF(ISBLANK(INDEX('Policy Characteristics'!L:L,MATCH($C1720,'Policy Characteristics'!$C:$C,0))),"",INDEX('Policy Characteristics'!L:L,MATCH($C1720,'Policy Characteristics'!$C:$C,0)))</f>
        <v>fuel-taxes.html</v>
      </c>
    </row>
    <row r="1721" spans="1:18" x14ac:dyDescent="0.25">
      <c r="A1721" s="176" t="str">
        <f>IF(ISBLANK(INDEX('Policy Characteristics'!A:A,MATCH($C1721,'Policy Characteristics'!$C:$C,0))),"",INDEX('Policy Characteristics'!A:A,MATCH($C1721,'Policy Characteristics'!$C:$C,0)))</f>
        <v>Cross-Sector</v>
      </c>
      <c r="B1721" s="184" t="str">
        <f>IF(ISBLANK(INDEX('Policy Characteristics'!B:B,MATCH($C1721,'Policy Characteristics'!$C:$C,0))),"",INDEX('Policy Characteristics'!B:B,MATCH($C1721,'Policy Characteristics'!$C:$C,0)))</f>
        <v>Fuel Taxes or Subsidies</v>
      </c>
      <c r="C1721" s="194" t="str">
        <f t="shared" ref="C1721:C1784" si="67">C$1655</f>
        <v>Additional Fuel Tax or Subsidy Rate by Fuel</v>
      </c>
      <c r="D1721" s="6" t="s">
        <v>1346</v>
      </c>
      <c r="E1721" s="47" t="s">
        <v>328</v>
      </c>
      <c r="F1721" s="6" t="s">
        <v>1350</v>
      </c>
      <c r="G1721" s="47" t="s">
        <v>1462</v>
      </c>
      <c r="H1721" s="44">
        <v>2363</v>
      </c>
      <c r="I1721" s="198" t="s">
        <v>44</v>
      </c>
      <c r="J1721" s="177" t="str">
        <f>IF(ISBLANK(INDEX('Policy Characteristics'!D:D,MATCH($C1721,'Policy Characteristics'!$C:$C,0))),"",INDEX('Policy Characteristics'!D:D,MATCH($C1721,'Policy Characteristics'!$C:$C,0)))</f>
        <v>Fuel Taxes or Subsidies</v>
      </c>
      <c r="K1721" s="176" t="str">
        <f>IF(ISBLANK(INDEX('Policy Characteristics'!E:E,MATCH($C1721,'Policy Characteristics'!$C:$C,0))),"",INDEX('Policy Characteristics'!E:E,MATCH($C1721,'Policy Characteristics'!$C:$C,0)))</f>
        <v>cross fuel tax</v>
      </c>
      <c r="L1721" s="176">
        <f>IF(ISBLANK(INDEX('Policy Characteristics'!F:F,MATCH($C1721,'Policy Characteristics'!$C:$C,0))),"",INDEX('Policy Characteristics'!F:F,MATCH($C1721,'Policy Characteristics'!$C:$C,0)))</f>
        <v>-0.5</v>
      </c>
      <c r="M1721" s="176">
        <f>IF(ISBLANK(INDEX('Policy Characteristics'!G:G,MATCH($C1721,'Policy Characteristics'!$C:$C,0))),"",INDEX('Policy Characteristics'!G:G,MATCH($C1721,'Policy Characteristics'!$C:$C,0)))</f>
        <v>0.5</v>
      </c>
      <c r="N1721" s="176">
        <f>IF(ISBLANK(INDEX('Policy Characteristics'!H:H,MATCH($C1721,'Policy Characteristics'!$C:$C,0))),"",INDEX('Policy Characteristics'!H:H,MATCH($C1721,'Policy Characteristics'!$C:$C,0)))</f>
        <v>0.01</v>
      </c>
      <c r="O1721" s="176" t="str">
        <f>IF(ISBLANK(INDEX('Policy Characteristics'!I:I,MATCH($C1721,'Policy Characteristics'!$C:$C,0))),"",INDEX('Policy Characteristics'!I:I,MATCH($C1721,'Policy Characteristics'!$C:$C,0)))</f>
        <v>% of BAU price</v>
      </c>
      <c r="P1721" s="176" t="str">
        <f>IF(ISBLANK(INDEX('Policy Characteristics'!J:J,MATCH($C1721,'Policy Characteristics'!$C:$C,0))),"",INDEX('Policy Characteristics'!J:J,MATCH($C1721,'Policy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21" s="176" t="str">
        <f>IF(ISBLANK(INDEX('Policy Characteristics'!K:K,MATCH($C1721,'Policy Characteristics'!$C:$C,0))),"",INDEX('Policy Characteristics'!K:K,MATCH($C1721,'Policy Characteristics'!$C:$C,0)))</f>
        <v>fuels.html#fuel-taxes</v>
      </c>
      <c r="R1721" s="176" t="str">
        <f>IF(ISBLANK(INDEX('Policy Characteristics'!L:L,MATCH($C1721,'Policy Characteristics'!$C:$C,0))),"",INDEX('Policy Characteristics'!L:L,MATCH($C1721,'Policy Characteristics'!$C:$C,0)))</f>
        <v>fuel-taxes.html</v>
      </c>
    </row>
    <row r="1722" spans="1:18" x14ac:dyDescent="0.25">
      <c r="A1722" s="176" t="str">
        <f>IF(ISBLANK(INDEX('Policy Characteristics'!A:A,MATCH($C1722,'Policy Characteristics'!$C:$C,0))),"",INDEX('Policy Characteristics'!A:A,MATCH($C1722,'Policy Characteristics'!$C:$C,0)))</f>
        <v>Cross-Sector</v>
      </c>
      <c r="B1722" s="184" t="str">
        <f>IF(ISBLANK(INDEX('Policy Characteristics'!B:B,MATCH($C1722,'Policy Characteristics'!$C:$C,0))),"",INDEX('Policy Characteristics'!B:B,MATCH($C1722,'Policy Characteristics'!$C:$C,0)))</f>
        <v>Fuel Taxes or Subsidies</v>
      </c>
      <c r="C1722" s="194" t="str">
        <f t="shared" si="67"/>
        <v>Additional Fuel Tax or Subsidy Rate by Fuel</v>
      </c>
      <c r="D1722" s="6" t="s">
        <v>1347</v>
      </c>
      <c r="E1722" s="47" t="s">
        <v>328</v>
      </c>
      <c r="F1722" s="6" t="s">
        <v>1351</v>
      </c>
      <c r="G1722" s="47" t="s">
        <v>1462</v>
      </c>
      <c r="H1722" s="44">
        <v>2364</v>
      </c>
      <c r="I1722" s="198" t="s">
        <v>44</v>
      </c>
      <c r="J1722" s="177" t="str">
        <f>IF(ISBLANK(INDEX('Policy Characteristics'!D:D,MATCH($C1722,'Policy Characteristics'!$C:$C,0))),"",INDEX('Policy Characteristics'!D:D,MATCH($C1722,'Policy Characteristics'!$C:$C,0)))</f>
        <v>Fuel Taxes or Subsidies</v>
      </c>
      <c r="K1722" s="176" t="str">
        <f>IF(ISBLANK(INDEX('Policy Characteristics'!E:E,MATCH($C1722,'Policy Characteristics'!$C:$C,0))),"",INDEX('Policy Characteristics'!E:E,MATCH($C1722,'Policy Characteristics'!$C:$C,0)))</f>
        <v>cross fuel tax</v>
      </c>
      <c r="L1722" s="176">
        <f>IF(ISBLANK(INDEX('Policy Characteristics'!F:F,MATCH($C1722,'Policy Characteristics'!$C:$C,0))),"",INDEX('Policy Characteristics'!F:F,MATCH($C1722,'Policy Characteristics'!$C:$C,0)))</f>
        <v>-0.5</v>
      </c>
      <c r="M1722" s="176">
        <f>IF(ISBLANK(INDEX('Policy Characteristics'!G:G,MATCH($C1722,'Policy Characteristics'!$C:$C,0))),"",INDEX('Policy Characteristics'!G:G,MATCH($C1722,'Policy Characteristics'!$C:$C,0)))</f>
        <v>0.5</v>
      </c>
      <c r="N1722" s="176">
        <f>IF(ISBLANK(INDEX('Policy Characteristics'!H:H,MATCH($C1722,'Policy Characteristics'!$C:$C,0))),"",INDEX('Policy Characteristics'!H:H,MATCH($C1722,'Policy Characteristics'!$C:$C,0)))</f>
        <v>0.01</v>
      </c>
      <c r="O1722" s="176" t="str">
        <f>IF(ISBLANK(INDEX('Policy Characteristics'!I:I,MATCH($C1722,'Policy Characteristics'!$C:$C,0))),"",INDEX('Policy Characteristics'!I:I,MATCH($C1722,'Policy Characteristics'!$C:$C,0)))</f>
        <v>% of BAU price</v>
      </c>
      <c r="P1722" s="176" t="str">
        <f>IF(ISBLANK(INDEX('Policy Characteristics'!J:J,MATCH($C1722,'Policy Characteristics'!$C:$C,0))),"",INDEX('Policy Characteristics'!J:J,MATCH($C1722,'Policy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22" s="176" t="str">
        <f>IF(ISBLANK(INDEX('Policy Characteristics'!K:K,MATCH($C1722,'Policy Characteristics'!$C:$C,0))),"",INDEX('Policy Characteristics'!K:K,MATCH($C1722,'Policy Characteristics'!$C:$C,0)))</f>
        <v>fuels.html#fuel-taxes</v>
      </c>
      <c r="R1722" s="176" t="str">
        <f>IF(ISBLANK(INDEX('Policy Characteristics'!L:L,MATCH($C1722,'Policy Characteristics'!$C:$C,0))),"",INDEX('Policy Characteristics'!L:L,MATCH($C1722,'Policy Characteristics'!$C:$C,0)))</f>
        <v>fuel-taxes.html</v>
      </c>
    </row>
    <row r="1723" spans="1:18" x14ac:dyDescent="0.25">
      <c r="A1723" s="176" t="str">
        <f>IF(ISBLANK(INDEX('Policy Characteristics'!A:A,MATCH($C1723,'Policy Characteristics'!$C:$C,0))),"",INDEX('Policy Characteristics'!A:A,MATCH($C1723,'Policy Characteristics'!$C:$C,0)))</f>
        <v>Cross-Sector</v>
      </c>
      <c r="B1723" s="184" t="str">
        <f>IF(ISBLANK(INDEX('Policy Characteristics'!B:B,MATCH($C1723,'Policy Characteristics'!$C:$C,0))),"",INDEX('Policy Characteristics'!B:B,MATCH($C1723,'Policy Characteristics'!$C:$C,0)))</f>
        <v>Fuel Taxes or Subsidies</v>
      </c>
      <c r="C1723" s="194" t="str">
        <f t="shared" si="67"/>
        <v>Additional Fuel Tax or Subsidy Rate by Fuel</v>
      </c>
      <c r="D1723" s="47" t="s">
        <v>52</v>
      </c>
      <c r="E1723" s="47" t="s">
        <v>326</v>
      </c>
      <c r="F1723" s="47" t="s">
        <v>92</v>
      </c>
      <c r="G1723" s="47" t="s">
        <v>9</v>
      </c>
      <c r="H1723" s="44">
        <v>2365</v>
      </c>
      <c r="I1723" s="197" t="s">
        <v>43</v>
      </c>
      <c r="J1723" s="177" t="str">
        <f>IF(ISBLANK(INDEX('Policy Characteristics'!D:D,MATCH($C1723,'Policy Characteristics'!$C:$C,0))),"",INDEX('Policy Characteristics'!D:D,MATCH($C1723,'Policy Characteristics'!$C:$C,0)))</f>
        <v>Fuel Taxes or Subsidies</v>
      </c>
      <c r="K1723" s="176" t="str">
        <f>IF(ISBLANK(INDEX('Policy Characteristics'!E:E,MATCH($C1723,'Policy Characteristics'!$C:$C,0))),"",INDEX('Policy Characteristics'!E:E,MATCH($C1723,'Policy Characteristics'!$C:$C,0)))</f>
        <v>cross fuel tax</v>
      </c>
      <c r="L1723" s="176">
        <f>IF(ISBLANK(INDEX('Policy Characteristics'!F:F,MATCH($C1723,'Policy Characteristics'!$C:$C,0))),"",INDEX('Policy Characteristics'!F:F,MATCH($C1723,'Policy Characteristics'!$C:$C,0)))</f>
        <v>-0.5</v>
      </c>
      <c r="M1723" s="176">
        <f>IF(ISBLANK(INDEX('Policy Characteristics'!G:G,MATCH($C1723,'Policy Characteristics'!$C:$C,0))),"",INDEX('Policy Characteristics'!G:G,MATCH($C1723,'Policy Characteristics'!$C:$C,0)))</f>
        <v>0.5</v>
      </c>
      <c r="N1723" s="176">
        <f>IF(ISBLANK(INDEX('Policy Characteristics'!H:H,MATCH($C1723,'Policy Characteristics'!$C:$C,0))),"",INDEX('Policy Characteristics'!H:H,MATCH($C1723,'Policy Characteristics'!$C:$C,0)))</f>
        <v>0.01</v>
      </c>
      <c r="O1723" s="176" t="str">
        <f>IF(ISBLANK(INDEX('Policy Characteristics'!I:I,MATCH($C1723,'Policy Characteristics'!$C:$C,0))),"",INDEX('Policy Characteristics'!I:I,MATCH($C1723,'Policy Characteristics'!$C:$C,0)))</f>
        <v>% of BAU price</v>
      </c>
      <c r="P1723" s="176" t="str">
        <f>IF(ISBLANK(INDEX('Policy Characteristics'!J:J,MATCH($C1723,'Policy Characteristics'!$C:$C,0))),"",INDEX('Policy Characteristics'!J:J,MATCH($C1723,'Policy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23" s="176" t="str">
        <f>IF(ISBLANK(INDEX('Policy Characteristics'!K:K,MATCH($C1723,'Policy Characteristics'!$C:$C,0))),"",INDEX('Policy Characteristics'!K:K,MATCH($C1723,'Policy Characteristics'!$C:$C,0)))</f>
        <v>fuels.html#fuel-taxes</v>
      </c>
      <c r="R1723" s="176" t="str">
        <f>IF(ISBLANK(INDEX('Policy Characteristics'!L:L,MATCH($C1723,'Policy Characteristics'!$C:$C,0))),"",INDEX('Policy Characteristics'!L:L,MATCH($C1723,'Policy Characteristics'!$C:$C,0)))</f>
        <v>fuel-taxes.html</v>
      </c>
    </row>
    <row r="1724" spans="1:18" x14ac:dyDescent="0.25">
      <c r="A1724" s="176" t="str">
        <f>IF(ISBLANK(INDEX('Policy Characteristics'!A:A,MATCH($C1724,'Policy Characteristics'!$C:$C,0))),"",INDEX('Policy Characteristics'!A:A,MATCH($C1724,'Policy Characteristics'!$C:$C,0)))</f>
        <v>Cross-Sector</v>
      </c>
      <c r="B1724" s="184" t="str">
        <f>IF(ISBLANK(INDEX('Policy Characteristics'!B:B,MATCH($C1724,'Policy Characteristics'!$C:$C,0))),"",INDEX('Policy Characteristics'!B:B,MATCH($C1724,'Policy Characteristics'!$C:$C,0)))</f>
        <v>Fuel Taxes or Subsidies</v>
      </c>
      <c r="C1724" s="194" t="str">
        <f t="shared" si="67"/>
        <v>Additional Fuel Tax or Subsidy Rate by Fuel</v>
      </c>
      <c r="D1724" s="6" t="s">
        <v>441</v>
      </c>
      <c r="E1724" s="47" t="s">
        <v>326</v>
      </c>
      <c r="F1724" s="6" t="s">
        <v>438</v>
      </c>
      <c r="G1724" s="47" t="s">
        <v>9</v>
      </c>
      <c r="H1724" s="44">
        <v>2366</v>
      </c>
      <c r="I1724" s="198" t="s">
        <v>43</v>
      </c>
      <c r="J1724" s="177" t="str">
        <f>IF(ISBLANK(INDEX('Policy Characteristics'!D:D,MATCH($C1724,'Policy Characteristics'!$C:$C,0))),"",INDEX('Policy Characteristics'!D:D,MATCH($C1724,'Policy Characteristics'!$C:$C,0)))</f>
        <v>Fuel Taxes or Subsidies</v>
      </c>
      <c r="K1724" s="176" t="str">
        <f>IF(ISBLANK(INDEX('Policy Characteristics'!E:E,MATCH($C1724,'Policy Characteristics'!$C:$C,0))),"",INDEX('Policy Characteristics'!E:E,MATCH($C1724,'Policy Characteristics'!$C:$C,0)))</f>
        <v>cross fuel tax</v>
      </c>
      <c r="L1724" s="176">
        <f>IF(ISBLANK(INDEX('Policy Characteristics'!F:F,MATCH($C1724,'Policy Characteristics'!$C:$C,0))),"",INDEX('Policy Characteristics'!F:F,MATCH($C1724,'Policy Characteristics'!$C:$C,0)))</f>
        <v>-0.5</v>
      </c>
      <c r="M1724" s="176">
        <f>IF(ISBLANK(INDEX('Policy Characteristics'!G:G,MATCH($C1724,'Policy Characteristics'!$C:$C,0))),"",INDEX('Policy Characteristics'!G:G,MATCH($C1724,'Policy Characteristics'!$C:$C,0)))</f>
        <v>0.5</v>
      </c>
      <c r="N1724" s="176">
        <f>IF(ISBLANK(INDEX('Policy Characteristics'!H:H,MATCH($C1724,'Policy Characteristics'!$C:$C,0))),"",INDEX('Policy Characteristics'!H:H,MATCH($C1724,'Policy Characteristics'!$C:$C,0)))</f>
        <v>0.01</v>
      </c>
      <c r="O1724" s="176" t="str">
        <f>IF(ISBLANK(INDEX('Policy Characteristics'!I:I,MATCH($C1724,'Policy Characteristics'!$C:$C,0))),"",INDEX('Policy Characteristics'!I:I,MATCH($C1724,'Policy Characteristics'!$C:$C,0)))</f>
        <v>% of BAU price</v>
      </c>
      <c r="P1724" s="176" t="str">
        <f>IF(ISBLANK(INDEX('Policy Characteristics'!J:J,MATCH($C1724,'Policy Characteristics'!$C:$C,0))),"",INDEX('Policy Characteristics'!J:J,MATCH($C1724,'Policy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24" s="176" t="str">
        <f>IF(ISBLANK(INDEX('Policy Characteristics'!K:K,MATCH($C1724,'Policy Characteristics'!$C:$C,0))),"",INDEX('Policy Characteristics'!K:K,MATCH($C1724,'Policy Characteristics'!$C:$C,0)))</f>
        <v>fuels.html#fuel-taxes</v>
      </c>
      <c r="R1724" s="176" t="str">
        <f>IF(ISBLANK(INDEX('Policy Characteristics'!L:L,MATCH($C1724,'Policy Characteristics'!$C:$C,0))),"",INDEX('Policy Characteristics'!L:L,MATCH($C1724,'Policy Characteristics'!$C:$C,0)))</f>
        <v>fuel-taxes.html</v>
      </c>
    </row>
    <row r="1725" spans="1:18" x14ac:dyDescent="0.25">
      <c r="A1725" s="176" t="str">
        <f>IF(ISBLANK(INDEX('Policy Characteristics'!A:A,MATCH($C1725,'Policy Characteristics'!$C:$C,0))),"",INDEX('Policy Characteristics'!A:A,MATCH($C1725,'Policy Characteristics'!$C:$C,0)))</f>
        <v>Cross-Sector</v>
      </c>
      <c r="B1725" s="184" t="str">
        <f>IF(ISBLANK(INDEX('Policy Characteristics'!B:B,MATCH($C1725,'Policy Characteristics'!$C:$C,0))),"",INDEX('Policy Characteristics'!B:B,MATCH($C1725,'Policy Characteristics'!$C:$C,0)))</f>
        <v>Fuel Taxes or Subsidies</v>
      </c>
      <c r="C1725" s="194" t="str">
        <f t="shared" si="67"/>
        <v>Additional Fuel Tax or Subsidy Rate by Fuel</v>
      </c>
      <c r="D1725" s="6" t="s">
        <v>46</v>
      </c>
      <c r="E1725" s="47" t="s">
        <v>326</v>
      </c>
      <c r="F1725" s="6" t="s">
        <v>86</v>
      </c>
      <c r="G1725" s="47" t="s">
        <v>9</v>
      </c>
      <c r="H1725" s="44">
        <v>2367</v>
      </c>
      <c r="I1725" s="198" t="s">
        <v>43</v>
      </c>
      <c r="J1725" s="177" t="str">
        <f>IF(ISBLANK(INDEX('Policy Characteristics'!D:D,MATCH($C1725,'Policy Characteristics'!$C:$C,0))),"",INDEX('Policy Characteristics'!D:D,MATCH($C1725,'Policy Characteristics'!$C:$C,0)))</f>
        <v>Fuel Taxes or Subsidies</v>
      </c>
      <c r="K1725" s="176" t="str">
        <f>IF(ISBLANK(INDEX('Policy Characteristics'!E:E,MATCH($C1725,'Policy Characteristics'!$C:$C,0))),"",INDEX('Policy Characteristics'!E:E,MATCH($C1725,'Policy Characteristics'!$C:$C,0)))</f>
        <v>cross fuel tax</v>
      </c>
      <c r="L1725" s="176">
        <f>IF(ISBLANK(INDEX('Policy Characteristics'!F:F,MATCH($C1725,'Policy Characteristics'!$C:$C,0))),"",INDEX('Policy Characteristics'!F:F,MATCH($C1725,'Policy Characteristics'!$C:$C,0)))</f>
        <v>-0.5</v>
      </c>
      <c r="M1725" s="176">
        <f>IF(ISBLANK(INDEX('Policy Characteristics'!G:G,MATCH($C1725,'Policy Characteristics'!$C:$C,0))),"",INDEX('Policy Characteristics'!G:G,MATCH($C1725,'Policy Characteristics'!$C:$C,0)))</f>
        <v>0.5</v>
      </c>
      <c r="N1725" s="176">
        <f>IF(ISBLANK(INDEX('Policy Characteristics'!H:H,MATCH($C1725,'Policy Characteristics'!$C:$C,0))),"",INDEX('Policy Characteristics'!H:H,MATCH($C1725,'Policy Characteristics'!$C:$C,0)))</f>
        <v>0.01</v>
      </c>
      <c r="O1725" s="176" t="str">
        <f>IF(ISBLANK(INDEX('Policy Characteristics'!I:I,MATCH($C1725,'Policy Characteristics'!$C:$C,0))),"",INDEX('Policy Characteristics'!I:I,MATCH($C1725,'Policy Characteristics'!$C:$C,0)))</f>
        <v>% of BAU price</v>
      </c>
      <c r="P1725" s="176" t="str">
        <f>IF(ISBLANK(INDEX('Policy Characteristics'!J:J,MATCH($C1725,'Policy Characteristics'!$C:$C,0))),"",INDEX('Policy Characteristics'!J:J,MATCH($C1725,'Policy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25" s="176" t="str">
        <f>IF(ISBLANK(INDEX('Policy Characteristics'!K:K,MATCH($C1725,'Policy Characteristics'!$C:$C,0))),"",INDEX('Policy Characteristics'!K:K,MATCH($C1725,'Policy Characteristics'!$C:$C,0)))</f>
        <v>fuels.html#fuel-taxes</v>
      </c>
      <c r="R1725" s="176" t="str">
        <f>IF(ISBLANK(INDEX('Policy Characteristics'!L:L,MATCH($C1725,'Policy Characteristics'!$C:$C,0))),"",INDEX('Policy Characteristics'!L:L,MATCH($C1725,'Policy Characteristics'!$C:$C,0)))</f>
        <v>fuel-taxes.html</v>
      </c>
    </row>
    <row r="1726" spans="1:18" x14ac:dyDescent="0.25">
      <c r="A1726" s="176" t="str">
        <f>IF(ISBLANK(INDEX('Policy Characteristics'!A:A,MATCH($C1726,'Policy Characteristics'!$C:$C,0))),"",INDEX('Policy Characteristics'!A:A,MATCH($C1726,'Policy Characteristics'!$C:$C,0)))</f>
        <v>Cross-Sector</v>
      </c>
      <c r="B1726" s="184" t="str">
        <f>IF(ISBLANK(INDEX('Policy Characteristics'!B:B,MATCH($C1726,'Policy Characteristics'!$C:$C,0))),"",INDEX('Policy Characteristics'!B:B,MATCH($C1726,'Policy Characteristics'!$C:$C,0)))</f>
        <v>Fuel Taxes or Subsidies</v>
      </c>
      <c r="C1726" s="194" t="str">
        <f t="shared" si="67"/>
        <v>Additional Fuel Tax or Subsidy Rate by Fuel</v>
      </c>
      <c r="D1726" s="6" t="s">
        <v>47</v>
      </c>
      <c r="E1726" s="47" t="s">
        <v>326</v>
      </c>
      <c r="F1726" s="6" t="s">
        <v>87</v>
      </c>
      <c r="G1726" s="47" t="s">
        <v>9</v>
      </c>
      <c r="H1726" s="44">
        <v>2368</v>
      </c>
      <c r="I1726" s="198" t="s">
        <v>44</v>
      </c>
      <c r="J1726" s="177" t="str">
        <f>IF(ISBLANK(INDEX('Policy Characteristics'!D:D,MATCH($C1726,'Policy Characteristics'!$C:$C,0))),"",INDEX('Policy Characteristics'!D:D,MATCH($C1726,'Policy Characteristics'!$C:$C,0)))</f>
        <v>Fuel Taxes or Subsidies</v>
      </c>
      <c r="K1726" s="176" t="str">
        <f>IF(ISBLANK(INDEX('Policy Characteristics'!E:E,MATCH($C1726,'Policy Characteristics'!$C:$C,0))),"",INDEX('Policy Characteristics'!E:E,MATCH($C1726,'Policy Characteristics'!$C:$C,0)))</f>
        <v>cross fuel tax</v>
      </c>
      <c r="L1726" s="176">
        <f>IF(ISBLANK(INDEX('Policy Characteristics'!F:F,MATCH($C1726,'Policy Characteristics'!$C:$C,0))),"",INDEX('Policy Characteristics'!F:F,MATCH($C1726,'Policy Characteristics'!$C:$C,0)))</f>
        <v>-0.5</v>
      </c>
      <c r="M1726" s="176">
        <f>IF(ISBLANK(INDEX('Policy Characteristics'!G:G,MATCH($C1726,'Policy Characteristics'!$C:$C,0))),"",INDEX('Policy Characteristics'!G:G,MATCH($C1726,'Policy Characteristics'!$C:$C,0)))</f>
        <v>0.5</v>
      </c>
      <c r="N1726" s="176">
        <f>IF(ISBLANK(INDEX('Policy Characteristics'!H:H,MATCH($C1726,'Policy Characteristics'!$C:$C,0))),"",INDEX('Policy Characteristics'!H:H,MATCH($C1726,'Policy Characteristics'!$C:$C,0)))</f>
        <v>0.01</v>
      </c>
      <c r="O1726" s="176" t="str">
        <f>IF(ISBLANK(INDEX('Policy Characteristics'!I:I,MATCH($C1726,'Policy Characteristics'!$C:$C,0))),"",INDEX('Policy Characteristics'!I:I,MATCH($C1726,'Policy Characteristics'!$C:$C,0)))</f>
        <v>% of BAU price</v>
      </c>
      <c r="P1726" s="176" t="str">
        <f>IF(ISBLANK(INDEX('Policy Characteristics'!J:J,MATCH($C1726,'Policy Characteristics'!$C:$C,0))),"",INDEX('Policy Characteristics'!J:J,MATCH($C1726,'Policy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26" s="176" t="str">
        <f>IF(ISBLANK(INDEX('Policy Characteristics'!K:K,MATCH($C1726,'Policy Characteristics'!$C:$C,0))),"",INDEX('Policy Characteristics'!K:K,MATCH($C1726,'Policy Characteristics'!$C:$C,0)))</f>
        <v>fuels.html#fuel-taxes</v>
      </c>
      <c r="R1726" s="176" t="str">
        <f>IF(ISBLANK(INDEX('Policy Characteristics'!L:L,MATCH($C1726,'Policy Characteristics'!$C:$C,0))),"",INDEX('Policy Characteristics'!L:L,MATCH($C1726,'Policy Characteristics'!$C:$C,0)))</f>
        <v>fuel-taxes.html</v>
      </c>
    </row>
    <row r="1727" spans="1:18" x14ac:dyDescent="0.25">
      <c r="A1727" s="176" t="str">
        <f>IF(ISBLANK(INDEX('Policy Characteristics'!A:A,MATCH($C1727,'Policy Characteristics'!$C:$C,0))),"",INDEX('Policy Characteristics'!A:A,MATCH($C1727,'Policy Characteristics'!$C:$C,0)))</f>
        <v>Cross-Sector</v>
      </c>
      <c r="B1727" s="184" t="str">
        <f>IF(ISBLANK(INDEX('Policy Characteristics'!B:B,MATCH($C1727,'Policy Characteristics'!$C:$C,0))),"",INDEX('Policy Characteristics'!B:B,MATCH($C1727,'Policy Characteristics'!$C:$C,0)))</f>
        <v>Fuel Taxes or Subsidies</v>
      </c>
      <c r="C1727" s="194" t="str">
        <f t="shared" si="67"/>
        <v>Additional Fuel Tax or Subsidy Rate by Fuel</v>
      </c>
      <c r="D1727" s="6" t="s">
        <v>51</v>
      </c>
      <c r="E1727" s="47" t="s">
        <v>326</v>
      </c>
      <c r="F1727" s="6" t="s">
        <v>91</v>
      </c>
      <c r="G1727" s="47" t="s">
        <v>9</v>
      </c>
      <c r="H1727" s="44">
        <v>2369</v>
      </c>
      <c r="I1727" s="198" t="s">
        <v>44</v>
      </c>
      <c r="J1727" s="177" t="str">
        <f>IF(ISBLANK(INDEX('Policy Characteristics'!D:D,MATCH($C1727,'Policy Characteristics'!$C:$C,0))),"",INDEX('Policy Characteristics'!D:D,MATCH($C1727,'Policy Characteristics'!$C:$C,0)))</f>
        <v>Fuel Taxes or Subsidies</v>
      </c>
      <c r="K1727" s="176" t="str">
        <f>IF(ISBLANK(INDEX('Policy Characteristics'!E:E,MATCH($C1727,'Policy Characteristics'!$C:$C,0))),"",INDEX('Policy Characteristics'!E:E,MATCH($C1727,'Policy Characteristics'!$C:$C,0)))</f>
        <v>cross fuel tax</v>
      </c>
      <c r="L1727" s="176">
        <f>IF(ISBLANK(INDEX('Policy Characteristics'!F:F,MATCH($C1727,'Policy Characteristics'!$C:$C,0))),"",INDEX('Policy Characteristics'!F:F,MATCH($C1727,'Policy Characteristics'!$C:$C,0)))</f>
        <v>-0.5</v>
      </c>
      <c r="M1727" s="176">
        <f>IF(ISBLANK(INDEX('Policy Characteristics'!G:G,MATCH($C1727,'Policy Characteristics'!$C:$C,0))),"",INDEX('Policy Characteristics'!G:G,MATCH($C1727,'Policy Characteristics'!$C:$C,0)))</f>
        <v>0.5</v>
      </c>
      <c r="N1727" s="176">
        <f>IF(ISBLANK(INDEX('Policy Characteristics'!H:H,MATCH($C1727,'Policy Characteristics'!$C:$C,0))),"",INDEX('Policy Characteristics'!H:H,MATCH($C1727,'Policy Characteristics'!$C:$C,0)))</f>
        <v>0.01</v>
      </c>
      <c r="O1727" s="176" t="str">
        <f>IF(ISBLANK(INDEX('Policy Characteristics'!I:I,MATCH($C1727,'Policy Characteristics'!$C:$C,0))),"",INDEX('Policy Characteristics'!I:I,MATCH($C1727,'Policy Characteristics'!$C:$C,0)))</f>
        <v>% of BAU price</v>
      </c>
      <c r="P1727" s="176" t="str">
        <f>IF(ISBLANK(INDEX('Policy Characteristics'!J:J,MATCH($C1727,'Policy Characteristics'!$C:$C,0))),"",INDEX('Policy Characteristics'!J:J,MATCH($C1727,'Policy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27" s="176" t="str">
        <f>IF(ISBLANK(INDEX('Policy Characteristics'!K:K,MATCH($C1727,'Policy Characteristics'!$C:$C,0))),"",INDEX('Policy Characteristics'!K:K,MATCH($C1727,'Policy Characteristics'!$C:$C,0)))</f>
        <v>fuels.html#fuel-taxes</v>
      </c>
      <c r="R1727" s="176" t="str">
        <f>IF(ISBLANK(INDEX('Policy Characteristics'!L:L,MATCH($C1727,'Policy Characteristics'!$C:$C,0))),"",INDEX('Policy Characteristics'!L:L,MATCH($C1727,'Policy Characteristics'!$C:$C,0)))</f>
        <v>fuel-taxes.html</v>
      </c>
    </row>
    <row r="1728" spans="1:18" x14ac:dyDescent="0.25">
      <c r="A1728" s="176" t="str">
        <f>IF(ISBLANK(INDEX('Policy Characteristics'!A:A,MATCH($C1728,'Policy Characteristics'!$C:$C,0))),"",INDEX('Policy Characteristics'!A:A,MATCH($C1728,'Policy Characteristics'!$C:$C,0)))</f>
        <v>Cross-Sector</v>
      </c>
      <c r="B1728" s="184" t="str">
        <f>IF(ISBLANK(INDEX('Policy Characteristics'!B:B,MATCH($C1728,'Policy Characteristics'!$C:$C,0))),"",INDEX('Policy Characteristics'!B:B,MATCH($C1728,'Policy Characteristics'!$C:$C,0)))</f>
        <v>Fuel Taxes or Subsidies</v>
      </c>
      <c r="C1728" s="194" t="str">
        <f t="shared" si="67"/>
        <v>Additional Fuel Tax or Subsidy Rate by Fuel</v>
      </c>
      <c r="D1728" s="6" t="s">
        <v>53</v>
      </c>
      <c r="E1728" s="47" t="s">
        <v>326</v>
      </c>
      <c r="F1728" s="6" t="s">
        <v>94</v>
      </c>
      <c r="G1728" s="47" t="s">
        <v>9</v>
      </c>
      <c r="H1728" s="44">
        <v>2370</v>
      </c>
      <c r="I1728" s="198" t="s">
        <v>44</v>
      </c>
      <c r="J1728" s="177" t="str">
        <f>IF(ISBLANK(INDEX('Policy Characteristics'!D:D,MATCH($C1728,'Policy Characteristics'!$C:$C,0))),"",INDEX('Policy Characteristics'!D:D,MATCH($C1728,'Policy Characteristics'!$C:$C,0)))</f>
        <v>Fuel Taxes or Subsidies</v>
      </c>
      <c r="K1728" s="176" t="str">
        <f>IF(ISBLANK(INDEX('Policy Characteristics'!E:E,MATCH($C1728,'Policy Characteristics'!$C:$C,0))),"",INDEX('Policy Characteristics'!E:E,MATCH($C1728,'Policy Characteristics'!$C:$C,0)))</f>
        <v>cross fuel tax</v>
      </c>
      <c r="L1728" s="176">
        <f>IF(ISBLANK(INDEX('Policy Characteristics'!F:F,MATCH($C1728,'Policy Characteristics'!$C:$C,0))),"",INDEX('Policy Characteristics'!F:F,MATCH($C1728,'Policy Characteristics'!$C:$C,0)))</f>
        <v>-0.5</v>
      </c>
      <c r="M1728" s="176">
        <f>IF(ISBLANK(INDEX('Policy Characteristics'!G:G,MATCH($C1728,'Policy Characteristics'!$C:$C,0))),"",INDEX('Policy Characteristics'!G:G,MATCH($C1728,'Policy Characteristics'!$C:$C,0)))</f>
        <v>0.5</v>
      </c>
      <c r="N1728" s="176">
        <f>IF(ISBLANK(INDEX('Policy Characteristics'!H:H,MATCH($C1728,'Policy Characteristics'!$C:$C,0))),"",INDEX('Policy Characteristics'!H:H,MATCH($C1728,'Policy Characteristics'!$C:$C,0)))</f>
        <v>0.01</v>
      </c>
      <c r="O1728" s="176" t="str">
        <f>IF(ISBLANK(INDEX('Policy Characteristics'!I:I,MATCH($C1728,'Policy Characteristics'!$C:$C,0))),"",INDEX('Policy Characteristics'!I:I,MATCH($C1728,'Policy Characteristics'!$C:$C,0)))</f>
        <v>% of BAU price</v>
      </c>
      <c r="P1728" s="176" t="str">
        <f>IF(ISBLANK(INDEX('Policy Characteristics'!J:J,MATCH($C1728,'Policy Characteristics'!$C:$C,0))),"",INDEX('Policy Characteristics'!J:J,MATCH($C1728,'Policy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28" s="176" t="str">
        <f>IF(ISBLANK(INDEX('Policy Characteristics'!K:K,MATCH($C1728,'Policy Characteristics'!$C:$C,0))),"",INDEX('Policy Characteristics'!K:K,MATCH($C1728,'Policy Characteristics'!$C:$C,0)))</f>
        <v>fuels.html#fuel-taxes</v>
      </c>
      <c r="R1728" s="176" t="str">
        <f>IF(ISBLANK(INDEX('Policy Characteristics'!L:L,MATCH($C1728,'Policy Characteristics'!$C:$C,0))),"",INDEX('Policy Characteristics'!L:L,MATCH($C1728,'Policy Characteristics'!$C:$C,0)))</f>
        <v>fuel-taxes.html</v>
      </c>
    </row>
    <row r="1729" spans="1:18" x14ac:dyDescent="0.25">
      <c r="A1729" s="176" t="str">
        <f>IF(ISBLANK(INDEX('Policy Characteristics'!A:A,MATCH($C1729,'Policy Characteristics'!$C:$C,0))),"",INDEX('Policy Characteristics'!A:A,MATCH($C1729,'Policy Characteristics'!$C:$C,0)))</f>
        <v>Cross-Sector</v>
      </c>
      <c r="B1729" s="184" t="str">
        <f>IF(ISBLANK(INDEX('Policy Characteristics'!B:B,MATCH($C1729,'Policy Characteristics'!$C:$C,0))),"",INDEX('Policy Characteristics'!B:B,MATCH($C1729,'Policy Characteristics'!$C:$C,0)))</f>
        <v>Fuel Taxes or Subsidies</v>
      </c>
      <c r="C1729" s="194" t="str">
        <f t="shared" si="67"/>
        <v>Additional Fuel Tax or Subsidy Rate by Fuel</v>
      </c>
      <c r="D1729" s="6" t="s">
        <v>54</v>
      </c>
      <c r="E1729" s="47" t="s">
        <v>326</v>
      </c>
      <c r="F1729" s="6" t="s">
        <v>95</v>
      </c>
      <c r="G1729" s="47" t="s">
        <v>9</v>
      </c>
      <c r="H1729" s="44">
        <v>2371</v>
      </c>
      <c r="I1729" s="198" t="s">
        <v>43</v>
      </c>
      <c r="J1729" s="177" t="str">
        <f>IF(ISBLANK(INDEX('Policy Characteristics'!D:D,MATCH($C1729,'Policy Characteristics'!$C:$C,0))),"",INDEX('Policy Characteristics'!D:D,MATCH($C1729,'Policy Characteristics'!$C:$C,0)))</f>
        <v>Fuel Taxes or Subsidies</v>
      </c>
      <c r="K1729" s="176" t="str">
        <f>IF(ISBLANK(INDEX('Policy Characteristics'!E:E,MATCH($C1729,'Policy Characteristics'!$C:$C,0))),"",INDEX('Policy Characteristics'!E:E,MATCH($C1729,'Policy Characteristics'!$C:$C,0)))</f>
        <v>cross fuel tax</v>
      </c>
      <c r="L1729" s="176">
        <f>IF(ISBLANK(INDEX('Policy Characteristics'!F:F,MATCH($C1729,'Policy Characteristics'!$C:$C,0))),"",INDEX('Policy Characteristics'!F:F,MATCH($C1729,'Policy Characteristics'!$C:$C,0)))</f>
        <v>-0.5</v>
      </c>
      <c r="M1729" s="176">
        <f>IF(ISBLANK(INDEX('Policy Characteristics'!G:G,MATCH($C1729,'Policy Characteristics'!$C:$C,0))),"",INDEX('Policy Characteristics'!G:G,MATCH($C1729,'Policy Characteristics'!$C:$C,0)))</f>
        <v>0.5</v>
      </c>
      <c r="N1729" s="176">
        <f>IF(ISBLANK(INDEX('Policy Characteristics'!H:H,MATCH($C1729,'Policy Characteristics'!$C:$C,0))),"",INDEX('Policy Characteristics'!H:H,MATCH($C1729,'Policy Characteristics'!$C:$C,0)))</f>
        <v>0.01</v>
      </c>
      <c r="O1729" s="176" t="str">
        <f>IF(ISBLANK(INDEX('Policy Characteristics'!I:I,MATCH($C1729,'Policy Characteristics'!$C:$C,0))),"",INDEX('Policy Characteristics'!I:I,MATCH($C1729,'Policy Characteristics'!$C:$C,0)))</f>
        <v>% of BAU price</v>
      </c>
      <c r="P1729" s="176" t="str">
        <f>IF(ISBLANK(INDEX('Policy Characteristics'!J:J,MATCH($C1729,'Policy Characteristics'!$C:$C,0))),"",INDEX('Policy Characteristics'!J:J,MATCH($C1729,'Policy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29" s="176" t="str">
        <f>IF(ISBLANK(INDEX('Policy Characteristics'!K:K,MATCH($C1729,'Policy Characteristics'!$C:$C,0))),"",INDEX('Policy Characteristics'!K:K,MATCH($C1729,'Policy Characteristics'!$C:$C,0)))</f>
        <v>fuels.html#fuel-taxes</v>
      </c>
      <c r="R1729" s="176" t="str">
        <f>IF(ISBLANK(INDEX('Policy Characteristics'!L:L,MATCH($C1729,'Policy Characteristics'!$C:$C,0))),"",INDEX('Policy Characteristics'!L:L,MATCH($C1729,'Policy Characteristics'!$C:$C,0)))</f>
        <v>fuel-taxes.html</v>
      </c>
    </row>
    <row r="1730" spans="1:18" x14ac:dyDescent="0.25">
      <c r="A1730" s="176" t="str">
        <f>IF(ISBLANK(INDEX('Policy Characteristics'!A:A,MATCH($C1730,'Policy Characteristics'!$C:$C,0))),"",INDEX('Policy Characteristics'!A:A,MATCH($C1730,'Policy Characteristics'!$C:$C,0)))</f>
        <v>Cross-Sector</v>
      </c>
      <c r="B1730" s="184" t="str">
        <f>IF(ISBLANK(INDEX('Policy Characteristics'!B:B,MATCH($C1730,'Policy Characteristics'!$C:$C,0))),"",INDEX('Policy Characteristics'!B:B,MATCH($C1730,'Policy Characteristics'!$C:$C,0)))</f>
        <v>Fuel Taxes or Subsidies</v>
      </c>
      <c r="C1730" s="194" t="str">
        <f t="shared" si="67"/>
        <v>Additional Fuel Tax or Subsidy Rate by Fuel</v>
      </c>
      <c r="D1730" s="6" t="s">
        <v>55</v>
      </c>
      <c r="E1730" s="47" t="s">
        <v>326</v>
      </c>
      <c r="F1730" s="6" t="s">
        <v>96</v>
      </c>
      <c r="G1730" s="47" t="s">
        <v>9</v>
      </c>
      <c r="H1730" s="44">
        <v>2372</v>
      </c>
      <c r="I1730" s="198" t="s">
        <v>44</v>
      </c>
      <c r="J1730" s="177" t="str">
        <f>IF(ISBLANK(INDEX('Policy Characteristics'!D:D,MATCH($C1730,'Policy Characteristics'!$C:$C,0))),"",INDEX('Policy Characteristics'!D:D,MATCH($C1730,'Policy Characteristics'!$C:$C,0)))</f>
        <v>Fuel Taxes or Subsidies</v>
      </c>
      <c r="K1730" s="176" t="str">
        <f>IF(ISBLANK(INDEX('Policy Characteristics'!E:E,MATCH($C1730,'Policy Characteristics'!$C:$C,0))),"",INDEX('Policy Characteristics'!E:E,MATCH($C1730,'Policy Characteristics'!$C:$C,0)))</f>
        <v>cross fuel tax</v>
      </c>
      <c r="L1730" s="176">
        <f>IF(ISBLANK(INDEX('Policy Characteristics'!F:F,MATCH($C1730,'Policy Characteristics'!$C:$C,0))),"",INDEX('Policy Characteristics'!F:F,MATCH($C1730,'Policy Characteristics'!$C:$C,0)))</f>
        <v>-0.5</v>
      </c>
      <c r="M1730" s="176">
        <f>IF(ISBLANK(INDEX('Policy Characteristics'!G:G,MATCH($C1730,'Policy Characteristics'!$C:$C,0))),"",INDEX('Policy Characteristics'!G:G,MATCH($C1730,'Policy Characteristics'!$C:$C,0)))</f>
        <v>0.5</v>
      </c>
      <c r="N1730" s="176">
        <f>IF(ISBLANK(INDEX('Policy Characteristics'!H:H,MATCH($C1730,'Policy Characteristics'!$C:$C,0))),"",INDEX('Policy Characteristics'!H:H,MATCH($C1730,'Policy Characteristics'!$C:$C,0)))</f>
        <v>0.01</v>
      </c>
      <c r="O1730" s="176" t="str">
        <f>IF(ISBLANK(INDEX('Policy Characteristics'!I:I,MATCH($C1730,'Policy Characteristics'!$C:$C,0))),"",INDEX('Policy Characteristics'!I:I,MATCH($C1730,'Policy Characteristics'!$C:$C,0)))</f>
        <v>% of BAU price</v>
      </c>
      <c r="P1730" s="176" t="str">
        <f>IF(ISBLANK(INDEX('Policy Characteristics'!J:J,MATCH($C1730,'Policy Characteristics'!$C:$C,0))),"",INDEX('Policy Characteristics'!J:J,MATCH($C1730,'Policy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30" s="176" t="str">
        <f>IF(ISBLANK(INDEX('Policy Characteristics'!K:K,MATCH($C1730,'Policy Characteristics'!$C:$C,0))),"",INDEX('Policy Characteristics'!K:K,MATCH($C1730,'Policy Characteristics'!$C:$C,0)))</f>
        <v>fuels.html#fuel-taxes</v>
      </c>
      <c r="R1730" s="176" t="str">
        <f>IF(ISBLANK(INDEX('Policy Characteristics'!L:L,MATCH($C1730,'Policy Characteristics'!$C:$C,0))),"",INDEX('Policy Characteristics'!L:L,MATCH($C1730,'Policy Characteristics'!$C:$C,0)))</f>
        <v>fuel-taxes.html</v>
      </c>
    </row>
    <row r="1731" spans="1:18" x14ac:dyDescent="0.25">
      <c r="A1731" s="176" t="str">
        <f>IF(ISBLANK(INDEX('Policy Characteristics'!A:A,MATCH($C1731,'Policy Characteristics'!$C:$C,0))),"",INDEX('Policy Characteristics'!A:A,MATCH($C1731,'Policy Characteristics'!$C:$C,0)))</f>
        <v>Cross-Sector</v>
      </c>
      <c r="B1731" s="184" t="str">
        <f>IF(ISBLANK(INDEX('Policy Characteristics'!B:B,MATCH($C1731,'Policy Characteristics'!$C:$C,0))),"",INDEX('Policy Characteristics'!B:B,MATCH($C1731,'Policy Characteristics'!$C:$C,0)))</f>
        <v>Fuel Taxes or Subsidies</v>
      </c>
      <c r="C1731" s="194" t="str">
        <f t="shared" si="67"/>
        <v>Additional Fuel Tax or Subsidy Rate by Fuel</v>
      </c>
      <c r="D1731" s="6" t="s">
        <v>56</v>
      </c>
      <c r="E1731" s="47" t="s">
        <v>326</v>
      </c>
      <c r="F1731" s="6" t="s">
        <v>97</v>
      </c>
      <c r="G1731" s="47" t="s">
        <v>9</v>
      </c>
      <c r="H1731" s="44">
        <v>2373</v>
      </c>
      <c r="I1731" s="198" t="s">
        <v>44</v>
      </c>
      <c r="J1731" s="177" t="str">
        <f>IF(ISBLANK(INDEX('Policy Characteristics'!D:D,MATCH($C1731,'Policy Characteristics'!$C:$C,0))),"",INDEX('Policy Characteristics'!D:D,MATCH($C1731,'Policy Characteristics'!$C:$C,0)))</f>
        <v>Fuel Taxes or Subsidies</v>
      </c>
      <c r="K1731" s="176" t="str">
        <f>IF(ISBLANK(INDEX('Policy Characteristics'!E:E,MATCH($C1731,'Policy Characteristics'!$C:$C,0))),"",INDEX('Policy Characteristics'!E:E,MATCH($C1731,'Policy Characteristics'!$C:$C,0)))</f>
        <v>cross fuel tax</v>
      </c>
      <c r="L1731" s="176">
        <f>IF(ISBLANK(INDEX('Policy Characteristics'!F:F,MATCH($C1731,'Policy Characteristics'!$C:$C,0))),"",INDEX('Policy Characteristics'!F:F,MATCH($C1731,'Policy Characteristics'!$C:$C,0)))</f>
        <v>-0.5</v>
      </c>
      <c r="M1731" s="176">
        <f>IF(ISBLANK(INDEX('Policy Characteristics'!G:G,MATCH($C1731,'Policy Characteristics'!$C:$C,0))),"",INDEX('Policy Characteristics'!G:G,MATCH($C1731,'Policy Characteristics'!$C:$C,0)))</f>
        <v>0.5</v>
      </c>
      <c r="N1731" s="176">
        <f>IF(ISBLANK(INDEX('Policy Characteristics'!H:H,MATCH($C1731,'Policy Characteristics'!$C:$C,0))),"",INDEX('Policy Characteristics'!H:H,MATCH($C1731,'Policy Characteristics'!$C:$C,0)))</f>
        <v>0.01</v>
      </c>
      <c r="O1731" s="176" t="str">
        <f>IF(ISBLANK(INDEX('Policy Characteristics'!I:I,MATCH($C1731,'Policy Characteristics'!$C:$C,0))),"",INDEX('Policy Characteristics'!I:I,MATCH($C1731,'Policy Characteristics'!$C:$C,0)))</f>
        <v>% of BAU price</v>
      </c>
      <c r="P1731" s="176" t="str">
        <f>IF(ISBLANK(INDEX('Policy Characteristics'!J:J,MATCH($C1731,'Policy Characteristics'!$C:$C,0))),"",INDEX('Policy Characteristics'!J:J,MATCH($C1731,'Policy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31" s="176" t="str">
        <f>IF(ISBLANK(INDEX('Policy Characteristics'!K:K,MATCH($C1731,'Policy Characteristics'!$C:$C,0))),"",INDEX('Policy Characteristics'!K:K,MATCH($C1731,'Policy Characteristics'!$C:$C,0)))</f>
        <v>fuels.html#fuel-taxes</v>
      </c>
      <c r="R1731" s="176" t="str">
        <f>IF(ISBLANK(INDEX('Policy Characteristics'!L:L,MATCH($C1731,'Policy Characteristics'!$C:$C,0))),"",INDEX('Policy Characteristics'!L:L,MATCH($C1731,'Policy Characteristics'!$C:$C,0)))</f>
        <v>fuel-taxes.html</v>
      </c>
    </row>
    <row r="1732" spans="1:18" x14ac:dyDescent="0.25">
      <c r="A1732" s="176" t="str">
        <f>IF(ISBLANK(INDEX('Policy Characteristics'!A:A,MATCH($C1732,'Policy Characteristics'!$C:$C,0))),"",INDEX('Policy Characteristics'!A:A,MATCH($C1732,'Policy Characteristics'!$C:$C,0)))</f>
        <v>Cross-Sector</v>
      </c>
      <c r="B1732" s="184" t="str">
        <f>IF(ISBLANK(INDEX('Policy Characteristics'!B:B,MATCH($C1732,'Policy Characteristics'!$C:$C,0))),"",INDEX('Policy Characteristics'!B:B,MATCH($C1732,'Policy Characteristics'!$C:$C,0)))</f>
        <v>Fuel Taxes or Subsidies</v>
      </c>
      <c r="C1732" s="194" t="str">
        <f t="shared" si="67"/>
        <v>Additional Fuel Tax or Subsidy Rate by Fuel</v>
      </c>
      <c r="D1732" s="6" t="s">
        <v>1352</v>
      </c>
      <c r="E1732" s="47" t="s">
        <v>326</v>
      </c>
      <c r="F1732" s="6" t="s">
        <v>1353</v>
      </c>
      <c r="G1732" s="47" t="s">
        <v>9</v>
      </c>
      <c r="H1732" s="44">
        <v>2374</v>
      </c>
      <c r="I1732" s="198" t="s">
        <v>43</v>
      </c>
      <c r="J1732" s="177" t="str">
        <f>IF(ISBLANK(INDEX('Policy Characteristics'!D:D,MATCH($C1732,'Policy Characteristics'!$C:$C,0))),"",INDEX('Policy Characteristics'!D:D,MATCH($C1732,'Policy Characteristics'!$C:$C,0)))</f>
        <v>Fuel Taxes or Subsidies</v>
      </c>
      <c r="K1732" s="176" t="str">
        <f>IF(ISBLANK(INDEX('Policy Characteristics'!E:E,MATCH($C1732,'Policy Characteristics'!$C:$C,0))),"",INDEX('Policy Characteristics'!E:E,MATCH($C1732,'Policy Characteristics'!$C:$C,0)))</f>
        <v>cross fuel tax</v>
      </c>
      <c r="L1732" s="176">
        <f>IF(ISBLANK(INDEX('Policy Characteristics'!F:F,MATCH($C1732,'Policy Characteristics'!$C:$C,0))),"",INDEX('Policy Characteristics'!F:F,MATCH($C1732,'Policy Characteristics'!$C:$C,0)))</f>
        <v>-0.5</v>
      </c>
      <c r="M1732" s="176">
        <f>IF(ISBLANK(INDEX('Policy Characteristics'!G:G,MATCH($C1732,'Policy Characteristics'!$C:$C,0))),"",INDEX('Policy Characteristics'!G:G,MATCH($C1732,'Policy Characteristics'!$C:$C,0)))</f>
        <v>0.5</v>
      </c>
      <c r="N1732" s="176">
        <f>IF(ISBLANK(INDEX('Policy Characteristics'!H:H,MATCH($C1732,'Policy Characteristics'!$C:$C,0))),"",INDEX('Policy Characteristics'!H:H,MATCH($C1732,'Policy Characteristics'!$C:$C,0)))</f>
        <v>0.01</v>
      </c>
      <c r="O1732" s="176" t="str">
        <f>IF(ISBLANK(INDEX('Policy Characteristics'!I:I,MATCH($C1732,'Policy Characteristics'!$C:$C,0))),"",INDEX('Policy Characteristics'!I:I,MATCH($C1732,'Policy Characteristics'!$C:$C,0)))</f>
        <v>% of BAU price</v>
      </c>
      <c r="P1732" s="176" t="str">
        <f>IF(ISBLANK(INDEX('Policy Characteristics'!J:J,MATCH($C1732,'Policy Characteristics'!$C:$C,0))),"",INDEX('Policy Characteristics'!J:J,MATCH($C1732,'Policy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32" s="176" t="str">
        <f>IF(ISBLANK(INDEX('Policy Characteristics'!K:K,MATCH($C1732,'Policy Characteristics'!$C:$C,0))),"",INDEX('Policy Characteristics'!K:K,MATCH($C1732,'Policy Characteristics'!$C:$C,0)))</f>
        <v>fuels.html#fuel-taxes</v>
      </c>
      <c r="R1732" s="176" t="str">
        <f>IF(ISBLANK(INDEX('Policy Characteristics'!L:L,MATCH($C1732,'Policy Characteristics'!$C:$C,0))),"",INDEX('Policy Characteristics'!L:L,MATCH($C1732,'Policy Characteristics'!$C:$C,0)))</f>
        <v>fuel-taxes.html</v>
      </c>
    </row>
    <row r="1733" spans="1:18" x14ac:dyDescent="0.25">
      <c r="A1733" s="176" t="str">
        <f>IF(ISBLANK(INDEX('Policy Characteristics'!A:A,MATCH($C1733,'Policy Characteristics'!$C:$C,0))),"",INDEX('Policy Characteristics'!A:A,MATCH($C1733,'Policy Characteristics'!$C:$C,0)))</f>
        <v>Cross-Sector</v>
      </c>
      <c r="B1733" s="184" t="str">
        <f>IF(ISBLANK(INDEX('Policy Characteristics'!B:B,MATCH($C1733,'Policy Characteristics'!$C:$C,0))),"",INDEX('Policy Characteristics'!B:B,MATCH($C1733,'Policy Characteristics'!$C:$C,0)))</f>
        <v>Fuel Taxes or Subsidies</v>
      </c>
      <c r="C1733" s="194" t="str">
        <f t="shared" si="67"/>
        <v>Additional Fuel Tax or Subsidy Rate by Fuel</v>
      </c>
      <c r="D1733" s="6" t="s">
        <v>74</v>
      </c>
      <c r="E1733" s="47" t="s">
        <v>326</v>
      </c>
      <c r="F1733" s="6" t="s">
        <v>98</v>
      </c>
      <c r="G1733" s="47" t="s">
        <v>9</v>
      </c>
      <c r="H1733" s="44">
        <v>2375</v>
      </c>
      <c r="I1733" s="198" t="s">
        <v>44</v>
      </c>
      <c r="J1733" s="177" t="str">
        <f>IF(ISBLANK(INDEX('Policy Characteristics'!D:D,MATCH($C1733,'Policy Characteristics'!$C:$C,0))),"",INDEX('Policy Characteristics'!D:D,MATCH($C1733,'Policy Characteristics'!$C:$C,0)))</f>
        <v>Fuel Taxes or Subsidies</v>
      </c>
      <c r="K1733" s="176" t="str">
        <f>IF(ISBLANK(INDEX('Policy Characteristics'!E:E,MATCH($C1733,'Policy Characteristics'!$C:$C,0))),"",INDEX('Policy Characteristics'!E:E,MATCH($C1733,'Policy Characteristics'!$C:$C,0)))</f>
        <v>cross fuel tax</v>
      </c>
      <c r="L1733" s="176">
        <f>IF(ISBLANK(INDEX('Policy Characteristics'!F:F,MATCH($C1733,'Policy Characteristics'!$C:$C,0))),"",INDEX('Policy Characteristics'!F:F,MATCH($C1733,'Policy Characteristics'!$C:$C,0)))</f>
        <v>-0.5</v>
      </c>
      <c r="M1733" s="176">
        <f>IF(ISBLANK(INDEX('Policy Characteristics'!G:G,MATCH($C1733,'Policy Characteristics'!$C:$C,0))),"",INDEX('Policy Characteristics'!G:G,MATCH($C1733,'Policy Characteristics'!$C:$C,0)))</f>
        <v>0.5</v>
      </c>
      <c r="N1733" s="176">
        <f>IF(ISBLANK(INDEX('Policy Characteristics'!H:H,MATCH($C1733,'Policy Characteristics'!$C:$C,0))),"",INDEX('Policy Characteristics'!H:H,MATCH($C1733,'Policy Characteristics'!$C:$C,0)))</f>
        <v>0.01</v>
      </c>
      <c r="O1733" s="176" t="str">
        <f>IF(ISBLANK(INDEX('Policy Characteristics'!I:I,MATCH($C1733,'Policy Characteristics'!$C:$C,0))),"",INDEX('Policy Characteristics'!I:I,MATCH($C1733,'Policy Characteristics'!$C:$C,0)))</f>
        <v>% of BAU price</v>
      </c>
      <c r="P1733" s="176" t="str">
        <f>IF(ISBLANK(INDEX('Policy Characteristics'!J:J,MATCH($C1733,'Policy Characteristics'!$C:$C,0))),"",INDEX('Policy Characteristics'!J:J,MATCH($C1733,'Policy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33" s="176" t="str">
        <f>IF(ISBLANK(INDEX('Policy Characteristics'!K:K,MATCH($C1733,'Policy Characteristics'!$C:$C,0))),"",INDEX('Policy Characteristics'!K:K,MATCH($C1733,'Policy Characteristics'!$C:$C,0)))</f>
        <v>fuels.html#fuel-taxes</v>
      </c>
      <c r="R1733" s="176" t="str">
        <f>IF(ISBLANK(INDEX('Policy Characteristics'!L:L,MATCH($C1733,'Policy Characteristics'!$C:$C,0))),"",INDEX('Policy Characteristics'!L:L,MATCH($C1733,'Policy Characteristics'!$C:$C,0)))</f>
        <v>fuel-taxes.html</v>
      </c>
    </row>
    <row r="1734" spans="1:18" x14ac:dyDescent="0.25">
      <c r="A1734" s="176" t="str">
        <f>IF(ISBLANK(INDEX('Policy Characteristics'!A:A,MATCH($C1734,'Policy Characteristics'!$C:$C,0))),"",INDEX('Policy Characteristics'!A:A,MATCH($C1734,'Policy Characteristics'!$C:$C,0)))</f>
        <v>Cross-Sector</v>
      </c>
      <c r="B1734" s="184" t="str">
        <f>IF(ISBLANK(INDEX('Policy Characteristics'!B:B,MATCH($C1734,'Policy Characteristics'!$C:$C,0))),"",INDEX('Policy Characteristics'!B:B,MATCH($C1734,'Policy Characteristics'!$C:$C,0)))</f>
        <v>Fuel Taxes or Subsidies</v>
      </c>
      <c r="C1734" s="194" t="str">
        <f t="shared" si="67"/>
        <v>Additional Fuel Tax or Subsidy Rate by Fuel</v>
      </c>
      <c r="D1734" s="6" t="s">
        <v>434</v>
      </c>
      <c r="E1734" s="47" t="s">
        <v>326</v>
      </c>
      <c r="F1734" s="6" t="s">
        <v>435</v>
      </c>
      <c r="G1734" s="47" t="s">
        <v>9</v>
      </c>
      <c r="H1734" s="44">
        <v>2376</v>
      </c>
      <c r="I1734" s="198" t="s">
        <v>44</v>
      </c>
      <c r="J1734" s="177" t="str">
        <f>IF(ISBLANK(INDEX('Policy Characteristics'!D:D,MATCH($C1734,'Policy Characteristics'!$C:$C,0))),"",INDEX('Policy Characteristics'!D:D,MATCH($C1734,'Policy Characteristics'!$C:$C,0)))</f>
        <v>Fuel Taxes or Subsidies</v>
      </c>
      <c r="K1734" s="176" t="str">
        <f>IF(ISBLANK(INDEX('Policy Characteristics'!E:E,MATCH($C1734,'Policy Characteristics'!$C:$C,0))),"",INDEX('Policy Characteristics'!E:E,MATCH($C1734,'Policy Characteristics'!$C:$C,0)))</f>
        <v>cross fuel tax</v>
      </c>
      <c r="L1734" s="176">
        <f>IF(ISBLANK(INDEX('Policy Characteristics'!F:F,MATCH($C1734,'Policy Characteristics'!$C:$C,0))),"",INDEX('Policy Characteristics'!F:F,MATCH($C1734,'Policy Characteristics'!$C:$C,0)))</f>
        <v>-0.5</v>
      </c>
      <c r="M1734" s="176">
        <f>IF(ISBLANK(INDEX('Policy Characteristics'!G:G,MATCH($C1734,'Policy Characteristics'!$C:$C,0))),"",INDEX('Policy Characteristics'!G:G,MATCH($C1734,'Policy Characteristics'!$C:$C,0)))</f>
        <v>0.5</v>
      </c>
      <c r="N1734" s="176">
        <f>IF(ISBLANK(INDEX('Policy Characteristics'!H:H,MATCH($C1734,'Policy Characteristics'!$C:$C,0))),"",INDEX('Policy Characteristics'!H:H,MATCH($C1734,'Policy Characteristics'!$C:$C,0)))</f>
        <v>0.01</v>
      </c>
      <c r="O1734" s="176" t="str">
        <f>IF(ISBLANK(INDEX('Policy Characteristics'!I:I,MATCH($C1734,'Policy Characteristics'!$C:$C,0))),"",INDEX('Policy Characteristics'!I:I,MATCH($C1734,'Policy Characteristics'!$C:$C,0)))</f>
        <v>% of BAU price</v>
      </c>
      <c r="P1734" s="176" t="str">
        <f>IF(ISBLANK(INDEX('Policy Characteristics'!J:J,MATCH($C1734,'Policy Characteristics'!$C:$C,0))),"",INDEX('Policy Characteristics'!J:J,MATCH($C1734,'Policy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34" s="176" t="str">
        <f>IF(ISBLANK(INDEX('Policy Characteristics'!K:K,MATCH($C1734,'Policy Characteristics'!$C:$C,0))),"",INDEX('Policy Characteristics'!K:K,MATCH($C1734,'Policy Characteristics'!$C:$C,0)))</f>
        <v>fuels.html#fuel-taxes</v>
      </c>
      <c r="R1734" s="176" t="str">
        <f>IF(ISBLANK(INDEX('Policy Characteristics'!L:L,MATCH($C1734,'Policy Characteristics'!$C:$C,0))),"",INDEX('Policy Characteristics'!L:L,MATCH($C1734,'Policy Characteristics'!$C:$C,0)))</f>
        <v>fuel-taxes.html</v>
      </c>
    </row>
    <row r="1735" spans="1:18" x14ac:dyDescent="0.25">
      <c r="A1735" s="176" t="str">
        <f>IF(ISBLANK(INDEX('Policy Characteristics'!A:A,MATCH($C1735,'Policy Characteristics'!$C:$C,0))),"",INDEX('Policy Characteristics'!A:A,MATCH($C1735,'Policy Characteristics'!$C:$C,0)))</f>
        <v>Cross-Sector</v>
      </c>
      <c r="B1735" s="184" t="str">
        <f>IF(ISBLANK(INDEX('Policy Characteristics'!B:B,MATCH($C1735,'Policy Characteristics'!$C:$C,0))),"",INDEX('Policy Characteristics'!B:B,MATCH($C1735,'Policy Characteristics'!$C:$C,0)))</f>
        <v>Fuel Taxes or Subsidies</v>
      </c>
      <c r="C1735" s="194" t="str">
        <f t="shared" si="67"/>
        <v>Additional Fuel Tax or Subsidy Rate by Fuel</v>
      </c>
      <c r="D1735" s="6" t="s">
        <v>1344</v>
      </c>
      <c r="E1735" s="47" t="s">
        <v>326</v>
      </c>
      <c r="F1735" s="6" t="s">
        <v>1348</v>
      </c>
      <c r="G1735" s="47" t="s">
        <v>9</v>
      </c>
      <c r="H1735" s="44">
        <v>2377</v>
      </c>
      <c r="I1735" s="198" t="s">
        <v>44</v>
      </c>
      <c r="J1735" s="177" t="str">
        <f>IF(ISBLANK(INDEX('Policy Characteristics'!D:D,MATCH($C1735,'Policy Characteristics'!$C:$C,0))),"",INDEX('Policy Characteristics'!D:D,MATCH($C1735,'Policy Characteristics'!$C:$C,0)))</f>
        <v>Fuel Taxes or Subsidies</v>
      </c>
      <c r="K1735" s="176" t="str">
        <f>IF(ISBLANK(INDEX('Policy Characteristics'!E:E,MATCH($C1735,'Policy Characteristics'!$C:$C,0))),"",INDEX('Policy Characteristics'!E:E,MATCH($C1735,'Policy Characteristics'!$C:$C,0)))</f>
        <v>cross fuel tax</v>
      </c>
      <c r="L1735" s="176">
        <f>IF(ISBLANK(INDEX('Policy Characteristics'!F:F,MATCH($C1735,'Policy Characteristics'!$C:$C,0))),"",INDEX('Policy Characteristics'!F:F,MATCH($C1735,'Policy Characteristics'!$C:$C,0)))</f>
        <v>-0.5</v>
      </c>
      <c r="M1735" s="176">
        <f>IF(ISBLANK(INDEX('Policy Characteristics'!G:G,MATCH($C1735,'Policy Characteristics'!$C:$C,0))),"",INDEX('Policy Characteristics'!G:G,MATCH($C1735,'Policy Characteristics'!$C:$C,0)))</f>
        <v>0.5</v>
      </c>
      <c r="N1735" s="176">
        <f>IF(ISBLANK(INDEX('Policy Characteristics'!H:H,MATCH($C1735,'Policy Characteristics'!$C:$C,0))),"",INDEX('Policy Characteristics'!H:H,MATCH($C1735,'Policy Characteristics'!$C:$C,0)))</f>
        <v>0.01</v>
      </c>
      <c r="O1735" s="176" t="str">
        <f>IF(ISBLANK(INDEX('Policy Characteristics'!I:I,MATCH($C1735,'Policy Characteristics'!$C:$C,0))),"",INDEX('Policy Characteristics'!I:I,MATCH($C1735,'Policy Characteristics'!$C:$C,0)))</f>
        <v>% of BAU price</v>
      </c>
      <c r="P1735" s="176" t="str">
        <f>IF(ISBLANK(INDEX('Policy Characteristics'!J:J,MATCH($C1735,'Policy Characteristics'!$C:$C,0))),"",INDEX('Policy Characteristics'!J:J,MATCH($C1735,'Policy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35" s="176" t="str">
        <f>IF(ISBLANK(INDEX('Policy Characteristics'!K:K,MATCH($C1735,'Policy Characteristics'!$C:$C,0))),"",INDEX('Policy Characteristics'!K:K,MATCH($C1735,'Policy Characteristics'!$C:$C,0)))</f>
        <v>fuels.html#fuel-taxes</v>
      </c>
      <c r="R1735" s="176" t="str">
        <f>IF(ISBLANK(INDEX('Policy Characteristics'!L:L,MATCH($C1735,'Policy Characteristics'!$C:$C,0))),"",INDEX('Policy Characteristics'!L:L,MATCH($C1735,'Policy Characteristics'!$C:$C,0)))</f>
        <v>fuel-taxes.html</v>
      </c>
    </row>
    <row r="1736" spans="1:18" x14ac:dyDescent="0.25">
      <c r="A1736" s="176" t="str">
        <f>IF(ISBLANK(INDEX('Policy Characteristics'!A:A,MATCH($C1736,'Policy Characteristics'!$C:$C,0))),"",INDEX('Policy Characteristics'!A:A,MATCH($C1736,'Policy Characteristics'!$C:$C,0)))</f>
        <v>Cross-Sector</v>
      </c>
      <c r="B1736" s="184" t="str">
        <f>IF(ISBLANK(INDEX('Policy Characteristics'!B:B,MATCH($C1736,'Policy Characteristics'!$C:$C,0))),"",INDEX('Policy Characteristics'!B:B,MATCH($C1736,'Policy Characteristics'!$C:$C,0)))</f>
        <v>Fuel Taxes or Subsidies</v>
      </c>
      <c r="C1736" s="194" t="str">
        <f t="shared" si="67"/>
        <v>Additional Fuel Tax or Subsidy Rate by Fuel</v>
      </c>
      <c r="D1736" s="6" t="s">
        <v>1354</v>
      </c>
      <c r="E1736" s="47" t="s">
        <v>326</v>
      </c>
      <c r="F1736" s="6" t="s">
        <v>1355</v>
      </c>
      <c r="G1736" s="47" t="s">
        <v>9</v>
      </c>
      <c r="H1736" s="44">
        <v>2378</v>
      </c>
      <c r="I1736" s="198" t="s">
        <v>43</v>
      </c>
      <c r="J1736" s="177" t="str">
        <f>IF(ISBLANK(INDEX('Policy Characteristics'!D:D,MATCH($C1736,'Policy Characteristics'!$C:$C,0))),"",INDEX('Policy Characteristics'!D:D,MATCH($C1736,'Policy Characteristics'!$C:$C,0)))</f>
        <v>Fuel Taxes or Subsidies</v>
      </c>
      <c r="K1736" s="176" t="str">
        <f>IF(ISBLANK(INDEX('Policy Characteristics'!E:E,MATCH($C1736,'Policy Characteristics'!$C:$C,0))),"",INDEX('Policy Characteristics'!E:E,MATCH($C1736,'Policy Characteristics'!$C:$C,0)))</f>
        <v>cross fuel tax</v>
      </c>
      <c r="L1736" s="176">
        <f>IF(ISBLANK(INDEX('Policy Characteristics'!F:F,MATCH($C1736,'Policy Characteristics'!$C:$C,0))),"",INDEX('Policy Characteristics'!F:F,MATCH($C1736,'Policy Characteristics'!$C:$C,0)))</f>
        <v>-0.5</v>
      </c>
      <c r="M1736" s="176">
        <f>IF(ISBLANK(INDEX('Policy Characteristics'!G:G,MATCH($C1736,'Policy Characteristics'!$C:$C,0))),"",INDEX('Policy Characteristics'!G:G,MATCH($C1736,'Policy Characteristics'!$C:$C,0)))</f>
        <v>0.5</v>
      </c>
      <c r="N1736" s="176">
        <f>IF(ISBLANK(INDEX('Policy Characteristics'!H:H,MATCH($C1736,'Policy Characteristics'!$C:$C,0))),"",INDEX('Policy Characteristics'!H:H,MATCH($C1736,'Policy Characteristics'!$C:$C,0)))</f>
        <v>0.01</v>
      </c>
      <c r="O1736" s="176" t="str">
        <f>IF(ISBLANK(INDEX('Policy Characteristics'!I:I,MATCH($C1736,'Policy Characteristics'!$C:$C,0))),"",INDEX('Policy Characteristics'!I:I,MATCH($C1736,'Policy Characteristics'!$C:$C,0)))</f>
        <v>% of BAU price</v>
      </c>
      <c r="P1736" s="176" t="str">
        <f>IF(ISBLANK(INDEX('Policy Characteristics'!J:J,MATCH($C1736,'Policy Characteristics'!$C:$C,0))),"",INDEX('Policy Characteristics'!J:J,MATCH($C1736,'Policy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36" s="176" t="str">
        <f>IF(ISBLANK(INDEX('Policy Characteristics'!K:K,MATCH($C1736,'Policy Characteristics'!$C:$C,0))),"",INDEX('Policy Characteristics'!K:K,MATCH($C1736,'Policy Characteristics'!$C:$C,0)))</f>
        <v>fuels.html#fuel-taxes</v>
      </c>
      <c r="R1736" s="176" t="str">
        <f>IF(ISBLANK(INDEX('Policy Characteristics'!L:L,MATCH($C1736,'Policy Characteristics'!$C:$C,0))),"",INDEX('Policy Characteristics'!L:L,MATCH($C1736,'Policy Characteristics'!$C:$C,0)))</f>
        <v>fuel-taxes.html</v>
      </c>
    </row>
    <row r="1737" spans="1:18" x14ac:dyDescent="0.25">
      <c r="A1737" s="176" t="str">
        <f>IF(ISBLANK(INDEX('Policy Characteristics'!A:A,MATCH($C1737,'Policy Characteristics'!$C:$C,0))),"",INDEX('Policy Characteristics'!A:A,MATCH($C1737,'Policy Characteristics'!$C:$C,0)))</f>
        <v>Cross-Sector</v>
      </c>
      <c r="B1737" s="184" t="str">
        <f>IF(ISBLANK(INDEX('Policy Characteristics'!B:B,MATCH($C1737,'Policy Characteristics'!$C:$C,0))),"",INDEX('Policy Characteristics'!B:B,MATCH($C1737,'Policy Characteristics'!$C:$C,0)))</f>
        <v>Fuel Taxes or Subsidies</v>
      </c>
      <c r="C1737" s="194" t="str">
        <f t="shared" si="67"/>
        <v>Additional Fuel Tax or Subsidy Rate by Fuel</v>
      </c>
      <c r="D1737" s="6" t="s">
        <v>1345</v>
      </c>
      <c r="E1737" s="47" t="s">
        <v>326</v>
      </c>
      <c r="F1737" s="6" t="s">
        <v>1349</v>
      </c>
      <c r="G1737" s="47" t="s">
        <v>9</v>
      </c>
      <c r="H1737" s="44">
        <v>2379</v>
      </c>
      <c r="I1737" s="198" t="s">
        <v>43</v>
      </c>
      <c r="J1737" s="177" t="str">
        <f>IF(ISBLANK(INDEX('Policy Characteristics'!D:D,MATCH($C1737,'Policy Characteristics'!$C:$C,0))),"",INDEX('Policy Characteristics'!D:D,MATCH($C1737,'Policy Characteristics'!$C:$C,0)))</f>
        <v>Fuel Taxes or Subsidies</v>
      </c>
      <c r="K1737" s="176" t="str">
        <f>IF(ISBLANK(INDEX('Policy Characteristics'!E:E,MATCH($C1737,'Policy Characteristics'!$C:$C,0))),"",INDEX('Policy Characteristics'!E:E,MATCH($C1737,'Policy Characteristics'!$C:$C,0)))</f>
        <v>cross fuel tax</v>
      </c>
      <c r="L1737" s="176">
        <f>IF(ISBLANK(INDEX('Policy Characteristics'!F:F,MATCH($C1737,'Policy Characteristics'!$C:$C,0))),"",INDEX('Policy Characteristics'!F:F,MATCH($C1737,'Policy Characteristics'!$C:$C,0)))</f>
        <v>-0.5</v>
      </c>
      <c r="M1737" s="176">
        <f>IF(ISBLANK(INDEX('Policy Characteristics'!G:G,MATCH($C1737,'Policy Characteristics'!$C:$C,0))),"",INDEX('Policy Characteristics'!G:G,MATCH($C1737,'Policy Characteristics'!$C:$C,0)))</f>
        <v>0.5</v>
      </c>
      <c r="N1737" s="176">
        <f>IF(ISBLANK(INDEX('Policy Characteristics'!H:H,MATCH($C1737,'Policy Characteristics'!$C:$C,0))),"",INDEX('Policy Characteristics'!H:H,MATCH($C1737,'Policy Characteristics'!$C:$C,0)))</f>
        <v>0.01</v>
      </c>
      <c r="O1737" s="176" t="str">
        <f>IF(ISBLANK(INDEX('Policy Characteristics'!I:I,MATCH($C1737,'Policy Characteristics'!$C:$C,0))),"",INDEX('Policy Characteristics'!I:I,MATCH($C1737,'Policy Characteristics'!$C:$C,0)))</f>
        <v>% of BAU price</v>
      </c>
      <c r="P1737" s="176" t="str">
        <f>IF(ISBLANK(INDEX('Policy Characteristics'!J:J,MATCH($C1737,'Policy Characteristics'!$C:$C,0))),"",INDEX('Policy Characteristics'!J:J,MATCH($C1737,'Policy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37" s="176" t="str">
        <f>IF(ISBLANK(INDEX('Policy Characteristics'!K:K,MATCH($C1737,'Policy Characteristics'!$C:$C,0))),"",INDEX('Policy Characteristics'!K:K,MATCH($C1737,'Policy Characteristics'!$C:$C,0)))</f>
        <v>fuels.html#fuel-taxes</v>
      </c>
      <c r="R1737" s="176" t="str">
        <f>IF(ISBLANK(INDEX('Policy Characteristics'!L:L,MATCH($C1737,'Policy Characteristics'!$C:$C,0))),"",INDEX('Policy Characteristics'!L:L,MATCH($C1737,'Policy Characteristics'!$C:$C,0)))</f>
        <v>fuel-taxes.html</v>
      </c>
    </row>
    <row r="1738" spans="1:18" x14ac:dyDescent="0.25">
      <c r="A1738" s="176" t="str">
        <f>IF(ISBLANK(INDEX('Policy Characteristics'!A:A,MATCH($C1738,'Policy Characteristics'!$C:$C,0))),"",INDEX('Policy Characteristics'!A:A,MATCH($C1738,'Policy Characteristics'!$C:$C,0)))</f>
        <v>Cross-Sector</v>
      </c>
      <c r="B1738" s="184" t="str">
        <f>IF(ISBLANK(INDEX('Policy Characteristics'!B:B,MATCH($C1738,'Policy Characteristics'!$C:$C,0))),"",INDEX('Policy Characteristics'!B:B,MATCH($C1738,'Policy Characteristics'!$C:$C,0)))</f>
        <v>Fuel Taxes or Subsidies</v>
      </c>
      <c r="C1738" s="194" t="str">
        <f t="shared" si="67"/>
        <v>Additional Fuel Tax or Subsidy Rate by Fuel</v>
      </c>
      <c r="D1738" s="6" t="s">
        <v>1346</v>
      </c>
      <c r="E1738" s="47" t="s">
        <v>326</v>
      </c>
      <c r="F1738" s="6" t="s">
        <v>1350</v>
      </c>
      <c r="G1738" s="47" t="s">
        <v>9</v>
      </c>
      <c r="H1738" s="44">
        <v>2380</v>
      </c>
      <c r="I1738" s="198" t="s">
        <v>44</v>
      </c>
      <c r="J1738" s="177" t="str">
        <f>IF(ISBLANK(INDEX('Policy Characteristics'!D:D,MATCH($C1738,'Policy Characteristics'!$C:$C,0))),"",INDEX('Policy Characteristics'!D:D,MATCH($C1738,'Policy Characteristics'!$C:$C,0)))</f>
        <v>Fuel Taxes or Subsidies</v>
      </c>
      <c r="K1738" s="176" t="str">
        <f>IF(ISBLANK(INDEX('Policy Characteristics'!E:E,MATCH($C1738,'Policy Characteristics'!$C:$C,0))),"",INDEX('Policy Characteristics'!E:E,MATCH($C1738,'Policy Characteristics'!$C:$C,0)))</f>
        <v>cross fuel tax</v>
      </c>
      <c r="L1738" s="176">
        <f>IF(ISBLANK(INDEX('Policy Characteristics'!F:F,MATCH($C1738,'Policy Characteristics'!$C:$C,0))),"",INDEX('Policy Characteristics'!F:F,MATCH($C1738,'Policy Characteristics'!$C:$C,0)))</f>
        <v>-0.5</v>
      </c>
      <c r="M1738" s="176">
        <f>IF(ISBLANK(INDEX('Policy Characteristics'!G:G,MATCH($C1738,'Policy Characteristics'!$C:$C,0))),"",INDEX('Policy Characteristics'!G:G,MATCH($C1738,'Policy Characteristics'!$C:$C,0)))</f>
        <v>0.5</v>
      </c>
      <c r="N1738" s="176">
        <f>IF(ISBLANK(INDEX('Policy Characteristics'!H:H,MATCH($C1738,'Policy Characteristics'!$C:$C,0))),"",INDEX('Policy Characteristics'!H:H,MATCH($C1738,'Policy Characteristics'!$C:$C,0)))</f>
        <v>0.01</v>
      </c>
      <c r="O1738" s="176" t="str">
        <f>IF(ISBLANK(INDEX('Policy Characteristics'!I:I,MATCH($C1738,'Policy Characteristics'!$C:$C,0))),"",INDEX('Policy Characteristics'!I:I,MATCH($C1738,'Policy Characteristics'!$C:$C,0)))</f>
        <v>% of BAU price</v>
      </c>
      <c r="P1738" s="176" t="str">
        <f>IF(ISBLANK(INDEX('Policy Characteristics'!J:J,MATCH($C1738,'Policy Characteristics'!$C:$C,0))),"",INDEX('Policy Characteristics'!J:J,MATCH($C1738,'Policy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38" s="176" t="str">
        <f>IF(ISBLANK(INDEX('Policy Characteristics'!K:K,MATCH($C1738,'Policy Characteristics'!$C:$C,0))),"",INDEX('Policy Characteristics'!K:K,MATCH($C1738,'Policy Characteristics'!$C:$C,0)))</f>
        <v>fuels.html#fuel-taxes</v>
      </c>
      <c r="R1738" s="176" t="str">
        <f>IF(ISBLANK(INDEX('Policy Characteristics'!L:L,MATCH($C1738,'Policy Characteristics'!$C:$C,0))),"",INDEX('Policy Characteristics'!L:L,MATCH($C1738,'Policy Characteristics'!$C:$C,0)))</f>
        <v>fuel-taxes.html</v>
      </c>
    </row>
    <row r="1739" spans="1:18" x14ac:dyDescent="0.25">
      <c r="A1739" s="176" t="str">
        <f>IF(ISBLANK(INDEX('Policy Characteristics'!A:A,MATCH($C1739,'Policy Characteristics'!$C:$C,0))),"",INDEX('Policy Characteristics'!A:A,MATCH($C1739,'Policy Characteristics'!$C:$C,0)))</f>
        <v>Cross-Sector</v>
      </c>
      <c r="B1739" s="184" t="str">
        <f>IF(ISBLANK(INDEX('Policy Characteristics'!B:B,MATCH($C1739,'Policy Characteristics'!$C:$C,0))),"",INDEX('Policy Characteristics'!B:B,MATCH($C1739,'Policy Characteristics'!$C:$C,0)))</f>
        <v>Fuel Taxes or Subsidies</v>
      </c>
      <c r="C1739" s="194" t="str">
        <f t="shared" si="67"/>
        <v>Additional Fuel Tax or Subsidy Rate by Fuel</v>
      </c>
      <c r="D1739" s="6" t="s">
        <v>1347</v>
      </c>
      <c r="E1739" s="47" t="s">
        <v>326</v>
      </c>
      <c r="F1739" s="6" t="s">
        <v>1351</v>
      </c>
      <c r="G1739" s="47" t="s">
        <v>9</v>
      </c>
      <c r="H1739" s="44">
        <v>2381</v>
      </c>
      <c r="I1739" s="198" t="s">
        <v>43</v>
      </c>
      <c r="J1739" s="177" t="str">
        <f>IF(ISBLANK(INDEX('Policy Characteristics'!D:D,MATCH($C1739,'Policy Characteristics'!$C:$C,0))),"",INDEX('Policy Characteristics'!D:D,MATCH($C1739,'Policy Characteristics'!$C:$C,0)))</f>
        <v>Fuel Taxes or Subsidies</v>
      </c>
      <c r="K1739" s="176" t="str">
        <f>IF(ISBLANK(INDEX('Policy Characteristics'!E:E,MATCH($C1739,'Policy Characteristics'!$C:$C,0))),"",INDEX('Policy Characteristics'!E:E,MATCH($C1739,'Policy Characteristics'!$C:$C,0)))</f>
        <v>cross fuel tax</v>
      </c>
      <c r="L1739" s="176">
        <f>IF(ISBLANK(INDEX('Policy Characteristics'!F:F,MATCH($C1739,'Policy Characteristics'!$C:$C,0))),"",INDEX('Policy Characteristics'!F:F,MATCH($C1739,'Policy Characteristics'!$C:$C,0)))</f>
        <v>-0.5</v>
      </c>
      <c r="M1739" s="176">
        <f>IF(ISBLANK(INDEX('Policy Characteristics'!G:G,MATCH($C1739,'Policy Characteristics'!$C:$C,0))),"",INDEX('Policy Characteristics'!G:G,MATCH($C1739,'Policy Characteristics'!$C:$C,0)))</f>
        <v>0.5</v>
      </c>
      <c r="N1739" s="176">
        <f>IF(ISBLANK(INDEX('Policy Characteristics'!H:H,MATCH($C1739,'Policy Characteristics'!$C:$C,0))),"",INDEX('Policy Characteristics'!H:H,MATCH($C1739,'Policy Characteristics'!$C:$C,0)))</f>
        <v>0.01</v>
      </c>
      <c r="O1739" s="176" t="str">
        <f>IF(ISBLANK(INDEX('Policy Characteristics'!I:I,MATCH($C1739,'Policy Characteristics'!$C:$C,0))),"",INDEX('Policy Characteristics'!I:I,MATCH($C1739,'Policy Characteristics'!$C:$C,0)))</f>
        <v>% of BAU price</v>
      </c>
      <c r="P1739" s="176" t="str">
        <f>IF(ISBLANK(INDEX('Policy Characteristics'!J:J,MATCH($C1739,'Policy Characteristics'!$C:$C,0))),"",INDEX('Policy Characteristics'!J:J,MATCH($C1739,'Policy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39" s="176" t="str">
        <f>IF(ISBLANK(INDEX('Policy Characteristics'!K:K,MATCH($C1739,'Policy Characteristics'!$C:$C,0))),"",INDEX('Policy Characteristics'!K:K,MATCH($C1739,'Policy Characteristics'!$C:$C,0)))</f>
        <v>fuels.html#fuel-taxes</v>
      </c>
      <c r="R1739" s="176" t="str">
        <f>IF(ISBLANK(INDEX('Policy Characteristics'!L:L,MATCH($C1739,'Policy Characteristics'!$C:$C,0))),"",INDEX('Policy Characteristics'!L:L,MATCH($C1739,'Policy Characteristics'!$C:$C,0)))</f>
        <v>fuel-taxes.html</v>
      </c>
    </row>
    <row r="1740" spans="1:18" x14ac:dyDescent="0.25">
      <c r="A1740" s="176" t="str">
        <f>IF(ISBLANK(INDEX('Policy Characteristics'!A:A,MATCH($C1740,'Policy Characteristics'!$C:$C,0))),"",INDEX('Policy Characteristics'!A:A,MATCH($C1740,'Policy Characteristics'!$C:$C,0)))</f>
        <v>Cross-Sector</v>
      </c>
      <c r="B1740" s="184" t="str">
        <f>IF(ISBLANK(INDEX('Policy Characteristics'!B:B,MATCH($C1740,'Policy Characteristics'!$C:$C,0))),"",INDEX('Policy Characteristics'!B:B,MATCH($C1740,'Policy Characteristics'!$C:$C,0)))</f>
        <v>Fuel Taxes or Subsidies</v>
      </c>
      <c r="C1740" s="194" t="str">
        <f t="shared" si="67"/>
        <v>Additional Fuel Tax or Subsidy Rate by Fuel</v>
      </c>
      <c r="D1740" s="47" t="s">
        <v>52</v>
      </c>
      <c r="E1740" s="47" t="s">
        <v>1372</v>
      </c>
      <c r="F1740" s="47" t="s">
        <v>92</v>
      </c>
      <c r="G1740" s="47" t="s">
        <v>1365</v>
      </c>
      <c r="H1740" s="44">
        <v>2382</v>
      </c>
      <c r="I1740" s="197" t="s">
        <v>43</v>
      </c>
      <c r="J1740" s="177" t="str">
        <f>IF(ISBLANK(INDEX('Policy Characteristics'!D:D,MATCH($C1740,'Policy Characteristics'!$C:$C,0))),"",INDEX('Policy Characteristics'!D:D,MATCH($C1740,'Policy Characteristics'!$C:$C,0)))</f>
        <v>Fuel Taxes or Subsidies</v>
      </c>
      <c r="K1740" s="176" t="str">
        <f>IF(ISBLANK(INDEX('Policy Characteristics'!E:E,MATCH($C1740,'Policy Characteristics'!$C:$C,0))),"",INDEX('Policy Characteristics'!E:E,MATCH($C1740,'Policy Characteristics'!$C:$C,0)))</f>
        <v>cross fuel tax</v>
      </c>
      <c r="L1740" s="176">
        <f>IF(ISBLANK(INDEX('Policy Characteristics'!F:F,MATCH($C1740,'Policy Characteristics'!$C:$C,0))),"",INDEX('Policy Characteristics'!F:F,MATCH($C1740,'Policy Characteristics'!$C:$C,0)))</f>
        <v>-0.5</v>
      </c>
      <c r="M1740" s="176">
        <f>IF(ISBLANK(INDEX('Policy Characteristics'!G:G,MATCH($C1740,'Policy Characteristics'!$C:$C,0))),"",INDEX('Policy Characteristics'!G:G,MATCH($C1740,'Policy Characteristics'!$C:$C,0)))</f>
        <v>0.5</v>
      </c>
      <c r="N1740" s="176">
        <f>IF(ISBLANK(INDEX('Policy Characteristics'!H:H,MATCH($C1740,'Policy Characteristics'!$C:$C,0))),"",INDEX('Policy Characteristics'!H:H,MATCH($C1740,'Policy Characteristics'!$C:$C,0)))</f>
        <v>0.01</v>
      </c>
      <c r="O1740" s="176" t="str">
        <f>IF(ISBLANK(INDEX('Policy Characteristics'!I:I,MATCH($C1740,'Policy Characteristics'!$C:$C,0))),"",INDEX('Policy Characteristics'!I:I,MATCH($C1740,'Policy Characteristics'!$C:$C,0)))</f>
        <v>% of BAU price</v>
      </c>
      <c r="P1740" s="176" t="str">
        <f>IF(ISBLANK(INDEX('Policy Characteristics'!J:J,MATCH($C1740,'Policy Characteristics'!$C:$C,0))),"",INDEX('Policy Characteristics'!J:J,MATCH($C1740,'Policy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40" s="176" t="str">
        <f>IF(ISBLANK(INDEX('Policy Characteristics'!K:K,MATCH($C1740,'Policy Characteristics'!$C:$C,0))),"",INDEX('Policy Characteristics'!K:K,MATCH($C1740,'Policy Characteristics'!$C:$C,0)))</f>
        <v>fuels.html#fuel-taxes</v>
      </c>
      <c r="R1740" s="176" t="str">
        <f>IF(ISBLANK(INDEX('Policy Characteristics'!L:L,MATCH($C1740,'Policy Characteristics'!$C:$C,0))),"",INDEX('Policy Characteristics'!L:L,MATCH($C1740,'Policy Characteristics'!$C:$C,0)))</f>
        <v>fuel-taxes.html</v>
      </c>
    </row>
    <row r="1741" spans="1:18" x14ac:dyDescent="0.25">
      <c r="A1741" s="176" t="str">
        <f>IF(ISBLANK(INDEX('Policy Characteristics'!A:A,MATCH($C1741,'Policy Characteristics'!$C:$C,0))),"",INDEX('Policy Characteristics'!A:A,MATCH($C1741,'Policy Characteristics'!$C:$C,0)))</f>
        <v>Cross-Sector</v>
      </c>
      <c r="B1741" s="184" t="str">
        <f>IF(ISBLANK(INDEX('Policy Characteristics'!B:B,MATCH($C1741,'Policy Characteristics'!$C:$C,0))),"",INDEX('Policy Characteristics'!B:B,MATCH($C1741,'Policy Characteristics'!$C:$C,0)))</f>
        <v>Fuel Taxes or Subsidies</v>
      </c>
      <c r="C1741" s="194" t="str">
        <f t="shared" si="67"/>
        <v>Additional Fuel Tax or Subsidy Rate by Fuel</v>
      </c>
      <c r="D1741" s="6" t="s">
        <v>441</v>
      </c>
      <c r="E1741" s="47" t="s">
        <v>1372</v>
      </c>
      <c r="F1741" s="6" t="s">
        <v>438</v>
      </c>
      <c r="G1741" s="47" t="s">
        <v>1365</v>
      </c>
      <c r="H1741" s="44">
        <v>2383</v>
      </c>
      <c r="I1741" s="198" t="s">
        <v>44</v>
      </c>
      <c r="J1741" s="177" t="str">
        <f>IF(ISBLANK(INDEX('Policy Characteristics'!D:D,MATCH($C1741,'Policy Characteristics'!$C:$C,0))),"",INDEX('Policy Characteristics'!D:D,MATCH($C1741,'Policy Characteristics'!$C:$C,0)))</f>
        <v>Fuel Taxes or Subsidies</v>
      </c>
      <c r="K1741" s="176" t="str">
        <f>IF(ISBLANK(INDEX('Policy Characteristics'!E:E,MATCH($C1741,'Policy Characteristics'!$C:$C,0))),"",INDEX('Policy Characteristics'!E:E,MATCH($C1741,'Policy Characteristics'!$C:$C,0)))</f>
        <v>cross fuel tax</v>
      </c>
      <c r="L1741" s="176">
        <f>IF(ISBLANK(INDEX('Policy Characteristics'!F:F,MATCH($C1741,'Policy Characteristics'!$C:$C,0))),"",INDEX('Policy Characteristics'!F:F,MATCH($C1741,'Policy Characteristics'!$C:$C,0)))</f>
        <v>-0.5</v>
      </c>
      <c r="M1741" s="176">
        <f>IF(ISBLANK(INDEX('Policy Characteristics'!G:G,MATCH($C1741,'Policy Characteristics'!$C:$C,0))),"",INDEX('Policy Characteristics'!G:G,MATCH($C1741,'Policy Characteristics'!$C:$C,0)))</f>
        <v>0.5</v>
      </c>
      <c r="N1741" s="176">
        <f>IF(ISBLANK(INDEX('Policy Characteristics'!H:H,MATCH($C1741,'Policy Characteristics'!$C:$C,0))),"",INDEX('Policy Characteristics'!H:H,MATCH($C1741,'Policy Characteristics'!$C:$C,0)))</f>
        <v>0.01</v>
      </c>
      <c r="O1741" s="176" t="str">
        <f>IF(ISBLANK(INDEX('Policy Characteristics'!I:I,MATCH($C1741,'Policy Characteristics'!$C:$C,0))),"",INDEX('Policy Characteristics'!I:I,MATCH($C1741,'Policy Characteristics'!$C:$C,0)))</f>
        <v>% of BAU price</v>
      </c>
      <c r="P1741" s="176" t="str">
        <f>IF(ISBLANK(INDEX('Policy Characteristics'!J:J,MATCH($C1741,'Policy Characteristics'!$C:$C,0))),"",INDEX('Policy Characteristics'!J:J,MATCH($C1741,'Policy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41" s="176" t="str">
        <f>IF(ISBLANK(INDEX('Policy Characteristics'!K:K,MATCH($C1741,'Policy Characteristics'!$C:$C,0))),"",INDEX('Policy Characteristics'!K:K,MATCH($C1741,'Policy Characteristics'!$C:$C,0)))</f>
        <v>fuels.html#fuel-taxes</v>
      </c>
      <c r="R1741" s="176" t="str">
        <f>IF(ISBLANK(INDEX('Policy Characteristics'!L:L,MATCH($C1741,'Policy Characteristics'!$C:$C,0))),"",INDEX('Policy Characteristics'!L:L,MATCH($C1741,'Policy Characteristics'!$C:$C,0)))</f>
        <v>fuel-taxes.html</v>
      </c>
    </row>
    <row r="1742" spans="1:18" x14ac:dyDescent="0.25">
      <c r="A1742" s="176" t="str">
        <f>IF(ISBLANK(INDEX('Policy Characteristics'!A:A,MATCH($C1742,'Policy Characteristics'!$C:$C,0))),"",INDEX('Policy Characteristics'!A:A,MATCH($C1742,'Policy Characteristics'!$C:$C,0)))</f>
        <v>Cross-Sector</v>
      </c>
      <c r="B1742" s="184" t="str">
        <f>IF(ISBLANK(INDEX('Policy Characteristics'!B:B,MATCH($C1742,'Policy Characteristics'!$C:$C,0))),"",INDEX('Policy Characteristics'!B:B,MATCH($C1742,'Policy Characteristics'!$C:$C,0)))</f>
        <v>Fuel Taxes or Subsidies</v>
      </c>
      <c r="C1742" s="194" t="str">
        <f t="shared" si="67"/>
        <v>Additional Fuel Tax or Subsidy Rate by Fuel</v>
      </c>
      <c r="D1742" s="6" t="s">
        <v>46</v>
      </c>
      <c r="E1742" s="47" t="s">
        <v>1372</v>
      </c>
      <c r="F1742" s="6" t="s">
        <v>86</v>
      </c>
      <c r="G1742" s="47" t="s">
        <v>1365</v>
      </c>
      <c r="H1742" s="44">
        <v>2384</v>
      </c>
      <c r="I1742" s="198" t="s">
        <v>43</v>
      </c>
      <c r="J1742" s="177" t="str">
        <f>IF(ISBLANK(INDEX('Policy Characteristics'!D:D,MATCH($C1742,'Policy Characteristics'!$C:$C,0))),"",INDEX('Policy Characteristics'!D:D,MATCH($C1742,'Policy Characteristics'!$C:$C,0)))</f>
        <v>Fuel Taxes or Subsidies</v>
      </c>
      <c r="K1742" s="176" t="str">
        <f>IF(ISBLANK(INDEX('Policy Characteristics'!E:E,MATCH($C1742,'Policy Characteristics'!$C:$C,0))),"",INDEX('Policy Characteristics'!E:E,MATCH($C1742,'Policy Characteristics'!$C:$C,0)))</f>
        <v>cross fuel tax</v>
      </c>
      <c r="L1742" s="176">
        <f>IF(ISBLANK(INDEX('Policy Characteristics'!F:F,MATCH($C1742,'Policy Characteristics'!$C:$C,0))),"",INDEX('Policy Characteristics'!F:F,MATCH($C1742,'Policy Characteristics'!$C:$C,0)))</f>
        <v>-0.5</v>
      </c>
      <c r="M1742" s="176">
        <f>IF(ISBLANK(INDEX('Policy Characteristics'!G:G,MATCH($C1742,'Policy Characteristics'!$C:$C,0))),"",INDEX('Policy Characteristics'!G:G,MATCH($C1742,'Policy Characteristics'!$C:$C,0)))</f>
        <v>0.5</v>
      </c>
      <c r="N1742" s="176">
        <f>IF(ISBLANK(INDEX('Policy Characteristics'!H:H,MATCH($C1742,'Policy Characteristics'!$C:$C,0))),"",INDEX('Policy Characteristics'!H:H,MATCH($C1742,'Policy Characteristics'!$C:$C,0)))</f>
        <v>0.01</v>
      </c>
      <c r="O1742" s="176" t="str">
        <f>IF(ISBLANK(INDEX('Policy Characteristics'!I:I,MATCH($C1742,'Policy Characteristics'!$C:$C,0))),"",INDEX('Policy Characteristics'!I:I,MATCH($C1742,'Policy Characteristics'!$C:$C,0)))</f>
        <v>% of BAU price</v>
      </c>
      <c r="P1742" s="176" t="str">
        <f>IF(ISBLANK(INDEX('Policy Characteristics'!J:J,MATCH($C1742,'Policy Characteristics'!$C:$C,0))),"",INDEX('Policy Characteristics'!J:J,MATCH($C1742,'Policy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42" s="176" t="str">
        <f>IF(ISBLANK(INDEX('Policy Characteristics'!K:K,MATCH($C1742,'Policy Characteristics'!$C:$C,0))),"",INDEX('Policy Characteristics'!K:K,MATCH($C1742,'Policy Characteristics'!$C:$C,0)))</f>
        <v>fuels.html#fuel-taxes</v>
      </c>
      <c r="R1742" s="176" t="str">
        <f>IF(ISBLANK(INDEX('Policy Characteristics'!L:L,MATCH($C1742,'Policy Characteristics'!$C:$C,0))),"",INDEX('Policy Characteristics'!L:L,MATCH($C1742,'Policy Characteristics'!$C:$C,0)))</f>
        <v>fuel-taxes.html</v>
      </c>
    </row>
    <row r="1743" spans="1:18" x14ac:dyDescent="0.25">
      <c r="A1743" s="176" t="str">
        <f>IF(ISBLANK(INDEX('Policy Characteristics'!A:A,MATCH($C1743,'Policy Characteristics'!$C:$C,0))),"",INDEX('Policy Characteristics'!A:A,MATCH($C1743,'Policy Characteristics'!$C:$C,0)))</f>
        <v>Cross-Sector</v>
      </c>
      <c r="B1743" s="184" t="str">
        <f>IF(ISBLANK(INDEX('Policy Characteristics'!B:B,MATCH($C1743,'Policy Characteristics'!$C:$C,0))),"",INDEX('Policy Characteristics'!B:B,MATCH($C1743,'Policy Characteristics'!$C:$C,0)))</f>
        <v>Fuel Taxes or Subsidies</v>
      </c>
      <c r="C1743" s="194" t="str">
        <f t="shared" si="67"/>
        <v>Additional Fuel Tax or Subsidy Rate by Fuel</v>
      </c>
      <c r="D1743" s="6" t="s">
        <v>47</v>
      </c>
      <c r="E1743" s="47" t="s">
        <v>1372</v>
      </c>
      <c r="F1743" s="6" t="s">
        <v>87</v>
      </c>
      <c r="G1743" s="47" t="s">
        <v>1365</v>
      </c>
      <c r="H1743" s="44">
        <v>2385</v>
      </c>
      <c r="I1743" s="198" t="s">
        <v>44</v>
      </c>
      <c r="J1743" s="177" t="str">
        <f>IF(ISBLANK(INDEX('Policy Characteristics'!D:D,MATCH($C1743,'Policy Characteristics'!$C:$C,0))),"",INDEX('Policy Characteristics'!D:D,MATCH($C1743,'Policy Characteristics'!$C:$C,0)))</f>
        <v>Fuel Taxes or Subsidies</v>
      </c>
      <c r="K1743" s="176" t="str">
        <f>IF(ISBLANK(INDEX('Policy Characteristics'!E:E,MATCH($C1743,'Policy Characteristics'!$C:$C,0))),"",INDEX('Policy Characteristics'!E:E,MATCH($C1743,'Policy Characteristics'!$C:$C,0)))</f>
        <v>cross fuel tax</v>
      </c>
      <c r="L1743" s="176">
        <f>IF(ISBLANK(INDEX('Policy Characteristics'!F:F,MATCH($C1743,'Policy Characteristics'!$C:$C,0))),"",INDEX('Policy Characteristics'!F:F,MATCH($C1743,'Policy Characteristics'!$C:$C,0)))</f>
        <v>-0.5</v>
      </c>
      <c r="M1743" s="176">
        <f>IF(ISBLANK(INDEX('Policy Characteristics'!G:G,MATCH($C1743,'Policy Characteristics'!$C:$C,0))),"",INDEX('Policy Characteristics'!G:G,MATCH($C1743,'Policy Characteristics'!$C:$C,0)))</f>
        <v>0.5</v>
      </c>
      <c r="N1743" s="176">
        <f>IF(ISBLANK(INDEX('Policy Characteristics'!H:H,MATCH($C1743,'Policy Characteristics'!$C:$C,0))),"",INDEX('Policy Characteristics'!H:H,MATCH($C1743,'Policy Characteristics'!$C:$C,0)))</f>
        <v>0.01</v>
      </c>
      <c r="O1743" s="176" t="str">
        <f>IF(ISBLANK(INDEX('Policy Characteristics'!I:I,MATCH($C1743,'Policy Characteristics'!$C:$C,0))),"",INDEX('Policy Characteristics'!I:I,MATCH($C1743,'Policy Characteristics'!$C:$C,0)))</f>
        <v>% of BAU price</v>
      </c>
      <c r="P1743" s="176" t="str">
        <f>IF(ISBLANK(INDEX('Policy Characteristics'!J:J,MATCH($C1743,'Policy Characteristics'!$C:$C,0))),"",INDEX('Policy Characteristics'!J:J,MATCH($C1743,'Policy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43" s="176" t="str">
        <f>IF(ISBLANK(INDEX('Policy Characteristics'!K:K,MATCH($C1743,'Policy Characteristics'!$C:$C,0))),"",INDEX('Policy Characteristics'!K:K,MATCH($C1743,'Policy Characteristics'!$C:$C,0)))</f>
        <v>fuels.html#fuel-taxes</v>
      </c>
      <c r="R1743" s="176" t="str">
        <f>IF(ISBLANK(INDEX('Policy Characteristics'!L:L,MATCH($C1743,'Policy Characteristics'!$C:$C,0))),"",INDEX('Policy Characteristics'!L:L,MATCH($C1743,'Policy Characteristics'!$C:$C,0)))</f>
        <v>fuel-taxes.html</v>
      </c>
    </row>
    <row r="1744" spans="1:18" x14ac:dyDescent="0.25">
      <c r="A1744" s="176" t="str">
        <f>IF(ISBLANK(INDEX('Policy Characteristics'!A:A,MATCH($C1744,'Policy Characteristics'!$C:$C,0))),"",INDEX('Policy Characteristics'!A:A,MATCH($C1744,'Policy Characteristics'!$C:$C,0)))</f>
        <v>Cross-Sector</v>
      </c>
      <c r="B1744" s="184" t="str">
        <f>IF(ISBLANK(INDEX('Policy Characteristics'!B:B,MATCH($C1744,'Policy Characteristics'!$C:$C,0))),"",INDEX('Policy Characteristics'!B:B,MATCH($C1744,'Policy Characteristics'!$C:$C,0)))</f>
        <v>Fuel Taxes or Subsidies</v>
      </c>
      <c r="C1744" s="194" t="str">
        <f t="shared" si="67"/>
        <v>Additional Fuel Tax or Subsidy Rate by Fuel</v>
      </c>
      <c r="D1744" s="6" t="s">
        <v>51</v>
      </c>
      <c r="E1744" s="47" t="s">
        <v>1372</v>
      </c>
      <c r="F1744" s="6" t="s">
        <v>91</v>
      </c>
      <c r="G1744" s="47" t="s">
        <v>1365</v>
      </c>
      <c r="H1744" s="44">
        <v>2386</v>
      </c>
      <c r="I1744" s="198" t="s">
        <v>44</v>
      </c>
      <c r="J1744" s="177" t="str">
        <f>IF(ISBLANK(INDEX('Policy Characteristics'!D:D,MATCH($C1744,'Policy Characteristics'!$C:$C,0))),"",INDEX('Policy Characteristics'!D:D,MATCH($C1744,'Policy Characteristics'!$C:$C,0)))</f>
        <v>Fuel Taxes or Subsidies</v>
      </c>
      <c r="K1744" s="176" t="str">
        <f>IF(ISBLANK(INDEX('Policy Characteristics'!E:E,MATCH($C1744,'Policy Characteristics'!$C:$C,0))),"",INDEX('Policy Characteristics'!E:E,MATCH($C1744,'Policy Characteristics'!$C:$C,0)))</f>
        <v>cross fuel tax</v>
      </c>
      <c r="L1744" s="176">
        <f>IF(ISBLANK(INDEX('Policy Characteristics'!F:F,MATCH($C1744,'Policy Characteristics'!$C:$C,0))),"",INDEX('Policy Characteristics'!F:F,MATCH($C1744,'Policy Characteristics'!$C:$C,0)))</f>
        <v>-0.5</v>
      </c>
      <c r="M1744" s="176">
        <f>IF(ISBLANK(INDEX('Policy Characteristics'!G:G,MATCH($C1744,'Policy Characteristics'!$C:$C,0))),"",INDEX('Policy Characteristics'!G:G,MATCH($C1744,'Policy Characteristics'!$C:$C,0)))</f>
        <v>0.5</v>
      </c>
      <c r="N1744" s="176">
        <f>IF(ISBLANK(INDEX('Policy Characteristics'!H:H,MATCH($C1744,'Policy Characteristics'!$C:$C,0))),"",INDEX('Policy Characteristics'!H:H,MATCH($C1744,'Policy Characteristics'!$C:$C,0)))</f>
        <v>0.01</v>
      </c>
      <c r="O1744" s="176" t="str">
        <f>IF(ISBLANK(INDEX('Policy Characteristics'!I:I,MATCH($C1744,'Policy Characteristics'!$C:$C,0))),"",INDEX('Policy Characteristics'!I:I,MATCH($C1744,'Policy Characteristics'!$C:$C,0)))</f>
        <v>% of BAU price</v>
      </c>
      <c r="P1744" s="176" t="str">
        <f>IF(ISBLANK(INDEX('Policy Characteristics'!J:J,MATCH($C1744,'Policy Characteristics'!$C:$C,0))),"",INDEX('Policy Characteristics'!J:J,MATCH($C1744,'Policy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44" s="176" t="str">
        <f>IF(ISBLANK(INDEX('Policy Characteristics'!K:K,MATCH($C1744,'Policy Characteristics'!$C:$C,0))),"",INDEX('Policy Characteristics'!K:K,MATCH($C1744,'Policy Characteristics'!$C:$C,0)))</f>
        <v>fuels.html#fuel-taxes</v>
      </c>
      <c r="R1744" s="176" t="str">
        <f>IF(ISBLANK(INDEX('Policy Characteristics'!L:L,MATCH($C1744,'Policy Characteristics'!$C:$C,0))),"",INDEX('Policy Characteristics'!L:L,MATCH($C1744,'Policy Characteristics'!$C:$C,0)))</f>
        <v>fuel-taxes.html</v>
      </c>
    </row>
    <row r="1745" spans="1:18" x14ac:dyDescent="0.25">
      <c r="A1745" s="176" t="str">
        <f>IF(ISBLANK(INDEX('Policy Characteristics'!A:A,MATCH($C1745,'Policy Characteristics'!$C:$C,0))),"",INDEX('Policy Characteristics'!A:A,MATCH($C1745,'Policy Characteristics'!$C:$C,0)))</f>
        <v>Cross-Sector</v>
      </c>
      <c r="B1745" s="184" t="str">
        <f>IF(ISBLANK(INDEX('Policy Characteristics'!B:B,MATCH($C1745,'Policy Characteristics'!$C:$C,0))),"",INDEX('Policy Characteristics'!B:B,MATCH($C1745,'Policy Characteristics'!$C:$C,0)))</f>
        <v>Fuel Taxes or Subsidies</v>
      </c>
      <c r="C1745" s="194" t="str">
        <f t="shared" si="67"/>
        <v>Additional Fuel Tax or Subsidy Rate by Fuel</v>
      </c>
      <c r="D1745" s="6" t="s">
        <v>53</v>
      </c>
      <c r="E1745" s="47" t="s">
        <v>1372</v>
      </c>
      <c r="F1745" s="6" t="s">
        <v>94</v>
      </c>
      <c r="G1745" s="47" t="s">
        <v>1365</v>
      </c>
      <c r="H1745" s="44">
        <v>2387</v>
      </c>
      <c r="I1745" s="198" t="s">
        <v>44</v>
      </c>
      <c r="J1745" s="177" t="str">
        <f>IF(ISBLANK(INDEX('Policy Characteristics'!D:D,MATCH($C1745,'Policy Characteristics'!$C:$C,0))),"",INDEX('Policy Characteristics'!D:D,MATCH($C1745,'Policy Characteristics'!$C:$C,0)))</f>
        <v>Fuel Taxes or Subsidies</v>
      </c>
      <c r="K1745" s="176" t="str">
        <f>IF(ISBLANK(INDEX('Policy Characteristics'!E:E,MATCH($C1745,'Policy Characteristics'!$C:$C,0))),"",INDEX('Policy Characteristics'!E:E,MATCH($C1745,'Policy Characteristics'!$C:$C,0)))</f>
        <v>cross fuel tax</v>
      </c>
      <c r="L1745" s="176">
        <f>IF(ISBLANK(INDEX('Policy Characteristics'!F:F,MATCH($C1745,'Policy Characteristics'!$C:$C,0))),"",INDEX('Policy Characteristics'!F:F,MATCH($C1745,'Policy Characteristics'!$C:$C,0)))</f>
        <v>-0.5</v>
      </c>
      <c r="M1745" s="176">
        <f>IF(ISBLANK(INDEX('Policy Characteristics'!G:G,MATCH($C1745,'Policy Characteristics'!$C:$C,0))),"",INDEX('Policy Characteristics'!G:G,MATCH($C1745,'Policy Characteristics'!$C:$C,0)))</f>
        <v>0.5</v>
      </c>
      <c r="N1745" s="176">
        <f>IF(ISBLANK(INDEX('Policy Characteristics'!H:H,MATCH($C1745,'Policy Characteristics'!$C:$C,0))),"",INDEX('Policy Characteristics'!H:H,MATCH($C1745,'Policy Characteristics'!$C:$C,0)))</f>
        <v>0.01</v>
      </c>
      <c r="O1745" s="176" t="str">
        <f>IF(ISBLANK(INDEX('Policy Characteristics'!I:I,MATCH($C1745,'Policy Characteristics'!$C:$C,0))),"",INDEX('Policy Characteristics'!I:I,MATCH($C1745,'Policy Characteristics'!$C:$C,0)))</f>
        <v>% of BAU price</v>
      </c>
      <c r="P1745" s="176" t="str">
        <f>IF(ISBLANK(INDEX('Policy Characteristics'!J:J,MATCH($C1745,'Policy Characteristics'!$C:$C,0))),"",INDEX('Policy Characteristics'!J:J,MATCH($C1745,'Policy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45" s="176" t="str">
        <f>IF(ISBLANK(INDEX('Policy Characteristics'!K:K,MATCH($C1745,'Policy Characteristics'!$C:$C,0))),"",INDEX('Policy Characteristics'!K:K,MATCH($C1745,'Policy Characteristics'!$C:$C,0)))</f>
        <v>fuels.html#fuel-taxes</v>
      </c>
      <c r="R1745" s="176" t="str">
        <f>IF(ISBLANK(INDEX('Policy Characteristics'!L:L,MATCH($C1745,'Policy Characteristics'!$C:$C,0))),"",INDEX('Policy Characteristics'!L:L,MATCH($C1745,'Policy Characteristics'!$C:$C,0)))</f>
        <v>fuel-taxes.html</v>
      </c>
    </row>
    <row r="1746" spans="1:18" x14ac:dyDescent="0.25">
      <c r="A1746" s="176" t="str">
        <f>IF(ISBLANK(INDEX('Policy Characteristics'!A:A,MATCH($C1746,'Policy Characteristics'!$C:$C,0))),"",INDEX('Policy Characteristics'!A:A,MATCH($C1746,'Policy Characteristics'!$C:$C,0)))</f>
        <v>Cross-Sector</v>
      </c>
      <c r="B1746" s="184" t="str">
        <f>IF(ISBLANK(INDEX('Policy Characteristics'!B:B,MATCH($C1746,'Policy Characteristics'!$C:$C,0))),"",INDEX('Policy Characteristics'!B:B,MATCH($C1746,'Policy Characteristics'!$C:$C,0)))</f>
        <v>Fuel Taxes or Subsidies</v>
      </c>
      <c r="C1746" s="194" t="str">
        <f t="shared" si="67"/>
        <v>Additional Fuel Tax or Subsidy Rate by Fuel</v>
      </c>
      <c r="D1746" s="6" t="s">
        <v>54</v>
      </c>
      <c r="E1746" s="47" t="s">
        <v>1372</v>
      </c>
      <c r="F1746" s="6" t="s">
        <v>95</v>
      </c>
      <c r="G1746" s="47" t="s">
        <v>1365</v>
      </c>
      <c r="H1746" s="44">
        <v>2388</v>
      </c>
      <c r="I1746" s="198" t="s">
        <v>44</v>
      </c>
      <c r="J1746" s="177" t="str">
        <f>IF(ISBLANK(INDEX('Policy Characteristics'!D:D,MATCH($C1746,'Policy Characteristics'!$C:$C,0))),"",INDEX('Policy Characteristics'!D:D,MATCH($C1746,'Policy Characteristics'!$C:$C,0)))</f>
        <v>Fuel Taxes or Subsidies</v>
      </c>
      <c r="K1746" s="176" t="str">
        <f>IF(ISBLANK(INDEX('Policy Characteristics'!E:E,MATCH($C1746,'Policy Characteristics'!$C:$C,0))),"",INDEX('Policy Characteristics'!E:E,MATCH($C1746,'Policy Characteristics'!$C:$C,0)))</f>
        <v>cross fuel tax</v>
      </c>
      <c r="L1746" s="176">
        <f>IF(ISBLANK(INDEX('Policy Characteristics'!F:F,MATCH($C1746,'Policy Characteristics'!$C:$C,0))),"",INDEX('Policy Characteristics'!F:F,MATCH($C1746,'Policy Characteristics'!$C:$C,0)))</f>
        <v>-0.5</v>
      </c>
      <c r="M1746" s="176">
        <f>IF(ISBLANK(INDEX('Policy Characteristics'!G:G,MATCH($C1746,'Policy Characteristics'!$C:$C,0))),"",INDEX('Policy Characteristics'!G:G,MATCH($C1746,'Policy Characteristics'!$C:$C,0)))</f>
        <v>0.5</v>
      </c>
      <c r="N1746" s="176">
        <f>IF(ISBLANK(INDEX('Policy Characteristics'!H:H,MATCH($C1746,'Policy Characteristics'!$C:$C,0))),"",INDEX('Policy Characteristics'!H:H,MATCH($C1746,'Policy Characteristics'!$C:$C,0)))</f>
        <v>0.01</v>
      </c>
      <c r="O1746" s="176" t="str">
        <f>IF(ISBLANK(INDEX('Policy Characteristics'!I:I,MATCH($C1746,'Policy Characteristics'!$C:$C,0))),"",INDEX('Policy Characteristics'!I:I,MATCH($C1746,'Policy Characteristics'!$C:$C,0)))</f>
        <v>% of BAU price</v>
      </c>
      <c r="P1746" s="176" t="str">
        <f>IF(ISBLANK(INDEX('Policy Characteristics'!J:J,MATCH($C1746,'Policy Characteristics'!$C:$C,0))),"",INDEX('Policy Characteristics'!J:J,MATCH($C1746,'Policy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46" s="176" t="str">
        <f>IF(ISBLANK(INDEX('Policy Characteristics'!K:K,MATCH($C1746,'Policy Characteristics'!$C:$C,0))),"",INDEX('Policy Characteristics'!K:K,MATCH($C1746,'Policy Characteristics'!$C:$C,0)))</f>
        <v>fuels.html#fuel-taxes</v>
      </c>
      <c r="R1746" s="176" t="str">
        <f>IF(ISBLANK(INDEX('Policy Characteristics'!L:L,MATCH($C1746,'Policy Characteristics'!$C:$C,0))),"",INDEX('Policy Characteristics'!L:L,MATCH($C1746,'Policy Characteristics'!$C:$C,0)))</f>
        <v>fuel-taxes.html</v>
      </c>
    </row>
    <row r="1747" spans="1:18" x14ac:dyDescent="0.25">
      <c r="A1747" s="176" t="str">
        <f>IF(ISBLANK(INDEX('Policy Characteristics'!A:A,MATCH($C1747,'Policy Characteristics'!$C:$C,0))),"",INDEX('Policy Characteristics'!A:A,MATCH($C1747,'Policy Characteristics'!$C:$C,0)))</f>
        <v>Cross-Sector</v>
      </c>
      <c r="B1747" s="184" t="str">
        <f>IF(ISBLANK(INDEX('Policy Characteristics'!B:B,MATCH($C1747,'Policy Characteristics'!$C:$C,0))),"",INDEX('Policy Characteristics'!B:B,MATCH($C1747,'Policy Characteristics'!$C:$C,0)))</f>
        <v>Fuel Taxes or Subsidies</v>
      </c>
      <c r="C1747" s="194" t="str">
        <f t="shared" si="67"/>
        <v>Additional Fuel Tax or Subsidy Rate by Fuel</v>
      </c>
      <c r="D1747" s="6" t="s">
        <v>55</v>
      </c>
      <c r="E1747" s="47" t="s">
        <v>1372</v>
      </c>
      <c r="F1747" s="6" t="s">
        <v>96</v>
      </c>
      <c r="G1747" s="47" t="s">
        <v>1365</v>
      </c>
      <c r="H1747" s="44">
        <v>2389</v>
      </c>
      <c r="I1747" s="198" t="s">
        <v>44</v>
      </c>
      <c r="J1747" s="177" t="str">
        <f>IF(ISBLANK(INDEX('Policy Characteristics'!D:D,MATCH($C1747,'Policy Characteristics'!$C:$C,0))),"",INDEX('Policy Characteristics'!D:D,MATCH($C1747,'Policy Characteristics'!$C:$C,0)))</f>
        <v>Fuel Taxes or Subsidies</v>
      </c>
      <c r="K1747" s="176" t="str">
        <f>IF(ISBLANK(INDEX('Policy Characteristics'!E:E,MATCH($C1747,'Policy Characteristics'!$C:$C,0))),"",INDEX('Policy Characteristics'!E:E,MATCH($C1747,'Policy Characteristics'!$C:$C,0)))</f>
        <v>cross fuel tax</v>
      </c>
      <c r="L1747" s="176">
        <f>IF(ISBLANK(INDEX('Policy Characteristics'!F:F,MATCH($C1747,'Policy Characteristics'!$C:$C,0))),"",INDEX('Policy Characteristics'!F:F,MATCH($C1747,'Policy Characteristics'!$C:$C,0)))</f>
        <v>-0.5</v>
      </c>
      <c r="M1747" s="176">
        <f>IF(ISBLANK(INDEX('Policy Characteristics'!G:G,MATCH($C1747,'Policy Characteristics'!$C:$C,0))),"",INDEX('Policy Characteristics'!G:G,MATCH($C1747,'Policy Characteristics'!$C:$C,0)))</f>
        <v>0.5</v>
      </c>
      <c r="N1747" s="176">
        <f>IF(ISBLANK(INDEX('Policy Characteristics'!H:H,MATCH($C1747,'Policy Characteristics'!$C:$C,0))),"",INDEX('Policy Characteristics'!H:H,MATCH($C1747,'Policy Characteristics'!$C:$C,0)))</f>
        <v>0.01</v>
      </c>
      <c r="O1747" s="176" t="str">
        <f>IF(ISBLANK(INDEX('Policy Characteristics'!I:I,MATCH($C1747,'Policy Characteristics'!$C:$C,0))),"",INDEX('Policy Characteristics'!I:I,MATCH($C1747,'Policy Characteristics'!$C:$C,0)))</f>
        <v>% of BAU price</v>
      </c>
      <c r="P1747" s="176" t="str">
        <f>IF(ISBLANK(INDEX('Policy Characteristics'!J:J,MATCH($C1747,'Policy Characteristics'!$C:$C,0))),"",INDEX('Policy Characteristics'!J:J,MATCH($C1747,'Policy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47" s="176" t="str">
        <f>IF(ISBLANK(INDEX('Policy Characteristics'!K:K,MATCH($C1747,'Policy Characteristics'!$C:$C,0))),"",INDEX('Policy Characteristics'!K:K,MATCH($C1747,'Policy Characteristics'!$C:$C,0)))</f>
        <v>fuels.html#fuel-taxes</v>
      </c>
      <c r="R1747" s="176" t="str">
        <f>IF(ISBLANK(INDEX('Policy Characteristics'!L:L,MATCH($C1747,'Policy Characteristics'!$C:$C,0))),"",INDEX('Policy Characteristics'!L:L,MATCH($C1747,'Policy Characteristics'!$C:$C,0)))</f>
        <v>fuel-taxes.html</v>
      </c>
    </row>
    <row r="1748" spans="1:18" x14ac:dyDescent="0.25">
      <c r="A1748" s="176" t="str">
        <f>IF(ISBLANK(INDEX('Policy Characteristics'!A:A,MATCH($C1748,'Policy Characteristics'!$C:$C,0))),"",INDEX('Policy Characteristics'!A:A,MATCH($C1748,'Policy Characteristics'!$C:$C,0)))</f>
        <v>Cross-Sector</v>
      </c>
      <c r="B1748" s="184" t="str">
        <f>IF(ISBLANK(INDEX('Policy Characteristics'!B:B,MATCH($C1748,'Policy Characteristics'!$C:$C,0))),"",INDEX('Policy Characteristics'!B:B,MATCH($C1748,'Policy Characteristics'!$C:$C,0)))</f>
        <v>Fuel Taxes or Subsidies</v>
      </c>
      <c r="C1748" s="194" t="str">
        <f t="shared" si="67"/>
        <v>Additional Fuel Tax or Subsidy Rate by Fuel</v>
      </c>
      <c r="D1748" s="6" t="s">
        <v>56</v>
      </c>
      <c r="E1748" s="47" t="s">
        <v>1372</v>
      </c>
      <c r="F1748" s="6" t="s">
        <v>97</v>
      </c>
      <c r="G1748" s="47" t="s">
        <v>1365</v>
      </c>
      <c r="H1748" s="44">
        <v>2390</v>
      </c>
      <c r="I1748" s="198" t="s">
        <v>44</v>
      </c>
      <c r="J1748" s="177" t="str">
        <f>IF(ISBLANK(INDEX('Policy Characteristics'!D:D,MATCH($C1748,'Policy Characteristics'!$C:$C,0))),"",INDEX('Policy Characteristics'!D:D,MATCH($C1748,'Policy Characteristics'!$C:$C,0)))</f>
        <v>Fuel Taxes or Subsidies</v>
      </c>
      <c r="K1748" s="176" t="str">
        <f>IF(ISBLANK(INDEX('Policy Characteristics'!E:E,MATCH($C1748,'Policy Characteristics'!$C:$C,0))),"",INDEX('Policy Characteristics'!E:E,MATCH($C1748,'Policy Characteristics'!$C:$C,0)))</f>
        <v>cross fuel tax</v>
      </c>
      <c r="L1748" s="176">
        <f>IF(ISBLANK(INDEX('Policy Characteristics'!F:F,MATCH($C1748,'Policy Characteristics'!$C:$C,0))),"",INDEX('Policy Characteristics'!F:F,MATCH($C1748,'Policy Characteristics'!$C:$C,0)))</f>
        <v>-0.5</v>
      </c>
      <c r="M1748" s="176">
        <f>IF(ISBLANK(INDEX('Policy Characteristics'!G:G,MATCH($C1748,'Policy Characteristics'!$C:$C,0))),"",INDEX('Policy Characteristics'!G:G,MATCH($C1748,'Policy Characteristics'!$C:$C,0)))</f>
        <v>0.5</v>
      </c>
      <c r="N1748" s="176">
        <f>IF(ISBLANK(INDEX('Policy Characteristics'!H:H,MATCH($C1748,'Policy Characteristics'!$C:$C,0))),"",INDEX('Policy Characteristics'!H:H,MATCH($C1748,'Policy Characteristics'!$C:$C,0)))</f>
        <v>0.01</v>
      </c>
      <c r="O1748" s="176" t="str">
        <f>IF(ISBLANK(INDEX('Policy Characteristics'!I:I,MATCH($C1748,'Policy Characteristics'!$C:$C,0))),"",INDEX('Policy Characteristics'!I:I,MATCH($C1748,'Policy Characteristics'!$C:$C,0)))</f>
        <v>% of BAU price</v>
      </c>
      <c r="P1748" s="176" t="str">
        <f>IF(ISBLANK(INDEX('Policy Characteristics'!J:J,MATCH($C1748,'Policy Characteristics'!$C:$C,0))),"",INDEX('Policy Characteristics'!J:J,MATCH($C1748,'Policy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48" s="176" t="str">
        <f>IF(ISBLANK(INDEX('Policy Characteristics'!K:K,MATCH($C1748,'Policy Characteristics'!$C:$C,0))),"",INDEX('Policy Characteristics'!K:K,MATCH($C1748,'Policy Characteristics'!$C:$C,0)))</f>
        <v>fuels.html#fuel-taxes</v>
      </c>
      <c r="R1748" s="176" t="str">
        <f>IF(ISBLANK(INDEX('Policy Characteristics'!L:L,MATCH($C1748,'Policy Characteristics'!$C:$C,0))),"",INDEX('Policy Characteristics'!L:L,MATCH($C1748,'Policy Characteristics'!$C:$C,0)))</f>
        <v>fuel-taxes.html</v>
      </c>
    </row>
    <row r="1749" spans="1:18" x14ac:dyDescent="0.25">
      <c r="A1749" s="176" t="str">
        <f>IF(ISBLANK(INDEX('Policy Characteristics'!A:A,MATCH($C1749,'Policy Characteristics'!$C:$C,0))),"",INDEX('Policy Characteristics'!A:A,MATCH($C1749,'Policy Characteristics'!$C:$C,0)))</f>
        <v>Cross-Sector</v>
      </c>
      <c r="B1749" s="184" t="str">
        <f>IF(ISBLANK(INDEX('Policy Characteristics'!B:B,MATCH($C1749,'Policy Characteristics'!$C:$C,0))),"",INDEX('Policy Characteristics'!B:B,MATCH($C1749,'Policy Characteristics'!$C:$C,0)))</f>
        <v>Fuel Taxes or Subsidies</v>
      </c>
      <c r="C1749" s="194" t="str">
        <f t="shared" si="67"/>
        <v>Additional Fuel Tax or Subsidy Rate by Fuel</v>
      </c>
      <c r="D1749" s="6" t="s">
        <v>1352</v>
      </c>
      <c r="E1749" s="47" t="s">
        <v>1372</v>
      </c>
      <c r="F1749" s="6" t="s">
        <v>1353</v>
      </c>
      <c r="G1749" s="47" t="s">
        <v>1365</v>
      </c>
      <c r="H1749" s="44">
        <v>2391</v>
      </c>
      <c r="I1749" s="198" t="s">
        <v>44</v>
      </c>
      <c r="J1749" s="177" t="str">
        <f>IF(ISBLANK(INDEX('Policy Characteristics'!D:D,MATCH($C1749,'Policy Characteristics'!$C:$C,0))),"",INDEX('Policy Characteristics'!D:D,MATCH($C1749,'Policy Characteristics'!$C:$C,0)))</f>
        <v>Fuel Taxes or Subsidies</v>
      </c>
      <c r="K1749" s="176" t="str">
        <f>IF(ISBLANK(INDEX('Policy Characteristics'!E:E,MATCH($C1749,'Policy Characteristics'!$C:$C,0))),"",INDEX('Policy Characteristics'!E:E,MATCH($C1749,'Policy Characteristics'!$C:$C,0)))</f>
        <v>cross fuel tax</v>
      </c>
      <c r="L1749" s="176">
        <f>IF(ISBLANK(INDEX('Policy Characteristics'!F:F,MATCH($C1749,'Policy Characteristics'!$C:$C,0))),"",INDEX('Policy Characteristics'!F:F,MATCH($C1749,'Policy Characteristics'!$C:$C,0)))</f>
        <v>-0.5</v>
      </c>
      <c r="M1749" s="176">
        <f>IF(ISBLANK(INDEX('Policy Characteristics'!G:G,MATCH($C1749,'Policy Characteristics'!$C:$C,0))),"",INDEX('Policy Characteristics'!G:G,MATCH($C1749,'Policy Characteristics'!$C:$C,0)))</f>
        <v>0.5</v>
      </c>
      <c r="N1749" s="176">
        <f>IF(ISBLANK(INDEX('Policy Characteristics'!H:H,MATCH($C1749,'Policy Characteristics'!$C:$C,0))),"",INDEX('Policy Characteristics'!H:H,MATCH($C1749,'Policy Characteristics'!$C:$C,0)))</f>
        <v>0.01</v>
      </c>
      <c r="O1749" s="176" t="str">
        <f>IF(ISBLANK(INDEX('Policy Characteristics'!I:I,MATCH($C1749,'Policy Characteristics'!$C:$C,0))),"",INDEX('Policy Characteristics'!I:I,MATCH($C1749,'Policy Characteristics'!$C:$C,0)))</f>
        <v>% of BAU price</v>
      </c>
      <c r="P1749" s="176" t="str">
        <f>IF(ISBLANK(INDEX('Policy Characteristics'!J:J,MATCH($C1749,'Policy Characteristics'!$C:$C,0))),"",INDEX('Policy Characteristics'!J:J,MATCH($C1749,'Policy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49" s="176" t="str">
        <f>IF(ISBLANK(INDEX('Policy Characteristics'!K:K,MATCH($C1749,'Policy Characteristics'!$C:$C,0))),"",INDEX('Policy Characteristics'!K:K,MATCH($C1749,'Policy Characteristics'!$C:$C,0)))</f>
        <v>fuels.html#fuel-taxes</v>
      </c>
      <c r="R1749" s="176" t="str">
        <f>IF(ISBLANK(INDEX('Policy Characteristics'!L:L,MATCH($C1749,'Policy Characteristics'!$C:$C,0))),"",INDEX('Policy Characteristics'!L:L,MATCH($C1749,'Policy Characteristics'!$C:$C,0)))</f>
        <v>fuel-taxes.html</v>
      </c>
    </row>
    <row r="1750" spans="1:18" x14ac:dyDescent="0.25">
      <c r="A1750" s="176" t="str">
        <f>IF(ISBLANK(INDEX('Policy Characteristics'!A:A,MATCH($C1750,'Policy Characteristics'!$C:$C,0))),"",INDEX('Policy Characteristics'!A:A,MATCH($C1750,'Policy Characteristics'!$C:$C,0)))</f>
        <v>Cross-Sector</v>
      </c>
      <c r="B1750" s="184" t="str">
        <f>IF(ISBLANK(INDEX('Policy Characteristics'!B:B,MATCH($C1750,'Policy Characteristics'!$C:$C,0))),"",INDEX('Policy Characteristics'!B:B,MATCH($C1750,'Policy Characteristics'!$C:$C,0)))</f>
        <v>Fuel Taxes or Subsidies</v>
      </c>
      <c r="C1750" s="194" t="str">
        <f t="shared" si="67"/>
        <v>Additional Fuel Tax or Subsidy Rate by Fuel</v>
      </c>
      <c r="D1750" s="6" t="s">
        <v>74</v>
      </c>
      <c r="E1750" s="47" t="s">
        <v>1372</v>
      </c>
      <c r="F1750" s="6" t="s">
        <v>98</v>
      </c>
      <c r="G1750" s="47" t="s">
        <v>1365</v>
      </c>
      <c r="H1750" s="44">
        <v>2392</v>
      </c>
      <c r="I1750" s="198" t="s">
        <v>44</v>
      </c>
      <c r="J1750" s="177" t="str">
        <f>IF(ISBLANK(INDEX('Policy Characteristics'!D:D,MATCH($C1750,'Policy Characteristics'!$C:$C,0))),"",INDEX('Policy Characteristics'!D:D,MATCH($C1750,'Policy Characteristics'!$C:$C,0)))</f>
        <v>Fuel Taxes or Subsidies</v>
      </c>
      <c r="K1750" s="176" t="str">
        <f>IF(ISBLANK(INDEX('Policy Characteristics'!E:E,MATCH($C1750,'Policy Characteristics'!$C:$C,0))),"",INDEX('Policy Characteristics'!E:E,MATCH($C1750,'Policy Characteristics'!$C:$C,0)))</f>
        <v>cross fuel tax</v>
      </c>
      <c r="L1750" s="176">
        <f>IF(ISBLANK(INDEX('Policy Characteristics'!F:F,MATCH($C1750,'Policy Characteristics'!$C:$C,0))),"",INDEX('Policy Characteristics'!F:F,MATCH($C1750,'Policy Characteristics'!$C:$C,0)))</f>
        <v>-0.5</v>
      </c>
      <c r="M1750" s="176">
        <f>IF(ISBLANK(INDEX('Policy Characteristics'!G:G,MATCH($C1750,'Policy Characteristics'!$C:$C,0))),"",INDEX('Policy Characteristics'!G:G,MATCH($C1750,'Policy Characteristics'!$C:$C,0)))</f>
        <v>0.5</v>
      </c>
      <c r="N1750" s="176">
        <f>IF(ISBLANK(INDEX('Policy Characteristics'!H:H,MATCH($C1750,'Policy Characteristics'!$C:$C,0))),"",INDEX('Policy Characteristics'!H:H,MATCH($C1750,'Policy Characteristics'!$C:$C,0)))</f>
        <v>0.01</v>
      </c>
      <c r="O1750" s="176" t="str">
        <f>IF(ISBLANK(INDEX('Policy Characteristics'!I:I,MATCH($C1750,'Policy Characteristics'!$C:$C,0))),"",INDEX('Policy Characteristics'!I:I,MATCH($C1750,'Policy Characteristics'!$C:$C,0)))</f>
        <v>% of BAU price</v>
      </c>
      <c r="P1750" s="176" t="str">
        <f>IF(ISBLANK(INDEX('Policy Characteristics'!J:J,MATCH($C1750,'Policy Characteristics'!$C:$C,0))),"",INDEX('Policy Characteristics'!J:J,MATCH($C1750,'Policy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50" s="176" t="str">
        <f>IF(ISBLANK(INDEX('Policy Characteristics'!K:K,MATCH($C1750,'Policy Characteristics'!$C:$C,0))),"",INDEX('Policy Characteristics'!K:K,MATCH($C1750,'Policy Characteristics'!$C:$C,0)))</f>
        <v>fuels.html#fuel-taxes</v>
      </c>
      <c r="R1750" s="176" t="str">
        <f>IF(ISBLANK(INDEX('Policy Characteristics'!L:L,MATCH($C1750,'Policy Characteristics'!$C:$C,0))),"",INDEX('Policy Characteristics'!L:L,MATCH($C1750,'Policy Characteristics'!$C:$C,0)))</f>
        <v>fuel-taxes.html</v>
      </c>
    </row>
    <row r="1751" spans="1:18" x14ac:dyDescent="0.25">
      <c r="A1751" s="176" t="str">
        <f>IF(ISBLANK(INDEX('Policy Characteristics'!A:A,MATCH($C1751,'Policy Characteristics'!$C:$C,0))),"",INDEX('Policy Characteristics'!A:A,MATCH($C1751,'Policy Characteristics'!$C:$C,0)))</f>
        <v>Cross-Sector</v>
      </c>
      <c r="B1751" s="184" t="str">
        <f>IF(ISBLANK(INDEX('Policy Characteristics'!B:B,MATCH($C1751,'Policy Characteristics'!$C:$C,0))),"",INDEX('Policy Characteristics'!B:B,MATCH($C1751,'Policy Characteristics'!$C:$C,0)))</f>
        <v>Fuel Taxes or Subsidies</v>
      </c>
      <c r="C1751" s="194" t="str">
        <f t="shared" si="67"/>
        <v>Additional Fuel Tax or Subsidy Rate by Fuel</v>
      </c>
      <c r="D1751" s="6" t="s">
        <v>434</v>
      </c>
      <c r="E1751" s="47" t="s">
        <v>1372</v>
      </c>
      <c r="F1751" s="6" t="s">
        <v>435</v>
      </c>
      <c r="G1751" s="47" t="s">
        <v>1365</v>
      </c>
      <c r="H1751" s="44">
        <v>2393</v>
      </c>
      <c r="I1751" s="198" t="s">
        <v>44</v>
      </c>
      <c r="J1751" s="177" t="str">
        <f>IF(ISBLANK(INDEX('Policy Characteristics'!D:D,MATCH($C1751,'Policy Characteristics'!$C:$C,0))),"",INDEX('Policy Characteristics'!D:D,MATCH($C1751,'Policy Characteristics'!$C:$C,0)))</f>
        <v>Fuel Taxes or Subsidies</v>
      </c>
      <c r="K1751" s="176" t="str">
        <f>IF(ISBLANK(INDEX('Policy Characteristics'!E:E,MATCH($C1751,'Policy Characteristics'!$C:$C,0))),"",INDEX('Policy Characteristics'!E:E,MATCH($C1751,'Policy Characteristics'!$C:$C,0)))</f>
        <v>cross fuel tax</v>
      </c>
      <c r="L1751" s="176">
        <f>IF(ISBLANK(INDEX('Policy Characteristics'!F:F,MATCH($C1751,'Policy Characteristics'!$C:$C,0))),"",INDEX('Policy Characteristics'!F:F,MATCH($C1751,'Policy Characteristics'!$C:$C,0)))</f>
        <v>-0.5</v>
      </c>
      <c r="M1751" s="176">
        <f>IF(ISBLANK(INDEX('Policy Characteristics'!G:G,MATCH($C1751,'Policy Characteristics'!$C:$C,0))),"",INDEX('Policy Characteristics'!G:G,MATCH($C1751,'Policy Characteristics'!$C:$C,0)))</f>
        <v>0.5</v>
      </c>
      <c r="N1751" s="176">
        <f>IF(ISBLANK(INDEX('Policy Characteristics'!H:H,MATCH($C1751,'Policy Characteristics'!$C:$C,0))),"",INDEX('Policy Characteristics'!H:H,MATCH($C1751,'Policy Characteristics'!$C:$C,0)))</f>
        <v>0.01</v>
      </c>
      <c r="O1751" s="176" t="str">
        <f>IF(ISBLANK(INDEX('Policy Characteristics'!I:I,MATCH($C1751,'Policy Characteristics'!$C:$C,0))),"",INDEX('Policy Characteristics'!I:I,MATCH($C1751,'Policy Characteristics'!$C:$C,0)))</f>
        <v>% of BAU price</v>
      </c>
      <c r="P1751" s="176" t="str">
        <f>IF(ISBLANK(INDEX('Policy Characteristics'!J:J,MATCH($C1751,'Policy Characteristics'!$C:$C,0))),"",INDEX('Policy Characteristics'!J:J,MATCH($C1751,'Policy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51" s="176" t="str">
        <f>IF(ISBLANK(INDEX('Policy Characteristics'!K:K,MATCH($C1751,'Policy Characteristics'!$C:$C,0))),"",INDEX('Policy Characteristics'!K:K,MATCH($C1751,'Policy Characteristics'!$C:$C,0)))</f>
        <v>fuels.html#fuel-taxes</v>
      </c>
      <c r="R1751" s="176" t="str">
        <f>IF(ISBLANK(INDEX('Policy Characteristics'!L:L,MATCH($C1751,'Policy Characteristics'!$C:$C,0))),"",INDEX('Policy Characteristics'!L:L,MATCH($C1751,'Policy Characteristics'!$C:$C,0)))</f>
        <v>fuel-taxes.html</v>
      </c>
    </row>
    <row r="1752" spans="1:18" x14ac:dyDescent="0.25">
      <c r="A1752" s="176" t="str">
        <f>IF(ISBLANK(INDEX('Policy Characteristics'!A:A,MATCH($C1752,'Policy Characteristics'!$C:$C,0))),"",INDEX('Policy Characteristics'!A:A,MATCH($C1752,'Policy Characteristics'!$C:$C,0)))</f>
        <v>Cross-Sector</v>
      </c>
      <c r="B1752" s="184" t="str">
        <f>IF(ISBLANK(INDEX('Policy Characteristics'!B:B,MATCH($C1752,'Policy Characteristics'!$C:$C,0))),"",INDEX('Policy Characteristics'!B:B,MATCH($C1752,'Policy Characteristics'!$C:$C,0)))</f>
        <v>Fuel Taxes or Subsidies</v>
      </c>
      <c r="C1752" s="194" t="str">
        <f t="shared" si="67"/>
        <v>Additional Fuel Tax or Subsidy Rate by Fuel</v>
      </c>
      <c r="D1752" s="6" t="s">
        <v>1344</v>
      </c>
      <c r="E1752" s="47" t="s">
        <v>1372</v>
      </c>
      <c r="F1752" s="6" t="s">
        <v>1348</v>
      </c>
      <c r="G1752" s="47" t="s">
        <v>1365</v>
      </c>
      <c r="H1752" s="44">
        <v>2394</v>
      </c>
      <c r="I1752" s="198" t="s">
        <v>44</v>
      </c>
      <c r="J1752" s="177" t="str">
        <f>IF(ISBLANK(INDEX('Policy Characteristics'!D:D,MATCH($C1752,'Policy Characteristics'!$C:$C,0))),"",INDEX('Policy Characteristics'!D:D,MATCH($C1752,'Policy Characteristics'!$C:$C,0)))</f>
        <v>Fuel Taxes or Subsidies</v>
      </c>
      <c r="K1752" s="176" t="str">
        <f>IF(ISBLANK(INDEX('Policy Characteristics'!E:E,MATCH($C1752,'Policy Characteristics'!$C:$C,0))),"",INDEX('Policy Characteristics'!E:E,MATCH($C1752,'Policy Characteristics'!$C:$C,0)))</f>
        <v>cross fuel tax</v>
      </c>
      <c r="L1752" s="176">
        <f>IF(ISBLANK(INDEX('Policy Characteristics'!F:F,MATCH($C1752,'Policy Characteristics'!$C:$C,0))),"",INDEX('Policy Characteristics'!F:F,MATCH($C1752,'Policy Characteristics'!$C:$C,0)))</f>
        <v>-0.5</v>
      </c>
      <c r="M1752" s="176">
        <f>IF(ISBLANK(INDEX('Policy Characteristics'!G:G,MATCH($C1752,'Policy Characteristics'!$C:$C,0))),"",INDEX('Policy Characteristics'!G:G,MATCH($C1752,'Policy Characteristics'!$C:$C,0)))</f>
        <v>0.5</v>
      </c>
      <c r="N1752" s="176">
        <f>IF(ISBLANK(INDEX('Policy Characteristics'!H:H,MATCH($C1752,'Policy Characteristics'!$C:$C,0))),"",INDEX('Policy Characteristics'!H:H,MATCH($C1752,'Policy Characteristics'!$C:$C,0)))</f>
        <v>0.01</v>
      </c>
      <c r="O1752" s="176" t="str">
        <f>IF(ISBLANK(INDEX('Policy Characteristics'!I:I,MATCH($C1752,'Policy Characteristics'!$C:$C,0))),"",INDEX('Policy Characteristics'!I:I,MATCH($C1752,'Policy Characteristics'!$C:$C,0)))</f>
        <v>% of BAU price</v>
      </c>
      <c r="P1752" s="176" t="str">
        <f>IF(ISBLANK(INDEX('Policy Characteristics'!J:J,MATCH($C1752,'Policy Characteristics'!$C:$C,0))),"",INDEX('Policy Characteristics'!J:J,MATCH($C1752,'Policy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52" s="176" t="str">
        <f>IF(ISBLANK(INDEX('Policy Characteristics'!K:K,MATCH($C1752,'Policy Characteristics'!$C:$C,0))),"",INDEX('Policy Characteristics'!K:K,MATCH($C1752,'Policy Characteristics'!$C:$C,0)))</f>
        <v>fuels.html#fuel-taxes</v>
      </c>
      <c r="R1752" s="176" t="str">
        <f>IF(ISBLANK(INDEX('Policy Characteristics'!L:L,MATCH($C1752,'Policy Characteristics'!$C:$C,0))),"",INDEX('Policy Characteristics'!L:L,MATCH($C1752,'Policy Characteristics'!$C:$C,0)))</f>
        <v>fuel-taxes.html</v>
      </c>
    </row>
    <row r="1753" spans="1:18" x14ac:dyDescent="0.25">
      <c r="A1753" s="176" t="str">
        <f>IF(ISBLANK(INDEX('Policy Characteristics'!A:A,MATCH($C1753,'Policy Characteristics'!$C:$C,0))),"",INDEX('Policy Characteristics'!A:A,MATCH($C1753,'Policy Characteristics'!$C:$C,0)))</f>
        <v>Cross-Sector</v>
      </c>
      <c r="B1753" s="184" t="str">
        <f>IF(ISBLANK(INDEX('Policy Characteristics'!B:B,MATCH($C1753,'Policy Characteristics'!$C:$C,0))),"",INDEX('Policy Characteristics'!B:B,MATCH($C1753,'Policy Characteristics'!$C:$C,0)))</f>
        <v>Fuel Taxes or Subsidies</v>
      </c>
      <c r="C1753" s="194" t="str">
        <f t="shared" si="67"/>
        <v>Additional Fuel Tax or Subsidy Rate by Fuel</v>
      </c>
      <c r="D1753" s="6" t="s">
        <v>1354</v>
      </c>
      <c r="E1753" s="47" t="s">
        <v>1372</v>
      </c>
      <c r="F1753" s="6" t="s">
        <v>1355</v>
      </c>
      <c r="G1753" s="47" t="s">
        <v>1365</v>
      </c>
      <c r="H1753" s="44">
        <v>2395</v>
      </c>
      <c r="I1753" s="198" t="s">
        <v>44</v>
      </c>
      <c r="J1753" s="177" t="str">
        <f>IF(ISBLANK(INDEX('Policy Characteristics'!D:D,MATCH($C1753,'Policy Characteristics'!$C:$C,0))),"",INDEX('Policy Characteristics'!D:D,MATCH($C1753,'Policy Characteristics'!$C:$C,0)))</f>
        <v>Fuel Taxes or Subsidies</v>
      </c>
      <c r="K1753" s="176" t="str">
        <f>IF(ISBLANK(INDEX('Policy Characteristics'!E:E,MATCH($C1753,'Policy Characteristics'!$C:$C,0))),"",INDEX('Policy Characteristics'!E:E,MATCH($C1753,'Policy Characteristics'!$C:$C,0)))</f>
        <v>cross fuel tax</v>
      </c>
      <c r="L1753" s="176">
        <f>IF(ISBLANK(INDEX('Policy Characteristics'!F:F,MATCH($C1753,'Policy Characteristics'!$C:$C,0))),"",INDEX('Policy Characteristics'!F:F,MATCH($C1753,'Policy Characteristics'!$C:$C,0)))</f>
        <v>-0.5</v>
      </c>
      <c r="M1753" s="176">
        <f>IF(ISBLANK(INDEX('Policy Characteristics'!G:G,MATCH($C1753,'Policy Characteristics'!$C:$C,0))),"",INDEX('Policy Characteristics'!G:G,MATCH($C1753,'Policy Characteristics'!$C:$C,0)))</f>
        <v>0.5</v>
      </c>
      <c r="N1753" s="176">
        <f>IF(ISBLANK(INDEX('Policy Characteristics'!H:H,MATCH($C1753,'Policy Characteristics'!$C:$C,0))),"",INDEX('Policy Characteristics'!H:H,MATCH($C1753,'Policy Characteristics'!$C:$C,0)))</f>
        <v>0.01</v>
      </c>
      <c r="O1753" s="176" t="str">
        <f>IF(ISBLANK(INDEX('Policy Characteristics'!I:I,MATCH($C1753,'Policy Characteristics'!$C:$C,0))),"",INDEX('Policy Characteristics'!I:I,MATCH($C1753,'Policy Characteristics'!$C:$C,0)))</f>
        <v>% of BAU price</v>
      </c>
      <c r="P1753" s="176" t="str">
        <f>IF(ISBLANK(INDEX('Policy Characteristics'!J:J,MATCH($C1753,'Policy Characteristics'!$C:$C,0))),"",INDEX('Policy Characteristics'!J:J,MATCH($C1753,'Policy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53" s="176" t="str">
        <f>IF(ISBLANK(INDEX('Policy Characteristics'!K:K,MATCH($C1753,'Policy Characteristics'!$C:$C,0))),"",INDEX('Policy Characteristics'!K:K,MATCH($C1753,'Policy Characteristics'!$C:$C,0)))</f>
        <v>fuels.html#fuel-taxes</v>
      </c>
      <c r="R1753" s="176" t="str">
        <f>IF(ISBLANK(INDEX('Policy Characteristics'!L:L,MATCH($C1753,'Policy Characteristics'!$C:$C,0))),"",INDEX('Policy Characteristics'!L:L,MATCH($C1753,'Policy Characteristics'!$C:$C,0)))</f>
        <v>fuel-taxes.html</v>
      </c>
    </row>
    <row r="1754" spans="1:18" x14ac:dyDescent="0.25">
      <c r="A1754" s="176" t="str">
        <f>IF(ISBLANK(INDEX('Policy Characteristics'!A:A,MATCH($C1754,'Policy Characteristics'!$C:$C,0))),"",INDEX('Policy Characteristics'!A:A,MATCH($C1754,'Policy Characteristics'!$C:$C,0)))</f>
        <v>Cross-Sector</v>
      </c>
      <c r="B1754" s="184" t="str">
        <f>IF(ISBLANK(INDEX('Policy Characteristics'!B:B,MATCH($C1754,'Policy Characteristics'!$C:$C,0))),"",INDEX('Policy Characteristics'!B:B,MATCH($C1754,'Policy Characteristics'!$C:$C,0)))</f>
        <v>Fuel Taxes or Subsidies</v>
      </c>
      <c r="C1754" s="194" t="str">
        <f t="shared" si="67"/>
        <v>Additional Fuel Tax or Subsidy Rate by Fuel</v>
      </c>
      <c r="D1754" s="6" t="s">
        <v>1345</v>
      </c>
      <c r="E1754" s="47" t="s">
        <v>1372</v>
      </c>
      <c r="F1754" s="6" t="s">
        <v>1349</v>
      </c>
      <c r="G1754" s="47" t="s">
        <v>1365</v>
      </c>
      <c r="H1754" s="44">
        <v>2396</v>
      </c>
      <c r="I1754" s="198" t="s">
        <v>44</v>
      </c>
      <c r="J1754" s="177" t="str">
        <f>IF(ISBLANK(INDEX('Policy Characteristics'!D:D,MATCH($C1754,'Policy Characteristics'!$C:$C,0))),"",INDEX('Policy Characteristics'!D:D,MATCH($C1754,'Policy Characteristics'!$C:$C,0)))</f>
        <v>Fuel Taxes or Subsidies</v>
      </c>
      <c r="K1754" s="176" t="str">
        <f>IF(ISBLANK(INDEX('Policy Characteristics'!E:E,MATCH($C1754,'Policy Characteristics'!$C:$C,0))),"",INDEX('Policy Characteristics'!E:E,MATCH($C1754,'Policy Characteristics'!$C:$C,0)))</f>
        <v>cross fuel tax</v>
      </c>
      <c r="L1754" s="176">
        <f>IF(ISBLANK(INDEX('Policy Characteristics'!F:F,MATCH($C1754,'Policy Characteristics'!$C:$C,0))),"",INDEX('Policy Characteristics'!F:F,MATCH($C1754,'Policy Characteristics'!$C:$C,0)))</f>
        <v>-0.5</v>
      </c>
      <c r="M1754" s="176">
        <f>IF(ISBLANK(INDEX('Policy Characteristics'!G:G,MATCH($C1754,'Policy Characteristics'!$C:$C,0))),"",INDEX('Policy Characteristics'!G:G,MATCH($C1754,'Policy Characteristics'!$C:$C,0)))</f>
        <v>0.5</v>
      </c>
      <c r="N1754" s="176">
        <f>IF(ISBLANK(INDEX('Policy Characteristics'!H:H,MATCH($C1754,'Policy Characteristics'!$C:$C,0))),"",INDEX('Policy Characteristics'!H:H,MATCH($C1754,'Policy Characteristics'!$C:$C,0)))</f>
        <v>0.01</v>
      </c>
      <c r="O1754" s="176" t="str">
        <f>IF(ISBLANK(INDEX('Policy Characteristics'!I:I,MATCH($C1754,'Policy Characteristics'!$C:$C,0))),"",INDEX('Policy Characteristics'!I:I,MATCH($C1754,'Policy Characteristics'!$C:$C,0)))</f>
        <v>% of BAU price</v>
      </c>
      <c r="P1754" s="176" t="str">
        <f>IF(ISBLANK(INDEX('Policy Characteristics'!J:J,MATCH($C1754,'Policy Characteristics'!$C:$C,0))),"",INDEX('Policy Characteristics'!J:J,MATCH($C1754,'Policy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54" s="176" t="str">
        <f>IF(ISBLANK(INDEX('Policy Characteristics'!K:K,MATCH($C1754,'Policy Characteristics'!$C:$C,0))),"",INDEX('Policy Characteristics'!K:K,MATCH($C1754,'Policy Characteristics'!$C:$C,0)))</f>
        <v>fuels.html#fuel-taxes</v>
      </c>
      <c r="R1754" s="176" t="str">
        <f>IF(ISBLANK(INDEX('Policy Characteristics'!L:L,MATCH($C1754,'Policy Characteristics'!$C:$C,0))),"",INDEX('Policy Characteristics'!L:L,MATCH($C1754,'Policy Characteristics'!$C:$C,0)))</f>
        <v>fuel-taxes.html</v>
      </c>
    </row>
    <row r="1755" spans="1:18" x14ac:dyDescent="0.25">
      <c r="A1755" s="176" t="str">
        <f>IF(ISBLANK(INDEX('Policy Characteristics'!A:A,MATCH($C1755,'Policy Characteristics'!$C:$C,0))),"",INDEX('Policy Characteristics'!A:A,MATCH($C1755,'Policy Characteristics'!$C:$C,0)))</f>
        <v>Cross-Sector</v>
      </c>
      <c r="B1755" s="184" t="str">
        <f>IF(ISBLANK(INDEX('Policy Characteristics'!B:B,MATCH($C1755,'Policy Characteristics'!$C:$C,0))),"",INDEX('Policy Characteristics'!B:B,MATCH($C1755,'Policy Characteristics'!$C:$C,0)))</f>
        <v>Fuel Taxes or Subsidies</v>
      </c>
      <c r="C1755" s="194" t="str">
        <f t="shared" si="67"/>
        <v>Additional Fuel Tax or Subsidy Rate by Fuel</v>
      </c>
      <c r="D1755" s="6" t="s">
        <v>1346</v>
      </c>
      <c r="E1755" s="47" t="s">
        <v>1372</v>
      </c>
      <c r="F1755" s="6" t="s">
        <v>1350</v>
      </c>
      <c r="G1755" s="47" t="s">
        <v>1365</v>
      </c>
      <c r="H1755" s="44">
        <v>2397</v>
      </c>
      <c r="I1755" s="198" t="s">
        <v>44</v>
      </c>
      <c r="J1755" s="177" t="str">
        <f>IF(ISBLANK(INDEX('Policy Characteristics'!D:D,MATCH($C1755,'Policy Characteristics'!$C:$C,0))),"",INDEX('Policy Characteristics'!D:D,MATCH($C1755,'Policy Characteristics'!$C:$C,0)))</f>
        <v>Fuel Taxes or Subsidies</v>
      </c>
      <c r="K1755" s="176" t="str">
        <f>IF(ISBLANK(INDEX('Policy Characteristics'!E:E,MATCH($C1755,'Policy Characteristics'!$C:$C,0))),"",INDEX('Policy Characteristics'!E:E,MATCH($C1755,'Policy Characteristics'!$C:$C,0)))</f>
        <v>cross fuel tax</v>
      </c>
      <c r="L1755" s="176">
        <f>IF(ISBLANK(INDEX('Policy Characteristics'!F:F,MATCH($C1755,'Policy Characteristics'!$C:$C,0))),"",INDEX('Policy Characteristics'!F:F,MATCH($C1755,'Policy Characteristics'!$C:$C,0)))</f>
        <v>-0.5</v>
      </c>
      <c r="M1755" s="176">
        <f>IF(ISBLANK(INDEX('Policy Characteristics'!G:G,MATCH($C1755,'Policy Characteristics'!$C:$C,0))),"",INDEX('Policy Characteristics'!G:G,MATCH($C1755,'Policy Characteristics'!$C:$C,0)))</f>
        <v>0.5</v>
      </c>
      <c r="N1755" s="176">
        <f>IF(ISBLANK(INDEX('Policy Characteristics'!H:H,MATCH($C1755,'Policy Characteristics'!$C:$C,0))),"",INDEX('Policy Characteristics'!H:H,MATCH($C1755,'Policy Characteristics'!$C:$C,0)))</f>
        <v>0.01</v>
      </c>
      <c r="O1755" s="176" t="str">
        <f>IF(ISBLANK(INDEX('Policy Characteristics'!I:I,MATCH($C1755,'Policy Characteristics'!$C:$C,0))),"",INDEX('Policy Characteristics'!I:I,MATCH($C1755,'Policy Characteristics'!$C:$C,0)))</f>
        <v>% of BAU price</v>
      </c>
      <c r="P1755" s="176" t="str">
        <f>IF(ISBLANK(INDEX('Policy Characteristics'!J:J,MATCH($C1755,'Policy Characteristics'!$C:$C,0))),"",INDEX('Policy Characteristics'!J:J,MATCH($C1755,'Policy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55" s="176" t="str">
        <f>IF(ISBLANK(INDEX('Policy Characteristics'!K:K,MATCH($C1755,'Policy Characteristics'!$C:$C,0))),"",INDEX('Policy Characteristics'!K:K,MATCH($C1755,'Policy Characteristics'!$C:$C,0)))</f>
        <v>fuels.html#fuel-taxes</v>
      </c>
      <c r="R1755" s="176" t="str">
        <f>IF(ISBLANK(INDEX('Policy Characteristics'!L:L,MATCH($C1755,'Policy Characteristics'!$C:$C,0))),"",INDEX('Policy Characteristics'!L:L,MATCH($C1755,'Policy Characteristics'!$C:$C,0)))</f>
        <v>fuel-taxes.html</v>
      </c>
    </row>
    <row r="1756" spans="1:18" x14ac:dyDescent="0.25">
      <c r="A1756" s="176" t="str">
        <f>IF(ISBLANK(INDEX('Policy Characteristics'!A:A,MATCH($C1756,'Policy Characteristics'!$C:$C,0))),"",INDEX('Policy Characteristics'!A:A,MATCH($C1756,'Policy Characteristics'!$C:$C,0)))</f>
        <v>Cross-Sector</v>
      </c>
      <c r="B1756" s="184" t="str">
        <f>IF(ISBLANK(INDEX('Policy Characteristics'!B:B,MATCH($C1756,'Policy Characteristics'!$C:$C,0))),"",INDEX('Policy Characteristics'!B:B,MATCH($C1756,'Policy Characteristics'!$C:$C,0)))</f>
        <v>Fuel Taxes or Subsidies</v>
      </c>
      <c r="C1756" s="194" t="str">
        <f t="shared" si="67"/>
        <v>Additional Fuel Tax or Subsidy Rate by Fuel</v>
      </c>
      <c r="D1756" s="6" t="s">
        <v>1347</v>
      </c>
      <c r="E1756" s="47" t="s">
        <v>1372</v>
      </c>
      <c r="F1756" s="6" t="s">
        <v>1351</v>
      </c>
      <c r="G1756" s="47" t="s">
        <v>1365</v>
      </c>
      <c r="H1756" s="44">
        <v>2398</v>
      </c>
      <c r="I1756" s="198" t="s">
        <v>44</v>
      </c>
      <c r="J1756" s="177" t="str">
        <f>IF(ISBLANK(INDEX('Policy Characteristics'!D:D,MATCH($C1756,'Policy Characteristics'!$C:$C,0))),"",INDEX('Policy Characteristics'!D:D,MATCH($C1756,'Policy Characteristics'!$C:$C,0)))</f>
        <v>Fuel Taxes or Subsidies</v>
      </c>
      <c r="K1756" s="176" t="str">
        <f>IF(ISBLANK(INDEX('Policy Characteristics'!E:E,MATCH($C1756,'Policy Characteristics'!$C:$C,0))),"",INDEX('Policy Characteristics'!E:E,MATCH($C1756,'Policy Characteristics'!$C:$C,0)))</f>
        <v>cross fuel tax</v>
      </c>
      <c r="L1756" s="176">
        <f>IF(ISBLANK(INDEX('Policy Characteristics'!F:F,MATCH($C1756,'Policy Characteristics'!$C:$C,0))),"",INDEX('Policy Characteristics'!F:F,MATCH($C1756,'Policy Characteristics'!$C:$C,0)))</f>
        <v>-0.5</v>
      </c>
      <c r="M1756" s="176">
        <f>IF(ISBLANK(INDEX('Policy Characteristics'!G:G,MATCH($C1756,'Policy Characteristics'!$C:$C,0))),"",INDEX('Policy Characteristics'!G:G,MATCH($C1756,'Policy Characteristics'!$C:$C,0)))</f>
        <v>0.5</v>
      </c>
      <c r="N1756" s="176">
        <f>IF(ISBLANK(INDEX('Policy Characteristics'!H:H,MATCH($C1756,'Policy Characteristics'!$C:$C,0))),"",INDEX('Policy Characteristics'!H:H,MATCH($C1756,'Policy Characteristics'!$C:$C,0)))</f>
        <v>0.01</v>
      </c>
      <c r="O1756" s="176" t="str">
        <f>IF(ISBLANK(INDEX('Policy Characteristics'!I:I,MATCH($C1756,'Policy Characteristics'!$C:$C,0))),"",INDEX('Policy Characteristics'!I:I,MATCH($C1756,'Policy Characteristics'!$C:$C,0)))</f>
        <v>% of BAU price</v>
      </c>
      <c r="P1756" s="176" t="str">
        <f>IF(ISBLANK(INDEX('Policy Characteristics'!J:J,MATCH($C1756,'Policy Characteristics'!$C:$C,0))),"",INDEX('Policy Characteristics'!J:J,MATCH($C1756,'Policy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56" s="176" t="str">
        <f>IF(ISBLANK(INDEX('Policy Characteristics'!K:K,MATCH($C1756,'Policy Characteristics'!$C:$C,0))),"",INDEX('Policy Characteristics'!K:K,MATCH($C1756,'Policy Characteristics'!$C:$C,0)))</f>
        <v>fuels.html#fuel-taxes</v>
      </c>
      <c r="R1756" s="176" t="str">
        <f>IF(ISBLANK(INDEX('Policy Characteristics'!L:L,MATCH($C1756,'Policy Characteristics'!$C:$C,0))),"",INDEX('Policy Characteristics'!L:L,MATCH($C1756,'Policy Characteristics'!$C:$C,0)))</f>
        <v>fuel-taxes.html</v>
      </c>
    </row>
    <row r="1757" spans="1:18" x14ac:dyDescent="0.25">
      <c r="A1757" s="176" t="str">
        <f>IF(ISBLANK(INDEX('Policy Characteristics'!A:A,MATCH($C1757,'Policy Characteristics'!$C:$C,0))),"",INDEX('Policy Characteristics'!A:A,MATCH($C1757,'Policy Characteristics'!$C:$C,0)))</f>
        <v>Cross-Sector</v>
      </c>
      <c r="B1757" s="184" t="str">
        <f>IF(ISBLANK(INDEX('Policy Characteristics'!B:B,MATCH($C1757,'Policy Characteristics'!$C:$C,0))),"",INDEX('Policy Characteristics'!B:B,MATCH($C1757,'Policy Characteristics'!$C:$C,0)))</f>
        <v>Fuel Taxes or Subsidies</v>
      </c>
      <c r="C1757" s="194" t="str">
        <f t="shared" si="67"/>
        <v>Additional Fuel Tax or Subsidy Rate by Fuel</v>
      </c>
      <c r="D1757" s="47" t="s">
        <v>52</v>
      </c>
      <c r="E1757" s="47" t="s">
        <v>2700</v>
      </c>
      <c r="F1757" s="47" t="s">
        <v>92</v>
      </c>
      <c r="G1757" s="47" t="s">
        <v>1309</v>
      </c>
      <c r="H1757" s="44">
        <v>2399</v>
      </c>
      <c r="I1757" s="197" t="s">
        <v>44</v>
      </c>
      <c r="J1757" s="177" t="str">
        <f>IF(ISBLANK(INDEX('Policy Characteristics'!D:D,MATCH($C1757,'Policy Characteristics'!$C:$C,0))),"",INDEX('Policy Characteristics'!D:D,MATCH($C1757,'Policy Characteristics'!$C:$C,0)))</f>
        <v>Fuel Taxes or Subsidies</v>
      </c>
      <c r="K1757" s="176" t="str">
        <f>IF(ISBLANK(INDEX('Policy Characteristics'!E:E,MATCH($C1757,'Policy Characteristics'!$C:$C,0))),"",INDEX('Policy Characteristics'!E:E,MATCH($C1757,'Policy Characteristics'!$C:$C,0)))</f>
        <v>cross fuel tax</v>
      </c>
      <c r="L1757" s="176">
        <f>IF(ISBLANK(INDEX('Policy Characteristics'!F:F,MATCH($C1757,'Policy Characteristics'!$C:$C,0))),"",INDEX('Policy Characteristics'!F:F,MATCH($C1757,'Policy Characteristics'!$C:$C,0)))</f>
        <v>-0.5</v>
      </c>
      <c r="M1757" s="176">
        <f>IF(ISBLANK(INDEX('Policy Characteristics'!G:G,MATCH($C1757,'Policy Characteristics'!$C:$C,0))),"",INDEX('Policy Characteristics'!G:G,MATCH($C1757,'Policy Characteristics'!$C:$C,0)))</f>
        <v>0.5</v>
      </c>
      <c r="N1757" s="176">
        <f>IF(ISBLANK(INDEX('Policy Characteristics'!H:H,MATCH($C1757,'Policy Characteristics'!$C:$C,0))),"",INDEX('Policy Characteristics'!H:H,MATCH($C1757,'Policy Characteristics'!$C:$C,0)))</f>
        <v>0.01</v>
      </c>
      <c r="O1757" s="176" t="str">
        <f>IF(ISBLANK(INDEX('Policy Characteristics'!I:I,MATCH($C1757,'Policy Characteristics'!$C:$C,0))),"",INDEX('Policy Characteristics'!I:I,MATCH($C1757,'Policy Characteristics'!$C:$C,0)))</f>
        <v>% of BAU price</v>
      </c>
      <c r="P1757" s="176" t="str">
        <f>IF(ISBLANK(INDEX('Policy Characteristics'!J:J,MATCH($C1757,'Policy Characteristics'!$C:$C,0))),"",INDEX('Policy Characteristics'!J:J,MATCH($C1757,'Policy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57" s="176" t="str">
        <f>IF(ISBLANK(INDEX('Policy Characteristics'!K:K,MATCH($C1757,'Policy Characteristics'!$C:$C,0))),"",INDEX('Policy Characteristics'!K:K,MATCH($C1757,'Policy Characteristics'!$C:$C,0)))</f>
        <v>fuels.html#fuel-taxes</v>
      </c>
      <c r="R1757" s="176" t="str">
        <f>IF(ISBLANK(INDEX('Policy Characteristics'!L:L,MATCH($C1757,'Policy Characteristics'!$C:$C,0))),"",INDEX('Policy Characteristics'!L:L,MATCH($C1757,'Policy Characteristics'!$C:$C,0)))</f>
        <v>fuel-taxes.html</v>
      </c>
    </row>
    <row r="1758" spans="1:18" x14ac:dyDescent="0.25">
      <c r="A1758" s="176" t="str">
        <f>IF(ISBLANK(INDEX('Policy Characteristics'!A:A,MATCH($C1758,'Policy Characteristics'!$C:$C,0))),"",INDEX('Policy Characteristics'!A:A,MATCH($C1758,'Policy Characteristics'!$C:$C,0)))</f>
        <v>Cross-Sector</v>
      </c>
      <c r="B1758" s="184" t="str">
        <f>IF(ISBLANK(INDEX('Policy Characteristics'!B:B,MATCH($C1758,'Policy Characteristics'!$C:$C,0))),"",INDEX('Policy Characteristics'!B:B,MATCH($C1758,'Policy Characteristics'!$C:$C,0)))</f>
        <v>Fuel Taxes or Subsidies</v>
      </c>
      <c r="C1758" s="194" t="str">
        <f t="shared" si="67"/>
        <v>Additional Fuel Tax or Subsidy Rate by Fuel</v>
      </c>
      <c r="D1758" s="6" t="s">
        <v>441</v>
      </c>
      <c r="E1758" s="47" t="s">
        <v>2700</v>
      </c>
      <c r="F1758" s="6" t="s">
        <v>438</v>
      </c>
      <c r="G1758" s="47" t="s">
        <v>1309</v>
      </c>
      <c r="H1758" s="44">
        <v>2400</v>
      </c>
      <c r="I1758" s="197" t="s">
        <v>44</v>
      </c>
      <c r="J1758" s="177" t="str">
        <f>IF(ISBLANK(INDEX('Policy Characteristics'!D:D,MATCH($C1758,'Policy Characteristics'!$C:$C,0))),"",INDEX('Policy Characteristics'!D:D,MATCH($C1758,'Policy Characteristics'!$C:$C,0)))</f>
        <v>Fuel Taxes or Subsidies</v>
      </c>
      <c r="K1758" s="176" t="str">
        <f>IF(ISBLANK(INDEX('Policy Characteristics'!E:E,MATCH($C1758,'Policy Characteristics'!$C:$C,0))),"",INDEX('Policy Characteristics'!E:E,MATCH($C1758,'Policy Characteristics'!$C:$C,0)))</f>
        <v>cross fuel tax</v>
      </c>
      <c r="L1758" s="176">
        <f>IF(ISBLANK(INDEX('Policy Characteristics'!F:F,MATCH($C1758,'Policy Characteristics'!$C:$C,0))),"",INDEX('Policy Characteristics'!F:F,MATCH($C1758,'Policy Characteristics'!$C:$C,0)))</f>
        <v>-0.5</v>
      </c>
      <c r="M1758" s="176">
        <f>IF(ISBLANK(INDEX('Policy Characteristics'!G:G,MATCH($C1758,'Policy Characteristics'!$C:$C,0))),"",INDEX('Policy Characteristics'!G:G,MATCH($C1758,'Policy Characteristics'!$C:$C,0)))</f>
        <v>0.5</v>
      </c>
      <c r="N1758" s="176">
        <f>IF(ISBLANK(INDEX('Policy Characteristics'!H:H,MATCH($C1758,'Policy Characteristics'!$C:$C,0))),"",INDEX('Policy Characteristics'!H:H,MATCH($C1758,'Policy Characteristics'!$C:$C,0)))</f>
        <v>0.01</v>
      </c>
      <c r="O1758" s="176" t="str">
        <f>IF(ISBLANK(INDEX('Policy Characteristics'!I:I,MATCH($C1758,'Policy Characteristics'!$C:$C,0))),"",INDEX('Policy Characteristics'!I:I,MATCH($C1758,'Policy Characteristics'!$C:$C,0)))</f>
        <v>% of BAU price</v>
      </c>
      <c r="P1758" s="176" t="str">
        <f>IF(ISBLANK(INDEX('Policy Characteristics'!J:J,MATCH($C1758,'Policy Characteristics'!$C:$C,0))),"",INDEX('Policy Characteristics'!J:J,MATCH($C1758,'Policy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58" s="176" t="str">
        <f>IF(ISBLANK(INDEX('Policy Characteristics'!K:K,MATCH($C1758,'Policy Characteristics'!$C:$C,0))),"",INDEX('Policy Characteristics'!K:K,MATCH($C1758,'Policy Characteristics'!$C:$C,0)))</f>
        <v>fuels.html#fuel-taxes</v>
      </c>
      <c r="R1758" s="176" t="str">
        <f>IF(ISBLANK(INDEX('Policy Characteristics'!L:L,MATCH($C1758,'Policy Characteristics'!$C:$C,0))),"",INDEX('Policy Characteristics'!L:L,MATCH($C1758,'Policy Characteristics'!$C:$C,0)))</f>
        <v>fuel-taxes.html</v>
      </c>
    </row>
    <row r="1759" spans="1:18" x14ac:dyDescent="0.25">
      <c r="A1759" s="176" t="str">
        <f>IF(ISBLANK(INDEX('Policy Characteristics'!A:A,MATCH($C1759,'Policy Characteristics'!$C:$C,0))),"",INDEX('Policy Characteristics'!A:A,MATCH($C1759,'Policy Characteristics'!$C:$C,0)))</f>
        <v>Cross-Sector</v>
      </c>
      <c r="B1759" s="184" t="str">
        <f>IF(ISBLANK(INDEX('Policy Characteristics'!B:B,MATCH($C1759,'Policy Characteristics'!$C:$C,0))),"",INDEX('Policy Characteristics'!B:B,MATCH($C1759,'Policy Characteristics'!$C:$C,0)))</f>
        <v>Fuel Taxes or Subsidies</v>
      </c>
      <c r="C1759" s="194" t="str">
        <f t="shared" si="67"/>
        <v>Additional Fuel Tax or Subsidy Rate by Fuel</v>
      </c>
      <c r="D1759" s="6" t="s">
        <v>46</v>
      </c>
      <c r="E1759" s="47" t="s">
        <v>2700</v>
      </c>
      <c r="F1759" s="6" t="s">
        <v>86</v>
      </c>
      <c r="G1759" s="47" t="s">
        <v>1309</v>
      </c>
      <c r="H1759" s="44">
        <v>2401</v>
      </c>
      <c r="I1759" s="197" t="s">
        <v>44</v>
      </c>
      <c r="J1759" s="177" t="str">
        <f>IF(ISBLANK(INDEX('Policy Characteristics'!D:D,MATCH($C1759,'Policy Characteristics'!$C:$C,0))),"",INDEX('Policy Characteristics'!D:D,MATCH($C1759,'Policy Characteristics'!$C:$C,0)))</f>
        <v>Fuel Taxes or Subsidies</v>
      </c>
      <c r="K1759" s="176" t="str">
        <f>IF(ISBLANK(INDEX('Policy Characteristics'!E:E,MATCH($C1759,'Policy Characteristics'!$C:$C,0))),"",INDEX('Policy Characteristics'!E:E,MATCH($C1759,'Policy Characteristics'!$C:$C,0)))</f>
        <v>cross fuel tax</v>
      </c>
      <c r="L1759" s="176">
        <f>IF(ISBLANK(INDEX('Policy Characteristics'!F:F,MATCH($C1759,'Policy Characteristics'!$C:$C,0))),"",INDEX('Policy Characteristics'!F:F,MATCH($C1759,'Policy Characteristics'!$C:$C,0)))</f>
        <v>-0.5</v>
      </c>
      <c r="M1759" s="176">
        <f>IF(ISBLANK(INDEX('Policy Characteristics'!G:G,MATCH($C1759,'Policy Characteristics'!$C:$C,0))),"",INDEX('Policy Characteristics'!G:G,MATCH($C1759,'Policy Characteristics'!$C:$C,0)))</f>
        <v>0.5</v>
      </c>
      <c r="N1759" s="176">
        <f>IF(ISBLANK(INDEX('Policy Characteristics'!H:H,MATCH($C1759,'Policy Characteristics'!$C:$C,0))),"",INDEX('Policy Characteristics'!H:H,MATCH($C1759,'Policy Characteristics'!$C:$C,0)))</f>
        <v>0.01</v>
      </c>
      <c r="O1759" s="176" t="str">
        <f>IF(ISBLANK(INDEX('Policy Characteristics'!I:I,MATCH($C1759,'Policy Characteristics'!$C:$C,0))),"",INDEX('Policy Characteristics'!I:I,MATCH($C1759,'Policy Characteristics'!$C:$C,0)))</f>
        <v>% of BAU price</v>
      </c>
      <c r="P1759" s="176" t="str">
        <f>IF(ISBLANK(INDEX('Policy Characteristics'!J:J,MATCH($C1759,'Policy Characteristics'!$C:$C,0))),"",INDEX('Policy Characteristics'!J:J,MATCH($C1759,'Policy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59" s="176" t="str">
        <f>IF(ISBLANK(INDEX('Policy Characteristics'!K:K,MATCH($C1759,'Policy Characteristics'!$C:$C,0))),"",INDEX('Policy Characteristics'!K:K,MATCH($C1759,'Policy Characteristics'!$C:$C,0)))</f>
        <v>fuels.html#fuel-taxes</v>
      </c>
      <c r="R1759" s="176" t="str">
        <f>IF(ISBLANK(INDEX('Policy Characteristics'!L:L,MATCH($C1759,'Policy Characteristics'!$C:$C,0))),"",INDEX('Policy Characteristics'!L:L,MATCH($C1759,'Policy Characteristics'!$C:$C,0)))</f>
        <v>fuel-taxes.html</v>
      </c>
    </row>
    <row r="1760" spans="1:18" x14ac:dyDescent="0.25">
      <c r="A1760" s="176" t="str">
        <f>IF(ISBLANK(INDEX('Policy Characteristics'!A:A,MATCH($C1760,'Policy Characteristics'!$C:$C,0))),"",INDEX('Policy Characteristics'!A:A,MATCH($C1760,'Policy Characteristics'!$C:$C,0)))</f>
        <v>Cross-Sector</v>
      </c>
      <c r="B1760" s="184" t="str">
        <f>IF(ISBLANK(INDEX('Policy Characteristics'!B:B,MATCH($C1760,'Policy Characteristics'!$C:$C,0))),"",INDEX('Policy Characteristics'!B:B,MATCH($C1760,'Policy Characteristics'!$C:$C,0)))</f>
        <v>Fuel Taxes or Subsidies</v>
      </c>
      <c r="C1760" s="194" t="str">
        <f t="shared" si="67"/>
        <v>Additional Fuel Tax or Subsidy Rate by Fuel</v>
      </c>
      <c r="D1760" s="6" t="s">
        <v>47</v>
      </c>
      <c r="E1760" s="47" t="s">
        <v>2700</v>
      </c>
      <c r="F1760" s="6" t="s">
        <v>87</v>
      </c>
      <c r="G1760" s="47" t="s">
        <v>1309</v>
      </c>
      <c r="H1760" s="44">
        <v>2402</v>
      </c>
      <c r="I1760" s="197" t="s">
        <v>44</v>
      </c>
      <c r="J1760" s="177" t="str">
        <f>IF(ISBLANK(INDEX('Policy Characteristics'!D:D,MATCH($C1760,'Policy Characteristics'!$C:$C,0))),"",INDEX('Policy Characteristics'!D:D,MATCH($C1760,'Policy Characteristics'!$C:$C,0)))</f>
        <v>Fuel Taxes or Subsidies</v>
      </c>
      <c r="K1760" s="176" t="str">
        <f>IF(ISBLANK(INDEX('Policy Characteristics'!E:E,MATCH($C1760,'Policy Characteristics'!$C:$C,0))),"",INDEX('Policy Characteristics'!E:E,MATCH($C1760,'Policy Characteristics'!$C:$C,0)))</f>
        <v>cross fuel tax</v>
      </c>
      <c r="L1760" s="176">
        <f>IF(ISBLANK(INDEX('Policy Characteristics'!F:F,MATCH($C1760,'Policy Characteristics'!$C:$C,0))),"",INDEX('Policy Characteristics'!F:F,MATCH($C1760,'Policy Characteristics'!$C:$C,0)))</f>
        <v>-0.5</v>
      </c>
      <c r="M1760" s="176">
        <f>IF(ISBLANK(INDEX('Policy Characteristics'!G:G,MATCH($C1760,'Policy Characteristics'!$C:$C,0))),"",INDEX('Policy Characteristics'!G:G,MATCH($C1760,'Policy Characteristics'!$C:$C,0)))</f>
        <v>0.5</v>
      </c>
      <c r="N1760" s="176">
        <f>IF(ISBLANK(INDEX('Policy Characteristics'!H:H,MATCH($C1760,'Policy Characteristics'!$C:$C,0))),"",INDEX('Policy Characteristics'!H:H,MATCH($C1760,'Policy Characteristics'!$C:$C,0)))</f>
        <v>0.01</v>
      </c>
      <c r="O1760" s="176" t="str">
        <f>IF(ISBLANK(INDEX('Policy Characteristics'!I:I,MATCH($C1760,'Policy Characteristics'!$C:$C,0))),"",INDEX('Policy Characteristics'!I:I,MATCH($C1760,'Policy Characteristics'!$C:$C,0)))</f>
        <v>% of BAU price</v>
      </c>
      <c r="P1760" s="176" t="str">
        <f>IF(ISBLANK(INDEX('Policy Characteristics'!J:J,MATCH($C1760,'Policy Characteristics'!$C:$C,0))),"",INDEX('Policy Characteristics'!J:J,MATCH($C1760,'Policy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60" s="176" t="str">
        <f>IF(ISBLANK(INDEX('Policy Characteristics'!K:K,MATCH($C1760,'Policy Characteristics'!$C:$C,0))),"",INDEX('Policy Characteristics'!K:K,MATCH($C1760,'Policy Characteristics'!$C:$C,0)))</f>
        <v>fuels.html#fuel-taxes</v>
      </c>
      <c r="R1760" s="176" t="str">
        <f>IF(ISBLANK(INDEX('Policy Characteristics'!L:L,MATCH($C1760,'Policy Characteristics'!$C:$C,0))),"",INDEX('Policy Characteristics'!L:L,MATCH($C1760,'Policy Characteristics'!$C:$C,0)))</f>
        <v>fuel-taxes.html</v>
      </c>
    </row>
    <row r="1761" spans="1:18" x14ac:dyDescent="0.25">
      <c r="A1761" s="176" t="str">
        <f>IF(ISBLANK(INDEX('Policy Characteristics'!A:A,MATCH($C1761,'Policy Characteristics'!$C:$C,0))),"",INDEX('Policy Characteristics'!A:A,MATCH($C1761,'Policy Characteristics'!$C:$C,0)))</f>
        <v>Cross-Sector</v>
      </c>
      <c r="B1761" s="184" t="str">
        <f>IF(ISBLANK(INDEX('Policy Characteristics'!B:B,MATCH($C1761,'Policy Characteristics'!$C:$C,0))),"",INDEX('Policy Characteristics'!B:B,MATCH($C1761,'Policy Characteristics'!$C:$C,0)))</f>
        <v>Fuel Taxes or Subsidies</v>
      </c>
      <c r="C1761" s="194" t="str">
        <f t="shared" si="67"/>
        <v>Additional Fuel Tax or Subsidy Rate by Fuel</v>
      </c>
      <c r="D1761" s="6" t="s">
        <v>51</v>
      </c>
      <c r="E1761" s="47" t="s">
        <v>2700</v>
      </c>
      <c r="F1761" s="6" t="s">
        <v>91</v>
      </c>
      <c r="G1761" s="47" t="s">
        <v>1309</v>
      </c>
      <c r="H1761" s="44">
        <v>2403</v>
      </c>
      <c r="I1761" s="197" t="s">
        <v>44</v>
      </c>
      <c r="J1761" s="177" t="str">
        <f>IF(ISBLANK(INDEX('Policy Characteristics'!D:D,MATCH($C1761,'Policy Characteristics'!$C:$C,0))),"",INDEX('Policy Characteristics'!D:D,MATCH($C1761,'Policy Characteristics'!$C:$C,0)))</f>
        <v>Fuel Taxes or Subsidies</v>
      </c>
      <c r="K1761" s="176" t="str">
        <f>IF(ISBLANK(INDEX('Policy Characteristics'!E:E,MATCH($C1761,'Policy Characteristics'!$C:$C,0))),"",INDEX('Policy Characteristics'!E:E,MATCH($C1761,'Policy Characteristics'!$C:$C,0)))</f>
        <v>cross fuel tax</v>
      </c>
      <c r="L1761" s="176">
        <f>IF(ISBLANK(INDEX('Policy Characteristics'!F:F,MATCH($C1761,'Policy Characteristics'!$C:$C,0))),"",INDEX('Policy Characteristics'!F:F,MATCH($C1761,'Policy Characteristics'!$C:$C,0)))</f>
        <v>-0.5</v>
      </c>
      <c r="M1761" s="176">
        <f>IF(ISBLANK(INDEX('Policy Characteristics'!G:G,MATCH($C1761,'Policy Characteristics'!$C:$C,0))),"",INDEX('Policy Characteristics'!G:G,MATCH($C1761,'Policy Characteristics'!$C:$C,0)))</f>
        <v>0.5</v>
      </c>
      <c r="N1761" s="176">
        <f>IF(ISBLANK(INDEX('Policy Characteristics'!H:H,MATCH($C1761,'Policy Characteristics'!$C:$C,0))),"",INDEX('Policy Characteristics'!H:H,MATCH($C1761,'Policy Characteristics'!$C:$C,0)))</f>
        <v>0.01</v>
      </c>
      <c r="O1761" s="176" t="str">
        <f>IF(ISBLANK(INDEX('Policy Characteristics'!I:I,MATCH($C1761,'Policy Characteristics'!$C:$C,0))),"",INDEX('Policy Characteristics'!I:I,MATCH($C1761,'Policy Characteristics'!$C:$C,0)))</f>
        <v>% of BAU price</v>
      </c>
      <c r="P1761" s="176" t="str">
        <f>IF(ISBLANK(INDEX('Policy Characteristics'!J:J,MATCH($C1761,'Policy Characteristics'!$C:$C,0))),"",INDEX('Policy Characteristics'!J:J,MATCH($C1761,'Policy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61" s="176" t="str">
        <f>IF(ISBLANK(INDEX('Policy Characteristics'!K:K,MATCH($C1761,'Policy Characteristics'!$C:$C,0))),"",INDEX('Policy Characteristics'!K:K,MATCH($C1761,'Policy Characteristics'!$C:$C,0)))</f>
        <v>fuels.html#fuel-taxes</v>
      </c>
      <c r="R1761" s="176" t="str">
        <f>IF(ISBLANK(INDEX('Policy Characteristics'!L:L,MATCH($C1761,'Policy Characteristics'!$C:$C,0))),"",INDEX('Policy Characteristics'!L:L,MATCH($C1761,'Policy Characteristics'!$C:$C,0)))</f>
        <v>fuel-taxes.html</v>
      </c>
    </row>
    <row r="1762" spans="1:18" x14ac:dyDescent="0.25">
      <c r="A1762" s="176" t="str">
        <f>IF(ISBLANK(INDEX('Policy Characteristics'!A:A,MATCH($C1762,'Policy Characteristics'!$C:$C,0))),"",INDEX('Policy Characteristics'!A:A,MATCH($C1762,'Policy Characteristics'!$C:$C,0)))</f>
        <v>Cross-Sector</v>
      </c>
      <c r="B1762" s="184" t="str">
        <f>IF(ISBLANK(INDEX('Policy Characteristics'!B:B,MATCH($C1762,'Policy Characteristics'!$C:$C,0))),"",INDEX('Policy Characteristics'!B:B,MATCH($C1762,'Policy Characteristics'!$C:$C,0)))</f>
        <v>Fuel Taxes or Subsidies</v>
      </c>
      <c r="C1762" s="194" t="str">
        <f t="shared" si="67"/>
        <v>Additional Fuel Tax or Subsidy Rate by Fuel</v>
      </c>
      <c r="D1762" s="6" t="s">
        <v>53</v>
      </c>
      <c r="E1762" s="47" t="s">
        <v>2700</v>
      </c>
      <c r="F1762" s="6" t="s">
        <v>94</v>
      </c>
      <c r="G1762" s="47" t="s">
        <v>1309</v>
      </c>
      <c r="H1762" s="44">
        <v>2404</v>
      </c>
      <c r="I1762" s="197" t="s">
        <v>44</v>
      </c>
      <c r="J1762" s="177" t="str">
        <f>IF(ISBLANK(INDEX('Policy Characteristics'!D:D,MATCH($C1762,'Policy Characteristics'!$C:$C,0))),"",INDEX('Policy Characteristics'!D:D,MATCH($C1762,'Policy Characteristics'!$C:$C,0)))</f>
        <v>Fuel Taxes or Subsidies</v>
      </c>
      <c r="K1762" s="176" t="str">
        <f>IF(ISBLANK(INDEX('Policy Characteristics'!E:E,MATCH($C1762,'Policy Characteristics'!$C:$C,0))),"",INDEX('Policy Characteristics'!E:E,MATCH($C1762,'Policy Characteristics'!$C:$C,0)))</f>
        <v>cross fuel tax</v>
      </c>
      <c r="L1762" s="176">
        <f>IF(ISBLANK(INDEX('Policy Characteristics'!F:F,MATCH($C1762,'Policy Characteristics'!$C:$C,0))),"",INDEX('Policy Characteristics'!F:F,MATCH($C1762,'Policy Characteristics'!$C:$C,0)))</f>
        <v>-0.5</v>
      </c>
      <c r="M1762" s="176">
        <f>IF(ISBLANK(INDEX('Policy Characteristics'!G:G,MATCH($C1762,'Policy Characteristics'!$C:$C,0))),"",INDEX('Policy Characteristics'!G:G,MATCH($C1762,'Policy Characteristics'!$C:$C,0)))</f>
        <v>0.5</v>
      </c>
      <c r="N1762" s="176">
        <f>IF(ISBLANK(INDEX('Policy Characteristics'!H:H,MATCH($C1762,'Policy Characteristics'!$C:$C,0))),"",INDEX('Policy Characteristics'!H:H,MATCH($C1762,'Policy Characteristics'!$C:$C,0)))</f>
        <v>0.01</v>
      </c>
      <c r="O1762" s="176" t="str">
        <f>IF(ISBLANK(INDEX('Policy Characteristics'!I:I,MATCH($C1762,'Policy Characteristics'!$C:$C,0))),"",INDEX('Policy Characteristics'!I:I,MATCH($C1762,'Policy Characteristics'!$C:$C,0)))</f>
        <v>% of BAU price</v>
      </c>
      <c r="P1762" s="176" t="str">
        <f>IF(ISBLANK(INDEX('Policy Characteristics'!J:J,MATCH($C1762,'Policy Characteristics'!$C:$C,0))),"",INDEX('Policy Characteristics'!J:J,MATCH($C1762,'Policy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62" s="176" t="str">
        <f>IF(ISBLANK(INDEX('Policy Characteristics'!K:K,MATCH($C1762,'Policy Characteristics'!$C:$C,0))),"",INDEX('Policy Characteristics'!K:K,MATCH($C1762,'Policy Characteristics'!$C:$C,0)))</f>
        <v>fuels.html#fuel-taxes</v>
      </c>
      <c r="R1762" s="176" t="str">
        <f>IF(ISBLANK(INDEX('Policy Characteristics'!L:L,MATCH($C1762,'Policy Characteristics'!$C:$C,0))),"",INDEX('Policy Characteristics'!L:L,MATCH($C1762,'Policy Characteristics'!$C:$C,0)))</f>
        <v>fuel-taxes.html</v>
      </c>
    </row>
    <row r="1763" spans="1:18" x14ac:dyDescent="0.25">
      <c r="A1763" s="176" t="str">
        <f>IF(ISBLANK(INDEX('Policy Characteristics'!A:A,MATCH($C1763,'Policy Characteristics'!$C:$C,0))),"",INDEX('Policy Characteristics'!A:A,MATCH($C1763,'Policy Characteristics'!$C:$C,0)))</f>
        <v>Cross-Sector</v>
      </c>
      <c r="B1763" s="184" t="str">
        <f>IF(ISBLANK(INDEX('Policy Characteristics'!B:B,MATCH($C1763,'Policy Characteristics'!$C:$C,0))),"",INDEX('Policy Characteristics'!B:B,MATCH($C1763,'Policy Characteristics'!$C:$C,0)))</f>
        <v>Fuel Taxes or Subsidies</v>
      </c>
      <c r="C1763" s="194" t="str">
        <f t="shared" si="67"/>
        <v>Additional Fuel Tax or Subsidy Rate by Fuel</v>
      </c>
      <c r="D1763" s="6" t="s">
        <v>54</v>
      </c>
      <c r="E1763" s="47" t="s">
        <v>2700</v>
      </c>
      <c r="F1763" s="6" t="s">
        <v>95</v>
      </c>
      <c r="G1763" s="47" t="s">
        <v>1309</v>
      </c>
      <c r="H1763" s="44">
        <v>2405</v>
      </c>
      <c r="I1763" s="197" t="s">
        <v>44</v>
      </c>
      <c r="J1763" s="177" t="str">
        <f>IF(ISBLANK(INDEX('Policy Characteristics'!D:D,MATCH($C1763,'Policy Characteristics'!$C:$C,0))),"",INDEX('Policy Characteristics'!D:D,MATCH($C1763,'Policy Characteristics'!$C:$C,0)))</f>
        <v>Fuel Taxes or Subsidies</v>
      </c>
      <c r="K1763" s="176" t="str">
        <f>IF(ISBLANK(INDEX('Policy Characteristics'!E:E,MATCH($C1763,'Policy Characteristics'!$C:$C,0))),"",INDEX('Policy Characteristics'!E:E,MATCH($C1763,'Policy Characteristics'!$C:$C,0)))</f>
        <v>cross fuel tax</v>
      </c>
      <c r="L1763" s="176">
        <f>IF(ISBLANK(INDEX('Policy Characteristics'!F:F,MATCH($C1763,'Policy Characteristics'!$C:$C,0))),"",INDEX('Policy Characteristics'!F:F,MATCH($C1763,'Policy Characteristics'!$C:$C,0)))</f>
        <v>-0.5</v>
      </c>
      <c r="M1763" s="176">
        <f>IF(ISBLANK(INDEX('Policy Characteristics'!G:G,MATCH($C1763,'Policy Characteristics'!$C:$C,0))),"",INDEX('Policy Characteristics'!G:G,MATCH($C1763,'Policy Characteristics'!$C:$C,0)))</f>
        <v>0.5</v>
      </c>
      <c r="N1763" s="176">
        <f>IF(ISBLANK(INDEX('Policy Characteristics'!H:H,MATCH($C1763,'Policy Characteristics'!$C:$C,0))),"",INDEX('Policy Characteristics'!H:H,MATCH($C1763,'Policy Characteristics'!$C:$C,0)))</f>
        <v>0.01</v>
      </c>
      <c r="O1763" s="176" t="str">
        <f>IF(ISBLANK(INDEX('Policy Characteristics'!I:I,MATCH($C1763,'Policy Characteristics'!$C:$C,0))),"",INDEX('Policy Characteristics'!I:I,MATCH($C1763,'Policy Characteristics'!$C:$C,0)))</f>
        <v>% of BAU price</v>
      </c>
      <c r="P1763" s="176" t="str">
        <f>IF(ISBLANK(INDEX('Policy Characteristics'!J:J,MATCH($C1763,'Policy Characteristics'!$C:$C,0))),"",INDEX('Policy Characteristics'!J:J,MATCH($C1763,'Policy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63" s="176" t="str">
        <f>IF(ISBLANK(INDEX('Policy Characteristics'!K:K,MATCH($C1763,'Policy Characteristics'!$C:$C,0))),"",INDEX('Policy Characteristics'!K:K,MATCH($C1763,'Policy Characteristics'!$C:$C,0)))</f>
        <v>fuels.html#fuel-taxes</v>
      </c>
      <c r="R1763" s="176" t="str">
        <f>IF(ISBLANK(INDEX('Policy Characteristics'!L:L,MATCH($C1763,'Policy Characteristics'!$C:$C,0))),"",INDEX('Policy Characteristics'!L:L,MATCH($C1763,'Policy Characteristics'!$C:$C,0)))</f>
        <v>fuel-taxes.html</v>
      </c>
    </row>
    <row r="1764" spans="1:18" x14ac:dyDescent="0.25">
      <c r="A1764" s="176" t="str">
        <f>IF(ISBLANK(INDEX('Policy Characteristics'!A:A,MATCH($C1764,'Policy Characteristics'!$C:$C,0))),"",INDEX('Policy Characteristics'!A:A,MATCH($C1764,'Policy Characteristics'!$C:$C,0)))</f>
        <v>Cross-Sector</v>
      </c>
      <c r="B1764" s="184" t="str">
        <f>IF(ISBLANK(INDEX('Policy Characteristics'!B:B,MATCH($C1764,'Policy Characteristics'!$C:$C,0))),"",INDEX('Policy Characteristics'!B:B,MATCH($C1764,'Policy Characteristics'!$C:$C,0)))</f>
        <v>Fuel Taxes or Subsidies</v>
      </c>
      <c r="C1764" s="194" t="str">
        <f t="shared" si="67"/>
        <v>Additional Fuel Tax or Subsidy Rate by Fuel</v>
      </c>
      <c r="D1764" s="6" t="s">
        <v>55</v>
      </c>
      <c r="E1764" s="47" t="s">
        <v>2700</v>
      </c>
      <c r="F1764" s="6" t="s">
        <v>96</v>
      </c>
      <c r="G1764" s="47" t="s">
        <v>1309</v>
      </c>
      <c r="H1764" s="44">
        <v>2406</v>
      </c>
      <c r="I1764" s="197" t="s">
        <v>44</v>
      </c>
      <c r="J1764" s="177" t="str">
        <f>IF(ISBLANK(INDEX('Policy Characteristics'!D:D,MATCH($C1764,'Policy Characteristics'!$C:$C,0))),"",INDEX('Policy Characteristics'!D:D,MATCH($C1764,'Policy Characteristics'!$C:$C,0)))</f>
        <v>Fuel Taxes or Subsidies</v>
      </c>
      <c r="K1764" s="176" t="str">
        <f>IF(ISBLANK(INDEX('Policy Characteristics'!E:E,MATCH($C1764,'Policy Characteristics'!$C:$C,0))),"",INDEX('Policy Characteristics'!E:E,MATCH($C1764,'Policy Characteristics'!$C:$C,0)))</f>
        <v>cross fuel tax</v>
      </c>
      <c r="L1764" s="176">
        <f>IF(ISBLANK(INDEX('Policy Characteristics'!F:F,MATCH($C1764,'Policy Characteristics'!$C:$C,0))),"",INDEX('Policy Characteristics'!F:F,MATCH($C1764,'Policy Characteristics'!$C:$C,0)))</f>
        <v>-0.5</v>
      </c>
      <c r="M1764" s="176">
        <f>IF(ISBLANK(INDEX('Policy Characteristics'!G:G,MATCH($C1764,'Policy Characteristics'!$C:$C,0))),"",INDEX('Policy Characteristics'!G:G,MATCH($C1764,'Policy Characteristics'!$C:$C,0)))</f>
        <v>0.5</v>
      </c>
      <c r="N1764" s="176">
        <f>IF(ISBLANK(INDEX('Policy Characteristics'!H:H,MATCH($C1764,'Policy Characteristics'!$C:$C,0))),"",INDEX('Policy Characteristics'!H:H,MATCH($C1764,'Policy Characteristics'!$C:$C,0)))</f>
        <v>0.01</v>
      </c>
      <c r="O1764" s="176" t="str">
        <f>IF(ISBLANK(INDEX('Policy Characteristics'!I:I,MATCH($C1764,'Policy Characteristics'!$C:$C,0))),"",INDEX('Policy Characteristics'!I:I,MATCH($C1764,'Policy Characteristics'!$C:$C,0)))</f>
        <v>% of BAU price</v>
      </c>
      <c r="P1764" s="176" t="str">
        <f>IF(ISBLANK(INDEX('Policy Characteristics'!J:J,MATCH($C1764,'Policy Characteristics'!$C:$C,0))),"",INDEX('Policy Characteristics'!J:J,MATCH($C1764,'Policy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64" s="176" t="str">
        <f>IF(ISBLANK(INDEX('Policy Characteristics'!K:K,MATCH($C1764,'Policy Characteristics'!$C:$C,0))),"",INDEX('Policy Characteristics'!K:K,MATCH($C1764,'Policy Characteristics'!$C:$C,0)))</f>
        <v>fuels.html#fuel-taxes</v>
      </c>
      <c r="R1764" s="176" t="str">
        <f>IF(ISBLANK(INDEX('Policy Characteristics'!L:L,MATCH($C1764,'Policy Characteristics'!$C:$C,0))),"",INDEX('Policy Characteristics'!L:L,MATCH($C1764,'Policy Characteristics'!$C:$C,0)))</f>
        <v>fuel-taxes.html</v>
      </c>
    </row>
    <row r="1765" spans="1:18" x14ac:dyDescent="0.25">
      <c r="A1765" s="176" t="str">
        <f>IF(ISBLANK(INDEX('Policy Characteristics'!A:A,MATCH($C1765,'Policy Characteristics'!$C:$C,0))),"",INDEX('Policy Characteristics'!A:A,MATCH($C1765,'Policy Characteristics'!$C:$C,0)))</f>
        <v>Cross-Sector</v>
      </c>
      <c r="B1765" s="184" t="str">
        <f>IF(ISBLANK(INDEX('Policy Characteristics'!B:B,MATCH($C1765,'Policy Characteristics'!$C:$C,0))),"",INDEX('Policy Characteristics'!B:B,MATCH($C1765,'Policy Characteristics'!$C:$C,0)))</f>
        <v>Fuel Taxes or Subsidies</v>
      </c>
      <c r="C1765" s="194" t="str">
        <f t="shared" si="67"/>
        <v>Additional Fuel Tax or Subsidy Rate by Fuel</v>
      </c>
      <c r="D1765" s="6" t="s">
        <v>56</v>
      </c>
      <c r="E1765" s="47" t="s">
        <v>2700</v>
      </c>
      <c r="F1765" s="6" t="s">
        <v>97</v>
      </c>
      <c r="G1765" s="47" t="s">
        <v>1309</v>
      </c>
      <c r="H1765" s="44">
        <v>2407</v>
      </c>
      <c r="I1765" s="197" t="s">
        <v>44</v>
      </c>
      <c r="J1765" s="177" t="str">
        <f>IF(ISBLANK(INDEX('Policy Characteristics'!D:D,MATCH($C1765,'Policy Characteristics'!$C:$C,0))),"",INDEX('Policy Characteristics'!D:D,MATCH($C1765,'Policy Characteristics'!$C:$C,0)))</f>
        <v>Fuel Taxes or Subsidies</v>
      </c>
      <c r="K1765" s="176" t="str">
        <f>IF(ISBLANK(INDEX('Policy Characteristics'!E:E,MATCH($C1765,'Policy Characteristics'!$C:$C,0))),"",INDEX('Policy Characteristics'!E:E,MATCH($C1765,'Policy Characteristics'!$C:$C,0)))</f>
        <v>cross fuel tax</v>
      </c>
      <c r="L1765" s="176">
        <f>IF(ISBLANK(INDEX('Policy Characteristics'!F:F,MATCH($C1765,'Policy Characteristics'!$C:$C,0))),"",INDEX('Policy Characteristics'!F:F,MATCH($C1765,'Policy Characteristics'!$C:$C,0)))</f>
        <v>-0.5</v>
      </c>
      <c r="M1765" s="176">
        <f>IF(ISBLANK(INDEX('Policy Characteristics'!G:G,MATCH($C1765,'Policy Characteristics'!$C:$C,0))),"",INDEX('Policy Characteristics'!G:G,MATCH($C1765,'Policy Characteristics'!$C:$C,0)))</f>
        <v>0.5</v>
      </c>
      <c r="N1765" s="176">
        <f>IF(ISBLANK(INDEX('Policy Characteristics'!H:H,MATCH($C1765,'Policy Characteristics'!$C:$C,0))),"",INDEX('Policy Characteristics'!H:H,MATCH($C1765,'Policy Characteristics'!$C:$C,0)))</f>
        <v>0.01</v>
      </c>
      <c r="O1765" s="176" t="str">
        <f>IF(ISBLANK(INDEX('Policy Characteristics'!I:I,MATCH($C1765,'Policy Characteristics'!$C:$C,0))),"",INDEX('Policy Characteristics'!I:I,MATCH($C1765,'Policy Characteristics'!$C:$C,0)))</f>
        <v>% of BAU price</v>
      </c>
      <c r="P1765" s="176" t="str">
        <f>IF(ISBLANK(INDEX('Policy Characteristics'!J:J,MATCH($C1765,'Policy Characteristics'!$C:$C,0))),"",INDEX('Policy Characteristics'!J:J,MATCH($C1765,'Policy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65" s="176" t="str">
        <f>IF(ISBLANK(INDEX('Policy Characteristics'!K:K,MATCH($C1765,'Policy Characteristics'!$C:$C,0))),"",INDEX('Policy Characteristics'!K:K,MATCH($C1765,'Policy Characteristics'!$C:$C,0)))</f>
        <v>fuels.html#fuel-taxes</v>
      </c>
      <c r="R1765" s="176" t="str">
        <f>IF(ISBLANK(INDEX('Policy Characteristics'!L:L,MATCH($C1765,'Policy Characteristics'!$C:$C,0))),"",INDEX('Policy Characteristics'!L:L,MATCH($C1765,'Policy Characteristics'!$C:$C,0)))</f>
        <v>fuel-taxes.html</v>
      </c>
    </row>
    <row r="1766" spans="1:18" x14ac:dyDescent="0.25">
      <c r="A1766" s="176" t="str">
        <f>IF(ISBLANK(INDEX('Policy Characteristics'!A:A,MATCH($C1766,'Policy Characteristics'!$C:$C,0))),"",INDEX('Policy Characteristics'!A:A,MATCH($C1766,'Policy Characteristics'!$C:$C,0)))</f>
        <v>Cross-Sector</v>
      </c>
      <c r="B1766" s="184" t="str">
        <f>IF(ISBLANK(INDEX('Policy Characteristics'!B:B,MATCH($C1766,'Policy Characteristics'!$C:$C,0))),"",INDEX('Policy Characteristics'!B:B,MATCH($C1766,'Policy Characteristics'!$C:$C,0)))</f>
        <v>Fuel Taxes or Subsidies</v>
      </c>
      <c r="C1766" s="194" t="str">
        <f t="shared" si="67"/>
        <v>Additional Fuel Tax or Subsidy Rate by Fuel</v>
      </c>
      <c r="D1766" s="6" t="s">
        <v>1352</v>
      </c>
      <c r="E1766" s="47" t="s">
        <v>2700</v>
      </c>
      <c r="F1766" s="6" t="s">
        <v>1353</v>
      </c>
      <c r="G1766" s="47" t="s">
        <v>1309</v>
      </c>
      <c r="H1766" s="44">
        <v>2408</v>
      </c>
      <c r="I1766" s="197" t="s">
        <v>44</v>
      </c>
      <c r="J1766" s="177" t="str">
        <f>IF(ISBLANK(INDEX('Policy Characteristics'!D:D,MATCH($C1766,'Policy Characteristics'!$C:$C,0))),"",INDEX('Policy Characteristics'!D:D,MATCH($C1766,'Policy Characteristics'!$C:$C,0)))</f>
        <v>Fuel Taxes or Subsidies</v>
      </c>
      <c r="K1766" s="176" t="str">
        <f>IF(ISBLANK(INDEX('Policy Characteristics'!E:E,MATCH($C1766,'Policy Characteristics'!$C:$C,0))),"",INDEX('Policy Characteristics'!E:E,MATCH($C1766,'Policy Characteristics'!$C:$C,0)))</f>
        <v>cross fuel tax</v>
      </c>
      <c r="L1766" s="176">
        <f>IF(ISBLANK(INDEX('Policy Characteristics'!F:F,MATCH($C1766,'Policy Characteristics'!$C:$C,0))),"",INDEX('Policy Characteristics'!F:F,MATCH($C1766,'Policy Characteristics'!$C:$C,0)))</f>
        <v>-0.5</v>
      </c>
      <c r="M1766" s="176">
        <f>IF(ISBLANK(INDEX('Policy Characteristics'!G:G,MATCH($C1766,'Policy Characteristics'!$C:$C,0))),"",INDEX('Policy Characteristics'!G:G,MATCH($C1766,'Policy Characteristics'!$C:$C,0)))</f>
        <v>0.5</v>
      </c>
      <c r="N1766" s="176">
        <f>IF(ISBLANK(INDEX('Policy Characteristics'!H:H,MATCH($C1766,'Policy Characteristics'!$C:$C,0))),"",INDEX('Policy Characteristics'!H:H,MATCH($C1766,'Policy Characteristics'!$C:$C,0)))</f>
        <v>0.01</v>
      </c>
      <c r="O1766" s="176" t="str">
        <f>IF(ISBLANK(INDEX('Policy Characteristics'!I:I,MATCH($C1766,'Policy Characteristics'!$C:$C,0))),"",INDEX('Policy Characteristics'!I:I,MATCH($C1766,'Policy Characteristics'!$C:$C,0)))</f>
        <v>% of BAU price</v>
      </c>
      <c r="P1766" s="176" t="str">
        <f>IF(ISBLANK(INDEX('Policy Characteristics'!J:J,MATCH($C1766,'Policy Characteristics'!$C:$C,0))),"",INDEX('Policy Characteristics'!J:J,MATCH($C1766,'Policy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66" s="176" t="str">
        <f>IF(ISBLANK(INDEX('Policy Characteristics'!K:K,MATCH($C1766,'Policy Characteristics'!$C:$C,0))),"",INDEX('Policy Characteristics'!K:K,MATCH($C1766,'Policy Characteristics'!$C:$C,0)))</f>
        <v>fuels.html#fuel-taxes</v>
      </c>
      <c r="R1766" s="176" t="str">
        <f>IF(ISBLANK(INDEX('Policy Characteristics'!L:L,MATCH($C1766,'Policy Characteristics'!$C:$C,0))),"",INDEX('Policy Characteristics'!L:L,MATCH($C1766,'Policy Characteristics'!$C:$C,0)))</f>
        <v>fuel-taxes.html</v>
      </c>
    </row>
    <row r="1767" spans="1:18" x14ac:dyDescent="0.25">
      <c r="A1767" s="176" t="str">
        <f>IF(ISBLANK(INDEX('Policy Characteristics'!A:A,MATCH($C1767,'Policy Characteristics'!$C:$C,0))),"",INDEX('Policy Characteristics'!A:A,MATCH($C1767,'Policy Characteristics'!$C:$C,0)))</f>
        <v>Cross-Sector</v>
      </c>
      <c r="B1767" s="184" t="str">
        <f>IF(ISBLANK(INDEX('Policy Characteristics'!B:B,MATCH($C1767,'Policy Characteristics'!$C:$C,0))),"",INDEX('Policy Characteristics'!B:B,MATCH($C1767,'Policy Characteristics'!$C:$C,0)))</f>
        <v>Fuel Taxes or Subsidies</v>
      </c>
      <c r="C1767" s="194" t="str">
        <f t="shared" si="67"/>
        <v>Additional Fuel Tax or Subsidy Rate by Fuel</v>
      </c>
      <c r="D1767" s="6" t="s">
        <v>74</v>
      </c>
      <c r="E1767" s="47" t="s">
        <v>2700</v>
      </c>
      <c r="F1767" s="6" t="s">
        <v>98</v>
      </c>
      <c r="G1767" s="47" t="s">
        <v>1309</v>
      </c>
      <c r="H1767" s="44">
        <v>2409</v>
      </c>
      <c r="I1767" s="197" t="s">
        <v>44</v>
      </c>
      <c r="J1767" s="177" t="str">
        <f>IF(ISBLANK(INDEX('Policy Characteristics'!D:D,MATCH($C1767,'Policy Characteristics'!$C:$C,0))),"",INDEX('Policy Characteristics'!D:D,MATCH($C1767,'Policy Characteristics'!$C:$C,0)))</f>
        <v>Fuel Taxes or Subsidies</v>
      </c>
      <c r="K1767" s="176" t="str">
        <f>IF(ISBLANK(INDEX('Policy Characteristics'!E:E,MATCH($C1767,'Policy Characteristics'!$C:$C,0))),"",INDEX('Policy Characteristics'!E:E,MATCH($C1767,'Policy Characteristics'!$C:$C,0)))</f>
        <v>cross fuel tax</v>
      </c>
      <c r="L1767" s="176">
        <f>IF(ISBLANK(INDEX('Policy Characteristics'!F:F,MATCH($C1767,'Policy Characteristics'!$C:$C,0))),"",INDEX('Policy Characteristics'!F:F,MATCH($C1767,'Policy Characteristics'!$C:$C,0)))</f>
        <v>-0.5</v>
      </c>
      <c r="M1767" s="176">
        <f>IF(ISBLANK(INDEX('Policy Characteristics'!G:G,MATCH($C1767,'Policy Characteristics'!$C:$C,0))),"",INDEX('Policy Characteristics'!G:G,MATCH($C1767,'Policy Characteristics'!$C:$C,0)))</f>
        <v>0.5</v>
      </c>
      <c r="N1767" s="176">
        <f>IF(ISBLANK(INDEX('Policy Characteristics'!H:H,MATCH($C1767,'Policy Characteristics'!$C:$C,0))),"",INDEX('Policy Characteristics'!H:H,MATCH($C1767,'Policy Characteristics'!$C:$C,0)))</f>
        <v>0.01</v>
      </c>
      <c r="O1767" s="176" t="str">
        <f>IF(ISBLANK(INDEX('Policy Characteristics'!I:I,MATCH($C1767,'Policy Characteristics'!$C:$C,0))),"",INDEX('Policy Characteristics'!I:I,MATCH($C1767,'Policy Characteristics'!$C:$C,0)))</f>
        <v>% of BAU price</v>
      </c>
      <c r="P1767" s="176" t="str">
        <f>IF(ISBLANK(INDEX('Policy Characteristics'!J:J,MATCH($C1767,'Policy Characteristics'!$C:$C,0))),"",INDEX('Policy Characteristics'!J:J,MATCH($C1767,'Policy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67" s="176" t="str">
        <f>IF(ISBLANK(INDEX('Policy Characteristics'!K:K,MATCH($C1767,'Policy Characteristics'!$C:$C,0))),"",INDEX('Policy Characteristics'!K:K,MATCH($C1767,'Policy Characteristics'!$C:$C,0)))</f>
        <v>fuels.html#fuel-taxes</v>
      </c>
      <c r="R1767" s="176" t="str">
        <f>IF(ISBLANK(INDEX('Policy Characteristics'!L:L,MATCH($C1767,'Policy Characteristics'!$C:$C,0))),"",INDEX('Policy Characteristics'!L:L,MATCH($C1767,'Policy Characteristics'!$C:$C,0)))</f>
        <v>fuel-taxes.html</v>
      </c>
    </row>
    <row r="1768" spans="1:18" x14ac:dyDescent="0.25">
      <c r="A1768" s="176" t="str">
        <f>IF(ISBLANK(INDEX('Policy Characteristics'!A:A,MATCH($C1768,'Policy Characteristics'!$C:$C,0))),"",INDEX('Policy Characteristics'!A:A,MATCH($C1768,'Policy Characteristics'!$C:$C,0)))</f>
        <v>Cross-Sector</v>
      </c>
      <c r="B1768" s="184" t="str">
        <f>IF(ISBLANK(INDEX('Policy Characteristics'!B:B,MATCH($C1768,'Policy Characteristics'!$C:$C,0))),"",INDEX('Policy Characteristics'!B:B,MATCH($C1768,'Policy Characteristics'!$C:$C,0)))</f>
        <v>Fuel Taxes or Subsidies</v>
      </c>
      <c r="C1768" s="194" t="str">
        <f t="shared" si="67"/>
        <v>Additional Fuel Tax or Subsidy Rate by Fuel</v>
      </c>
      <c r="D1768" s="6" t="s">
        <v>434</v>
      </c>
      <c r="E1768" s="47" t="s">
        <v>2700</v>
      </c>
      <c r="F1768" s="6" t="s">
        <v>435</v>
      </c>
      <c r="G1768" s="47" t="s">
        <v>1309</v>
      </c>
      <c r="H1768" s="44">
        <v>2410</v>
      </c>
      <c r="I1768" s="197" t="s">
        <v>44</v>
      </c>
      <c r="J1768" s="177" t="str">
        <f>IF(ISBLANK(INDEX('Policy Characteristics'!D:D,MATCH($C1768,'Policy Characteristics'!$C:$C,0))),"",INDEX('Policy Characteristics'!D:D,MATCH($C1768,'Policy Characteristics'!$C:$C,0)))</f>
        <v>Fuel Taxes or Subsidies</v>
      </c>
      <c r="K1768" s="176" t="str">
        <f>IF(ISBLANK(INDEX('Policy Characteristics'!E:E,MATCH($C1768,'Policy Characteristics'!$C:$C,0))),"",INDEX('Policy Characteristics'!E:E,MATCH($C1768,'Policy Characteristics'!$C:$C,0)))</f>
        <v>cross fuel tax</v>
      </c>
      <c r="L1768" s="176">
        <f>IF(ISBLANK(INDEX('Policy Characteristics'!F:F,MATCH($C1768,'Policy Characteristics'!$C:$C,0))),"",INDEX('Policy Characteristics'!F:F,MATCH($C1768,'Policy Characteristics'!$C:$C,0)))</f>
        <v>-0.5</v>
      </c>
      <c r="M1768" s="176">
        <f>IF(ISBLANK(INDEX('Policy Characteristics'!G:G,MATCH($C1768,'Policy Characteristics'!$C:$C,0))),"",INDEX('Policy Characteristics'!G:G,MATCH($C1768,'Policy Characteristics'!$C:$C,0)))</f>
        <v>0.5</v>
      </c>
      <c r="N1768" s="176">
        <f>IF(ISBLANK(INDEX('Policy Characteristics'!H:H,MATCH($C1768,'Policy Characteristics'!$C:$C,0))),"",INDEX('Policy Characteristics'!H:H,MATCH($C1768,'Policy Characteristics'!$C:$C,0)))</f>
        <v>0.01</v>
      </c>
      <c r="O1768" s="176" t="str">
        <f>IF(ISBLANK(INDEX('Policy Characteristics'!I:I,MATCH($C1768,'Policy Characteristics'!$C:$C,0))),"",INDEX('Policy Characteristics'!I:I,MATCH($C1768,'Policy Characteristics'!$C:$C,0)))</f>
        <v>% of BAU price</v>
      </c>
      <c r="P1768" s="176" t="str">
        <f>IF(ISBLANK(INDEX('Policy Characteristics'!J:J,MATCH($C1768,'Policy Characteristics'!$C:$C,0))),"",INDEX('Policy Characteristics'!J:J,MATCH($C1768,'Policy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68" s="176" t="str">
        <f>IF(ISBLANK(INDEX('Policy Characteristics'!K:K,MATCH($C1768,'Policy Characteristics'!$C:$C,0))),"",INDEX('Policy Characteristics'!K:K,MATCH($C1768,'Policy Characteristics'!$C:$C,0)))</f>
        <v>fuels.html#fuel-taxes</v>
      </c>
      <c r="R1768" s="176" t="str">
        <f>IF(ISBLANK(INDEX('Policy Characteristics'!L:L,MATCH($C1768,'Policy Characteristics'!$C:$C,0))),"",INDEX('Policy Characteristics'!L:L,MATCH($C1768,'Policy Characteristics'!$C:$C,0)))</f>
        <v>fuel-taxes.html</v>
      </c>
    </row>
    <row r="1769" spans="1:18" x14ac:dyDescent="0.25">
      <c r="A1769" s="176" t="str">
        <f>IF(ISBLANK(INDEX('Policy Characteristics'!A:A,MATCH($C1769,'Policy Characteristics'!$C:$C,0))),"",INDEX('Policy Characteristics'!A:A,MATCH($C1769,'Policy Characteristics'!$C:$C,0)))</f>
        <v>Cross-Sector</v>
      </c>
      <c r="B1769" s="184" t="str">
        <f>IF(ISBLANK(INDEX('Policy Characteristics'!B:B,MATCH($C1769,'Policy Characteristics'!$C:$C,0))),"",INDEX('Policy Characteristics'!B:B,MATCH($C1769,'Policy Characteristics'!$C:$C,0)))</f>
        <v>Fuel Taxes or Subsidies</v>
      </c>
      <c r="C1769" s="194" t="str">
        <f t="shared" si="67"/>
        <v>Additional Fuel Tax or Subsidy Rate by Fuel</v>
      </c>
      <c r="D1769" s="6" t="s">
        <v>1344</v>
      </c>
      <c r="E1769" s="47" t="s">
        <v>2700</v>
      </c>
      <c r="F1769" s="6" t="s">
        <v>1348</v>
      </c>
      <c r="G1769" s="47" t="s">
        <v>1309</v>
      </c>
      <c r="H1769" s="44">
        <v>2411</v>
      </c>
      <c r="I1769" s="197" t="s">
        <v>44</v>
      </c>
      <c r="J1769" s="177" t="str">
        <f>IF(ISBLANK(INDEX('Policy Characteristics'!D:D,MATCH($C1769,'Policy Characteristics'!$C:$C,0))),"",INDEX('Policy Characteristics'!D:D,MATCH($C1769,'Policy Characteristics'!$C:$C,0)))</f>
        <v>Fuel Taxes or Subsidies</v>
      </c>
      <c r="K1769" s="176" t="str">
        <f>IF(ISBLANK(INDEX('Policy Characteristics'!E:E,MATCH($C1769,'Policy Characteristics'!$C:$C,0))),"",INDEX('Policy Characteristics'!E:E,MATCH($C1769,'Policy Characteristics'!$C:$C,0)))</f>
        <v>cross fuel tax</v>
      </c>
      <c r="L1769" s="176">
        <f>IF(ISBLANK(INDEX('Policy Characteristics'!F:F,MATCH($C1769,'Policy Characteristics'!$C:$C,0))),"",INDEX('Policy Characteristics'!F:F,MATCH($C1769,'Policy Characteristics'!$C:$C,0)))</f>
        <v>-0.5</v>
      </c>
      <c r="M1769" s="176">
        <f>IF(ISBLANK(INDEX('Policy Characteristics'!G:G,MATCH($C1769,'Policy Characteristics'!$C:$C,0))),"",INDEX('Policy Characteristics'!G:G,MATCH($C1769,'Policy Characteristics'!$C:$C,0)))</f>
        <v>0.5</v>
      </c>
      <c r="N1769" s="176">
        <f>IF(ISBLANK(INDEX('Policy Characteristics'!H:H,MATCH($C1769,'Policy Characteristics'!$C:$C,0))),"",INDEX('Policy Characteristics'!H:H,MATCH($C1769,'Policy Characteristics'!$C:$C,0)))</f>
        <v>0.01</v>
      </c>
      <c r="O1769" s="176" t="str">
        <f>IF(ISBLANK(INDEX('Policy Characteristics'!I:I,MATCH($C1769,'Policy Characteristics'!$C:$C,0))),"",INDEX('Policy Characteristics'!I:I,MATCH($C1769,'Policy Characteristics'!$C:$C,0)))</f>
        <v>% of BAU price</v>
      </c>
      <c r="P1769" s="176" t="str">
        <f>IF(ISBLANK(INDEX('Policy Characteristics'!J:J,MATCH($C1769,'Policy Characteristics'!$C:$C,0))),"",INDEX('Policy Characteristics'!J:J,MATCH($C1769,'Policy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69" s="176" t="str">
        <f>IF(ISBLANK(INDEX('Policy Characteristics'!K:K,MATCH($C1769,'Policy Characteristics'!$C:$C,0))),"",INDEX('Policy Characteristics'!K:K,MATCH($C1769,'Policy Characteristics'!$C:$C,0)))</f>
        <v>fuels.html#fuel-taxes</v>
      </c>
      <c r="R1769" s="176" t="str">
        <f>IF(ISBLANK(INDEX('Policy Characteristics'!L:L,MATCH($C1769,'Policy Characteristics'!$C:$C,0))),"",INDEX('Policy Characteristics'!L:L,MATCH($C1769,'Policy Characteristics'!$C:$C,0)))</f>
        <v>fuel-taxes.html</v>
      </c>
    </row>
    <row r="1770" spans="1:18" x14ac:dyDescent="0.25">
      <c r="A1770" s="176" t="str">
        <f>IF(ISBLANK(INDEX('Policy Characteristics'!A:A,MATCH($C1770,'Policy Characteristics'!$C:$C,0))),"",INDEX('Policy Characteristics'!A:A,MATCH($C1770,'Policy Characteristics'!$C:$C,0)))</f>
        <v>Cross-Sector</v>
      </c>
      <c r="B1770" s="184" t="str">
        <f>IF(ISBLANK(INDEX('Policy Characteristics'!B:B,MATCH($C1770,'Policy Characteristics'!$C:$C,0))),"",INDEX('Policy Characteristics'!B:B,MATCH($C1770,'Policy Characteristics'!$C:$C,0)))</f>
        <v>Fuel Taxes or Subsidies</v>
      </c>
      <c r="C1770" s="194" t="str">
        <f t="shared" si="67"/>
        <v>Additional Fuel Tax or Subsidy Rate by Fuel</v>
      </c>
      <c r="D1770" s="6" t="s">
        <v>1354</v>
      </c>
      <c r="E1770" s="47" t="s">
        <v>2700</v>
      </c>
      <c r="F1770" s="6" t="s">
        <v>1355</v>
      </c>
      <c r="G1770" s="47" t="s">
        <v>1309</v>
      </c>
      <c r="H1770" s="44">
        <v>2412</v>
      </c>
      <c r="I1770" s="197" t="s">
        <v>44</v>
      </c>
      <c r="J1770" s="177" t="str">
        <f>IF(ISBLANK(INDEX('Policy Characteristics'!D:D,MATCH($C1770,'Policy Characteristics'!$C:$C,0))),"",INDEX('Policy Characteristics'!D:D,MATCH($C1770,'Policy Characteristics'!$C:$C,0)))</f>
        <v>Fuel Taxes or Subsidies</v>
      </c>
      <c r="K1770" s="176" t="str">
        <f>IF(ISBLANK(INDEX('Policy Characteristics'!E:E,MATCH($C1770,'Policy Characteristics'!$C:$C,0))),"",INDEX('Policy Characteristics'!E:E,MATCH($C1770,'Policy Characteristics'!$C:$C,0)))</f>
        <v>cross fuel tax</v>
      </c>
      <c r="L1770" s="176">
        <f>IF(ISBLANK(INDEX('Policy Characteristics'!F:F,MATCH($C1770,'Policy Characteristics'!$C:$C,0))),"",INDEX('Policy Characteristics'!F:F,MATCH($C1770,'Policy Characteristics'!$C:$C,0)))</f>
        <v>-0.5</v>
      </c>
      <c r="M1770" s="176">
        <f>IF(ISBLANK(INDEX('Policy Characteristics'!G:G,MATCH($C1770,'Policy Characteristics'!$C:$C,0))),"",INDEX('Policy Characteristics'!G:G,MATCH($C1770,'Policy Characteristics'!$C:$C,0)))</f>
        <v>0.5</v>
      </c>
      <c r="N1770" s="176">
        <f>IF(ISBLANK(INDEX('Policy Characteristics'!H:H,MATCH($C1770,'Policy Characteristics'!$C:$C,0))),"",INDEX('Policy Characteristics'!H:H,MATCH($C1770,'Policy Characteristics'!$C:$C,0)))</f>
        <v>0.01</v>
      </c>
      <c r="O1770" s="176" t="str">
        <f>IF(ISBLANK(INDEX('Policy Characteristics'!I:I,MATCH($C1770,'Policy Characteristics'!$C:$C,0))),"",INDEX('Policy Characteristics'!I:I,MATCH($C1770,'Policy Characteristics'!$C:$C,0)))</f>
        <v>% of BAU price</v>
      </c>
      <c r="P1770" s="176" t="str">
        <f>IF(ISBLANK(INDEX('Policy Characteristics'!J:J,MATCH($C1770,'Policy Characteristics'!$C:$C,0))),"",INDEX('Policy Characteristics'!J:J,MATCH($C1770,'Policy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70" s="176" t="str">
        <f>IF(ISBLANK(INDEX('Policy Characteristics'!K:K,MATCH($C1770,'Policy Characteristics'!$C:$C,0))),"",INDEX('Policy Characteristics'!K:K,MATCH($C1770,'Policy Characteristics'!$C:$C,0)))</f>
        <v>fuels.html#fuel-taxes</v>
      </c>
      <c r="R1770" s="176" t="str">
        <f>IF(ISBLANK(INDEX('Policy Characteristics'!L:L,MATCH($C1770,'Policy Characteristics'!$C:$C,0))),"",INDEX('Policy Characteristics'!L:L,MATCH($C1770,'Policy Characteristics'!$C:$C,0)))</f>
        <v>fuel-taxes.html</v>
      </c>
    </row>
    <row r="1771" spans="1:18" x14ac:dyDescent="0.25">
      <c r="A1771" s="176" t="str">
        <f>IF(ISBLANK(INDEX('Policy Characteristics'!A:A,MATCH($C1771,'Policy Characteristics'!$C:$C,0))),"",INDEX('Policy Characteristics'!A:A,MATCH($C1771,'Policy Characteristics'!$C:$C,0)))</f>
        <v>Cross-Sector</v>
      </c>
      <c r="B1771" s="184" t="str">
        <f>IF(ISBLANK(INDEX('Policy Characteristics'!B:B,MATCH($C1771,'Policy Characteristics'!$C:$C,0))),"",INDEX('Policy Characteristics'!B:B,MATCH($C1771,'Policy Characteristics'!$C:$C,0)))</f>
        <v>Fuel Taxes or Subsidies</v>
      </c>
      <c r="C1771" s="194" t="str">
        <f t="shared" si="67"/>
        <v>Additional Fuel Tax or Subsidy Rate by Fuel</v>
      </c>
      <c r="D1771" s="6" t="s">
        <v>1345</v>
      </c>
      <c r="E1771" s="47" t="s">
        <v>2700</v>
      </c>
      <c r="F1771" s="6" t="s">
        <v>1349</v>
      </c>
      <c r="G1771" s="47" t="s">
        <v>1309</v>
      </c>
      <c r="H1771" s="44">
        <v>2413</v>
      </c>
      <c r="I1771" s="197" t="s">
        <v>44</v>
      </c>
      <c r="J1771" s="177" t="str">
        <f>IF(ISBLANK(INDEX('Policy Characteristics'!D:D,MATCH($C1771,'Policy Characteristics'!$C:$C,0))),"",INDEX('Policy Characteristics'!D:D,MATCH($C1771,'Policy Characteristics'!$C:$C,0)))</f>
        <v>Fuel Taxes or Subsidies</v>
      </c>
      <c r="K1771" s="176" t="str">
        <f>IF(ISBLANK(INDEX('Policy Characteristics'!E:E,MATCH($C1771,'Policy Characteristics'!$C:$C,0))),"",INDEX('Policy Characteristics'!E:E,MATCH($C1771,'Policy Characteristics'!$C:$C,0)))</f>
        <v>cross fuel tax</v>
      </c>
      <c r="L1771" s="176">
        <f>IF(ISBLANK(INDEX('Policy Characteristics'!F:F,MATCH($C1771,'Policy Characteristics'!$C:$C,0))),"",INDEX('Policy Characteristics'!F:F,MATCH($C1771,'Policy Characteristics'!$C:$C,0)))</f>
        <v>-0.5</v>
      </c>
      <c r="M1771" s="176">
        <f>IF(ISBLANK(INDEX('Policy Characteristics'!G:G,MATCH($C1771,'Policy Characteristics'!$C:$C,0))),"",INDEX('Policy Characteristics'!G:G,MATCH($C1771,'Policy Characteristics'!$C:$C,0)))</f>
        <v>0.5</v>
      </c>
      <c r="N1771" s="176">
        <f>IF(ISBLANK(INDEX('Policy Characteristics'!H:H,MATCH($C1771,'Policy Characteristics'!$C:$C,0))),"",INDEX('Policy Characteristics'!H:H,MATCH($C1771,'Policy Characteristics'!$C:$C,0)))</f>
        <v>0.01</v>
      </c>
      <c r="O1771" s="176" t="str">
        <f>IF(ISBLANK(INDEX('Policy Characteristics'!I:I,MATCH($C1771,'Policy Characteristics'!$C:$C,0))),"",INDEX('Policy Characteristics'!I:I,MATCH($C1771,'Policy Characteristics'!$C:$C,0)))</f>
        <v>% of BAU price</v>
      </c>
      <c r="P1771" s="176" t="str">
        <f>IF(ISBLANK(INDEX('Policy Characteristics'!J:J,MATCH($C1771,'Policy Characteristics'!$C:$C,0))),"",INDEX('Policy Characteristics'!J:J,MATCH($C1771,'Policy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71" s="176" t="str">
        <f>IF(ISBLANK(INDEX('Policy Characteristics'!K:K,MATCH($C1771,'Policy Characteristics'!$C:$C,0))),"",INDEX('Policy Characteristics'!K:K,MATCH($C1771,'Policy Characteristics'!$C:$C,0)))</f>
        <v>fuels.html#fuel-taxes</v>
      </c>
      <c r="R1771" s="176" t="str">
        <f>IF(ISBLANK(INDEX('Policy Characteristics'!L:L,MATCH($C1771,'Policy Characteristics'!$C:$C,0))),"",INDEX('Policy Characteristics'!L:L,MATCH($C1771,'Policy Characteristics'!$C:$C,0)))</f>
        <v>fuel-taxes.html</v>
      </c>
    </row>
    <row r="1772" spans="1:18" x14ac:dyDescent="0.25">
      <c r="A1772" s="176" t="str">
        <f>IF(ISBLANK(INDEX('Policy Characteristics'!A:A,MATCH($C1772,'Policy Characteristics'!$C:$C,0))),"",INDEX('Policy Characteristics'!A:A,MATCH($C1772,'Policy Characteristics'!$C:$C,0)))</f>
        <v>Cross-Sector</v>
      </c>
      <c r="B1772" s="184" t="str">
        <f>IF(ISBLANK(INDEX('Policy Characteristics'!B:B,MATCH($C1772,'Policy Characteristics'!$C:$C,0))),"",INDEX('Policy Characteristics'!B:B,MATCH($C1772,'Policy Characteristics'!$C:$C,0)))</f>
        <v>Fuel Taxes or Subsidies</v>
      </c>
      <c r="C1772" s="194" t="str">
        <f t="shared" si="67"/>
        <v>Additional Fuel Tax or Subsidy Rate by Fuel</v>
      </c>
      <c r="D1772" s="6" t="s">
        <v>1346</v>
      </c>
      <c r="E1772" s="47" t="s">
        <v>2700</v>
      </c>
      <c r="F1772" s="6" t="s">
        <v>1350</v>
      </c>
      <c r="G1772" s="47" t="s">
        <v>1309</v>
      </c>
      <c r="H1772" s="44">
        <v>2414</v>
      </c>
      <c r="I1772" s="197" t="s">
        <v>44</v>
      </c>
      <c r="J1772" s="177" t="str">
        <f>IF(ISBLANK(INDEX('Policy Characteristics'!D:D,MATCH($C1772,'Policy Characteristics'!$C:$C,0))),"",INDEX('Policy Characteristics'!D:D,MATCH($C1772,'Policy Characteristics'!$C:$C,0)))</f>
        <v>Fuel Taxes or Subsidies</v>
      </c>
      <c r="K1772" s="176" t="str">
        <f>IF(ISBLANK(INDEX('Policy Characteristics'!E:E,MATCH($C1772,'Policy Characteristics'!$C:$C,0))),"",INDEX('Policy Characteristics'!E:E,MATCH($C1772,'Policy Characteristics'!$C:$C,0)))</f>
        <v>cross fuel tax</v>
      </c>
      <c r="L1772" s="176">
        <f>IF(ISBLANK(INDEX('Policy Characteristics'!F:F,MATCH($C1772,'Policy Characteristics'!$C:$C,0))),"",INDEX('Policy Characteristics'!F:F,MATCH($C1772,'Policy Characteristics'!$C:$C,0)))</f>
        <v>-0.5</v>
      </c>
      <c r="M1772" s="176">
        <f>IF(ISBLANK(INDEX('Policy Characteristics'!G:G,MATCH($C1772,'Policy Characteristics'!$C:$C,0))),"",INDEX('Policy Characteristics'!G:G,MATCH($C1772,'Policy Characteristics'!$C:$C,0)))</f>
        <v>0.5</v>
      </c>
      <c r="N1772" s="176">
        <f>IF(ISBLANK(INDEX('Policy Characteristics'!H:H,MATCH($C1772,'Policy Characteristics'!$C:$C,0))),"",INDEX('Policy Characteristics'!H:H,MATCH($C1772,'Policy Characteristics'!$C:$C,0)))</f>
        <v>0.01</v>
      </c>
      <c r="O1772" s="176" t="str">
        <f>IF(ISBLANK(INDEX('Policy Characteristics'!I:I,MATCH($C1772,'Policy Characteristics'!$C:$C,0))),"",INDEX('Policy Characteristics'!I:I,MATCH($C1772,'Policy Characteristics'!$C:$C,0)))</f>
        <v>% of BAU price</v>
      </c>
      <c r="P1772" s="176" t="str">
        <f>IF(ISBLANK(INDEX('Policy Characteristics'!J:J,MATCH($C1772,'Policy Characteristics'!$C:$C,0))),"",INDEX('Policy Characteristics'!J:J,MATCH($C1772,'Policy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72" s="176" t="str">
        <f>IF(ISBLANK(INDEX('Policy Characteristics'!K:K,MATCH($C1772,'Policy Characteristics'!$C:$C,0))),"",INDEX('Policy Characteristics'!K:K,MATCH($C1772,'Policy Characteristics'!$C:$C,0)))</f>
        <v>fuels.html#fuel-taxes</v>
      </c>
      <c r="R1772" s="176" t="str">
        <f>IF(ISBLANK(INDEX('Policy Characteristics'!L:L,MATCH($C1772,'Policy Characteristics'!$C:$C,0))),"",INDEX('Policy Characteristics'!L:L,MATCH($C1772,'Policy Characteristics'!$C:$C,0)))</f>
        <v>fuel-taxes.html</v>
      </c>
    </row>
    <row r="1773" spans="1:18" x14ac:dyDescent="0.25">
      <c r="A1773" s="176" t="str">
        <f>IF(ISBLANK(INDEX('Policy Characteristics'!A:A,MATCH($C1773,'Policy Characteristics'!$C:$C,0))),"",INDEX('Policy Characteristics'!A:A,MATCH($C1773,'Policy Characteristics'!$C:$C,0)))</f>
        <v>Cross-Sector</v>
      </c>
      <c r="B1773" s="184" t="str">
        <f>IF(ISBLANK(INDEX('Policy Characteristics'!B:B,MATCH($C1773,'Policy Characteristics'!$C:$C,0))),"",INDEX('Policy Characteristics'!B:B,MATCH($C1773,'Policy Characteristics'!$C:$C,0)))</f>
        <v>Fuel Taxes or Subsidies</v>
      </c>
      <c r="C1773" s="194" t="str">
        <f t="shared" si="67"/>
        <v>Additional Fuel Tax or Subsidy Rate by Fuel</v>
      </c>
      <c r="D1773" s="6" t="s">
        <v>1347</v>
      </c>
      <c r="E1773" s="47" t="s">
        <v>2700</v>
      </c>
      <c r="F1773" s="6" t="s">
        <v>1351</v>
      </c>
      <c r="G1773" s="47" t="s">
        <v>1309</v>
      </c>
      <c r="H1773" s="44">
        <v>2415</v>
      </c>
      <c r="I1773" s="197" t="s">
        <v>44</v>
      </c>
      <c r="J1773" s="177" t="str">
        <f>IF(ISBLANK(INDEX('Policy Characteristics'!D:D,MATCH($C1773,'Policy Characteristics'!$C:$C,0))),"",INDEX('Policy Characteristics'!D:D,MATCH($C1773,'Policy Characteristics'!$C:$C,0)))</f>
        <v>Fuel Taxes or Subsidies</v>
      </c>
      <c r="K1773" s="176" t="str">
        <f>IF(ISBLANK(INDEX('Policy Characteristics'!E:E,MATCH($C1773,'Policy Characteristics'!$C:$C,0))),"",INDEX('Policy Characteristics'!E:E,MATCH($C1773,'Policy Characteristics'!$C:$C,0)))</f>
        <v>cross fuel tax</v>
      </c>
      <c r="L1773" s="176">
        <f>IF(ISBLANK(INDEX('Policy Characteristics'!F:F,MATCH($C1773,'Policy Characteristics'!$C:$C,0))),"",INDEX('Policy Characteristics'!F:F,MATCH($C1773,'Policy Characteristics'!$C:$C,0)))</f>
        <v>-0.5</v>
      </c>
      <c r="M1773" s="176">
        <f>IF(ISBLANK(INDEX('Policy Characteristics'!G:G,MATCH($C1773,'Policy Characteristics'!$C:$C,0))),"",INDEX('Policy Characteristics'!G:G,MATCH($C1773,'Policy Characteristics'!$C:$C,0)))</f>
        <v>0.5</v>
      </c>
      <c r="N1773" s="176">
        <f>IF(ISBLANK(INDEX('Policy Characteristics'!H:H,MATCH($C1773,'Policy Characteristics'!$C:$C,0))),"",INDEX('Policy Characteristics'!H:H,MATCH($C1773,'Policy Characteristics'!$C:$C,0)))</f>
        <v>0.01</v>
      </c>
      <c r="O1773" s="176" t="str">
        <f>IF(ISBLANK(INDEX('Policy Characteristics'!I:I,MATCH($C1773,'Policy Characteristics'!$C:$C,0))),"",INDEX('Policy Characteristics'!I:I,MATCH($C1773,'Policy Characteristics'!$C:$C,0)))</f>
        <v>% of BAU price</v>
      </c>
      <c r="P1773" s="176" t="str">
        <f>IF(ISBLANK(INDEX('Policy Characteristics'!J:J,MATCH($C1773,'Policy Characteristics'!$C:$C,0))),"",INDEX('Policy Characteristics'!J:J,MATCH($C1773,'Policy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73" s="176" t="str">
        <f>IF(ISBLANK(INDEX('Policy Characteristics'!K:K,MATCH($C1773,'Policy Characteristics'!$C:$C,0))),"",INDEX('Policy Characteristics'!K:K,MATCH($C1773,'Policy Characteristics'!$C:$C,0)))</f>
        <v>fuels.html#fuel-taxes</v>
      </c>
      <c r="R1773" s="176" t="str">
        <f>IF(ISBLANK(INDEX('Policy Characteristics'!L:L,MATCH($C1773,'Policy Characteristics'!$C:$C,0))),"",INDEX('Policy Characteristics'!L:L,MATCH($C1773,'Policy Characteristics'!$C:$C,0)))</f>
        <v>fuel-taxes.html</v>
      </c>
    </row>
    <row r="1774" spans="1:18" x14ac:dyDescent="0.25">
      <c r="A1774" s="176" t="str">
        <f>IF(ISBLANK(INDEX('Policy Characteristics'!A:A,MATCH($C1774,'Policy Characteristics'!$C:$C,0))),"",INDEX('Policy Characteristics'!A:A,MATCH($C1774,'Policy Characteristics'!$C:$C,0)))</f>
        <v>Cross-Sector</v>
      </c>
      <c r="B1774" s="184" t="str">
        <f>IF(ISBLANK(INDEX('Policy Characteristics'!B:B,MATCH($C1774,'Policy Characteristics'!$C:$C,0))),"",INDEX('Policy Characteristics'!B:B,MATCH($C1774,'Policy Characteristics'!$C:$C,0)))</f>
        <v>Fuel Taxes or Subsidies</v>
      </c>
      <c r="C1774" s="194" t="str">
        <f t="shared" si="67"/>
        <v>Additional Fuel Tax or Subsidy Rate by Fuel</v>
      </c>
      <c r="D1774" s="47" t="s">
        <v>52</v>
      </c>
      <c r="E1774" s="47" t="s">
        <v>2701</v>
      </c>
      <c r="F1774" s="47" t="s">
        <v>92</v>
      </c>
      <c r="G1774" s="47" t="s">
        <v>1668</v>
      </c>
      <c r="H1774" s="44">
        <v>2416</v>
      </c>
      <c r="I1774" s="197" t="s">
        <v>43</v>
      </c>
      <c r="J1774" s="177" t="str">
        <f>IF(ISBLANK(INDEX('Policy Characteristics'!D:D,MATCH($C1774,'Policy Characteristics'!$C:$C,0))),"",INDEX('Policy Characteristics'!D:D,MATCH($C1774,'Policy Characteristics'!$C:$C,0)))</f>
        <v>Fuel Taxes or Subsidies</v>
      </c>
      <c r="K1774" s="176" t="str">
        <f>IF(ISBLANK(INDEX('Policy Characteristics'!E:E,MATCH($C1774,'Policy Characteristics'!$C:$C,0))),"",INDEX('Policy Characteristics'!E:E,MATCH($C1774,'Policy Characteristics'!$C:$C,0)))</f>
        <v>cross fuel tax</v>
      </c>
      <c r="L1774" s="176">
        <f>IF(ISBLANK(INDEX('Policy Characteristics'!F:F,MATCH($C1774,'Policy Characteristics'!$C:$C,0))),"",INDEX('Policy Characteristics'!F:F,MATCH($C1774,'Policy Characteristics'!$C:$C,0)))</f>
        <v>-0.5</v>
      </c>
      <c r="M1774" s="176">
        <f>IF(ISBLANK(INDEX('Policy Characteristics'!G:G,MATCH($C1774,'Policy Characteristics'!$C:$C,0))),"",INDEX('Policy Characteristics'!G:G,MATCH($C1774,'Policy Characteristics'!$C:$C,0)))</f>
        <v>0.5</v>
      </c>
      <c r="N1774" s="176">
        <f>IF(ISBLANK(INDEX('Policy Characteristics'!H:H,MATCH($C1774,'Policy Characteristics'!$C:$C,0))),"",INDEX('Policy Characteristics'!H:H,MATCH($C1774,'Policy Characteristics'!$C:$C,0)))</f>
        <v>0.01</v>
      </c>
      <c r="O1774" s="176" t="str">
        <f>IF(ISBLANK(INDEX('Policy Characteristics'!I:I,MATCH($C1774,'Policy Characteristics'!$C:$C,0))),"",INDEX('Policy Characteristics'!I:I,MATCH($C1774,'Policy Characteristics'!$C:$C,0)))</f>
        <v>% of BAU price</v>
      </c>
      <c r="P1774" s="176" t="str">
        <f>IF(ISBLANK(INDEX('Policy Characteristics'!J:J,MATCH($C1774,'Policy Characteristics'!$C:$C,0))),"",INDEX('Policy Characteristics'!J:J,MATCH($C1774,'Policy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74" s="176" t="str">
        <f>IF(ISBLANK(INDEX('Policy Characteristics'!K:K,MATCH($C1774,'Policy Characteristics'!$C:$C,0))),"",INDEX('Policy Characteristics'!K:K,MATCH($C1774,'Policy Characteristics'!$C:$C,0)))</f>
        <v>fuels.html#fuel-taxes</v>
      </c>
      <c r="R1774" s="176" t="str">
        <f>IF(ISBLANK(INDEX('Policy Characteristics'!L:L,MATCH($C1774,'Policy Characteristics'!$C:$C,0))),"",INDEX('Policy Characteristics'!L:L,MATCH($C1774,'Policy Characteristics'!$C:$C,0)))</f>
        <v>fuel-taxes.html</v>
      </c>
    </row>
    <row r="1775" spans="1:18" x14ac:dyDescent="0.25">
      <c r="A1775" s="176" t="str">
        <f>IF(ISBLANK(INDEX('Policy Characteristics'!A:A,MATCH($C1775,'Policy Characteristics'!$C:$C,0))),"",INDEX('Policy Characteristics'!A:A,MATCH($C1775,'Policy Characteristics'!$C:$C,0)))</f>
        <v>Cross-Sector</v>
      </c>
      <c r="B1775" s="184" t="str">
        <f>IF(ISBLANK(INDEX('Policy Characteristics'!B:B,MATCH($C1775,'Policy Characteristics'!$C:$C,0))),"",INDEX('Policy Characteristics'!B:B,MATCH($C1775,'Policy Characteristics'!$C:$C,0)))</f>
        <v>Fuel Taxes or Subsidies</v>
      </c>
      <c r="C1775" s="194" t="str">
        <f t="shared" si="67"/>
        <v>Additional Fuel Tax or Subsidy Rate by Fuel</v>
      </c>
      <c r="D1775" s="6" t="s">
        <v>441</v>
      </c>
      <c r="E1775" s="47" t="s">
        <v>2701</v>
      </c>
      <c r="F1775" s="6" t="s">
        <v>438</v>
      </c>
      <c r="G1775" s="47" t="s">
        <v>1668</v>
      </c>
      <c r="H1775" s="44">
        <v>2417</v>
      </c>
      <c r="I1775" s="198" t="s">
        <v>44</v>
      </c>
      <c r="J1775" s="177" t="str">
        <f>IF(ISBLANK(INDEX('Policy Characteristics'!D:D,MATCH($C1775,'Policy Characteristics'!$C:$C,0))),"",INDEX('Policy Characteristics'!D:D,MATCH($C1775,'Policy Characteristics'!$C:$C,0)))</f>
        <v>Fuel Taxes or Subsidies</v>
      </c>
      <c r="K1775" s="176" t="str">
        <f>IF(ISBLANK(INDEX('Policy Characteristics'!E:E,MATCH($C1775,'Policy Characteristics'!$C:$C,0))),"",INDEX('Policy Characteristics'!E:E,MATCH($C1775,'Policy Characteristics'!$C:$C,0)))</f>
        <v>cross fuel tax</v>
      </c>
      <c r="L1775" s="176">
        <f>IF(ISBLANK(INDEX('Policy Characteristics'!F:F,MATCH($C1775,'Policy Characteristics'!$C:$C,0))),"",INDEX('Policy Characteristics'!F:F,MATCH($C1775,'Policy Characteristics'!$C:$C,0)))</f>
        <v>-0.5</v>
      </c>
      <c r="M1775" s="176">
        <f>IF(ISBLANK(INDEX('Policy Characteristics'!G:G,MATCH($C1775,'Policy Characteristics'!$C:$C,0))),"",INDEX('Policy Characteristics'!G:G,MATCH($C1775,'Policy Characteristics'!$C:$C,0)))</f>
        <v>0.5</v>
      </c>
      <c r="N1775" s="176">
        <f>IF(ISBLANK(INDEX('Policy Characteristics'!H:H,MATCH($C1775,'Policy Characteristics'!$C:$C,0))),"",INDEX('Policy Characteristics'!H:H,MATCH($C1775,'Policy Characteristics'!$C:$C,0)))</f>
        <v>0.01</v>
      </c>
      <c r="O1775" s="176" t="str">
        <f>IF(ISBLANK(INDEX('Policy Characteristics'!I:I,MATCH($C1775,'Policy Characteristics'!$C:$C,0))),"",INDEX('Policy Characteristics'!I:I,MATCH($C1775,'Policy Characteristics'!$C:$C,0)))</f>
        <v>% of BAU price</v>
      </c>
      <c r="P1775" s="176" t="str">
        <f>IF(ISBLANK(INDEX('Policy Characteristics'!J:J,MATCH($C1775,'Policy Characteristics'!$C:$C,0))),"",INDEX('Policy Characteristics'!J:J,MATCH($C1775,'Policy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75" s="176" t="str">
        <f>IF(ISBLANK(INDEX('Policy Characteristics'!K:K,MATCH($C1775,'Policy Characteristics'!$C:$C,0))),"",INDEX('Policy Characteristics'!K:K,MATCH($C1775,'Policy Characteristics'!$C:$C,0)))</f>
        <v>fuels.html#fuel-taxes</v>
      </c>
      <c r="R1775" s="176" t="str">
        <f>IF(ISBLANK(INDEX('Policy Characteristics'!L:L,MATCH($C1775,'Policy Characteristics'!$C:$C,0))),"",INDEX('Policy Characteristics'!L:L,MATCH($C1775,'Policy Characteristics'!$C:$C,0)))</f>
        <v>fuel-taxes.html</v>
      </c>
    </row>
    <row r="1776" spans="1:18" x14ac:dyDescent="0.25">
      <c r="A1776" s="176" t="str">
        <f>IF(ISBLANK(INDEX('Policy Characteristics'!A:A,MATCH($C1776,'Policy Characteristics'!$C:$C,0))),"",INDEX('Policy Characteristics'!A:A,MATCH($C1776,'Policy Characteristics'!$C:$C,0)))</f>
        <v>Cross-Sector</v>
      </c>
      <c r="B1776" s="184" t="str">
        <f>IF(ISBLANK(INDEX('Policy Characteristics'!B:B,MATCH($C1776,'Policy Characteristics'!$C:$C,0))),"",INDEX('Policy Characteristics'!B:B,MATCH($C1776,'Policy Characteristics'!$C:$C,0)))</f>
        <v>Fuel Taxes or Subsidies</v>
      </c>
      <c r="C1776" s="194" t="str">
        <f t="shared" si="67"/>
        <v>Additional Fuel Tax or Subsidy Rate by Fuel</v>
      </c>
      <c r="D1776" s="6" t="s">
        <v>46</v>
      </c>
      <c r="E1776" s="47" t="s">
        <v>2701</v>
      </c>
      <c r="F1776" s="6" t="s">
        <v>86</v>
      </c>
      <c r="G1776" s="47" t="s">
        <v>1668</v>
      </c>
      <c r="H1776" s="44">
        <v>2418</v>
      </c>
      <c r="I1776" s="198" t="s">
        <v>44</v>
      </c>
      <c r="J1776" s="177" t="str">
        <f>IF(ISBLANK(INDEX('Policy Characteristics'!D:D,MATCH($C1776,'Policy Characteristics'!$C:$C,0))),"",INDEX('Policy Characteristics'!D:D,MATCH($C1776,'Policy Characteristics'!$C:$C,0)))</f>
        <v>Fuel Taxes or Subsidies</v>
      </c>
      <c r="K1776" s="176" t="str">
        <f>IF(ISBLANK(INDEX('Policy Characteristics'!E:E,MATCH($C1776,'Policy Characteristics'!$C:$C,0))),"",INDEX('Policy Characteristics'!E:E,MATCH($C1776,'Policy Characteristics'!$C:$C,0)))</f>
        <v>cross fuel tax</v>
      </c>
      <c r="L1776" s="176">
        <f>IF(ISBLANK(INDEX('Policy Characteristics'!F:F,MATCH($C1776,'Policy Characteristics'!$C:$C,0))),"",INDEX('Policy Characteristics'!F:F,MATCH($C1776,'Policy Characteristics'!$C:$C,0)))</f>
        <v>-0.5</v>
      </c>
      <c r="M1776" s="176">
        <f>IF(ISBLANK(INDEX('Policy Characteristics'!G:G,MATCH($C1776,'Policy Characteristics'!$C:$C,0))),"",INDEX('Policy Characteristics'!G:G,MATCH($C1776,'Policy Characteristics'!$C:$C,0)))</f>
        <v>0.5</v>
      </c>
      <c r="N1776" s="176">
        <f>IF(ISBLANK(INDEX('Policy Characteristics'!H:H,MATCH($C1776,'Policy Characteristics'!$C:$C,0))),"",INDEX('Policy Characteristics'!H:H,MATCH($C1776,'Policy Characteristics'!$C:$C,0)))</f>
        <v>0.01</v>
      </c>
      <c r="O1776" s="176" t="str">
        <f>IF(ISBLANK(INDEX('Policy Characteristics'!I:I,MATCH($C1776,'Policy Characteristics'!$C:$C,0))),"",INDEX('Policy Characteristics'!I:I,MATCH($C1776,'Policy Characteristics'!$C:$C,0)))</f>
        <v>% of BAU price</v>
      </c>
      <c r="P1776" s="176" t="str">
        <f>IF(ISBLANK(INDEX('Policy Characteristics'!J:J,MATCH($C1776,'Policy Characteristics'!$C:$C,0))),"",INDEX('Policy Characteristics'!J:J,MATCH($C1776,'Policy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76" s="176" t="str">
        <f>IF(ISBLANK(INDEX('Policy Characteristics'!K:K,MATCH($C1776,'Policy Characteristics'!$C:$C,0))),"",INDEX('Policy Characteristics'!K:K,MATCH($C1776,'Policy Characteristics'!$C:$C,0)))</f>
        <v>fuels.html#fuel-taxes</v>
      </c>
      <c r="R1776" s="176" t="str">
        <f>IF(ISBLANK(INDEX('Policy Characteristics'!L:L,MATCH($C1776,'Policy Characteristics'!$C:$C,0))),"",INDEX('Policy Characteristics'!L:L,MATCH($C1776,'Policy Characteristics'!$C:$C,0)))</f>
        <v>fuel-taxes.html</v>
      </c>
    </row>
    <row r="1777" spans="1:18" x14ac:dyDescent="0.25">
      <c r="A1777" s="176" t="str">
        <f>IF(ISBLANK(INDEX('Policy Characteristics'!A:A,MATCH($C1777,'Policy Characteristics'!$C:$C,0))),"",INDEX('Policy Characteristics'!A:A,MATCH($C1777,'Policy Characteristics'!$C:$C,0)))</f>
        <v>Cross-Sector</v>
      </c>
      <c r="B1777" s="184" t="str">
        <f>IF(ISBLANK(INDEX('Policy Characteristics'!B:B,MATCH($C1777,'Policy Characteristics'!$C:$C,0))),"",INDEX('Policy Characteristics'!B:B,MATCH($C1777,'Policy Characteristics'!$C:$C,0)))</f>
        <v>Fuel Taxes or Subsidies</v>
      </c>
      <c r="C1777" s="194" t="str">
        <f t="shared" si="67"/>
        <v>Additional Fuel Tax or Subsidy Rate by Fuel</v>
      </c>
      <c r="D1777" s="6" t="s">
        <v>47</v>
      </c>
      <c r="E1777" s="47" t="s">
        <v>2701</v>
      </c>
      <c r="F1777" s="6" t="s">
        <v>87</v>
      </c>
      <c r="G1777" s="47" t="s">
        <v>1668</v>
      </c>
      <c r="H1777" s="44">
        <v>2419</v>
      </c>
      <c r="I1777" s="198" t="s">
        <v>44</v>
      </c>
      <c r="J1777" s="177" t="str">
        <f>IF(ISBLANK(INDEX('Policy Characteristics'!D:D,MATCH($C1777,'Policy Characteristics'!$C:$C,0))),"",INDEX('Policy Characteristics'!D:D,MATCH($C1777,'Policy Characteristics'!$C:$C,0)))</f>
        <v>Fuel Taxes or Subsidies</v>
      </c>
      <c r="K1777" s="176" t="str">
        <f>IF(ISBLANK(INDEX('Policy Characteristics'!E:E,MATCH($C1777,'Policy Characteristics'!$C:$C,0))),"",INDEX('Policy Characteristics'!E:E,MATCH($C1777,'Policy Characteristics'!$C:$C,0)))</f>
        <v>cross fuel tax</v>
      </c>
      <c r="L1777" s="176">
        <f>IF(ISBLANK(INDEX('Policy Characteristics'!F:F,MATCH($C1777,'Policy Characteristics'!$C:$C,0))),"",INDEX('Policy Characteristics'!F:F,MATCH($C1777,'Policy Characteristics'!$C:$C,0)))</f>
        <v>-0.5</v>
      </c>
      <c r="M1777" s="176">
        <f>IF(ISBLANK(INDEX('Policy Characteristics'!G:G,MATCH($C1777,'Policy Characteristics'!$C:$C,0))),"",INDEX('Policy Characteristics'!G:G,MATCH($C1777,'Policy Characteristics'!$C:$C,0)))</f>
        <v>0.5</v>
      </c>
      <c r="N1777" s="176">
        <f>IF(ISBLANK(INDEX('Policy Characteristics'!H:H,MATCH($C1777,'Policy Characteristics'!$C:$C,0))),"",INDEX('Policy Characteristics'!H:H,MATCH($C1777,'Policy Characteristics'!$C:$C,0)))</f>
        <v>0.01</v>
      </c>
      <c r="O1777" s="176" t="str">
        <f>IF(ISBLANK(INDEX('Policy Characteristics'!I:I,MATCH($C1777,'Policy Characteristics'!$C:$C,0))),"",INDEX('Policy Characteristics'!I:I,MATCH($C1777,'Policy Characteristics'!$C:$C,0)))</f>
        <v>% of BAU price</v>
      </c>
      <c r="P1777" s="176" t="str">
        <f>IF(ISBLANK(INDEX('Policy Characteristics'!J:J,MATCH($C1777,'Policy Characteristics'!$C:$C,0))),"",INDEX('Policy Characteristics'!J:J,MATCH($C1777,'Policy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77" s="176" t="str">
        <f>IF(ISBLANK(INDEX('Policy Characteristics'!K:K,MATCH($C1777,'Policy Characteristics'!$C:$C,0))),"",INDEX('Policy Characteristics'!K:K,MATCH($C1777,'Policy Characteristics'!$C:$C,0)))</f>
        <v>fuels.html#fuel-taxes</v>
      </c>
      <c r="R1777" s="176" t="str">
        <f>IF(ISBLANK(INDEX('Policy Characteristics'!L:L,MATCH($C1777,'Policy Characteristics'!$C:$C,0))),"",INDEX('Policy Characteristics'!L:L,MATCH($C1777,'Policy Characteristics'!$C:$C,0)))</f>
        <v>fuel-taxes.html</v>
      </c>
    </row>
    <row r="1778" spans="1:18" x14ac:dyDescent="0.25">
      <c r="A1778" s="176" t="str">
        <f>IF(ISBLANK(INDEX('Policy Characteristics'!A:A,MATCH($C1778,'Policy Characteristics'!$C:$C,0))),"",INDEX('Policy Characteristics'!A:A,MATCH($C1778,'Policy Characteristics'!$C:$C,0)))</f>
        <v>Cross-Sector</v>
      </c>
      <c r="B1778" s="184" t="str">
        <f>IF(ISBLANK(INDEX('Policy Characteristics'!B:B,MATCH($C1778,'Policy Characteristics'!$C:$C,0))),"",INDEX('Policy Characteristics'!B:B,MATCH($C1778,'Policy Characteristics'!$C:$C,0)))</f>
        <v>Fuel Taxes or Subsidies</v>
      </c>
      <c r="C1778" s="194" t="str">
        <f t="shared" si="67"/>
        <v>Additional Fuel Tax or Subsidy Rate by Fuel</v>
      </c>
      <c r="D1778" s="6" t="s">
        <v>51</v>
      </c>
      <c r="E1778" s="47" t="s">
        <v>2701</v>
      </c>
      <c r="F1778" s="6" t="s">
        <v>91</v>
      </c>
      <c r="G1778" s="47" t="s">
        <v>1668</v>
      </c>
      <c r="H1778" s="44">
        <v>2420</v>
      </c>
      <c r="I1778" s="198" t="s">
        <v>44</v>
      </c>
      <c r="J1778" s="177" t="str">
        <f>IF(ISBLANK(INDEX('Policy Characteristics'!D:D,MATCH($C1778,'Policy Characteristics'!$C:$C,0))),"",INDEX('Policy Characteristics'!D:D,MATCH($C1778,'Policy Characteristics'!$C:$C,0)))</f>
        <v>Fuel Taxes or Subsidies</v>
      </c>
      <c r="K1778" s="176" t="str">
        <f>IF(ISBLANK(INDEX('Policy Characteristics'!E:E,MATCH($C1778,'Policy Characteristics'!$C:$C,0))),"",INDEX('Policy Characteristics'!E:E,MATCH($C1778,'Policy Characteristics'!$C:$C,0)))</f>
        <v>cross fuel tax</v>
      </c>
      <c r="L1778" s="176">
        <f>IF(ISBLANK(INDEX('Policy Characteristics'!F:F,MATCH($C1778,'Policy Characteristics'!$C:$C,0))),"",INDEX('Policy Characteristics'!F:F,MATCH($C1778,'Policy Characteristics'!$C:$C,0)))</f>
        <v>-0.5</v>
      </c>
      <c r="M1778" s="176">
        <f>IF(ISBLANK(INDEX('Policy Characteristics'!G:G,MATCH($C1778,'Policy Characteristics'!$C:$C,0))),"",INDEX('Policy Characteristics'!G:G,MATCH($C1778,'Policy Characteristics'!$C:$C,0)))</f>
        <v>0.5</v>
      </c>
      <c r="N1778" s="176">
        <f>IF(ISBLANK(INDEX('Policy Characteristics'!H:H,MATCH($C1778,'Policy Characteristics'!$C:$C,0))),"",INDEX('Policy Characteristics'!H:H,MATCH($C1778,'Policy Characteristics'!$C:$C,0)))</f>
        <v>0.01</v>
      </c>
      <c r="O1778" s="176" t="str">
        <f>IF(ISBLANK(INDEX('Policy Characteristics'!I:I,MATCH($C1778,'Policy Characteristics'!$C:$C,0))),"",INDEX('Policy Characteristics'!I:I,MATCH($C1778,'Policy Characteristics'!$C:$C,0)))</f>
        <v>% of BAU price</v>
      </c>
      <c r="P1778" s="176" t="str">
        <f>IF(ISBLANK(INDEX('Policy Characteristics'!J:J,MATCH($C1778,'Policy Characteristics'!$C:$C,0))),"",INDEX('Policy Characteristics'!J:J,MATCH($C1778,'Policy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78" s="176" t="str">
        <f>IF(ISBLANK(INDEX('Policy Characteristics'!K:K,MATCH($C1778,'Policy Characteristics'!$C:$C,0))),"",INDEX('Policy Characteristics'!K:K,MATCH($C1778,'Policy Characteristics'!$C:$C,0)))</f>
        <v>fuels.html#fuel-taxes</v>
      </c>
      <c r="R1778" s="176" t="str">
        <f>IF(ISBLANK(INDEX('Policy Characteristics'!L:L,MATCH($C1778,'Policy Characteristics'!$C:$C,0))),"",INDEX('Policy Characteristics'!L:L,MATCH($C1778,'Policy Characteristics'!$C:$C,0)))</f>
        <v>fuel-taxes.html</v>
      </c>
    </row>
    <row r="1779" spans="1:18" x14ac:dyDescent="0.25">
      <c r="A1779" s="176" t="str">
        <f>IF(ISBLANK(INDEX('Policy Characteristics'!A:A,MATCH($C1779,'Policy Characteristics'!$C:$C,0))),"",INDEX('Policy Characteristics'!A:A,MATCH($C1779,'Policy Characteristics'!$C:$C,0)))</f>
        <v>Cross-Sector</v>
      </c>
      <c r="B1779" s="184" t="str">
        <f>IF(ISBLANK(INDEX('Policy Characteristics'!B:B,MATCH($C1779,'Policy Characteristics'!$C:$C,0))),"",INDEX('Policy Characteristics'!B:B,MATCH($C1779,'Policy Characteristics'!$C:$C,0)))</f>
        <v>Fuel Taxes or Subsidies</v>
      </c>
      <c r="C1779" s="194" t="str">
        <f t="shared" si="67"/>
        <v>Additional Fuel Tax or Subsidy Rate by Fuel</v>
      </c>
      <c r="D1779" s="6" t="s">
        <v>53</v>
      </c>
      <c r="E1779" s="47" t="s">
        <v>2701</v>
      </c>
      <c r="F1779" s="6" t="s">
        <v>94</v>
      </c>
      <c r="G1779" s="47" t="s">
        <v>1668</v>
      </c>
      <c r="H1779" s="44">
        <v>2421</v>
      </c>
      <c r="I1779" s="198" t="s">
        <v>44</v>
      </c>
      <c r="J1779" s="177" t="str">
        <f>IF(ISBLANK(INDEX('Policy Characteristics'!D:D,MATCH($C1779,'Policy Characteristics'!$C:$C,0))),"",INDEX('Policy Characteristics'!D:D,MATCH($C1779,'Policy Characteristics'!$C:$C,0)))</f>
        <v>Fuel Taxes or Subsidies</v>
      </c>
      <c r="K1779" s="176" t="str">
        <f>IF(ISBLANK(INDEX('Policy Characteristics'!E:E,MATCH($C1779,'Policy Characteristics'!$C:$C,0))),"",INDEX('Policy Characteristics'!E:E,MATCH($C1779,'Policy Characteristics'!$C:$C,0)))</f>
        <v>cross fuel tax</v>
      </c>
      <c r="L1779" s="176">
        <f>IF(ISBLANK(INDEX('Policy Characteristics'!F:F,MATCH($C1779,'Policy Characteristics'!$C:$C,0))),"",INDEX('Policy Characteristics'!F:F,MATCH($C1779,'Policy Characteristics'!$C:$C,0)))</f>
        <v>-0.5</v>
      </c>
      <c r="M1779" s="176">
        <f>IF(ISBLANK(INDEX('Policy Characteristics'!G:G,MATCH($C1779,'Policy Characteristics'!$C:$C,0))),"",INDEX('Policy Characteristics'!G:G,MATCH($C1779,'Policy Characteristics'!$C:$C,0)))</f>
        <v>0.5</v>
      </c>
      <c r="N1779" s="176">
        <f>IF(ISBLANK(INDEX('Policy Characteristics'!H:H,MATCH($C1779,'Policy Characteristics'!$C:$C,0))),"",INDEX('Policy Characteristics'!H:H,MATCH($C1779,'Policy Characteristics'!$C:$C,0)))</f>
        <v>0.01</v>
      </c>
      <c r="O1779" s="176" t="str">
        <f>IF(ISBLANK(INDEX('Policy Characteristics'!I:I,MATCH($C1779,'Policy Characteristics'!$C:$C,0))),"",INDEX('Policy Characteristics'!I:I,MATCH($C1779,'Policy Characteristics'!$C:$C,0)))</f>
        <v>% of BAU price</v>
      </c>
      <c r="P1779" s="176" t="str">
        <f>IF(ISBLANK(INDEX('Policy Characteristics'!J:J,MATCH($C1779,'Policy Characteristics'!$C:$C,0))),"",INDEX('Policy Characteristics'!J:J,MATCH($C1779,'Policy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79" s="176" t="str">
        <f>IF(ISBLANK(INDEX('Policy Characteristics'!K:K,MATCH($C1779,'Policy Characteristics'!$C:$C,0))),"",INDEX('Policy Characteristics'!K:K,MATCH($C1779,'Policy Characteristics'!$C:$C,0)))</f>
        <v>fuels.html#fuel-taxes</v>
      </c>
      <c r="R1779" s="176" t="str">
        <f>IF(ISBLANK(INDEX('Policy Characteristics'!L:L,MATCH($C1779,'Policy Characteristics'!$C:$C,0))),"",INDEX('Policy Characteristics'!L:L,MATCH($C1779,'Policy Characteristics'!$C:$C,0)))</f>
        <v>fuel-taxes.html</v>
      </c>
    </row>
    <row r="1780" spans="1:18" x14ac:dyDescent="0.25">
      <c r="A1780" s="176" t="str">
        <f>IF(ISBLANK(INDEX('Policy Characteristics'!A:A,MATCH($C1780,'Policy Characteristics'!$C:$C,0))),"",INDEX('Policy Characteristics'!A:A,MATCH($C1780,'Policy Characteristics'!$C:$C,0)))</f>
        <v>Cross-Sector</v>
      </c>
      <c r="B1780" s="184" t="str">
        <f>IF(ISBLANK(INDEX('Policy Characteristics'!B:B,MATCH($C1780,'Policy Characteristics'!$C:$C,0))),"",INDEX('Policy Characteristics'!B:B,MATCH($C1780,'Policy Characteristics'!$C:$C,0)))</f>
        <v>Fuel Taxes or Subsidies</v>
      </c>
      <c r="C1780" s="194" t="str">
        <f t="shared" si="67"/>
        <v>Additional Fuel Tax or Subsidy Rate by Fuel</v>
      </c>
      <c r="D1780" s="6" t="s">
        <v>54</v>
      </c>
      <c r="E1780" s="47" t="s">
        <v>2701</v>
      </c>
      <c r="F1780" s="6" t="s">
        <v>95</v>
      </c>
      <c r="G1780" s="47" t="s">
        <v>1668</v>
      </c>
      <c r="H1780" s="44">
        <v>2422</v>
      </c>
      <c r="I1780" s="198" t="s">
        <v>44</v>
      </c>
      <c r="J1780" s="177" t="str">
        <f>IF(ISBLANK(INDEX('Policy Characteristics'!D:D,MATCH($C1780,'Policy Characteristics'!$C:$C,0))),"",INDEX('Policy Characteristics'!D:D,MATCH($C1780,'Policy Characteristics'!$C:$C,0)))</f>
        <v>Fuel Taxes or Subsidies</v>
      </c>
      <c r="K1780" s="176" t="str">
        <f>IF(ISBLANK(INDEX('Policy Characteristics'!E:E,MATCH($C1780,'Policy Characteristics'!$C:$C,0))),"",INDEX('Policy Characteristics'!E:E,MATCH($C1780,'Policy Characteristics'!$C:$C,0)))</f>
        <v>cross fuel tax</v>
      </c>
      <c r="L1780" s="176">
        <f>IF(ISBLANK(INDEX('Policy Characteristics'!F:F,MATCH($C1780,'Policy Characteristics'!$C:$C,0))),"",INDEX('Policy Characteristics'!F:F,MATCH($C1780,'Policy Characteristics'!$C:$C,0)))</f>
        <v>-0.5</v>
      </c>
      <c r="M1780" s="176">
        <f>IF(ISBLANK(INDEX('Policy Characteristics'!G:G,MATCH($C1780,'Policy Characteristics'!$C:$C,0))),"",INDEX('Policy Characteristics'!G:G,MATCH($C1780,'Policy Characteristics'!$C:$C,0)))</f>
        <v>0.5</v>
      </c>
      <c r="N1780" s="176">
        <f>IF(ISBLANK(INDEX('Policy Characteristics'!H:H,MATCH($C1780,'Policy Characteristics'!$C:$C,0))),"",INDEX('Policy Characteristics'!H:H,MATCH($C1780,'Policy Characteristics'!$C:$C,0)))</f>
        <v>0.01</v>
      </c>
      <c r="O1780" s="176" t="str">
        <f>IF(ISBLANK(INDEX('Policy Characteristics'!I:I,MATCH($C1780,'Policy Characteristics'!$C:$C,0))),"",INDEX('Policy Characteristics'!I:I,MATCH($C1780,'Policy Characteristics'!$C:$C,0)))</f>
        <v>% of BAU price</v>
      </c>
      <c r="P1780" s="176" t="str">
        <f>IF(ISBLANK(INDEX('Policy Characteristics'!J:J,MATCH($C1780,'Policy Characteristics'!$C:$C,0))),"",INDEX('Policy Characteristics'!J:J,MATCH($C1780,'Policy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80" s="176" t="str">
        <f>IF(ISBLANK(INDEX('Policy Characteristics'!K:K,MATCH($C1780,'Policy Characteristics'!$C:$C,0))),"",INDEX('Policy Characteristics'!K:K,MATCH($C1780,'Policy Characteristics'!$C:$C,0)))</f>
        <v>fuels.html#fuel-taxes</v>
      </c>
      <c r="R1780" s="176" t="str">
        <f>IF(ISBLANK(INDEX('Policy Characteristics'!L:L,MATCH($C1780,'Policy Characteristics'!$C:$C,0))),"",INDEX('Policy Characteristics'!L:L,MATCH($C1780,'Policy Characteristics'!$C:$C,0)))</f>
        <v>fuel-taxes.html</v>
      </c>
    </row>
    <row r="1781" spans="1:18" x14ac:dyDescent="0.25">
      <c r="A1781" s="176" t="str">
        <f>IF(ISBLANK(INDEX('Policy Characteristics'!A:A,MATCH($C1781,'Policy Characteristics'!$C:$C,0))),"",INDEX('Policy Characteristics'!A:A,MATCH($C1781,'Policy Characteristics'!$C:$C,0)))</f>
        <v>Cross-Sector</v>
      </c>
      <c r="B1781" s="184" t="str">
        <f>IF(ISBLANK(INDEX('Policy Characteristics'!B:B,MATCH($C1781,'Policy Characteristics'!$C:$C,0))),"",INDEX('Policy Characteristics'!B:B,MATCH($C1781,'Policy Characteristics'!$C:$C,0)))</f>
        <v>Fuel Taxes or Subsidies</v>
      </c>
      <c r="C1781" s="194" t="str">
        <f t="shared" si="67"/>
        <v>Additional Fuel Tax or Subsidy Rate by Fuel</v>
      </c>
      <c r="D1781" s="6" t="s">
        <v>55</v>
      </c>
      <c r="E1781" s="47" t="s">
        <v>2701</v>
      </c>
      <c r="F1781" s="6" t="s">
        <v>96</v>
      </c>
      <c r="G1781" s="47" t="s">
        <v>1668</v>
      </c>
      <c r="H1781" s="44">
        <v>2423</v>
      </c>
      <c r="I1781" s="198" t="s">
        <v>44</v>
      </c>
      <c r="J1781" s="177" t="str">
        <f>IF(ISBLANK(INDEX('Policy Characteristics'!D:D,MATCH($C1781,'Policy Characteristics'!$C:$C,0))),"",INDEX('Policy Characteristics'!D:D,MATCH($C1781,'Policy Characteristics'!$C:$C,0)))</f>
        <v>Fuel Taxes or Subsidies</v>
      </c>
      <c r="K1781" s="176" t="str">
        <f>IF(ISBLANK(INDEX('Policy Characteristics'!E:E,MATCH($C1781,'Policy Characteristics'!$C:$C,0))),"",INDEX('Policy Characteristics'!E:E,MATCH($C1781,'Policy Characteristics'!$C:$C,0)))</f>
        <v>cross fuel tax</v>
      </c>
      <c r="L1781" s="176">
        <f>IF(ISBLANK(INDEX('Policy Characteristics'!F:F,MATCH($C1781,'Policy Characteristics'!$C:$C,0))),"",INDEX('Policy Characteristics'!F:F,MATCH($C1781,'Policy Characteristics'!$C:$C,0)))</f>
        <v>-0.5</v>
      </c>
      <c r="M1781" s="176">
        <f>IF(ISBLANK(INDEX('Policy Characteristics'!G:G,MATCH($C1781,'Policy Characteristics'!$C:$C,0))),"",INDEX('Policy Characteristics'!G:G,MATCH($C1781,'Policy Characteristics'!$C:$C,0)))</f>
        <v>0.5</v>
      </c>
      <c r="N1781" s="176">
        <f>IF(ISBLANK(INDEX('Policy Characteristics'!H:H,MATCH($C1781,'Policy Characteristics'!$C:$C,0))),"",INDEX('Policy Characteristics'!H:H,MATCH($C1781,'Policy Characteristics'!$C:$C,0)))</f>
        <v>0.01</v>
      </c>
      <c r="O1781" s="176" t="str">
        <f>IF(ISBLANK(INDEX('Policy Characteristics'!I:I,MATCH($C1781,'Policy Characteristics'!$C:$C,0))),"",INDEX('Policy Characteristics'!I:I,MATCH($C1781,'Policy Characteristics'!$C:$C,0)))</f>
        <v>% of BAU price</v>
      </c>
      <c r="P1781" s="176" t="str">
        <f>IF(ISBLANK(INDEX('Policy Characteristics'!J:J,MATCH($C1781,'Policy Characteristics'!$C:$C,0))),"",INDEX('Policy Characteristics'!J:J,MATCH($C1781,'Policy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81" s="176" t="str">
        <f>IF(ISBLANK(INDEX('Policy Characteristics'!K:K,MATCH($C1781,'Policy Characteristics'!$C:$C,0))),"",INDEX('Policy Characteristics'!K:K,MATCH($C1781,'Policy Characteristics'!$C:$C,0)))</f>
        <v>fuels.html#fuel-taxes</v>
      </c>
      <c r="R1781" s="176" t="str">
        <f>IF(ISBLANK(INDEX('Policy Characteristics'!L:L,MATCH($C1781,'Policy Characteristics'!$C:$C,0))),"",INDEX('Policy Characteristics'!L:L,MATCH($C1781,'Policy Characteristics'!$C:$C,0)))</f>
        <v>fuel-taxes.html</v>
      </c>
    </row>
    <row r="1782" spans="1:18" x14ac:dyDescent="0.25">
      <c r="A1782" s="176" t="str">
        <f>IF(ISBLANK(INDEX('Policy Characteristics'!A:A,MATCH($C1782,'Policy Characteristics'!$C:$C,0))),"",INDEX('Policy Characteristics'!A:A,MATCH($C1782,'Policy Characteristics'!$C:$C,0)))</f>
        <v>Cross-Sector</v>
      </c>
      <c r="B1782" s="184" t="str">
        <f>IF(ISBLANK(INDEX('Policy Characteristics'!B:B,MATCH($C1782,'Policy Characteristics'!$C:$C,0))),"",INDEX('Policy Characteristics'!B:B,MATCH($C1782,'Policy Characteristics'!$C:$C,0)))</f>
        <v>Fuel Taxes or Subsidies</v>
      </c>
      <c r="C1782" s="194" t="str">
        <f t="shared" si="67"/>
        <v>Additional Fuel Tax or Subsidy Rate by Fuel</v>
      </c>
      <c r="D1782" s="6" t="s">
        <v>56</v>
      </c>
      <c r="E1782" s="47" t="s">
        <v>2701</v>
      </c>
      <c r="F1782" s="6" t="s">
        <v>97</v>
      </c>
      <c r="G1782" s="47" t="s">
        <v>1668</v>
      </c>
      <c r="H1782" s="44">
        <v>2424</v>
      </c>
      <c r="I1782" s="198" t="s">
        <v>44</v>
      </c>
      <c r="J1782" s="177" t="str">
        <f>IF(ISBLANK(INDEX('Policy Characteristics'!D:D,MATCH($C1782,'Policy Characteristics'!$C:$C,0))),"",INDEX('Policy Characteristics'!D:D,MATCH($C1782,'Policy Characteristics'!$C:$C,0)))</f>
        <v>Fuel Taxes or Subsidies</v>
      </c>
      <c r="K1782" s="176" t="str">
        <f>IF(ISBLANK(INDEX('Policy Characteristics'!E:E,MATCH($C1782,'Policy Characteristics'!$C:$C,0))),"",INDEX('Policy Characteristics'!E:E,MATCH($C1782,'Policy Characteristics'!$C:$C,0)))</f>
        <v>cross fuel tax</v>
      </c>
      <c r="L1782" s="176">
        <f>IF(ISBLANK(INDEX('Policy Characteristics'!F:F,MATCH($C1782,'Policy Characteristics'!$C:$C,0))),"",INDEX('Policy Characteristics'!F:F,MATCH($C1782,'Policy Characteristics'!$C:$C,0)))</f>
        <v>-0.5</v>
      </c>
      <c r="M1782" s="176">
        <f>IF(ISBLANK(INDEX('Policy Characteristics'!G:G,MATCH($C1782,'Policy Characteristics'!$C:$C,0))),"",INDEX('Policy Characteristics'!G:G,MATCH($C1782,'Policy Characteristics'!$C:$C,0)))</f>
        <v>0.5</v>
      </c>
      <c r="N1782" s="176">
        <f>IF(ISBLANK(INDEX('Policy Characteristics'!H:H,MATCH($C1782,'Policy Characteristics'!$C:$C,0))),"",INDEX('Policy Characteristics'!H:H,MATCH($C1782,'Policy Characteristics'!$C:$C,0)))</f>
        <v>0.01</v>
      </c>
      <c r="O1782" s="176" t="str">
        <f>IF(ISBLANK(INDEX('Policy Characteristics'!I:I,MATCH($C1782,'Policy Characteristics'!$C:$C,0))),"",INDEX('Policy Characteristics'!I:I,MATCH($C1782,'Policy Characteristics'!$C:$C,0)))</f>
        <v>% of BAU price</v>
      </c>
      <c r="P1782" s="176" t="str">
        <f>IF(ISBLANK(INDEX('Policy Characteristics'!J:J,MATCH($C1782,'Policy Characteristics'!$C:$C,0))),"",INDEX('Policy Characteristics'!J:J,MATCH($C1782,'Policy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82" s="176" t="str">
        <f>IF(ISBLANK(INDEX('Policy Characteristics'!K:K,MATCH($C1782,'Policy Characteristics'!$C:$C,0))),"",INDEX('Policy Characteristics'!K:K,MATCH($C1782,'Policy Characteristics'!$C:$C,0)))</f>
        <v>fuels.html#fuel-taxes</v>
      </c>
      <c r="R1782" s="176" t="str">
        <f>IF(ISBLANK(INDEX('Policy Characteristics'!L:L,MATCH($C1782,'Policy Characteristics'!$C:$C,0))),"",INDEX('Policy Characteristics'!L:L,MATCH($C1782,'Policy Characteristics'!$C:$C,0)))</f>
        <v>fuel-taxes.html</v>
      </c>
    </row>
    <row r="1783" spans="1:18" x14ac:dyDescent="0.25">
      <c r="A1783" s="176" t="str">
        <f>IF(ISBLANK(INDEX('Policy Characteristics'!A:A,MATCH($C1783,'Policy Characteristics'!$C:$C,0))),"",INDEX('Policy Characteristics'!A:A,MATCH($C1783,'Policy Characteristics'!$C:$C,0)))</f>
        <v>Cross-Sector</v>
      </c>
      <c r="B1783" s="184" t="str">
        <f>IF(ISBLANK(INDEX('Policy Characteristics'!B:B,MATCH($C1783,'Policy Characteristics'!$C:$C,0))),"",INDEX('Policy Characteristics'!B:B,MATCH($C1783,'Policy Characteristics'!$C:$C,0)))</f>
        <v>Fuel Taxes or Subsidies</v>
      </c>
      <c r="C1783" s="194" t="str">
        <f t="shared" si="67"/>
        <v>Additional Fuel Tax or Subsidy Rate by Fuel</v>
      </c>
      <c r="D1783" s="6" t="s">
        <v>1352</v>
      </c>
      <c r="E1783" s="47" t="s">
        <v>2701</v>
      </c>
      <c r="F1783" s="6" t="s">
        <v>1353</v>
      </c>
      <c r="G1783" s="47" t="s">
        <v>1668</v>
      </c>
      <c r="H1783" s="44">
        <v>2425</v>
      </c>
      <c r="I1783" s="198" t="s">
        <v>44</v>
      </c>
      <c r="J1783" s="177" t="str">
        <f>IF(ISBLANK(INDEX('Policy Characteristics'!D:D,MATCH($C1783,'Policy Characteristics'!$C:$C,0))),"",INDEX('Policy Characteristics'!D:D,MATCH($C1783,'Policy Characteristics'!$C:$C,0)))</f>
        <v>Fuel Taxes or Subsidies</v>
      </c>
      <c r="K1783" s="176" t="str">
        <f>IF(ISBLANK(INDEX('Policy Characteristics'!E:E,MATCH($C1783,'Policy Characteristics'!$C:$C,0))),"",INDEX('Policy Characteristics'!E:E,MATCH($C1783,'Policy Characteristics'!$C:$C,0)))</f>
        <v>cross fuel tax</v>
      </c>
      <c r="L1783" s="176">
        <f>IF(ISBLANK(INDEX('Policy Characteristics'!F:F,MATCH($C1783,'Policy Characteristics'!$C:$C,0))),"",INDEX('Policy Characteristics'!F:F,MATCH($C1783,'Policy Characteristics'!$C:$C,0)))</f>
        <v>-0.5</v>
      </c>
      <c r="M1783" s="176">
        <f>IF(ISBLANK(INDEX('Policy Characteristics'!G:G,MATCH($C1783,'Policy Characteristics'!$C:$C,0))),"",INDEX('Policy Characteristics'!G:G,MATCH($C1783,'Policy Characteristics'!$C:$C,0)))</f>
        <v>0.5</v>
      </c>
      <c r="N1783" s="176">
        <f>IF(ISBLANK(INDEX('Policy Characteristics'!H:H,MATCH($C1783,'Policy Characteristics'!$C:$C,0))),"",INDEX('Policy Characteristics'!H:H,MATCH($C1783,'Policy Characteristics'!$C:$C,0)))</f>
        <v>0.01</v>
      </c>
      <c r="O1783" s="176" t="str">
        <f>IF(ISBLANK(INDEX('Policy Characteristics'!I:I,MATCH($C1783,'Policy Characteristics'!$C:$C,0))),"",INDEX('Policy Characteristics'!I:I,MATCH($C1783,'Policy Characteristics'!$C:$C,0)))</f>
        <v>% of BAU price</v>
      </c>
      <c r="P1783" s="176" t="str">
        <f>IF(ISBLANK(INDEX('Policy Characteristics'!J:J,MATCH($C1783,'Policy Characteristics'!$C:$C,0))),"",INDEX('Policy Characteristics'!J:J,MATCH($C1783,'Policy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83" s="176" t="str">
        <f>IF(ISBLANK(INDEX('Policy Characteristics'!K:K,MATCH($C1783,'Policy Characteristics'!$C:$C,0))),"",INDEX('Policy Characteristics'!K:K,MATCH($C1783,'Policy Characteristics'!$C:$C,0)))</f>
        <v>fuels.html#fuel-taxes</v>
      </c>
      <c r="R1783" s="176" t="str">
        <f>IF(ISBLANK(INDEX('Policy Characteristics'!L:L,MATCH($C1783,'Policy Characteristics'!$C:$C,0))),"",INDEX('Policy Characteristics'!L:L,MATCH($C1783,'Policy Characteristics'!$C:$C,0)))</f>
        <v>fuel-taxes.html</v>
      </c>
    </row>
    <row r="1784" spans="1:18" x14ac:dyDescent="0.25">
      <c r="A1784" s="176" t="str">
        <f>IF(ISBLANK(INDEX('Policy Characteristics'!A:A,MATCH($C1784,'Policy Characteristics'!$C:$C,0))),"",INDEX('Policy Characteristics'!A:A,MATCH($C1784,'Policy Characteristics'!$C:$C,0)))</f>
        <v>Cross-Sector</v>
      </c>
      <c r="B1784" s="184" t="str">
        <f>IF(ISBLANK(INDEX('Policy Characteristics'!B:B,MATCH($C1784,'Policy Characteristics'!$C:$C,0))),"",INDEX('Policy Characteristics'!B:B,MATCH($C1784,'Policy Characteristics'!$C:$C,0)))</f>
        <v>Fuel Taxes or Subsidies</v>
      </c>
      <c r="C1784" s="194" t="str">
        <f t="shared" si="67"/>
        <v>Additional Fuel Tax or Subsidy Rate by Fuel</v>
      </c>
      <c r="D1784" s="6" t="s">
        <v>74</v>
      </c>
      <c r="E1784" s="47" t="s">
        <v>2701</v>
      </c>
      <c r="F1784" s="6" t="s">
        <v>98</v>
      </c>
      <c r="G1784" s="47" t="s">
        <v>1668</v>
      </c>
      <c r="H1784" s="44">
        <v>2426</v>
      </c>
      <c r="I1784" s="198" t="s">
        <v>44</v>
      </c>
      <c r="J1784" s="177" t="str">
        <f>IF(ISBLANK(INDEX('Policy Characteristics'!D:D,MATCH($C1784,'Policy Characteristics'!$C:$C,0))),"",INDEX('Policy Characteristics'!D:D,MATCH($C1784,'Policy Characteristics'!$C:$C,0)))</f>
        <v>Fuel Taxes or Subsidies</v>
      </c>
      <c r="K1784" s="176" t="str">
        <f>IF(ISBLANK(INDEX('Policy Characteristics'!E:E,MATCH($C1784,'Policy Characteristics'!$C:$C,0))),"",INDEX('Policy Characteristics'!E:E,MATCH($C1784,'Policy Characteristics'!$C:$C,0)))</f>
        <v>cross fuel tax</v>
      </c>
      <c r="L1784" s="176">
        <f>IF(ISBLANK(INDEX('Policy Characteristics'!F:F,MATCH($C1784,'Policy Characteristics'!$C:$C,0))),"",INDEX('Policy Characteristics'!F:F,MATCH($C1784,'Policy Characteristics'!$C:$C,0)))</f>
        <v>-0.5</v>
      </c>
      <c r="M1784" s="176">
        <f>IF(ISBLANK(INDEX('Policy Characteristics'!G:G,MATCH($C1784,'Policy Characteristics'!$C:$C,0))),"",INDEX('Policy Characteristics'!G:G,MATCH($C1784,'Policy Characteristics'!$C:$C,0)))</f>
        <v>0.5</v>
      </c>
      <c r="N1784" s="176">
        <f>IF(ISBLANK(INDEX('Policy Characteristics'!H:H,MATCH($C1784,'Policy Characteristics'!$C:$C,0))),"",INDEX('Policy Characteristics'!H:H,MATCH($C1784,'Policy Characteristics'!$C:$C,0)))</f>
        <v>0.01</v>
      </c>
      <c r="O1784" s="176" t="str">
        <f>IF(ISBLANK(INDEX('Policy Characteristics'!I:I,MATCH($C1784,'Policy Characteristics'!$C:$C,0))),"",INDEX('Policy Characteristics'!I:I,MATCH($C1784,'Policy Characteristics'!$C:$C,0)))</f>
        <v>% of BAU price</v>
      </c>
      <c r="P1784" s="176" t="str">
        <f>IF(ISBLANK(INDEX('Policy Characteristics'!J:J,MATCH($C1784,'Policy Characteristics'!$C:$C,0))),"",INDEX('Policy Characteristics'!J:J,MATCH($C1784,'Policy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84" s="176" t="str">
        <f>IF(ISBLANK(INDEX('Policy Characteristics'!K:K,MATCH($C1784,'Policy Characteristics'!$C:$C,0))),"",INDEX('Policy Characteristics'!K:K,MATCH($C1784,'Policy Characteristics'!$C:$C,0)))</f>
        <v>fuels.html#fuel-taxes</v>
      </c>
      <c r="R1784" s="176" t="str">
        <f>IF(ISBLANK(INDEX('Policy Characteristics'!L:L,MATCH($C1784,'Policy Characteristics'!$C:$C,0))),"",INDEX('Policy Characteristics'!L:L,MATCH($C1784,'Policy Characteristics'!$C:$C,0)))</f>
        <v>fuel-taxes.html</v>
      </c>
    </row>
    <row r="1785" spans="1:18" x14ac:dyDescent="0.25">
      <c r="A1785" s="176" t="str">
        <f>IF(ISBLANK(INDEX('Policy Characteristics'!A:A,MATCH($C1785,'Policy Characteristics'!$C:$C,0))),"",INDEX('Policy Characteristics'!A:A,MATCH($C1785,'Policy Characteristics'!$C:$C,0)))</f>
        <v>Cross-Sector</v>
      </c>
      <c r="B1785" s="184" t="str">
        <f>IF(ISBLANK(INDEX('Policy Characteristics'!B:B,MATCH($C1785,'Policy Characteristics'!$C:$C,0))),"",INDEX('Policy Characteristics'!B:B,MATCH($C1785,'Policy Characteristics'!$C:$C,0)))</f>
        <v>Fuel Taxes or Subsidies</v>
      </c>
      <c r="C1785" s="194" t="str">
        <f t="shared" ref="C1785:C1790" si="68">C$1655</f>
        <v>Additional Fuel Tax or Subsidy Rate by Fuel</v>
      </c>
      <c r="D1785" s="6" t="s">
        <v>434</v>
      </c>
      <c r="E1785" s="47" t="s">
        <v>2701</v>
      </c>
      <c r="F1785" s="6" t="s">
        <v>435</v>
      </c>
      <c r="G1785" s="47" t="s">
        <v>1668</v>
      </c>
      <c r="H1785" s="44">
        <v>2427</v>
      </c>
      <c r="I1785" s="198" t="s">
        <v>44</v>
      </c>
      <c r="J1785" s="177" t="str">
        <f>IF(ISBLANK(INDEX('Policy Characteristics'!D:D,MATCH($C1785,'Policy Characteristics'!$C:$C,0))),"",INDEX('Policy Characteristics'!D:D,MATCH($C1785,'Policy Characteristics'!$C:$C,0)))</f>
        <v>Fuel Taxes or Subsidies</v>
      </c>
      <c r="K1785" s="176" t="str">
        <f>IF(ISBLANK(INDEX('Policy Characteristics'!E:E,MATCH($C1785,'Policy Characteristics'!$C:$C,0))),"",INDEX('Policy Characteristics'!E:E,MATCH($C1785,'Policy Characteristics'!$C:$C,0)))</f>
        <v>cross fuel tax</v>
      </c>
      <c r="L1785" s="176">
        <f>IF(ISBLANK(INDEX('Policy Characteristics'!F:F,MATCH($C1785,'Policy Characteristics'!$C:$C,0))),"",INDEX('Policy Characteristics'!F:F,MATCH($C1785,'Policy Characteristics'!$C:$C,0)))</f>
        <v>-0.5</v>
      </c>
      <c r="M1785" s="176">
        <f>IF(ISBLANK(INDEX('Policy Characteristics'!G:G,MATCH($C1785,'Policy Characteristics'!$C:$C,0))),"",INDEX('Policy Characteristics'!G:G,MATCH($C1785,'Policy Characteristics'!$C:$C,0)))</f>
        <v>0.5</v>
      </c>
      <c r="N1785" s="176">
        <f>IF(ISBLANK(INDEX('Policy Characteristics'!H:H,MATCH($C1785,'Policy Characteristics'!$C:$C,0))),"",INDEX('Policy Characteristics'!H:H,MATCH($C1785,'Policy Characteristics'!$C:$C,0)))</f>
        <v>0.01</v>
      </c>
      <c r="O1785" s="176" t="str">
        <f>IF(ISBLANK(INDEX('Policy Characteristics'!I:I,MATCH($C1785,'Policy Characteristics'!$C:$C,0))),"",INDEX('Policy Characteristics'!I:I,MATCH($C1785,'Policy Characteristics'!$C:$C,0)))</f>
        <v>% of BAU price</v>
      </c>
      <c r="P1785" s="176" t="str">
        <f>IF(ISBLANK(INDEX('Policy Characteristics'!J:J,MATCH($C1785,'Policy Characteristics'!$C:$C,0))),"",INDEX('Policy Characteristics'!J:J,MATCH($C1785,'Policy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85" s="176" t="str">
        <f>IF(ISBLANK(INDEX('Policy Characteristics'!K:K,MATCH($C1785,'Policy Characteristics'!$C:$C,0))),"",INDEX('Policy Characteristics'!K:K,MATCH($C1785,'Policy Characteristics'!$C:$C,0)))</f>
        <v>fuels.html#fuel-taxes</v>
      </c>
      <c r="R1785" s="176" t="str">
        <f>IF(ISBLANK(INDEX('Policy Characteristics'!L:L,MATCH($C1785,'Policy Characteristics'!$C:$C,0))),"",INDEX('Policy Characteristics'!L:L,MATCH($C1785,'Policy Characteristics'!$C:$C,0)))</f>
        <v>fuel-taxes.html</v>
      </c>
    </row>
    <row r="1786" spans="1:18" x14ac:dyDescent="0.25">
      <c r="A1786" s="176" t="str">
        <f>IF(ISBLANK(INDEX('Policy Characteristics'!A:A,MATCH($C1786,'Policy Characteristics'!$C:$C,0))),"",INDEX('Policy Characteristics'!A:A,MATCH($C1786,'Policy Characteristics'!$C:$C,0)))</f>
        <v>Cross-Sector</v>
      </c>
      <c r="B1786" s="184" t="str">
        <f>IF(ISBLANK(INDEX('Policy Characteristics'!B:B,MATCH($C1786,'Policy Characteristics'!$C:$C,0))),"",INDEX('Policy Characteristics'!B:B,MATCH($C1786,'Policy Characteristics'!$C:$C,0)))</f>
        <v>Fuel Taxes or Subsidies</v>
      </c>
      <c r="C1786" s="194" t="str">
        <f t="shared" si="68"/>
        <v>Additional Fuel Tax or Subsidy Rate by Fuel</v>
      </c>
      <c r="D1786" s="6" t="s">
        <v>1344</v>
      </c>
      <c r="E1786" s="47" t="s">
        <v>2701</v>
      </c>
      <c r="F1786" s="6" t="s">
        <v>1348</v>
      </c>
      <c r="G1786" s="47" t="s">
        <v>1668</v>
      </c>
      <c r="H1786" s="44">
        <v>2428</v>
      </c>
      <c r="I1786" s="198" t="s">
        <v>44</v>
      </c>
      <c r="J1786" s="177" t="str">
        <f>IF(ISBLANK(INDEX('Policy Characteristics'!D:D,MATCH($C1786,'Policy Characteristics'!$C:$C,0))),"",INDEX('Policy Characteristics'!D:D,MATCH($C1786,'Policy Characteristics'!$C:$C,0)))</f>
        <v>Fuel Taxes or Subsidies</v>
      </c>
      <c r="K1786" s="176" t="str">
        <f>IF(ISBLANK(INDEX('Policy Characteristics'!E:E,MATCH($C1786,'Policy Characteristics'!$C:$C,0))),"",INDEX('Policy Characteristics'!E:E,MATCH($C1786,'Policy Characteristics'!$C:$C,0)))</f>
        <v>cross fuel tax</v>
      </c>
      <c r="L1786" s="176">
        <f>IF(ISBLANK(INDEX('Policy Characteristics'!F:F,MATCH($C1786,'Policy Characteristics'!$C:$C,0))),"",INDEX('Policy Characteristics'!F:F,MATCH($C1786,'Policy Characteristics'!$C:$C,0)))</f>
        <v>-0.5</v>
      </c>
      <c r="M1786" s="176">
        <f>IF(ISBLANK(INDEX('Policy Characteristics'!G:G,MATCH($C1786,'Policy Characteristics'!$C:$C,0))),"",INDEX('Policy Characteristics'!G:G,MATCH($C1786,'Policy Characteristics'!$C:$C,0)))</f>
        <v>0.5</v>
      </c>
      <c r="N1786" s="176">
        <f>IF(ISBLANK(INDEX('Policy Characteristics'!H:H,MATCH($C1786,'Policy Characteristics'!$C:$C,0))),"",INDEX('Policy Characteristics'!H:H,MATCH($C1786,'Policy Characteristics'!$C:$C,0)))</f>
        <v>0.01</v>
      </c>
      <c r="O1786" s="176" t="str">
        <f>IF(ISBLANK(INDEX('Policy Characteristics'!I:I,MATCH($C1786,'Policy Characteristics'!$C:$C,0))),"",INDEX('Policy Characteristics'!I:I,MATCH($C1786,'Policy Characteristics'!$C:$C,0)))</f>
        <v>% of BAU price</v>
      </c>
      <c r="P1786" s="176" t="str">
        <f>IF(ISBLANK(INDEX('Policy Characteristics'!J:J,MATCH($C1786,'Policy Characteristics'!$C:$C,0))),"",INDEX('Policy Characteristics'!J:J,MATCH($C1786,'Policy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86" s="176" t="str">
        <f>IF(ISBLANK(INDEX('Policy Characteristics'!K:K,MATCH($C1786,'Policy Characteristics'!$C:$C,0))),"",INDEX('Policy Characteristics'!K:K,MATCH($C1786,'Policy Characteristics'!$C:$C,0)))</f>
        <v>fuels.html#fuel-taxes</v>
      </c>
      <c r="R1786" s="176" t="str">
        <f>IF(ISBLANK(INDEX('Policy Characteristics'!L:L,MATCH($C1786,'Policy Characteristics'!$C:$C,0))),"",INDEX('Policy Characteristics'!L:L,MATCH($C1786,'Policy Characteristics'!$C:$C,0)))</f>
        <v>fuel-taxes.html</v>
      </c>
    </row>
    <row r="1787" spans="1:18" x14ac:dyDescent="0.25">
      <c r="A1787" s="176" t="str">
        <f>IF(ISBLANK(INDEX('Policy Characteristics'!A:A,MATCH($C1787,'Policy Characteristics'!$C:$C,0))),"",INDEX('Policy Characteristics'!A:A,MATCH($C1787,'Policy Characteristics'!$C:$C,0)))</f>
        <v>Cross-Sector</v>
      </c>
      <c r="B1787" s="184" t="str">
        <f>IF(ISBLANK(INDEX('Policy Characteristics'!B:B,MATCH($C1787,'Policy Characteristics'!$C:$C,0))),"",INDEX('Policy Characteristics'!B:B,MATCH($C1787,'Policy Characteristics'!$C:$C,0)))</f>
        <v>Fuel Taxes or Subsidies</v>
      </c>
      <c r="C1787" s="194" t="str">
        <f t="shared" si="68"/>
        <v>Additional Fuel Tax or Subsidy Rate by Fuel</v>
      </c>
      <c r="D1787" s="6" t="s">
        <v>1354</v>
      </c>
      <c r="E1787" s="47" t="s">
        <v>2701</v>
      </c>
      <c r="F1787" s="6" t="s">
        <v>1355</v>
      </c>
      <c r="G1787" s="47" t="s">
        <v>1668</v>
      </c>
      <c r="H1787" s="44">
        <v>2429</v>
      </c>
      <c r="I1787" s="198" t="s">
        <v>44</v>
      </c>
      <c r="J1787" s="177" t="str">
        <f>IF(ISBLANK(INDEX('Policy Characteristics'!D:D,MATCH($C1787,'Policy Characteristics'!$C:$C,0))),"",INDEX('Policy Characteristics'!D:D,MATCH($C1787,'Policy Characteristics'!$C:$C,0)))</f>
        <v>Fuel Taxes or Subsidies</v>
      </c>
      <c r="K1787" s="176" t="str">
        <f>IF(ISBLANK(INDEX('Policy Characteristics'!E:E,MATCH($C1787,'Policy Characteristics'!$C:$C,0))),"",INDEX('Policy Characteristics'!E:E,MATCH($C1787,'Policy Characteristics'!$C:$C,0)))</f>
        <v>cross fuel tax</v>
      </c>
      <c r="L1787" s="176">
        <f>IF(ISBLANK(INDEX('Policy Characteristics'!F:F,MATCH($C1787,'Policy Characteristics'!$C:$C,0))),"",INDEX('Policy Characteristics'!F:F,MATCH($C1787,'Policy Characteristics'!$C:$C,0)))</f>
        <v>-0.5</v>
      </c>
      <c r="M1787" s="176">
        <f>IF(ISBLANK(INDEX('Policy Characteristics'!G:G,MATCH($C1787,'Policy Characteristics'!$C:$C,0))),"",INDEX('Policy Characteristics'!G:G,MATCH($C1787,'Policy Characteristics'!$C:$C,0)))</f>
        <v>0.5</v>
      </c>
      <c r="N1787" s="176">
        <f>IF(ISBLANK(INDEX('Policy Characteristics'!H:H,MATCH($C1787,'Policy Characteristics'!$C:$C,0))),"",INDEX('Policy Characteristics'!H:H,MATCH($C1787,'Policy Characteristics'!$C:$C,0)))</f>
        <v>0.01</v>
      </c>
      <c r="O1787" s="176" t="str">
        <f>IF(ISBLANK(INDEX('Policy Characteristics'!I:I,MATCH($C1787,'Policy Characteristics'!$C:$C,0))),"",INDEX('Policy Characteristics'!I:I,MATCH($C1787,'Policy Characteristics'!$C:$C,0)))</f>
        <v>% of BAU price</v>
      </c>
      <c r="P1787" s="176" t="str">
        <f>IF(ISBLANK(INDEX('Policy Characteristics'!J:J,MATCH($C1787,'Policy Characteristics'!$C:$C,0))),"",INDEX('Policy Characteristics'!J:J,MATCH($C1787,'Policy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87" s="176" t="str">
        <f>IF(ISBLANK(INDEX('Policy Characteristics'!K:K,MATCH($C1787,'Policy Characteristics'!$C:$C,0))),"",INDEX('Policy Characteristics'!K:K,MATCH($C1787,'Policy Characteristics'!$C:$C,0)))</f>
        <v>fuels.html#fuel-taxes</v>
      </c>
      <c r="R1787" s="176" t="str">
        <f>IF(ISBLANK(INDEX('Policy Characteristics'!L:L,MATCH($C1787,'Policy Characteristics'!$C:$C,0))),"",INDEX('Policy Characteristics'!L:L,MATCH($C1787,'Policy Characteristics'!$C:$C,0)))</f>
        <v>fuel-taxes.html</v>
      </c>
    </row>
    <row r="1788" spans="1:18" x14ac:dyDescent="0.25">
      <c r="A1788" s="176" t="str">
        <f>IF(ISBLANK(INDEX('Policy Characteristics'!A:A,MATCH($C1788,'Policy Characteristics'!$C:$C,0))),"",INDEX('Policy Characteristics'!A:A,MATCH($C1788,'Policy Characteristics'!$C:$C,0)))</f>
        <v>Cross-Sector</v>
      </c>
      <c r="B1788" s="184" t="str">
        <f>IF(ISBLANK(INDEX('Policy Characteristics'!B:B,MATCH($C1788,'Policy Characteristics'!$C:$C,0))),"",INDEX('Policy Characteristics'!B:B,MATCH($C1788,'Policy Characteristics'!$C:$C,0)))</f>
        <v>Fuel Taxes or Subsidies</v>
      </c>
      <c r="C1788" s="194" t="str">
        <f t="shared" si="68"/>
        <v>Additional Fuel Tax or Subsidy Rate by Fuel</v>
      </c>
      <c r="D1788" s="6" t="s">
        <v>1345</v>
      </c>
      <c r="E1788" s="47" t="s">
        <v>2701</v>
      </c>
      <c r="F1788" s="6" t="s">
        <v>1349</v>
      </c>
      <c r="G1788" s="47" t="s">
        <v>1668</v>
      </c>
      <c r="H1788" s="44">
        <v>2430</v>
      </c>
      <c r="I1788" s="198" t="s">
        <v>44</v>
      </c>
      <c r="J1788" s="177" t="str">
        <f>IF(ISBLANK(INDEX('Policy Characteristics'!D:D,MATCH($C1788,'Policy Characteristics'!$C:$C,0))),"",INDEX('Policy Characteristics'!D:D,MATCH($C1788,'Policy Characteristics'!$C:$C,0)))</f>
        <v>Fuel Taxes or Subsidies</v>
      </c>
      <c r="K1788" s="176" t="str">
        <f>IF(ISBLANK(INDEX('Policy Characteristics'!E:E,MATCH($C1788,'Policy Characteristics'!$C:$C,0))),"",INDEX('Policy Characteristics'!E:E,MATCH($C1788,'Policy Characteristics'!$C:$C,0)))</f>
        <v>cross fuel tax</v>
      </c>
      <c r="L1788" s="176">
        <f>IF(ISBLANK(INDEX('Policy Characteristics'!F:F,MATCH($C1788,'Policy Characteristics'!$C:$C,0))),"",INDEX('Policy Characteristics'!F:F,MATCH($C1788,'Policy Characteristics'!$C:$C,0)))</f>
        <v>-0.5</v>
      </c>
      <c r="M1788" s="176">
        <f>IF(ISBLANK(INDEX('Policy Characteristics'!G:G,MATCH($C1788,'Policy Characteristics'!$C:$C,0))),"",INDEX('Policy Characteristics'!G:G,MATCH($C1788,'Policy Characteristics'!$C:$C,0)))</f>
        <v>0.5</v>
      </c>
      <c r="N1788" s="176">
        <f>IF(ISBLANK(INDEX('Policy Characteristics'!H:H,MATCH($C1788,'Policy Characteristics'!$C:$C,0))),"",INDEX('Policy Characteristics'!H:H,MATCH($C1788,'Policy Characteristics'!$C:$C,0)))</f>
        <v>0.01</v>
      </c>
      <c r="O1788" s="176" t="str">
        <f>IF(ISBLANK(INDEX('Policy Characteristics'!I:I,MATCH($C1788,'Policy Characteristics'!$C:$C,0))),"",INDEX('Policy Characteristics'!I:I,MATCH($C1788,'Policy Characteristics'!$C:$C,0)))</f>
        <v>% of BAU price</v>
      </c>
      <c r="P1788" s="176" t="str">
        <f>IF(ISBLANK(INDEX('Policy Characteristics'!J:J,MATCH($C1788,'Policy Characteristics'!$C:$C,0))),"",INDEX('Policy Characteristics'!J:J,MATCH($C1788,'Policy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88" s="176" t="str">
        <f>IF(ISBLANK(INDEX('Policy Characteristics'!K:K,MATCH($C1788,'Policy Characteristics'!$C:$C,0))),"",INDEX('Policy Characteristics'!K:K,MATCH($C1788,'Policy Characteristics'!$C:$C,0)))</f>
        <v>fuels.html#fuel-taxes</v>
      </c>
      <c r="R1788" s="176" t="str">
        <f>IF(ISBLANK(INDEX('Policy Characteristics'!L:L,MATCH($C1788,'Policy Characteristics'!$C:$C,0))),"",INDEX('Policy Characteristics'!L:L,MATCH($C1788,'Policy Characteristics'!$C:$C,0)))</f>
        <v>fuel-taxes.html</v>
      </c>
    </row>
    <row r="1789" spans="1:18" x14ac:dyDescent="0.25">
      <c r="A1789" s="176" t="str">
        <f>IF(ISBLANK(INDEX('Policy Characteristics'!A:A,MATCH($C1789,'Policy Characteristics'!$C:$C,0))),"",INDEX('Policy Characteristics'!A:A,MATCH($C1789,'Policy Characteristics'!$C:$C,0)))</f>
        <v>Cross-Sector</v>
      </c>
      <c r="B1789" s="184" t="str">
        <f>IF(ISBLANK(INDEX('Policy Characteristics'!B:B,MATCH($C1789,'Policy Characteristics'!$C:$C,0))),"",INDEX('Policy Characteristics'!B:B,MATCH($C1789,'Policy Characteristics'!$C:$C,0)))</f>
        <v>Fuel Taxes or Subsidies</v>
      </c>
      <c r="C1789" s="194" t="str">
        <f t="shared" si="68"/>
        <v>Additional Fuel Tax or Subsidy Rate by Fuel</v>
      </c>
      <c r="D1789" s="6" t="s">
        <v>1346</v>
      </c>
      <c r="E1789" s="47" t="s">
        <v>2701</v>
      </c>
      <c r="F1789" s="6" t="s">
        <v>1350</v>
      </c>
      <c r="G1789" s="47" t="s">
        <v>1668</v>
      </c>
      <c r="H1789" s="44">
        <v>2431</v>
      </c>
      <c r="I1789" s="198" t="s">
        <v>44</v>
      </c>
      <c r="J1789" s="177" t="str">
        <f>IF(ISBLANK(INDEX('Policy Characteristics'!D:D,MATCH($C1789,'Policy Characteristics'!$C:$C,0))),"",INDEX('Policy Characteristics'!D:D,MATCH($C1789,'Policy Characteristics'!$C:$C,0)))</f>
        <v>Fuel Taxes or Subsidies</v>
      </c>
      <c r="K1789" s="176" t="str">
        <f>IF(ISBLANK(INDEX('Policy Characteristics'!E:E,MATCH($C1789,'Policy Characteristics'!$C:$C,0))),"",INDEX('Policy Characteristics'!E:E,MATCH($C1789,'Policy Characteristics'!$C:$C,0)))</f>
        <v>cross fuel tax</v>
      </c>
      <c r="L1789" s="176">
        <f>IF(ISBLANK(INDEX('Policy Characteristics'!F:F,MATCH($C1789,'Policy Characteristics'!$C:$C,0))),"",INDEX('Policy Characteristics'!F:F,MATCH($C1789,'Policy Characteristics'!$C:$C,0)))</f>
        <v>-0.5</v>
      </c>
      <c r="M1789" s="176">
        <f>IF(ISBLANK(INDEX('Policy Characteristics'!G:G,MATCH($C1789,'Policy Characteristics'!$C:$C,0))),"",INDEX('Policy Characteristics'!G:G,MATCH($C1789,'Policy Characteristics'!$C:$C,0)))</f>
        <v>0.5</v>
      </c>
      <c r="N1789" s="176">
        <f>IF(ISBLANK(INDEX('Policy Characteristics'!H:H,MATCH($C1789,'Policy Characteristics'!$C:$C,0))),"",INDEX('Policy Characteristics'!H:H,MATCH($C1789,'Policy Characteristics'!$C:$C,0)))</f>
        <v>0.01</v>
      </c>
      <c r="O1789" s="176" t="str">
        <f>IF(ISBLANK(INDEX('Policy Characteristics'!I:I,MATCH($C1789,'Policy Characteristics'!$C:$C,0))),"",INDEX('Policy Characteristics'!I:I,MATCH($C1789,'Policy Characteristics'!$C:$C,0)))</f>
        <v>% of BAU price</v>
      </c>
      <c r="P1789" s="176" t="str">
        <f>IF(ISBLANK(INDEX('Policy Characteristics'!J:J,MATCH($C1789,'Policy Characteristics'!$C:$C,0))),"",INDEX('Policy Characteristics'!J:J,MATCH($C1789,'Policy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89" s="176" t="str">
        <f>IF(ISBLANK(INDEX('Policy Characteristics'!K:K,MATCH($C1789,'Policy Characteristics'!$C:$C,0))),"",INDEX('Policy Characteristics'!K:K,MATCH($C1789,'Policy Characteristics'!$C:$C,0)))</f>
        <v>fuels.html#fuel-taxes</v>
      </c>
      <c r="R1789" s="176" t="str">
        <f>IF(ISBLANK(INDEX('Policy Characteristics'!L:L,MATCH($C1789,'Policy Characteristics'!$C:$C,0))),"",INDEX('Policy Characteristics'!L:L,MATCH($C1789,'Policy Characteristics'!$C:$C,0)))</f>
        <v>fuel-taxes.html</v>
      </c>
    </row>
    <row r="1790" spans="1:18" x14ac:dyDescent="0.25">
      <c r="A1790" s="176" t="str">
        <f>IF(ISBLANK(INDEX('Policy Characteristics'!A:A,MATCH($C1790,'Policy Characteristics'!$C:$C,0))),"",INDEX('Policy Characteristics'!A:A,MATCH($C1790,'Policy Characteristics'!$C:$C,0)))</f>
        <v>Cross-Sector</v>
      </c>
      <c r="B1790" s="184" t="str">
        <f>IF(ISBLANK(INDEX('Policy Characteristics'!B:B,MATCH($C1790,'Policy Characteristics'!$C:$C,0))),"",INDEX('Policy Characteristics'!B:B,MATCH($C1790,'Policy Characteristics'!$C:$C,0)))</f>
        <v>Fuel Taxes or Subsidies</v>
      </c>
      <c r="C1790" s="194" t="str">
        <f t="shared" si="68"/>
        <v>Additional Fuel Tax or Subsidy Rate by Fuel</v>
      </c>
      <c r="D1790" s="6" t="s">
        <v>1347</v>
      </c>
      <c r="E1790" s="47" t="s">
        <v>2701</v>
      </c>
      <c r="F1790" s="6" t="s">
        <v>1351</v>
      </c>
      <c r="G1790" s="47" t="s">
        <v>1668</v>
      </c>
      <c r="H1790" s="44">
        <v>2432</v>
      </c>
      <c r="I1790" s="198" t="s">
        <v>44</v>
      </c>
      <c r="J1790" s="177" t="str">
        <f>IF(ISBLANK(INDEX('Policy Characteristics'!D:D,MATCH($C1790,'Policy Characteristics'!$C:$C,0))),"",INDEX('Policy Characteristics'!D:D,MATCH($C1790,'Policy Characteristics'!$C:$C,0)))</f>
        <v>Fuel Taxes or Subsidies</v>
      </c>
      <c r="K1790" s="176" t="str">
        <f>IF(ISBLANK(INDEX('Policy Characteristics'!E:E,MATCH($C1790,'Policy Characteristics'!$C:$C,0))),"",INDEX('Policy Characteristics'!E:E,MATCH($C1790,'Policy Characteristics'!$C:$C,0)))</f>
        <v>cross fuel tax</v>
      </c>
      <c r="L1790" s="176">
        <f>IF(ISBLANK(INDEX('Policy Characteristics'!F:F,MATCH($C1790,'Policy Characteristics'!$C:$C,0))),"",INDEX('Policy Characteristics'!F:F,MATCH($C1790,'Policy Characteristics'!$C:$C,0)))</f>
        <v>-0.5</v>
      </c>
      <c r="M1790" s="176">
        <f>IF(ISBLANK(INDEX('Policy Characteristics'!G:G,MATCH($C1790,'Policy Characteristics'!$C:$C,0))),"",INDEX('Policy Characteristics'!G:G,MATCH($C1790,'Policy Characteristics'!$C:$C,0)))</f>
        <v>0.5</v>
      </c>
      <c r="N1790" s="176">
        <f>IF(ISBLANK(INDEX('Policy Characteristics'!H:H,MATCH($C1790,'Policy Characteristics'!$C:$C,0))),"",INDEX('Policy Characteristics'!H:H,MATCH($C1790,'Policy Characteristics'!$C:$C,0)))</f>
        <v>0.01</v>
      </c>
      <c r="O1790" s="176" t="str">
        <f>IF(ISBLANK(INDEX('Policy Characteristics'!I:I,MATCH($C1790,'Policy Characteristics'!$C:$C,0))),"",INDEX('Policy Characteristics'!I:I,MATCH($C1790,'Policy Characteristics'!$C:$C,0)))</f>
        <v>% of BAU price</v>
      </c>
      <c r="P1790" s="176" t="str">
        <f>IF(ISBLANK(INDEX('Policy Characteristics'!J:J,MATCH($C1790,'Policy Characteristics'!$C:$C,0))),"",INDEX('Policy Characteristics'!J:J,MATCH($C1790,'Policy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90" s="176" t="str">
        <f>IF(ISBLANK(INDEX('Policy Characteristics'!K:K,MATCH($C1790,'Policy Characteristics'!$C:$C,0))),"",INDEX('Policy Characteristics'!K:K,MATCH($C1790,'Policy Characteristics'!$C:$C,0)))</f>
        <v>fuels.html#fuel-taxes</v>
      </c>
      <c r="R1790" s="176" t="str">
        <f>IF(ISBLANK(INDEX('Policy Characteristics'!L:L,MATCH($C1790,'Policy Characteristics'!$C:$C,0))),"",INDEX('Policy Characteristics'!L:L,MATCH($C1790,'Policy Characteristics'!$C:$C,0)))</f>
        <v>fuel-taxes.html</v>
      </c>
    </row>
    <row r="1791" spans="1:18" x14ac:dyDescent="0.25">
      <c r="A1791" s="176" t="str">
        <f>IF(ISBLANK(INDEX('Policy Characteristics'!A:A,MATCH($C1791,'Policy Characteristics'!$C:$C,0))),"",INDEX('Policy Characteristics'!A:A,MATCH($C1791,'Policy Characteristics'!$C:$C,0)))</f>
        <v>Cross-Sector</v>
      </c>
      <c r="B1791" s="184" t="str">
        <f>IF(ISBLANK(INDEX('Policy Characteristics'!B:B,MATCH($C1791,'Policy Characteristics'!$C:$C,0))),"",INDEX('Policy Characteristics'!B:B,MATCH($C1791,'Policy Characteristics'!$C:$C,0)))</f>
        <v>Non BAU Carbon Tax Vehicle Qualification</v>
      </c>
      <c r="C1791" t="s">
        <v>2530</v>
      </c>
      <c r="H1791" s="44">
        <v>2286</v>
      </c>
      <c r="I1791" s="196" t="s">
        <v>43</v>
      </c>
      <c r="J1791" s="177" t="str">
        <f>IF(ISBLANK(INDEX('Policy Characteristics'!D:D,MATCH($C1791,'Policy Characteristics'!$C:$C,0))),"",INDEX('Policy Characteristics'!D:D,MATCH($C1791,'Policy Characteristics'!$C:$C,0)))</f>
        <v/>
      </c>
      <c r="K1791" s="176" t="str">
        <f>IF(ISBLANK(INDEX('Policy Characteristics'!E:E,MATCH($C1791,'Policy Characteristics'!$C:$C,0))),"",INDEX('Policy Characteristics'!E:E,MATCH($C1791,'Policy Characteristics'!$C:$C,0)))</f>
        <v/>
      </c>
      <c r="L1791" s="176">
        <f>IF(ISBLANK(INDEX('Policy Characteristics'!F:F,MATCH($C1791,'Policy Characteristics'!$C:$C,0))),"",INDEX('Policy Characteristics'!F:F,MATCH($C1791,'Policy Characteristics'!$C:$C,0)))</f>
        <v>0</v>
      </c>
      <c r="M1791" s="176">
        <f>IF(ISBLANK(INDEX('Policy Characteristics'!G:G,MATCH($C1791,'Policy Characteristics'!$C:$C,0))),"",INDEX('Policy Characteristics'!G:G,MATCH($C1791,'Policy Characteristics'!$C:$C,0)))</f>
        <v>1</v>
      </c>
      <c r="N1791" s="176">
        <f>IF(ISBLANK(INDEX('Policy Characteristics'!H:H,MATCH($C1791,'Policy Characteristics'!$C:$C,0))),"",INDEX('Policy Characteristics'!H:H,MATCH($C1791,'Policy Characteristics'!$C:$C,0)))</f>
        <v>1</v>
      </c>
      <c r="O1791" s="176" t="str">
        <f>IF(ISBLANK(INDEX('Policy Characteristics'!I:I,MATCH($C1791,'Policy Characteristics'!$C:$C,0))),"",INDEX('Policy Characteristics'!I:I,MATCH($C1791,'Policy Characteristics'!$C:$C,0)))</f>
        <v>on/off</v>
      </c>
      <c r="P1791" s="176" t="str">
        <f>IF(ISBLANK(INDEX('Policy Characteristics'!J:J,MATCH($C1791,'Policy Characteristics'!$C:$C,0))),"",INDEX('Policy Characteristics'!J:J,MATCH($C1791,'Policy Characteristics'!$C:$C,0)))</f>
        <v>**Description:** This lever determines which vehicle types are captured under the scope of a carbon tax. With the lever turned off, the scenario captures aircraft in pre-green deal ETS 1. With the lever turned on, scenario adds in ships and all road vehicles.</v>
      </c>
      <c r="Q1791" s="176" t="str">
        <f>IF(ISBLANK(INDEX('Policy Characteristics'!K:K,MATCH($C1791,'Policy Characteristics'!$C:$C,0))),"",INDEX('Policy Characteristics'!K:K,MATCH($C1791,'Policy Characteristics'!$C:$C,0)))</f>
        <v/>
      </c>
      <c r="R1791" s="176" t="str">
        <f>IF(ISBLANK(INDEX('Policy Characteristics'!L:L,MATCH($C1791,'Policy Characteristics'!$C:$C,0))),"",INDEX('Policy Characteristics'!L:L,MATCH($C1791,'Policy Characteristics'!$C:$C,0)))</f>
        <v/>
      </c>
    </row>
    <row r="1792" spans="1:18" x14ac:dyDescent="0.25">
      <c r="A1792" s="176" t="str">
        <f>IF(ISBLANK(INDEX('Policy Characteristics'!A:A,MATCH($C1792,'Policy Characteristics'!$C:$C,0))),"",INDEX('Policy Characteristics'!A:A,MATCH($C1792,'Policy Characteristics'!$C:$C,0)))</f>
        <v>Cross-Sector</v>
      </c>
      <c r="B1792" s="184" t="str">
        <f>IF(ISBLANK(INDEX('Policy Characteristics'!B:B,MATCH($C1792,'Policy Characteristics'!$C:$C,0))),"",INDEX('Policy Characteristics'!B:B,MATCH($C1792,'Policy Characteristics'!$C:$C,0)))</f>
        <v>Non BAU Carbon Tax Industry Qualification</v>
      </c>
      <c r="C1792" t="s">
        <v>2532</v>
      </c>
      <c r="H1792" s="44">
        <v>2287</v>
      </c>
      <c r="I1792" s="196" t="s">
        <v>43</v>
      </c>
      <c r="J1792" s="177" t="str">
        <f>IF(ISBLANK(INDEX('Policy Characteristics'!D:D,MATCH($C1792,'Policy Characteristics'!$C:$C,0))),"",INDEX('Policy Characteristics'!D:D,MATCH($C1792,'Policy Characteristics'!$C:$C,0)))</f>
        <v/>
      </c>
      <c r="K1792" s="176" t="str">
        <f>IF(ISBLANK(INDEX('Policy Characteristics'!E:E,MATCH($C1792,'Policy Characteristics'!$C:$C,0))),"",INDEX('Policy Characteristics'!E:E,MATCH($C1792,'Policy Characteristics'!$C:$C,0)))</f>
        <v/>
      </c>
      <c r="L1792" s="176">
        <f>IF(ISBLANK(INDEX('Policy Characteristics'!F:F,MATCH($C1792,'Policy Characteristics'!$C:$C,0))),"",INDEX('Policy Characteristics'!F:F,MATCH($C1792,'Policy Characteristics'!$C:$C,0)))</f>
        <v>0</v>
      </c>
      <c r="M1792" s="176">
        <f>IF(ISBLANK(INDEX('Policy Characteristics'!G:G,MATCH($C1792,'Policy Characteristics'!$C:$C,0))),"",INDEX('Policy Characteristics'!G:G,MATCH($C1792,'Policy Characteristics'!$C:$C,0)))</f>
        <v>1</v>
      </c>
      <c r="N1792" s="176">
        <f>IF(ISBLANK(INDEX('Policy Characteristics'!H:H,MATCH($C1792,'Policy Characteristics'!$C:$C,0))),"",INDEX('Policy Characteristics'!H:H,MATCH($C1792,'Policy Characteristics'!$C:$C,0)))</f>
        <v>1</v>
      </c>
      <c r="O1792" s="176" t="str">
        <f>IF(ISBLANK(INDEX('Policy Characteristics'!I:I,MATCH($C1792,'Policy Characteristics'!$C:$C,0))),"",INDEX('Policy Characteristics'!I:I,MATCH($C1792,'Policy Characteristics'!$C:$C,0)))</f>
        <v>on/off</v>
      </c>
      <c r="P1792" s="176" t="str">
        <f>IF(ISBLANK(INDEX('Policy Characteristics'!J:J,MATCH($C1792,'Policy Characteristics'!$C:$C,0))),"",INDEX('Policy Characteristics'!J:J,MATCH($C1792,'Policy Characteristics'!$C:$C,0)))</f>
        <v>**Description:** This lever determines which industry categories are captured under the scope of a carbon tax. With the lever off, the model subjects the following sectors to a carbon tax: pulp paper and printing, refined petroleum and coke, chemicals, glass and glass products, cement and other nonmetallic minerals, iron and steel, other metal. With the lever on, The model includes all industry sectors besides agriculture and forestry.</v>
      </c>
      <c r="Q1792" s="176" t="str">
        <f>IF(ISBLANK(INDEX('Policy Characteristics'!K:K,MATCH($C1792,'Policy Characteristics'!$C:$C,0))),"",INDEX('Policy Characteristics'!K:K,MATCH($C1792,'Policy Characteristics'!$C:$C,0)))</f>
        <v/>
      </c>
      <c r="R1792" s="176" t="str">
        <f>IF(ISBLANK(INDEX('Policy Characteristics'!L:L,MATCH($C1792,'Policy Characteristics'!$C:$C,0))),"",INDEX('Policy Characteristics'!L:L,MATCH($C1792,'Policy Characteristics'!$C:$C,0)))</f>
        <v/>
      </c>
    </row>
    <row r="1793" spans="1:18" x14ac:dyDescent="0.25">
      <c r="A1793" s="176" t="str">
        <f>IF(ISBLANK(INDEX('Policy Characteristics'!A:A,MATCH($C1793,'Policy Characteristics'!$C:$C,0))),"",INDEX('Policy Characteristics'!A:A,MATCH($C1793,'Policy Characteristics'!$C:$C,0)))</f>
        <v>Cross-Sector</v>
      </c>
      <c r="B1793" s="184" t="str">
        <f>IF(ISBLANK(INDEX('Policy Characteristics'!B:B,MATCH($C1793,'Policy Characteristics'!$C:$C,0))),"",INDEX('Policy Characteristics'!B:B,MATCH($C1793,'Policy Characteristics'!$C:$C,0)))</f>
        <v>Non BAU CBAM Industry Qualification</v>
      </c>
      <c r="C1793" t="s">
        <v>2534</v>
      </c>
      <c r="H1793" s="44">
        <v>2288</v>
      </c>
      <c r="I1793" s="196" t="s">
        <v>43</v>
      </c>
      <c r="J1793" s="177" t="str">
        <f>IF(ISBLANK(INDEX('Policy Characteristics'!D:D,MATCH($C1793,'Policy Characteristics'!$C:$C,0))),"",INDEX('Policy Characteristics'!D:D,MATCH($C1793,'Policy Characteristics'!$C:$C,0)))</f>
        <v/>
      </c>
      <c r="K1793" s="176" t="str">
        <f>IF(ISBLANK(INDEX('Policy Characteristics'!E:E,MATCH($C1793,'Policy Characteristics'!$C:$C,0))),"",INDEX('Policy Characteristics'!E:E,MATCH($C1793,'Policy Characteristics'!$C:$C,0)))</f>
        <v/>
      </c>
      <c r="L1793" s="176">
        <f>IF(ISBLANK(INDEX('Policy Characteristics'!F:F,MATCH($C1793,'Policy Characteristics'!$C:$C,0))),"",INDEX('Policy Characteristics'!F:F,MATCH($C1793,'Policy Characteristics'!$C:$C,0)))</f>
        <v>0</v>
      </c>
      <c r="M1793" s="176">
        <f>IF(ISBLANK(INDEX('Policy Characteristics'!G:G,MATCH($C1793,'Policy Characteristics'!$C:$C,0))),"",INDEX('Policy Characteristics'!G:G,MATCH($C1793,'Policy Characteristics'!$C:$C,0)))</f>
        <v>1</v>
      </c>
      <c r="N1793" s="176">
        <f>IF(ISBLANK(INDEX('Policy Characteristics'!H:H,MATCH($C1793,'Policy Characteristics'!$C:$C,0))),"",INDEX('Policy Characteristics'!H:H,MATCH($C1793,'Policy Characteristics'!$C:$C,0)))</f>
        <v>1</v>
      </c>
      <c r="O1793" s="176" t="str">
        <f>IF(ISBLANK(INDEX('Policy Characteristics'!I:I,MATCH($C1793,'Policy Characteristics'!$C:$C,0))),"",INDEX('Policy Characteristics'!I:I,MATCH($C1793,'Policy Characteristics'!$C:$C,0)))</f>
        <v>on/off</v>
      </c>
      <c r="P1793" s="176" t="str">
        <f>IF(ISBLANK(INDEX('Policy Characteristics'!J:J,MATCH($C1793,'Policy Characteristics'!$C:$C,0))),"",INDEX('Policy Characteristics'!J:J,MATCH($C1793,'Policy Characteristics'!$C:$C,0)))</f>
        <v>**Description:** This lever determines which industry categories are captured under the scope of a carbon border adjustment mechanism. With the lever off, the model subjects all industry sectors to a full CBAM.
With the lever on, the model subjects just the following sectors to the CBAM: chemicals, cement and other nonmetallic minerals, iron and steel, other metals</v>
      </c>
      <c r="Q1793" s="176" t="str">
        <f>IF(ISBLANK(INDEX('Policy Characteristics'!K:K,MATCH($C1793,'Policy Characteristics'!$C:$C,0))),"",INDEX('Policy Characteristics'!K:K,MATCH($C1793,'Policy Characteristics'!$C:$C,0)))</f>
        <v/>
      </c>
      <c r="R1793" s="176" t="str">
        <f>IF(ISBLANK(INDEX('Policy Characteristics'!L:L,MATCH($C1793,'Policy Characteristics'!$C:$C,0))),"",INDEX('Policy Characteristics'!L:L,MATCH($C1793,'Policy Characteristics'!$C:$C,0)))</f>
        <v/>
      </c>
    </row>
    <row r="1794" spans="1:18" x14ac:dyDescent="0.25">
      <c r="A1794" s="176" t="str">
        <f>IF(ISBLANK(INDEX('Policy Characteristics'!A:A,MATCH($C1794,'Policy Characteristics'!$C:$C,0))),"",INDEX('Policy Characteristics'!A:A,MATCH($C1794,'Policy Characteristics'!$C:$C,0)))</f>
        <v>Research and Development</v>
      </c>
      <c r="B1794" s="184" t="str">
        <f>IF(ISBLANK(INDEX('Policy Characteristics'!B:B,MATCH($C1794,'Policy Characteristics'!$C:$C,0))),"",INDEX('Policy Characteristics'!B:B,MATCH($C1794,'Policy Characteristics'!$C:$C,0)))</f>
        <v>Capital Cost Reduction</v>
      </c>
      <c r="C1794" t="s">
        <v>282</v>
      </c>
      <c r="D1794" s="47" t="s">
        <v>112</v>
      </c>
      <c r="E1794" s="47"/>
      <c r="F1794" s="47" t="s">
        <v>308</v>
      </c>
      <c r="G1794" s="47"/>
      <c r="H1794" s="44">
        <v>85</v>
      </c>
      <c r="I1794" s="197" t="s">
        <v>43</v>
      </c>
      <c r="J1794" s="177" t="str">
        <f>IF(ISBLANK(INDEX('Policy Characteristics'!D:D,MATCH($C1794,'Policy Characteristics'!$C:$C,0))),"",INDEX('Policy Characteristics'!D:D,MATCH($C1794,'Policy Characteristics'!$C:$C,0)))</f>
        <v>R&amp;D Capital Cost Reductions</v>
      </c>
      <c r="K1794" s="176" t="str">
        <f>IF(ISBLANK(INDEX('Policy Characteristics'!E:E,MATCH($C1794,'Policy Characteristics'!$C:$C,0))),"",INDEX('Policy Characteristics'!E:E,MATCH($C1794,'Policy Characteristics'!$C:$C,0)))</f>
        <v>RnD building capital cost reduction</v>
      </c>
      <c r="L1794" s="176">
        <f>IF(ISBLANK(INDEX('Policy Characteristics'!F:F,MATCH($C1794,'Policy Characteristics'!$C:$C,0))),"",INDEX('Policy Characteristics'!F:F,MATCH($C1794,'Policy Characteristics'!$C:$C,0)))</f>
        <v>0</v>
      </c>
      <c r="M1794" s="176">
        <f>IF(ISBLANK(INDEX('Policy Characteristics'!G:G,MATCH($C1794,'Policy Characteristics'!$C:$C,0))),"",INDEX('Policy Characteristics'!G:G,MATCH($C1794,'Policy Characteristics'!$C:$C,0)))</f>
        <v>0.4</v>
      </c>
      <c r="N1794" s="176">
        <f>IF(ISBLANK(INDEX('Policy Characteristics'!H:H,MATCH($C1794,'Policy Characteristics'!$C:$C,0))),"",INDEX('Policy Characteristics'!H:H,MATCH($C1794,'Policy Characteristics'!$C:$C,0)))</f>
        <v>0.01</v>
      </c>
      <c r="O1794" s="176" t="str">
        <f>IF(ISBLANK(INDEX('Policy Characteristics'!I:I,MATCH($C1794,'Policy Characteristics'!$C:$C,0))),"",INDEX('Policy Characteristics'!I:I,MATCH($C1794,'Policy Characteristics'!$C:$C,0)))</f>
        <v>% reduction in cost</v>
      </c>
      <c r="P1794" s="176" t="str">
        <f>IF(ISBLANK(INDEX('Policy Characteristics'!J:J,MATCH($C1794,'Policy Characteristics'!$C:$C,0))),"",INDEX('Policy Characteristics'!J:J,MATCH($C1794,'Policy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4" s="176" t="str">
        <f>IF(ISBLANK(INDEX('Policy Characteristics'!K:K,MATCH($C1794,'Policy Characteristics'!$C:$C,0))),"",INDEX('Policy Characteristics'!K:K,MATCH($C1794,'Policy Characteristics'!$C:$C,0)))</f>
        <v>architectural-design.html#rnd</v>
      </c>
      <c r="R1794" s="176" t="str">
        <f>IF(ISBLANK(INDEX('Policy Characteristics'!L:L,MATCH($C1794,'Policy Characteristics'!$C:$C,0))),"",INDEX('Policy Characteristics'!L:L,MATCH($C1794,'Policy Characteristics'!$C:$C,0)))</f>
        <v>research-and-development.html</v>
      </c>
    </row>
    <row r="1795" spans="1:18" x14ac:dyDescent="0.25">
      <c r="A1795" s="176" t="str">
        <f>IF(ISBLANK(INDEX('Policy Characteristics'!A:A,MATCH($C1795,'Policy Characteristics'!$C:$C,0))),"",INDEX('Policy Characteristics'!A:A,MATCH($C1795,'Policy Characteristics'!$C:$C,0)))</f>
        <v>Research and Development</v>
      </c>
      <c r="B1795" s="184" t="str">
        <f>IF(ISBLANK(INDEX('Policy Characteristics'!B:B,MATCH($C1795,'Policy Characteristics'!$C:$C,0))),"",INDEX('Policy Characteristics'!B:B,MATCH($C1795,'Policy Characteristics'!$C:$C,0)))</f>
        <v>Capital Cost Reduction</v>
      </c>
      <c r="C1795" s="176" t="str">
        <f t="shared" ref="C1795:C1799" si="69">C$1794</f>
        <v>RnD Building Capital Cost Perc Reduction</v>
      </c>
      <c r="D1795" s="47" t="s">
        <v>113</v>
      </c>
      <c r="E1795" s="47"/>
      <c r="F1795" s="47" t="s">
        <v>309</v>
      </c>
      <c r="G1795" s="47"/>
      <c r="H1795" s="44">
        <v>86</v>
      </c>
      <c r="I1795" s="197" t="s">
        <v>43</v>
      </c>
      <c r="J1795" s="177" t="str">
        <f>IF(ISBLANK(INDEX('Policy Characteristics'!D:D,MATCH($C1795,'Policy Characteristics'!$C:$C,0))),"",INDEX('Policy Characteristics'!D:D,MATCH($C1795,'Policy Characteristics'!$C:$C,0)))</f>
        <v>R&amp;D Capital Cost Reductions</v>
      </c>
      <c r="K1795" s="176" t="str">
        <f>IF(ISBLANK(INDEX('Policy Characteristics'!E:E,MATCH($C1795,'Policy Characteristics'!$C:$C,0))),"",INDEX('Policy Characteristics'!E:E,MATCH($C1795,'Policy Characteristics'!$C:$C,0)))</f>
        <v>RnD building capital cost reduction</v>
      </c>
      <c r="L1795" s="176">
        <f>IF(ISBLANK(INDEX('Policy Characteristics'!F:F,MATCH($C1795,'Policy Characteristics'!$C:$C,0))),"",INDEX('Policy Characteristics'!F:F,MATCH($C1795,'Policy Characteristics'!$C:$C,0)))</f>
        <v>0</v>
      </c>
      <c r="M1795" s="176">
        <f>IF(ISBLANK(INDEX('Policy Characteristics'!G:G,MATCH($C1795,'Policy Characteristics'!$C:$C,0))),"",INDEX('Policy Characteristics'!G:G,MATCH($C1795,'Policy Characteristics'!$C:$C,0)))</f>
        <v>0.4</v>
      </c>
      <c r="N1795" s="176">
        <f>IF(ISBLANK(INDEX('Policy Characteristics'!H:H,MATCH($C1795,'Policy Characteristics'!$C:$C,0))),"",INDEX('Policy Characteristics'!H:H,MATCH($C1795,'Policy Characteristics'!$C:$C,0)))</f>
        <v>0.01</v>
      </c>
      <c r="O1795" s="176" t="str">
        <f>IF(ISBLANK(INDEX('Policy Characteristics'!I:I,MATCH($C1795,'Policy Characteristics'!$C:$C,0))),"",INDEX('Policy Characteristics'!I:I,MATCH($C1795,'Policy Characteristics'!$C:$C,0)))</f>
        <v>% reduction in cost</v>
      </c>
      <c r="P1795" s="176" t="str">
        <f>IF(ISBLANK(INDEX('Policy Characteristics'!J:J,MATCH($C1795,'Policy Characteristics'!$C:$C,0))),"",INDEX('Policy Characteristics'!J:J,MATCH($C1795,'Policy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5" s="176" t="str">
        <f>IF(ISBLANK(INDEX('Policy Characteristics'!K:K,MATCH($C1795,'Policy Characteristics'!$C:$C,0))),"",INDEX('Policy Characteristics'!K:K,MATCH($C1795,'Policy Characteristics'!$C:$C,0)))</f>
        <v>architectural-design.html#rnd</v>
      </c>
      <c r="R1795" s="176" t="str">
        <f>IF(ISBLANK(INDEX('Policy Characteristics'!L:L,MATCH($C1795,'Policy Characteristics'!$C:$C,0))),"",INDEX('Policy Characteristics'!L:L,MATCH($C1795,'Policy Characteristics'!$C:$C,0)))</f>
        <v>research-and-development.html</v>
      </c>
    </row>
    <row r="1796" spans="1:18" x14ac:dyDescent="0.25">
      <c r="A1796" s="176" t="str">
        <f>IF(ISBLANK(INDEX('Policy Characteristics'!A:A,MATCH($C1796,'Policy Characteristics'!$C:$C,0))),"",INDEX('Policy Characteristics'!A:A,MATCH($C1796,'Policy Characteristics'!$C:$C,0)))</f>
        <v>Research and Development</v>
      </c>
      <c r="B1796" s="184" t="str">
        <f>IF(ISBLANK(INDEX('Policy Characteristics'!B:B,MATCH($C1796,'Policy Characteristics'!$C:$C,0))),"",INDEX('Policy Characteristics'!B:B,MATCH($C1796,'Policy Characteristics'!$C:$C,0)))</f>
        <v>Capital Cost Reduction</v>
      </c>
      <c r="C1796" s="176" t="str">
        <f t="shared" si="69"/>
        <v>RnD Building Capital Cost Perc Reduction</v>
      </c>
      <c r="D1796" s="47" t="s">
        <v>114</v>
      </c>
      <c r="E1796" s="47"/>
      <c r="F1796" s="47" t="s">
        <v>310</v>
      </c>
      <c r="G1796" s="47"/>
      <c r="H1796" s="44">
        <v>87</v>
      </c>
      <c r="I1796" s="197" t="s">
        <v>43</v>
      </c>
      <c r="J1796" s="177" t="str">
        <f>IF(ISBLANK(INDEX('Policy Characteristics'!D:D,MATCH($C1796,'Policy Characteristics'!$C:$C,0))),"",INDEX('Policy Characteristics'!D:D,MATCH($C1796,'Policy Characteristics'!$C:$C,0)))</f>
        <v>R&amp;D Capital Cost Reductions</v>
      </c>
      <c r="K1796" s="176" t="str">
        <f>IF(ISBLANK(INDEX('Policy Characteristics'!E:E,MATCH($C1796,'Policy Characteristics'!$C:$C,0))),"",INDEX('Policy Characteristics'!E:E,MATCH($C1796,'Policy Characteristics'!$C:$C,0)))</f>
        <v>RnD building capital cost reduction</v>
      </c>
      <c r="L1796" s="176">
        <f>IF(ISBLANK(INDEX('Policy Characteristics'!F:F,MATCH($C1796,'Policy Characteristics'!$C:$C,0))),"",INDEX('Policy Characteristics'!F:F,MATCH($C1796,'Policy Characteristics'!$C:$C,0)))</f>
        <v>0</v>
      </c>
      <c r="M1796" s="176">
        <f>IF(ISBLANK(INDEX('Policy Characteristics'!G:G,MATCH($C1796,'Policy Characteristics'!$C:$C,0))),"",INDEX('Policy Characteristics'!G:G,MATCH($C1796,'Policy Characteristics'!$C:$C,0)))</f>
        <v>0.4</v>
      </c>
      <c r="N1796" s="176">
        <f>IF(ISBLANK(INDEX('Policy Characteristics'!H:H,MATCH($C1796,'Policy Characteristics'!$C:$C,0))),"",INDEX('Policy Characteristics'!H:H,MATCH($C1796,'Policy Characteristics'!$C:$C,0)))</f>
        <v>0.01</v>
      </c>
      <c r="O1796" s="176" t="str">
        <f>IF(ISBLANK(INDEX('Policy Characteristics'!I:I,MATCH($C1796,'Policy Characteristics'!$C:$C,0))),"",INDEX('Policy Characteristics'!I:I,MATCH($C1796,'Policy Characteristics'!$C:$C,0)))</f>
        <v>% reduction in cost</v>
      </c>
      <c r="P1796" s="176" t="str">
        <f>IF(ISBLANK(INDEX('Policy Characteristics'!J:J,MATCH($C1796,'Policy Characteristics'!$C:$C,0))),"",INDEX('Policy Characteristics'!J:J,MATCH($C1796,'Policy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6" s="176" t="str">
        <f>IF(ISBLANK(INDEX('Policy Characteristics'!K:K,MATCH($C1796,'Policy Characteristics'!$C:$C,0))),"",INDEX('Policy Characteristics'!K:K,MATCH($C1796,'Policy Characteristics'!$C:$C,0)))</f>
        <v>architectural-design.html#rnd</v>
      </c>
      <c r="R1796" s="176" t="str">
        <f>IF(ISBLANK(INDEX('Policy Characteristics'!L:L,MATCH($C1796,'Policy Characteristics'!$C:$C,0))),"",INDEX('Policy Characteristics'!L:L,MATCH($C1796,'Policy Characteristics'!$C:$C,0)))</f>
        <v>research-and-development.html</v>
      </c>
    </row>
    <row r="1797" spans="1:18" x14ac:dyDescent="0.25">
      <c r="A1797" s="176" t="str">
        <f>IF(ISBLANK(INDEX('Policy Characteristics'!A:A,MATCH($C1797,'Policy Characteristics'!$C:$C,0))),"",INDEX('Policy Characteristics'!A:A,MATCH($C1797,'Policy Characteristics'!$C:$C,0)))</f>
        <v>Research and Development</v>
      </c>
      <c r="B1797" s="184" t="str">
        <f>IF(ISBLANK(INDEX('Policy Characteristics'!B:B,MATCH($C1797,'Policy Characteristics'!$C:$C,0))),"",INDEX('Policy Characteristics'!B:B,MATCH($C1797,'Policy Characteristics'!$C:$C,0)))</f>
        <v>Capital Cost Reduction</v>
      </c>
      <c r="C1797" s="176" t="str">
        <f t="shared" si="69"/>
        <v>RnD Building Capital Cost Perc Reduction</v>
      </c>
      <c r="D1797" s="47" t="s">
        <v>115</v>
      </c>
      <c r="E1797" s="47"/>
      <c r="F1797" s="47" t="s">
        <v>311</v>
      </c>
      <c r="G1797" s="47"/>
      <c r="H1797" s="44">
        <v>88</v>
      </c>
      <c r="I1797" s="197" t="s">
        <v>43</v>
      </c>
      <c r="J1797" s="177" t="str">
        <f>IF(ISBLANK(INDEX('Policy Characteristics'!D:D,MATCH($C1797,'Policy Characteristics'!$C:$C,0))),"",INDEX('Policy Characteristics'!D:D,MATCH($C1797,'Policy Characteristics'!$C:$C,0)))</f>
        <v>R&amp;D Capital Cost Reductions</v>
      </c>
      <c r="K1797" s="176" t="str">
        <f>IF(ISBLANK(INDEX('Policy Characteristics'!E:E,MATCH($C1797,'Policy Characteristics'!$C:$C,0))),"",INDEX('Policy Characteristics'!E:E,MATCH($C1797,'Policy Characteristics'!$C:$C,0)))</f>
        <v>RnD building capital cost reduction</v>
      </c>
      <c r="L1797" s="176">
        <f>IF(ISBLANK(INDEX('Policy Characteristics'!F:F,MATCH($C1797,'Policy Characteristics'!$C:$C,0))),"",INDEX('Policy Characteristics'!F:F,MATCH($C1797,'Policy Characteristics'!$C:$C,0)))</f>
        <v>0</v>
      </c>
      <c r="M1797" s="176">
        <f>IF(ISBLANK(INDEX('Policy Characteristics'!G:G,MATCH($C1797,'Policy Characteristics'!$C:$C,0))),"",INDEX('Policy Characteristics'!G:G,MATCH($C1797,'Policy Characteristics'!$C:$C,0)))</f>
        <v>0.4</v>
      </c>
      <c r="N1797" s="176">
        <f>IF(ISBLANK(INDEX('Policy Characteristics'!H:H,MATCH($C1797,'Policy Characteristics'!$C:$C,0))),"",INDEX('Policy Characteristics'!H:H,MATCH($C1797,'Policy Characteristics'!$C:$C,0)))</f>
        <v>0.01</v>
      </c>
      <c r="O1797" s="176" t="str">
        <f>IF(ISBLANK(INDEX('Policy Characteristics'!I:I,MATCH($C1797,'Policy Characteristics'!$C:$C,0))),"",INDEX('Policy Characteristics'!I:I,MATCH($C1797,'Policy Characteristics'!$C:$C,0)))</f>
        <v>% reduction in cost</v>
      </c>
      <c r="P1797" s="176" t="str">
        <f>IF(ISBLANK(INDEX('Policy Characteristics'!J:J,MATCH($C1797,'Policy Characteristics'!$C:$C,0))),"",INDEX('Policy Characteristics'!J:J,MATCH($C1797,'Policy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7" s="176" t="str">
        <f>IF(ISBLANK(INDEX('Policy Characteristics'!K:K,MATCH($C1797,'Policy Characteristics'!$C:$C,0))),"",INDEX('Policy Characteristics'!K:K,MATCH($C1797,'Policy Characteristics'!$C:$C,0)))</f>
        <v>architectural-design.html#rnd</v>
      </c>
      <c r="R1797" s="176" t="str">
        <f>IF(ISBLANK(INDEX('Policy Characteristics'!L:L,MATCH($C1797,'Policy Characteristics'!$C:$C,0))),"",INDEX('Policy Characteristics'!L:L,MATCH($C1797,'Policy Characteristics'!$C:$C,0)))</f>
        <v>research-and-development.html</v>
      </c>
    </row>
    <row r="1798" spans="1:18" x14ac:dyDescent="0.25">
      <c r="A1798" s="176" t="str">
        <f>IF(ISBLANK(INDEX('Policy Characteristics'!A:A,MATCH($C1798,'Policy Characteristics'!$C:$C,0))),"",INDEX('Policy Characteristics'!A:A,MATCH($C1798,'Policy Characteristics'!$C:$C,0)))</f>
        <v>Research and Development</v>
      </c>
      <c r="B1798" s="184" t="str">
        <f>IF(ISBLANK(INDEX('Policy Characteristics'!B:B,MATCH($C1798,'Policy Characteristics'!$C:$C,0))),"",INDEX('Policy Characteristics'!B:B,MATCH($C1798,'Policy Characteristics'!$C:$C,0)))</f>
        <v>Capital Cost Reduction</v>
      </c>
      <c r="C1798" s="176" t="str">
        <f t="shared" si="69"/>
        <v>RnD Building Capital Cost Perc Reduction</v>
      </c>
      <c r="D1798" s="47" t="s">
        <v>116</v>
      </c>
      <c r="E1798" s="47"/>
      <c r="F1798" s="47" t="s">
        <v>312</v>
      </c>
      <c r="G1798" s="47"/>
      <c r="H1798" s="44">
        <v>89</v>
      </c>
      <c r="I1798" s="197" t="s">
        <v>43</v>
      </c>
      <c r="J1798" s="177" t="str">
        <f>IF(ISBLANK(INDEX('Policy Characteristics'!D:D,MATCH($C1798,'Policy Characteristics'!$C:$C,0))),"",INDEX('Policy Characteristics'!D:D,MATCH($C1798,'Policy Characteristics'!$C:$C,0)))</f>
        <v>R&amp;D Capital Cost Reductions</v>
      </c>
      <c r="K1798" s="176" t="str">
        <f>IF(ISBLANK(INDEX('Policy Characteristics'!E:E,MATCH($C1798,'Policy Characteristics'!$C:$C,0))),"",INDEX('Policy Characteristics'!E:E,MATCH($C1798,'Policy Characteristics'!$C:$C,0)))</f>
        <v>RnD building capital cost reduction</v>
      </c>
      <c r="L1798" s="176">
        <f>IF(ISBLANK(INDEX('Policy Characteristics'!F:F,MATCH($C1798,'Policy Characteristics'!$C:$C,0))),"",INDEX('Policy Characteristics'!F:F,MATCH($C1798,'Policy Characteristics'!$C:$C,0)))</f>
        <v>0</v>
      </c>
      <c r="M1798" s="176">
        <f>IF(ISBLANK(INDEX('Policy Characteristics'!G:G,MATCH($C1798,'Policy Characteristics'!$C:$C,0))),"",INDEX('Policy Characteristics'!G:G,MATCH($C1798,'Policy Characteristics'!$C:$C,0)))</f>
        <v>0.4</v>
      </c>
      <c r="N1798" s="176">
        <f>IF(ISBLANK(INDEX('Policy Characteristics'!H:H,MATCH($C1798,'Policy Characteristics'!$C:$C,0))),"",INDEX('Policy Characteristics'!H:H,MATCH($C1798,'Policy Characteristics'!$C:$C,0)))</f>
        <v>0.01</v>
      </c>
      <c r="O1798" s="176" t="str">
        <f>IF(ISBLANK(INDEX('Policy Characteristics'!I:I,MATCH($C1798,'Policy Characteristics'!$C:$C,0))),"",INDEX('Policy Characteristics'!I:I,MATCH($C1798,'Policy Characteristics'!$C:$C,0)))</f>
        <v>% reduction in cost</v>
      </c>
      <c r="P1798" s="176" t="str">
        <f>IF(ISBLANK(INDEX('Policy Characteristics'!J:J,MATCH($C1798,'Policy Characteristics'!$C:$C,0))),"",INDEX('Policy Characteristics'!J:J,MATCH($C1798,'Policy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8" s="176" t="str">
        <f>IF(ISBLANK(INDEX('Policy Characteristics'!K:K,MATCH($C1798,'Policy Characteristics'!$C:$C,0))),"",INDEX('Policy Characteristics'!K:K,MATCH($C1798,'Policy Characteristics'!$C:$C,0)))</f>
        <v>architectural-design.html#rnd</v>
      </c>
      <c r="R1798" s="176" t="str">
        <f>IF(ISBLANK(INDEX('Policy Characteristics'!L:L,MATCH($C1798,'Policy Characteristics'!$C:$C,0))),"",INDEX('Policy Characteristics'!L:L,MATCH($C1798,'Policy Characteristics'!$C:$C,0)))</f>
        <v>research-and-development.html</v>
      </c>
    </row>
    <row r="1799" spans="1:18" x14ac:dyDescent="0.25">
      <c r="A1799" s="176" t="str">
        <f>IF(ISBLANK(INDEX('Policy Characteristics'!A:A,MATCH($C1799,'Policy Characteristics'!$C:$C,0))),"",INDEX('Policy Characteristics'!A:A,MATCH($C1799,'Policy Characteristics'!$C:$C,0)))</f>
        <v>Research and Development</v>
      </c>
      <c r="B1799" s="184" t="str">
        <f>IF(ISBLANK(INDEX('Policy Characteristics'!B:B,MATCH($C1799,'Policy Characteristics'!$C:$C,0))),"",INDEX('Policy Characteristics'!B:B,MATCH($C1799,'Policy Characteristics'!$C:$C,0)))</f>
        <v>Capital Cost Reduction</v>
      </c>
      <c r="C1799" s="176" t="str">
        <f t="shared" si="69"/>
        <v>RnD Building Capital Cost Perc Reduction</v>
      </c>
      <c r="D1799" s="47" t="s">
        <v>117</v>
      </c>
      <c r="E1799" s="47"/>
      <c r="F1799" s="47" t="s">
        <v>313</v>
      </c>
      <c r="G1799" s="47"/>
      <c r="H1799" s="44">
        <v>90</v>
      </c>
      <c r="I1799" s="197" t="s">
        <v>43</v>
      </c>
      <c r="J1799" s="177" t="str">
        <f>IF(ISBLANK(INDEX('Policy Characteristics'!D:D,MATCH($C1799,'Policy Characteristics'!$C:$C,0))),"",INDEX('Policy Characteristics'!D:D,MATCH($C1799,'Policy Characteristics'!$C:$C,0)))</f>
        <v>R&amp;D Capital Cost Reductions</v>
      </c>
      <c r="K1799" s="176" t="str">
        <f>IF(ISBLANK(INDEX('Policy Characteristics'!E:E,MATCH($C1799,'Policy Characteristics'!$C:$C,0))),"",INDEX('Policy Characteristics'!E:E,MATCH($C1799,'Policy Characteristics'!$C:$C,0)))</f>
        <v>RnD building capital cost reduction</v>
      </c>
      <c r="L1799" s="176">
        <f>IF(ISBLANK(INDEX('Policy Characteristics'!F:F,MATCH($C1799,'Policy Characteristics'!$C:$C,0))),"",INDEX('Policy Characteristics'!F:F,MATCH($C1799,'Policy Characteristics'!$C:$C,0)))</f>
        <v>0</v>
      </c>
      <c r="M1799" s="176">
        <f>IF(ISBLANK(INDEX('Policy Characteristics'!G:G,MATCH($C1799,'Policy Characteristics'!$C:$C,0))),"",INDEX('Policy Characteristics'!G:G,MATCH($C1799,'Policy Characteristics'!$C:$C,0)))</f>
        <v>0.4</v>
      </c>
      <c r="N1799" s="176">
        <f>IF(ISBLANK(INDEX('Policy Characteristics'!H:H,MATCH($C1799,'Policy Characteristics'!$C:$C,0))),"",INDEX('Policy Characteristics'!H:H,MATCH($C1799,'Policy Characteristics'!$C:$C,0)))</f>
        <v>0.01</v>
      </c>
      <c r="O1799" s="176" t="str">
        <f>IF(ISBLANK(INDEX('Policy Characteristics'!I:I,MATCH($C1799,'Policy Characteristics'!$C:$C,0))),"",INDEX('Policy Characteristics'!I:I,MATCH($C1799,'Policy Characteristics'!$C:$C,0)))</f>
        <v>% reduction in cost</v>
      </c>
      <c r="P1799" s="176" t="str">
        <f>IF(ISBLANK(INDEX('Policy Characteristics'!J:J,MATCH($C1799,'Policy Characteristics'!$C:$C,0))),"",INDEX('Policy Characteristics'!J:J,MATCH($C1799,'Policy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9" s="176" t="str">
        <f>IF(ISBLANK(INDEX('Policy Characteristics'!K:K,MATCH($C1799,'Policy Characteristics'!$C:$C,0))),"",INDEX('Policy Characteristics'!K:K,MATCH($C1799,'Policy Characteristics'!$C:$C,0)))</f>
        <v>architectural-design.html#rnd</v>
      </c>
      <c r="R1799" s="176" t="str">
        <f>IF(ISBLANK(INDEX('Policy Characteristics'!L:L,MATCH($C1799,'Policy Characteristics'!$C:$C,0))),"",INDEX('Policy Characteristics'!L:L,MATCH($C1799,'Policy Characteristics'!$C:$C,0)))</f>
        <v>research-and-development.html</v>
      </c>
    </row>
    <row r="1800" spans="1:18" x14ac:dyDescent="0.25">
      <c r="A1800" s="176" t="str">
        <f>IF(ISBLANK(INDEX('Policy Characteristics'!A:A,MATCH($C1800,'Policy Characteristics'!$C:$C,0))),"",INDEX('Policy Characteristics'!A:A,MATCH($C1800,'Policy Characteristics'!$C:$C,0)))</f>
        <v>Research and Development</v>
      </c>
      <c r="B1800" s="184" t="str">
        <f>IF(ISBLANK(INDEX('Policy Characteristics'!B:B,MATCH($C1800,'Policy Characteristics'!$C:$C,0))),"",INDEX('Policy Characteristics'!B:B,MATCH($C1800,'Policy Characteristics'!$C:$C,0)))</f>
        <v>Capital Cost Reduction</v>
      </c>
      <c r="C1800" t="s">
        <v>283</v>
      </c>
      <c r="D1800" s="47"/>
      <c r="E1800" s="47"/>
      <c r="F1800" s="47" t="s">
        <v>26</v>
      </c>
      <c r="G1800" s="47"/>
      <c r="H1800" s="44">
        <v>91</v>
      </c>
      <c r="I1800" s="197" t="s">
        <v>43</v>
      </c>
      <c r="J1800" s="177" t="str">
        <f>IF(ISBLANK(INDEX('Policy Characteristics'!D:D,MATCH($C1800,'Policy Characteristics'!$C:$C,0))),"",INDEX('Policy Characteristics'!D:D,MATCH($C1800,'Policy Characteristics'!$C:$C,0)))</f>
        <v>R&amp;D Capital Cost Reductions</v>
      </c>
      <c r="K1800" s="176" t="str">
        <f>IF(ISBLANK(INDEX('Policy Characteristics'!E:E,MATCH($C1800,'Policy Characteristics'!$C:$C,0))),"",INDEX('Policy Characteristics'!E:E,MATCH($C1800,'Policy Characteristics'!$C:$C,0)))</f>
        <v>RnD CCS capital cost reduction</v>
      </c>
      <c r="L1800" s="176">
        <f>IF(ISBLANK(INDEX('Policy Characteristics'!F:F,MATCH($C1800,'Policy Characteristics'!$C:$C,0))),"",INDEX('Policy Characteristics'!F:F,MATCH($C1800,'Policy Characteristics'!$C:$C,0)))</f>
        <v>0</v>
      </c>
      <c r="M1800" s="176">
        <f>IF(ISBLANK(INDEX('Policy Characteristics'!G:G,MATCH($C1800,'Policy Characteristics'!$C:$C,0))),"",INDEX('Policy Characteristics'!G:G,MATCH($C1800,'Policy Characteristics'!$C:$C,0)))</f>
        <v>0.4</v>
      </c>
      <c r="N1800" s="176">
        <f>IF(ISBLANK(INDEX('Policy Characteristics'!H:H,MATCH($C1800,'Policy Characteristics'!$C:$C,0))),"",INDEX('Policy Characteristics'!H:H,MATCH($C1800,'Policy Characteristics'!$C:$C,0)))</f>
        <v>0.01</v>
      </c>
      <c r="O1800" s="176" t="str">
        <f>IF(ISBLANK(INDEX('Policy Characteristics'!I:I,MATCH($C1800,'Policy Characteristics'!$C:$C,0))),"",INDEX('Policy Characteristics'!I:I,MATCH($C1800,'Policy Characteristics'!$C:$C,0)))</f>
        <v>% reduction in cost</v>
      </c>
      <c r="P1800" s="176" t="str">
        <f>IF(ISBLANK(INDEX('Policy Characteristics'!J:J,MATCH($C1800,'Policy Characteristics'!$C:$C,0))),"",INDEX('Policy Characteristics'!J:J,MATCH($C1800,'Policy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0" s="176" t="str">
        <f>IF(ISBLANK(INDEX('Policy Characteristics'!K:K,MATCH($C1800,'Policy Characteristics'!$C:$C,0))),"",INDEX('Policy Characteristics'!K:K,MATCH($C1800,'Policy Characteristics'!$C:$C,0)))</f>
        <v>architectural-design.html#rnd</v>
      </c>
      <c r="R1800" s="176" t="str">
        <f>IF(ISBLANK(INDEX('Policy Characteristics'!L:L,MATCH($C1800,'Policy Characteristics'!$C:$C,0))),"",INDEX('Policy Characteristics'!L:L,MATCH($C1800,'Policy Characteristics'!$C:$C,0)))</f>
        <v>research-and-development.html</v>
      </c>
    </row>
    <row r="1801" spans="1:18" x14ac:dyDescent="0.25">
      <c r="A1801" s="176" t="str">
        <f>IF(ISBLANK(INDEX('Policy Characteristics'!A:A,MATCH($C1801,'Policy Characteristics'!$C:$C,0))),"",INDEX('Policy Characteristics'!A:A,MATCH($C1801,'Policy Characteristics'!$C:$C,0)))</f>
        <v>Research and Development</v>
      </c>
      <c r="B1801" s="184" t="str">
        <f>IF(ISBLANK(INDEX('Policy Characteristics'!B:B,MATCH($C1801,'Policy Characteristics'!$C:$C,0))),"",INDEX('Policy Characteristics'!B:B,MATCH($C1801,'Policy Characteristics'!$C:$C,0)))</f>
        <v>Capital Cost Reduction</v>
      </c>
      <c r="C1801" t="s">
        <v>284</v>
      </c>
      <c r="D1801" s="47" t="s">
        <v>439</v>
      </c>
      <c r="E1801" s="47"/>
      <c r="F1801" s="47" t="s">
        <v>442</v>
      </c>
      <c r="G1801" s="47"/>
      <c r="H1801" s="44">
        <v>92</v>
      </c>
      <c r="I1801" s="197" t="s">
        <v>43</v>
      </c>
      <c r="J1801" s="177" t="str">
        <f>IF(ISBLANK(INDEX('Policy Characteristics'!D:D,MATCH($C1801,'Policy Characteristics'!$C:$C,0))),"",INDEX('Policy Characteristics'!D:D,MATCH($C1801,'Policy Characteristics'!$C:$C,0)))</f>
        <v>R&amp;D Capital Cost Reductions</v>
      </c>
      <c r="K1801" s="176" t="str">
        <f>IF(ISBLANK(INDEX('Policy Characteristics'!E:E,MATCH($C1801,'Policy Characteristics'!$C:$C,0))),"",INDEX('Policy Characteristics'!E:E,MATCH($C1801,'Policy Characteristics'!$C:$C,0)))</f>
        <v>RnD electricity capital cost reduction</v>
      </c>
      <c r="L1801" s="176">
        <f>IF(ISBLANK(INDEX('Policy Characteristics'!F:F,MATCH($C1801,'Policy Characteristics'!$C:$C,0))),"",INDEX('Policy Characteristics'!F:F,MATCH($C1801,'Policy Characteristics'!$C:$C,0)))</f>
        <v>0</v>
      </c>
      <c r="M1801" s="176">
        <f>IF(ISBLANK(INDEX('Policy Characteristics'!G:G,MATCH($C1801,'Policy Characteristics'!$C:$C,0))),"",INDEX('Policy Characteristics'!G:G,MATCH($C1801,'Policy Characteristics'!$C:$C,0)))</f>
        <v>0.4</v>
      </c>
      <c r="N1801" s="176">
        <f>IF(ISBLANK(INDEX('Policy Characteristics'!H:H,MATCH($C1801,'Policy Characteristics'!$C:$C,0))),"",INDEX('Policy Characteristics'!H:H,MATCH($C1801,'Policy Characteristics'!$C:$C,0)))</f>
        <v>0.01</v>
      </c>
      <c r="O1801" s="176" t="str">
        <f>IF(ISBLANK(INDEX('Policy Characteristics'!I:I,MATCH($C1801,'Policy Characteristics'!$C:$C,0))),"",INDEX('Policy Characteristics'!I:I,MATCH($C1801,'Policy Characteristics'!$C:$C,0)))</f>
        <v>% reduction in cost</v>
      </c>
      <c r="P1801" s="176" t="str">
        <f>IF(ISBLANK(INDEX('Policy Characteristics'!J:J,MATCH($C1801,'Policy Characteristics'!$C:$C,0))),"",INDEX('Policy Characteristics'!J:J,MATCH($C1801,'Policy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1" s="176" t="str">
        <f>IF(ISBLANK(INDEX('Policy Characteristics'!K:K,MATCH($C1801,'Policy Characteristics'!$C:$C,0))),"",INDEX('Policy Characteristics'!K:K,MATCH($C1801,'Policy Characteristics'!$C:$C,0)))</f>
        <v>architectural-design.html#rnd</v>
      </c>
      <c r="R1801" s="176" t="str">
        <f>IF(ISBLANK(INDEX('Policy Characteristics'!L:L,MATCH($C1801,'Policy Characteristics'!$C:$C,0))),"",INDEX('Policy Characteristics'!L:L,MATCH($C1801,'Policy Characteristics'!$C:$C,0)))</f>
        <v>research-and-development.html</v>
      </c>
    </row>
    <row r="1802" spans="1:18" x14ac:dyDescent="0.25">
      <c r="A1802" s="176" t="str">
        <f>IF(ISBLANK(INDEX('Policy Characteristics'!A:A,MATCH($C1802,'Policy Characteristics'!$C:$C,0))),"",INDEX('Policy Characteristics'!A:A,MATCH($C1802,'Policy Characteristics'!$C:$C,0)))</f>
        <v>Research and Development</v>
      </c>
      <c r="B1802" s="184" t="str">
        <f>IF(ISBLANK(INDEX('Policy Characteristics'!B:B,MATCH($C1802,'Policy Characteristics'!$C:$C,0))),"",INDEX('Policy Characteristics'!B:B,MATCH($C1802,'Policy Characteristics'!$C:$C,0)))</f>
        <v>Capital Cost Reduction</v>
      </c>
      <c r="C1802" s="176" t="str">
        <f t="shared" ref="C1802:C1824" si="70">C$1801</f>
        <v>RnD Electricity Capital Cost Perc Reduction</v>
      </c>
      <c r="D1802" s="6" t="s">
        <v>2273</v>
      </c>
      <c r="E1802" s="47"/>
      <c r="F1802" s="6" t="s">
        <v>2524</v>
      </c>
      <c r="G1802" s="47"/>
      <c r="H1802" s="44">
        <v>93</v>
      </c>
      <c r="I1802" s="197" t="s">
        <v>43</v>
      </c>
      <c r="J1802" s="177" t="str">
        <f>IF(ISBLANK(INDEX('Policy Characteristics'!D:D,MATCH($C1802,'Policy Characteristics'!$C:$C,0))),"",INDEX('Policy Characteristics'!D:D,MATCH($C1802,'Policy Characteristics'!$C:$C,0)))</f>
        <v>R&amp;D Capital Cost Reductions</v>
      </c>
      <c r="K1802" s="176" t="str">
        <f>IF(ISBLANK(INDEX('Policy Characteristics'!E:E,MATCH($C1802,'Policy Characteristics'!$C:$C,0))),"",INDEX('Policy Characteristics'!E:E,MATCH($C1802,'Policy Characteristics'!$C:$C,0)))</f>
        <v>RnD electricity capital cost reduction</v>
      </c>
      <c r="L1802" s="176">
        <f>IF(ISBLANK(INDEX('Policy Characteristics'!F:F,MATCH($C1802,'Policy Characteristics'!$C:$C,0))),"",INDEX('Policy Characteristics'!F:F,MATCH($C1802,'Policy Characteristics'!$C:$C,0)))</f>
        <v>0</v>
      </c>
      <c r="M1802" s="176">
        <f>IF(ISBLANK(INDEX('Policy Characteristics'!G:G,MATCH($C1802,'Policy Characteristics'!$C:$C,0))),"",INDEX('Policy Characteristics'!G:G,MATCH($C1802,'Policy Characteristics'!$C:$C,0)))</f>
        <v>0.4</v>
      </c>
      <c r="N1802" s="176">
        <f>IF(ISBLANK(INDEX('Policy Characteristics'!H:H,MATCH($C1802,'Policy Characteristics'!$C:$C,0))),"",INDEX('Policy Characteristics'!H:H,MATCH($C1802,'Policy Characteristics'!$C:$C,0)))</f>
        <v>0.01</v>
      </c>
      <c r="O1802" s="176" t="str">
        <f>IF(ISBLANK(INDEX('Policy Characteristics'!I:I,MATCH($C1802,'Policy Characteristics'!$C:$C,0))),"",INDEX('Policy Characteristics'!I:I,MATCH($C1802,'Policy Characteristics'!$C:$C,0)))</f>
        <v>% reduction in cost</v>
      </c>
      <c r="P1802" s="176" t="str">
        <f>IF(ISBLANK(INDEX('Policy Characteristics'!J:J,MATCH($C1802,'Policy Characteristics'!$C:$C,0))),"",INDEX('Policy Characteristics'!J:J,MATCH($C1802,'Policy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2" s="176" t="str">
        <f>IF(ISBLANK(INDEX('Policy Characteristics'!K:K,MATCH($C1802,'Policy Characteristics'!$C:$C,0))),"",INDEX('Policy Characteristics'!K:K,MATCH($C1802,'Policy Characteristics'!$C:$C,0)))</f>
        <v>architectural-design.html#rnd</v>
      </c>
      <c r="R1802" s="176" t="str">
        <f>IF(ISBLANK(INDEX('Policy Characteristics'!L:L,MATCH($C1802,'Policy Characteristics'!$C:$C,0))),"",INDEX('Policy Characteristics'!L:L,MATCH($C1802,'Policy Characteristics'!$C:$C,0)))</f>
        <v>research-and-development.html</v>
      </c>
    </row>
    <row r="1803" spans="1:18" x14ac:dyDescent="0.25">
      <c r="A1803" s="176" t="str">
        <f>IF(ISBLANK(INDEX('Policy Characteristics'!A:A,MATCH($C1803,'Policy Characteristics'!$C:$C,0))),"",INDEX('Policy Characteristics'!A:A,MATCH($C1803,'Policy Characteristics'!$C:$C,0)))</f>
        <v>Research and Development</v>
      </c>
      <c r="B1803" s="184" t="str">
        <f>IF(ISBLANK(INDEX('Policy Characteristics'!B:B,MATCH($C1803,'Policy Characteristics'!$C:$C,0))),"",INDEX('Policy Characteristics'!B:B,MATCH($C1803,'Policy Characteristics'!$C:$C,0)))</f>
        <v>Capital Cost Reduction</v>
      </c>
      <c r="C1803" s="176" t="str">
        <f t="shared" si="70"/>
        <v>RnD Electricity Capital Cost Perc Reduction</v>
      </c>
      <c r="D1803" s="6" t="s">
        <v>2274</v>
      </c>
      <c r="E1803" s="47"/>
      <c r="F1803" s="6" t="s">
        <v>2285</v>
      </c>
      <c r="G1803" s="47"/>
      <c r="H1803" s="44">
        <v>1810</v>
      </c>
      <c r="I1803" s="197" t="s">
        <v>43</v>
      </c>
      <c r="J1803" s="177" t="str">
        <f>IF(ISBLANK(INDEX('Policy Characteristics'!D:D,MATCH($C1803,'Policy Characteristics'!$C:$C,0))),"",INDEX('Policy Characteristics'!D:D,MATCH($C1803,'Policy Characteristics'!$C:$C,0)))</f>
        <v>R&amp;D Capital Cost Reductions</v>
      </c>
      <c r="K1803" s="176" t="str">
        <f>IF(ISBLANK(INDEX('Policy Characteristics'!E:E,MATCH($C1803,'Policy Characteristics'!$C:$C,0))),"",INDEX('Policy Characteristics'!E:E,MATCH($C1803,'Policy Characteristics'!$C:$C,0)))</f>
        <v>RnD electricity capital cost reduction</v>
      </c>
      <c r="L1803" s="176">
        <f>IF(ISBLANK(INDEX('Policy Characteristics'!F:F,MATCH($C1803,'Policy Characteristics'!$C:$C,0))),"",INDEX('Policy Characteristics'!F:F,MATCH($C1803,'Policy Characteristics'!$C:$C,0)))</f>
        <v>0</v>
      </c>
      <c r="M1803" s="176">
        <f>IF(ISBLANK(INDEX('Policy Characteristics'!G:G,MATCH($C1803,'Policy Characteristics'!$C:$C,0))),"",INDEX('Policy Characteristics'!G:G,MATCH($C1803,'Policy Characteristics'!$C:$C,0)))</f>
        <v>0.4</v>
      </c>
      <c r="N1803" s="176">
        <f>IF(ISBLANK(INDEX('Policy Characteristics'!H:H,MATCH($C1803,'Policy Characteristics'!$C:$C,0))),"",INDEX('Policy Characteristics'!H:H,MATCH($C1803,'Policy Characteristics'!$C:$C,0)))</f>
        <v>0.01</v>
      </c>
      <c r="O1803" s="176" t="str">
        <f>IF(ISBLANK(INDEX('Policy Characteristics'!I:I,MATCH($C1803,'Policy Characteristics'!$C:$C,0))),"",INDEX('Policy Characteristics'!I:I,MATCH($C1803,'Policy Characteristics'!$C:$C,0)))</f>
        <v>% reduction in cost</v>
      </c>
      <c r="P1803" s="176" t="str">
        <f>IF(ISBLANK(INDEX('Policy Characteristics'!J:J,MATCH($C1803,'Policy Characteristics'!$C:$C,0))),"",INDEX('Policy Characteristics'!J:J,MATCH($C1803,'Policy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3" s="176" t="str">
        <f>IF(ISBLANK(INDEX('Policy Characteristics'!K:K,MATCH($C1803,'Policy Characteristics'!$C:$C,0))),"",INDEX('Policy Characteristics'!K:K,MATCH($C1803,'Policy Characteristics'!$C:$C,0)))</f>
        <v>architectural-design.html#rnd</v>
      </c>
      <c r="R1803" s="176" t="str">
        <f>IF(ISBLANK(INDEX('Policy Characteristics'!L:L,MATCH($C1803,'Policy Characteristics'!$C:$C,0))),"",INDEX('Policy Characteristics'!L:L,MATCH($C1803,'Policy Characteristics'!$C:$C,0)))</f>
        <v>research-and-development.html</v>
      </c>
    </row>
    <row r="1804" spans="1:18" x14ac:dyDescent="0.25">
      <c r="A1804" s="176" t="str">
        <f>IF(ISBLANK(INDEX('Policy Characteristics'!A:A,MATCH($C1804,'Policy Characteristics'!$C:$C,0))),"",INDEX('Policy Characteristics'!A:A,MATCH($C1804,'Policy Characteristics'!$C:$C,0)))</f>
        <v>Research and Development</v>
      </c>
      <c r="B1804" s="184" t="str">
        <f>IF(ISBLANK(INDEX('Policy Characteristics'!B:B,MATCH($C1804,'Policy Characteristics'!$C:$C,0))),"",INDEX('Policy Characteristics'!B:B,MATCH($C1804,'Policy Characteristics'!$C:$C,0)))</f>
        <v>Capital Cost Reduction</v>
      </c>
      <c r="C1804" s="176" t="str">
        <f t="shared" si="70"/>
        <v>RnD Electricity Capital Cost Perc Reduction</v>
      </c>
      <c r="D1804" s="6" t="s">
        <v>75</v>
      </c>
      <c r="E1804" s="47"/>
      <c r="F1804" s="6" t="s">
        <v>2286</v>
      </c>
      <c r="G1804" s="47"/>
      <c r="H1804" s="44">
        <v>94</v>
      </c>
      <c r="I1804" s="197" t="s">
        <v>43</v>
      </c>
      <c r="J1804" s="177" t="str">
        <f>IF(ISBLANK(INDEX('Policy Characteristics'!D:D,MATCH($C1804,'Policy Characteristics'!$C:$C,0))),"",INDEX('Policy Characteristics'!D:D,MATCH($C1804,'Policy Characteristics'!$C:$C,0)))</f>
        <v>R&amp;D Capital Cost Reductions</v>
      </c>
      <c r="K1804" s="176" t="str">
        <f>IF(ISBLANK(INDEX('Policy Characteristics'!E:E,MATCH($C1804,'Policy Characteristics'!$C:$C,0))),"",INDEX('Policy Characteristics'!E:E,MATCH($C1804,'Policy Characteristics'!$C:$C,0)))</f>
        <v>RnD electricity capital cost reduction</v>
      </c>
      <c r="L1804" s="176">
        <f>IF(ISBLANK(INDEX('Policy Characteristics'!F:F,MATCH($C1804,'Policy Characteristics'!$C:$C,0))),"",INDEX('Policy Characteristics'!F:F,MATCH($C1804,'Policy Characteristics'!$C:$C,0)))</f>
        <v>0</v>
      </c>
      <c r="M1804" s="176">
        <f>IF(ISBLANK(INDEX('Policy Characteristics'!G:G,MATCH($C1804,'Policy Characteristics'!$C:$C,0))),"",INDEX('Policy Characteristics'!G:G,MATCH($C1804,'Policy Characteristics'!$C:$C,0)))</f>
        <v>0.4</v>
      </c>
      <c r="N1804" s="176">
        <f>IF(ISBLANK(INDEX('Policy Characteristics'!H:H,MATCH($C1804,'Policy Characteristics'!$C:$C,0))),"",INDEX('Policy Characteristics'!H:H,MATCH($C1804,'Policy Characteristics'!$C:$C,0)))</f>
        <v>0.01</v>
      </c>
      <c r="O1804" s="176" t="str">
        <f>IF(ISBLANK(INDEX('Policy Characteristics'!I:I,MATCH($C1804,'Policy Characteristics'!$C:$C,0))),"",INDEX('Policy Characteristics'!I:I,MATCH($C1804,'Policy Characteristics'!$C:$C,0)))</f>
        <v>% reduction in cost</v>
      </c>
      <c r="P1804" s="176" t="str">
        <f>IF(ISBLANK(INDEX('Policy Characteristics'!J:J,MATCH($C1804,'Policy Characteristics'!$C:$C,0))),"",INDEX('Policy Characteristics'!J:J,MATCH($C1804,'Policy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4" s="176" t="str">
        <f>IF(ISBLANK(INDEX('Policy Characteristics'!K:K,MATCH($C1804,'Policy Characteristics'!$C:$C,0))),"",INDEX('Policy Characteristics'!K:K,MATCH($C1804,'Policy Characteristics'!$C:$C,0)))</f>
        <v>architectural-design.html#rnd</v>
      </c>
      <c r="R1804" s="176" t="str">
        <f>IF(ISBLANK(INDEX('Policy Characteristics'!L:L,MATCH($C1804,'Policy Characteristics'!$C:$C,0))),"",INDEX('Policy Characteristics'!L:L,MATCH($C1804,'Policy Characteristics'!$C:$C,0)))</f>
        <v>research-and-development.html</v>
      </c>
    </row>
    <row r="1805" spans="1:18" x14ac:dyDescent="0.25">
      <c r="A1805" s="176" t="str">
        <f>IF(ISBLANK(INDEX('Policy Characteristics'!A:A,MATCH($C1805,'Policy Characteristics'!$C:$C,0))),"",INDEX('Policy Characteristics'!A:A,MATCH($C1805,'Policy Characteristics'!$C:$C,0)))</f>
        <v>Research and Development</v>
      </c>
      <c r="B1805" s="184" t="str">
        <f>IF(ISBLANK(INDEX('Policy Characteristics'!B:B,MATCH($C1805,'Policy Characteristics'!$C:$C,0))),"",INDEX('Policy Characteristics'!B:B,MATCH($C1805,'Policy Characteristics'!$C:$C,0)))</f>
        <v>Capital Cost Reduction</v>
      </c>
      <c r="C1805" s="176" t="str">
        <f t="shared" si="70"/>
        <v>RnD Electricity Capital Cost Perc Reduction</v>
      </c>
      <c r="D1805" s="6" t="s">
        <v>76</v>
      </c>
      <c r="E1805" s="47"/>
      <c r="F1805" s="6" t="s">
        <v>314</v>
      </c>
      <c r="G1805" s="47"/>
      <c r="H1805" s="44">
        <v>95</v>
      </c>
      <c r="I1805" s="197" t="s">
        <v>43</v>
      </c>
      <c r="J1805" s="177" t="str">
        <f>IF(ISBLANK(INDEX('Policy Characteristics'!D:D,MATCH($C1805,'Policy Characteristics'!$C:$C,0))),"",INDEX('Policy Characteristics'!D:D,MATCH($C1805,'Policy Characteristics'!$C:$C,0)))</f>
        <v>R&amp;D Capital Cost Reductions</v>
      </c>
      <c r="K1805" s="176" t="str">
        <f>IF(ISBLANK(INDEX('Policy Characteristics'!E:E,MATCH($C1805,'Policy Characteristics'!$C:$C,0))),"",INDEX('Policy Characteristics'!E:E,MATCH($C1805,'Policy Characteristics'!$C:$C,0)))</f>
        <v>RnD electricity capital cost reduction</v>
      </c>
      <c r="L1805" s="176">
        <f>IF(ISBLANK(INDEX('Policy Characteristics'!F:F,MATCH($C1805,'Policy Characteristics'!$C:$C,0))),"",INDEX('Policy Characteristics'!F:F,MATCH($C1805,'Policy Characteristics'!$C:$C,0)))</f>
        <v>0</v>
      </c>
      <c r="M1805" s="176">
        <f>IF(ISBLANK(INDEX('Policy Characteristics'!G:G,MATCH($C1805,'Policy Characteristics'!$C:$C,0))),"",INDEX('Policy Characteristics'!G:G,MATCH($C1805,'Policy Characteristics'!$C:$C,0)))</f>
        <v>0.4</v>
      </c>
      <c r="N1805" s="176">
        <f>IF(ISBLANK(INDEX('Policy Characteristics'!H:H,MATCH($C1805,'Policy Characteristics'!$C:$C,0))),"",INDEX('Policy Characteristics'!H:H,MATCH($C1805,'Policy Characteristics'!$C:$C,0)))</f>
        <v>0.01</v>
      </c>
      <c r="O1805" s="176" t="str">
        <f>IF(ISBLANK(INDEX('Policy Characteristics'!I:I,MATCH($C1805,'Policy Characteristics'!$C:$C,0))),"",INDEX('Policy Characteristics'!I:I,MATCH($C1805,'Policy Characteristics'!$C:$C,0)))</f>
        <v>% reduction in cost</v>
      </c>
      <c r="P1805" s="176" t="str">
        <f>IF(ISBLANK(INDEX('Policy Characteristics'!J:J,MATCH($C1805,'Policy Characteristics'!$C:$C,0))),"",INDEX('Policy Characteristics'!J:J,MATCH($C1805,'Policy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5" s="176" t="str">
        <f>IF(ISBLANK(INDEX('Policy Characteristics'!K:K,MATCH($C1805,'Policy Characteristics'!$C:$C,0))),"",INDEX('Policy Characteristics'!K:K,MATCH($C1805,'Policy Characteristics'!$C:$C,0)))</f>
        <v>architectural-design.html#rnd</v>
      </c>
      <c r="R1805" s="176" t="str">
        <f>IF(ISBLANK(INDEX('Policy Characteristics'!L:L,MATCH($C1805,'Policy Characteristics'!$C:$C,0))),"",INDEX('Policy Characteristics'!L:L,MATCH($C1805,'Policy Characteristics'!$C:$C,0)))</f>
        <v>research-and-development.html</v>
      </c>
    </row>
    <row r="1806" spans="1:18" x14ac:dyDescent="0.25">
      <c r="A1806" s="176" t="str">
        <f>IF(ISBLANK(INDEX('Policy Characteristics'!A:A,MATCH($C1806,'Policy Characteristics'!$C:$C,0))),"",INDEX('Policy Characteristics'!A:A,MATCH($C1806,'Policy Characteristics'!$C:$C,0)))</f>
        <v>Research and Development</v>
      </c>
      <c r="B1806" s="184" t="str">
        <f>IF(ISBLANK(INDEX('Policy Characteristics'!B:B,MATCH($C1806,'Policy Characteristics'!$C:$C,0))),"",INDEX('Policy Characteristics'!B:B,MATCH($C1806,'Policy Characteristics'!$C:$C,0)))</f>
        <v>Capital Cost Reduction</v>
      </c>
      <c r="C1806" s="176" t="str">
        <f t="shared" si="70"/>
        <v>RnD Electricity Capital Cost Perc Reduction</v>
      </c>
      <c r="D1806" s="6" t="s">
        <v>440</v>
      </c>
      <c r="E1806" s="47"/>
      <c r="F1806" s="6" t="s">
        <v>444</v>
      </c>
      <c r="G1806" s="47"/>
      <c r="H1806" s="44">
        <v>96</v>
      </c>
      <c r="I1806" s="197" t="s">
        <v>43</v>
      </c>
      <c r="J1806" s="177" t="str">
        <f>IF(ISBLANK(INDEX('Policy Characteristics'!D:D,MATCH($C1806,'Policy Characteristics'!$C:$C,0))),"",INDEX('Policy Characteristics'!D:D,MATCH($C1806,'Policy Characteristics'!$C:$C,0)))</f>
        <v>R&amp;D Capital Cost Reductions</v>
      </c>
      <c r="K1806" s="176" t="str">
        <f>IF(ISBLANK(INDEX('Policy Characteristics'!E:E,MATCH($C1806,'Policy Characteristics'!$C:$C,0))),"",INDEX('Policy Characteristics'!E:E,MATCH($C1806,'Policy Characteristics'!$C:$C,0)))</f>
        <v>RnD electricity capital cost reduction</v>
      </c>
      <c r="L1806" s="176">
        <f>IF(ISBLANK(INDEX('Policy Characteristics'!F:F,MATCH($C1806,'Policy Characteristics'!$C:$C,0))),"",INDEX('Policy Characteristics'!F:F,MATCH($C1806,'Policy Characteristics'!$C:$C,0)))</f>
        <v>0</v>
      </c>
      <c r="M1806" s="176">
        <f>IF(ISBLANK(INDEX('Policy Characteristics'!G:G,MATCH($C1806,'Policy Characteristics'!$C:$C,0))),"",INDEX('Policy Characteristics'!G:G,MATCH($C1806,'Policy Characteristics'!$C:$C,0)))</f>
        <v>0.4</v>
      </c>
      <c r="N1806" s="176">
        <f>IF(ISBLANK(INDEX('Policy Characteristics'!H:H,MATCH($C1806,'Policy Characteristics'!$C:$C,0))),"",INDEX('Policy Characteristics'!H:H,MATCH($C1806,'Policy Characteristics'!$C:$C,0)))</f>
        <v>0.01</v>
      </c>
      <c r="O1806" s="176" t="str">
        <f>IF(ISBLANK(INDEX('Policy Characteristics'!I:I,MATCH($C1806,'Policy Characteristics'!$C:$C,0))),"",INDEX('Policy Characteristics'!I:I,MATCH($C1806,'Policy Characteristics'!$C:$C,0)))</f>
        <v>% reduction in cost</v>
      </c>
      <c r="P1806" s="176" t="str">
        <f>IF(ISBLANK(INDEX('Policy Characteristics'!J:J,MATCH($C1806,'Policy Characteristics'!$C:$C,0))),"",INDEX('Policy Characteristics'!J:J,MATCH($C1806,'Policy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6" s="176" t="str">
        <f>IF(ISBLANK(INDEX('Policy Characteristics'!K:K,MATCH($C1806,'Policy Characteristics'!$C:$C,0))),"",INDEX('Policy Characteristics'!K:K,MATCH($C1806,'Policy Characteristics'!$C:$C,0)))</f>
        <v>architectural-design.html#rnd</v>
      </c>
      <c r="R1806" s="176" t="str">
        <f>IF(ISBLANK(INDEX('Policy Characteristics'!L:L,MATCH($C1806,'Policy Characteristics'!$C:$C,0))),"",INDEX('Policy Characteristics'!L:L,MATCH($C1806,'Policy Characteristics'!$C:$C,0)))</f>
        <v>research-and-development.html</v>
      </c>
    </row>
    <row r="1807" spans="1:18" x14ac:dyDescent="0.25">
      <c r="A1807" s="176" t="str">
        <f>IF(ISBLANK(INDEX('Policy Characteristics'!A:A,MATCH($C1807,'Policy Characteristics'!$C:$C,0))),"",INDEX('Policy Characteristics'!A:A,MATCH($C1807,'Policy Characteristics'!$C:$C,0)))</f>
        <v>Research and Development</v>
      </c>
      <c r="B1807" s="184" t="str">
        <f>IF(ISBLANK(INDEX('Policy Characteristics'!B:B,MATCH($C1807,'Policy Characteristics'!$C:$C,0))),"",INDEX('Policy Characteristics'!B:B,MATCH($C1807,'Policy Characteristics'!$C:$C,0)))</f>
        <v>Capital Cost Reduction</v>
      </c>
      <c r="C1807" s="176" t="str">
        <f t="shared" si="70"/>
        <v>RnD Electricity Capital Cost Perc Reduction</v>
      </c>
      <c r="D1807" s="6" t="s">
        <v>77</v>
      </c>
      <c r="E1807" s="47"/>
      <c r="F1807" s="6" t="s">
        <v>315</v>
      </c>
      <c r="G1807" s="47"/>
      <c r="H1807" s="44">
        <v>97</v>
      </c>
      <c r="I1807" s="197" t="s">
        <v>43</v>
      </c>
      <c r="J1807" s="177" t="str">
        <f>IF(ISBLANK(INDEX('Policy Characteristics'!D:D,MATCH($C1807,'Policy Characteristics'!$C:$C,0))),"",INDEX('Policy Characteristics'!D:D,MATCH($C1807,'Policy Characteristics'!$C:$C,0)))</f>
        <v>R&amp;D Capital Cost Reductions</v>
      </c>
      <c r="K1807" s="176" t="str">
        <f>IF(ISBLANK(INDEX('Policy Characteristics'!E:E,MATCH($C1807,'Policy Characteristics'!$C:$C,0))),"",INDEX('Policy Characteristics'!E:E,MATCH($C1807,'Policy Characteristics'!$C:$C,0)))</f>
        <v>RnD electricity capital cost reduction</v>
      </c>
      <c r="L1807" s="176">
        <f>IF(ISBLANK(INDEX('Policy Characteristics'!F:F,MATCH($C1807,'Policy Characteristics'!$C:$C,0))),"",INDEX('Policy Characteristics'!F:F,MATCH($C1807,'Policy Characteristics'!$C:$C,0)))</f>
        <v>0</v>
      </c>
      <c r="M1807" s="176">
        <f>IF(ISBLANK(INDEX('Policy Characteristics'!G:G,MATCH($C1807,'Policy Characteristics'!$C:$C,0))),"",INDEX('Policy Characteristics'!G:G,MATCH($C1807,'Policy Characteristics'!$C:$C,0)))</f>
        <v>0.4</v>
      </c>
      <c r="N1807" s="176">
        <f>IF(ISBLANK(INDEX('Policy Characteristics'!H:H,MATCH($C1807,'Policy Characteristics'!$C:$C,0))),"",INDEX('Policy Characteristics'!H:H,MATCH($C1807,'Policy Characteristics'!$C:$C,0)))</f>
        <v>0.01</v>
      </c>
      <c r="O1807" s="176" t="str">
        <f>IF(ISBLANK(INDEX('Policy Characteristics'!I:I,MATCH($C1807,'Policy Characteristics'!$C:$C,0))),"",INDEX('Policy Characteristics'!I:I,MATCH($C1807,'Policy Characteristics'!$C:$C,0)))</f>
        <v>% reduction in cost</v>
      </c>
      <c r="P1807" s="176" t="str">
        <f>IF(ISBLANK(INDEX('Policy Characteristics'!J:J,MATCH($C1807,'Policy Characteristics'!$C:$C,0))),"",INDEX('Policy Characteristics'!J:J,MATCH($C1807,'Policy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7" s="176" t="str">
        <f>IF(ISBLANK(INDEX('Policy Characteristics'!K:K,MATCH($C1807,'Policy Characteristics'!$C:$C,0))),"",INDEX('Policy Characteristics'!K:K,MATCH($C1807,'Policy Characteristics'!$C:$C,0)))</f>
        <v>architectural-design.html#rnd</v>
      </c>
      <c r="R1807" s="176" t="str">
        <f>IF(ISBLANK(INDEX('Policy Characteristics'!L:L,MATCH($C1807,'Policy Characteristics'!$C:$C,0))),"",INDEX('Policy Characteristics'!L:L,MATCH($C1807,'Policy Characteristics'!$C:$C,0)))</f>
        <v>research-and-development.html</v>
      </c>
    </row>
    <row r="1808" spans="1:18" x14ac:dyDescent="0.25">
      <c r="A1808" s="176" t="str">
        <f>IF(ISBLANK(INDEX('Policy Characteristics'!A:A,MATCH($C1808,'Policy Characteristics'!$C:$C,0))),"",INDEX('Policy Characteristics'!A:A,MATCH($C1808,'Policy Characteristics'!$C:$C,0)))</f>
        <v>Research and Development</v>
      </c>
      <c r="B1808" s="184" t="str">
        <f>IF(ISBLANK(INDEX('Policy Characteristics'!B:B,MATCH($C1808,'Policy Characteristics'!$C:$C,0))),"",INDEX('Policy Characteristics'!B:B,MATCH($C1808,'Policy Characteristics'!$C:$C,0)))</f>
        <v>Capital Cost Reduction</v>
      </c>
      <c r="C1808" s="176" t="str">
        <f t="shared" si="70"/>
        <v>RnD Electricity Capital Cost Perc Reduction</v>
      </c>
      <c r="D1808" s="6" t="s">
        <v>78</v>
      </c>
      <c r="E1808" s="47"/>
      <c r="F1808" s="6" t="s">
        <v>316</v>
      </c>
      <c r="G1808" s="47"/>
      <c r="H1808" s="44">
        <v>98</v>
      </c>
      <c r="I1808" s="197" t="s">
        <v>43</v>
      </c>
      <c r="J1808" s="177" t="str">
        <f>IF(ISBLANK(INDEX('Policy Characteristics'!D:D,MATCH($C1808,'Policy Characteristics'!$C:$C,0))),"",INDEX('Policy Characteristics'!D:D,MATCH($C1808,'Policy Characteristics'!$C:$C,0)))</f>
        <v>R&amp;D Capital Cost Reductions</v>
      </c>
      <c r="K1808" s="176" t="str">
        <f>IF(ISBLANK(INDEX('Policy Characteristics'!E:E,MATCH($C1808,'Policy Characteristics'!$C:$C,0))),"",INDEX('Policy Characteristics'!E:E,MATCH($C1808,'Policy Characteristics'!$C:$C,0)))</f>
        <v>RnD electricity capital cost reduction</v>
      </c>
      <c r="L1808" s="176">
        <f>IF(ISBLANK(INDEX('Policy Characteristics'!F:F,MATCH($C1808,'Policy Characteristics'!$C:$C,0))),"",INDEX('Policy Characteristics'!F:F,MATCH($C1808,'Policy Characteristics'!$C:$C,0)))</f>
        <v>0</v>
      </c>
      <c r="M1808" s="176">
        <f>IF(ISBLANK(INDEX('Policy Characteristics'!G:G,MATCH($C1808,'Policy Characteristics'!$C:$C,0))),"",INDEX('Policy Characteristics'!G:G,MATCH($C1808,'Policy Characteristics'!$C:$C,0)))</f>
        <v>0.4</v>
      </c>
      <c r="N1808" s="176">
        <f>IF(ISBLANK(INDEX('Policy Characteristics'!H:H,MATCH($C1808,'Policy Characteristics'!$C:$C,0))),"",INDEX('Policy Characteristics'!H:H,MATCH($C1808,'Policy Characteristics'!$C:$C,0)))</f>
        <v>0.01</v>
      </c>
      <c r="O1808" s="176" t="str">
        <f>IF(ISBLANK(INDEX('Policy Characteristics'!I:I,MATCH($C1808,'Policy Characteristics'!$C:$C,0))),"",INDEX('Policy Characteristics'!I:I,MATCH($C1808,'Policy Characteristics'!$C:$C,0)))</f>
        <v>% reduction in cost</v>
      </c>
      <c r="P1808" s="176" t="str">
        <f>IF(ISBLANK(INDEX('Policy Characteristics'!J:J,MATCH($C1808,'Policy Characteristics'!$C:$C,0))),"",INDEX('Policy Characteristics'!J:J,MATCH($C1808,'Policy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8" s="176" t="str">
        <f>IF(ISBLANK(INDEX('Policy Characteristics'!K:K,MATCH($C1808,'Policy Characteristics'!$C:$C,0))),"",INDEX('Policy Characteristics'!K:K,MATCH($C1808,'Policy Characteristics'!$C:$C,0)))</f>
        <v>architectural-design.html#rnd</v>
      </c>
      <c r="R1808" s="176" t="str">
        <f>IF(ISBLANK(INDEX('Policy Characteristics'!L:L,MATCH($C1808,'Policy Characteristics'!$C:$C,0))),"",INDEX('Policy Characteristics'!L:L,MATCH($C1808,'Policy Characteristics'!$C:$C,0)))</f>
        <v>research-and-development.html</v>
      </c>
    </row>
    <row r="1809" spans="1:18" x14ac:dyDescent="0.25">
      <c r="A1809" s="176" t="str">
        <f>IF(ISBLANK(INDEX('Policy Characteristics'!A:A,MATCH($C1809,'Policy Characteristics'!$C:$C,0))),"",INDEX('Policy Characteristics'!A:A,MATCH($C1809,'Policy Characteristics'!$C:$C,0)))</f>
        <v>Research and Development</v>
      </c>
      <c r="B1809" s="184" t="str">
        <f>IF(ISBLANK(INDEX('Policy Characteristics'!B:B,MATCH($C1809,'Policy Characteristics'!$C:$C,0))),"",INDEX('Policy Characteristics'!B:B,MATCH($C1809,'Policy Characteristics'!$C:$C,0)))</f>
        <v>Capital Cost Reduction</v>
      </c>
      <c r="C1809" s="176" t="str">
        <f t="shared" si="70"/>
        <v>RnD Electricity Capital Cost Perc Reduction</v>
      </c>
      <c r="D1809" s="6" t="s">
        <v>79</v>
      </c>
      <c r="E1809" s="47"/>
      <c r="F1809" s="6" t="s">
        <v>317</v>
      </c>
      <c r="G1809" s="47"/>
      <c r="H1809" s="44">
        <v>99</v>
      </c>
      <c r="I1809" s="197" t="s">
        <v>43</v>
      </c>
      <c r="J1809" s="177" t="str">
        <f>IF(ISBLANK(INDEX('Policy Characteristics'!D:D,MATCH($C1809,'Policy Characteristics'!$C:$C,0))),"",INDEX('Policy Characteristics'!D:D,MATCH($C1809,'Policy Characteristics'!$C:$C,0)))</f>
        <v>R&amp;D Capital Cost Reductions</v>
      </c>
      <c r="K1809" s="176" t="str">
        <f>IF(ISBLANK(INDEX('Policy Characteristics'!E:E,MATCH($C1809,'Policy Characteristics'!$C:$C,0))),"",INDEX('Policy Characteristics'!E:E,MATCH($C1809,'Policy Characteristics'!$C:$C,0)))</f>
        <v>RnD electricity capital cost reduction</v>
      </c>
      <c r="L1809" s="176">
        <f>IF(ISBLANK(INDEX('Policy Characteristics'!F:F,MATCH($C1809,'Policy Characteristics'!$C:$C,0))),"",INDEX('Policy Characteristics'!F:F,MATCH($C1809,'Policy Characteristics'!$C:$C,0)))</f>
        <v>0</v>
      </c>
      <c r="M1809" s="176">
        <f>IF(ISBLANK(INDEX('Policy Characteristics'!G:G,MATCH($C1809,'Policy Characteristics'!$C:$C,0))),"",INDEX('Policy Characteristics'!G:G,MATCH($C1809,'Policy Characteristics'!$C:$C,0)))</f>
        <v>0.4</v>
      </c>
      <c r="N1809" s="176">
        <f>IF(ISBLANK(INDEX('Policy Characteristics'!H:H,MATCH($C1809,'Policy Characteristics'!$C:$C,0))),"",INDEX('Policy Characteristics'!H:H,MATCH($C1809,'Policy Characteristics'!$C:$C,0)))</f>
        <v>0.01</v>
      </c>
      <c r="O1809" s="176" t="str">
        <f>IF(ISBLANK(INDEX('Policy Characteristics'!I:I,MATCH($C1809,'Policy Characteristics'!$C:$C,0))),"",INDEX('Policy Characteristics'!I:I,MATCH($C1809,'Policy Characteristics'!$C:$C,0)))</f>
        <v>% reduction in cost</v>
      </c>
      <c r="P1809" s="176" t="str">
        <f>IF(ISBLANK(INDEX('Policy Characteristics'!J:J,MATCH($C1809,'Policy Characteristics'!$C:$C,0))),"",INDEX('Policy Characteristics'!J:J,MATCH($C1809,'Policy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9" s="176" t="str">
        <f>IF(ISBLANK(INDEX('Policy Characteristics'!K:K,MATCH($C1809,'Policy Characteristics'!$C:$C,0))),"",INDEX('Policy Characteristics'!K:K,MATCH($C1809,'Policy Characteristics'!$C:$C,0)))</f>
        <v>architectural-design.html#rnd</v>
      </c>
      <c r="R1809" s="176" t="str">
        <f>IF(ISBLANK(INDEX('Policy Characteristics'!L:L,MATCH($C1809,'Policy Characteristics'!$C:$C,0))),"",INDEX('Policy Characteristics'!L:L,MATCH($C1809,'Policy Characteristics'!$C:$C,0)))</f>
        <v>research-and-development.html</v>
      </c>
    </row>
    <row r="1810" spans="1:18" x14ac:dyDescent="0.25">
      <c r="A1810" s="176" t="str">
        <f>IF(ISBLANK(INDEX('Policy Characteristics'!A:A,MATCH($C1810,'Policy Characteristics'!$C:$C,0))),"",INDEX('Policy Characteristics'!A:A,MATCH($C1810,'Policy Characteristics'!$C:$C,0)))</f>
        <v>Research and Development</v>
      </c>
      <c r="B1810" s="184" t="str">
        <f>IF(ISBLANK(INDEX('Policy Characteristics'!B:B,MATCH($C1810,'Policy Characteristics'!$C:$C,0))),"",INDEX('Policy Characteristics'!B:B,MATCH($C1810,'Policy Characteristics'!$C:$C,0)))</f>
        <v>Capital Cost Reduction</v>
      </c>
      <c r="C1810" s="176" t="str">
        <f t="shared" si="70"/>
        <v>RnD Electricity Capital Cost Perc Reduction</v>
      </c>
      <c r="D1810" s="6" t="s">
        <v>1306</v>
      </c>
      <c r="E1810" s="47"/>
      <c r="F1810" s="6" t="s">
        <v>2287</v>
      </c>
      <c r="G1810" s="47"/>
      <c r="H1810" s="44">
        <v>192</v>
      </c>
      <c r="I1810" s="197" t="s">
        <v>43</v>
      </c>
      <c r="J1810" s="177" t="str">
        <f>IF(ISBLANK(INDEX('Policy Characteristics'!D:D,MATCH($C1810,'Policy Characteristics'!$C:$C,0))),"",INDEX('Policy Characteristics'!D:D,MATCH($C1810,'Policy Characteristics'!$C:$C,0)))</f>
        <v>R&amp;D Capital Cost Reductions</v>
      </c>
      <c r="K1810" s="176" t="str">
        <f>IF(ISBLANK(INDEX('Policy Characteristics'!E:E,MATCH($C1810,'Policy Characteristics'!$C:$C,0))),"",INDEX('Policy Characteristics'!E:E,MATCH($C1810,'Policy Characteristics'!$C:$C,0)))</f>
        <v>RnD electricity capital cost reduction</v>
      </c>
      <c r="L1810" s="176">
        <f>IF(ISBLANK(INDEX('Policy Characteristics'!F:F,MATCH($C1810,'Policy Characteristics'!$C:$C,0))),"",INDEX('Policy Characteristics'!F:F,MATCH($C1810,'Policy Characteristics'!$C:$C,0)))</f>
        <v>0</v>
      </c>
      <c r="M1810" s="176">
        <f>IF(ISBLANK(INDEX('Policy Characteristics'!G:G,MATCH($C1810,'Policy Characteristics'!$C:$C,0))),"",INDEX('Policy Characteristics'!G:G,MATCH($C1810,'Policy Characteristics'!$C:$C,0)))</f>
        <v>0.4</v>
      </c>
      <c r="N1810" s="176">
        <f>IF(ISBLANK(INDEX('Policy Characteristics'!H:H,MATCH($C1810,'Policy Characteristics'!$C:$C,0))),"",INDEX('Policy Characteristics'!H:H,MATCH($C1810,'Policy Characteristics'!$C:$C,0)))</f>
        <v>0.01</v>
      </c>
      <c r="O1810" s="176" t="str">
        <f>IF(ISBLANK(INDEX('Policy Characteristics'!I:I,MATCH($C1810,'Policy Characteristics'!$C:$C,0))),"",INDEX('Policy Characteristics'!I:I,MATCH($C1810,'Policy Characteristics'!$C:$C,0)))</f>
        <v>% reduction in cost</v>
      </c>
      <c r="P1810" s="176" t="str">
        <f>IF(ISBLANK(INDEX('Policy Characteristics'!J:J,MATCH($C1810,'Policy Characteristics'!$C:$C,0))),"",INDEX('Policy Characteristics'!J:J,MATCH($C1810,'Policy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0" s="176" t="str">
        <f>IF(ISBLANK(INDEX('Policy Characteristics'!K:K,MATCH($C1810,'Policy Characteristics'!$C:$C,0))),"",INDEX('Policy Characteristics'!K:K,MATCH($C1810,'Policy Characteristics'!$C:$C,0)))</f>
        <v>architectural-design.html#rnd</v>
      </c>
      <c r="R1810" s="176" t="str">
        <f>IF(ISBLANK(INDEX('Policy Characteristics'!L:L,MATCH($C1810,'Policy Characteristics'!$C:$C,0))),"",INDEX('Policy Characteristics'!L:L,MATCH($C1810,'Policy Characteristics'!$C:$C,0)))</f>
        <v>research-and-development.html</v>
      </c>
    </row>
    <row r="1811" spans="1:18" x14ac:dyDescent="0.25">
      <c r="A1811" s="176" t="str">
        <f>IF(ISBLANK(INDEX('Policy Characteristics'!A:A,MATCH($C1811,'Policy Characteristics'!$C:$C,0))),"",INDEX('Policy Characteristics'!A:A,MATCH($C1811,'Policy Characteristics'!$C:$C,0)))</f>
        <v>Research and Development</v>
      </c>
      <c r="B1811" s="184" t="str">
        <f>IF(ISBLANK(INDEX('Policy Characteristics'!B:B,MATCH($C1811,'Policy Characteristics'!$C:$C,0))),"",INDEX('Policy Characteristics'!B:B,MATCH($C1811,'Policy Characteristics'!$C:$C,0)))</f>
        <v>Capital Cost Reduction</v>
      </c>
      <c r="C1811" s="176" t="str">
        <f t="shared" si="70"/>
        <v>RnD Electricity Capital Cost Perc Reduction</v>
      </c>
      <c r="D1811" s="6" t="s">
        <v>302</v>
      </c>
      <c r="E1811" s="47"/>
      <c r="F1811" s="6" t="s">
        <v>2288</v>
      </c>
      <c r="G1811" s="47"/>
      <c r="H1811" s="44">
        <v>180</v>
      </c>
      <c r="I1811" s="197" t="s">
        <v>43</v>
      </c>
      <c r="J1811" s="177" t="str">
        <f>IF(ISBLANK(INDEX('Policy Characteristics'!D:D,MATCH($C1811,'Policy Characteristics'!$C:$C,0))),"",INDEX('Policy Characteristics'!D:D,MATCH($C1811,'Policy Characteristics'!$C:$C,0)))</f>
        <v>R&amp;D Capital Cost Reductions</v>
      </c>
      <c r="K1811" s="176" t="str">
        <f>IF(ISBLANK(INDEX('Policy Characteristics'!E:E,MATCH($C1811,'Policy Characteristics'!$C:$C,0))),"",INDEX('Policy Characteristics'!E:E,MATCH($C1811,'Policy Characteristics'!$C:$C,0)))</f>
        <v>RnD electricity capital cost reduction</v>
      </c>
      <c r="L1811" s="176">
        <f>IF(ISBLANK(INDEX('Policy Characteristics'!F:F,MATCH($C1811,'Policy Characteristics'!$C:$C,0))),"",INDEX('Policy Characteristics'!F:F,MATCH($C1811,'Policy Characteristics'!$C:$C,0)))</f>
        <v>0</v>
      </c>
      <c r="M1811" s="176">
        <f>IF(ISBLANK(INDEX('Policy Characteristics'!G:G,MATCH($C1811,'Policy Characteristics'!$C:$C,0))),"",INDEX('Policy Characteristics'!G:G,MATCH($C1811,'Policy Characteristics'!$C:$C,0)))</f>
        <v>0.4</v>
      </c>
      <c r="N1811" s="176">
        <f>IF(ISBLANK(INDEX('Policy Characteristics'!H:H,MATCH($C1811,'Policy Characteristics'!$C:$C,0))),"",INDEX('Policy Characteristics'!H:H,MATCH($C1811,'Policy Characteristics'!$C:$C,0)))</f>
        <v>0.01</v>
      </c>
      <c r="O1811" s="176" t="str">
        <f>IF(ISBLANK(INDEX('Policy Characteristics'!I:I,MATCH($C1811,'Policy Characteristics'!$C:$C,0))),"",INDEX('Policy Characteristics'!I:I,MATCH($C1811,'Policy Characteristics'!$C:$C,0)))</f>
        <v>% reduction in cost</v>
      </c>
      <c r="P1811" s="176" t="str">
        <f>IF(ISBLANK(INDEX('Policy Characteristics'!J:J,MATCH($C1811,'Policy Characteristics'!$C:$C,0))),"",INDEX('Policy Characteristics'!J:J,MATCH($C1811,'Policy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1" s="176" t="str">
        <f>IF(ISBLANK(INDEX('Policy Characteristics'!K:K,MATCH($C1811,'Policy Characteristics'!$C:$C,0))),"",INDEX('Policy Characteristics'!K:K,MATCH($C1811,'Policy Characteristics'!$C:$C,0)))</f>
        <v>architectural-design.html#rnd</v>
      </c>
      <c r="R1811" s="176" t="str">
        <f>IF(ISBLANK(INDEX('Policy Characteristics'!L:L,MATCH($C1811,'Policy Characteristics'!$C:$C,0))),"",INDEX('Policy Characteristics'!L:L,MATCH($C1811,'Policy Characteristics'!$C:$C,0)))</f>
        <v>research-and-development.html</v>
      </c>
    </row>
    <row r="1812" spans="1:18" x14ac:dyDescent="0.25">
      <c r="A1812" s="176" t="str">
        <f>IF(ISBLANK(INDEX('Policy Characteristics'!A:A,MATCH($C1812,'Policy Characteristics'!$C:$C,0))),"",INDEX('Policy Characteristics'!A:A,MATCH($C1812,'Policy Characteristics'!$C:$C,0)))</f>
        <v>Research and Development</v>
      </c>
      <c r="B1812" s="184" t="str">
        <f>IF(ISBLANK(INDEX('Policy Characteristics'!B:B,MATCH($C1812,'Policy Characteristics'!$C:$C,0))),"",INDEX('Policy Characteristics'!B:B,MATCH($C1812,'Policy Characteristics'!$C:$C,0)))</f>
        <v>Capital Cost Reduction</v>
      </c>
      <c r="C1812" s="176" t="str">
        <f t="shared" si="70"/>
        <v>RnD Electricity Capital Cost Perc Reduction</v>
      </c>
      <c r="D1812" s="6" t="s">
        <v>303</v>
      </c>
      <c r="E1812" s="47"/>
      <c r="F1812" s="6" t="s">
        <v>2526</v>
      </c>
      <c r="G1812" s="47"/>
      <c r="H1812" s="44">
        <v>183</v>
      </c>
      <c r="I1812" s="197" t="s">
        <v>43</v>
      </c>
      <c r="J1812" s="177" t="str">
        <f>IF(ISBLANK(INDEX('Policy Characteristics'!D:D,MATCH($C1812,'Policy Characteristics'!$C:$C,0))),"",INDEX('Policy Characteristics'!D:D,MATCH($C1812,'Policy Characteristics'!$C:$C,0)))</f>
        <v>R&amp;D Capital Cost Reductions</v>
      </c>
      <c r="K1812" s="176" t="str">
        <f>IF(ISBLANK(INDEX('Policy Characteristics'!E:E,MATCH($C1812,'Policy Characteristics'!$C:$C,0))),"",INDEX('Policy Characteristics'!E:E,MATCH($C1812,'Policy Characteristics'!$C:$C,0)))</f>
        <v>RnD electricity capital cost reduction</v>
      </c>
      <c r="L1812" s="176">
        <f>IF(ISBLANK(INDEX('Policy Characteristics'!F:F,MATCH($C1812,'Policy Characteristics'!$C:$C,0))),"",INDEX('Policy Characteristics'!F:F,MATCH($C1812,'Policy Characteristics'!$C:$C,0)))</f>
        <v>0</v>
      </c>
      <c r="M1812" s="176">
        <f>IF(ISBLANK(INDEX('Policy Characteristics'!G:G,MATCH($C1812,'Policy Characteristics'!$C:$C,0))),"",INDEX('Policy Characteristics'!G:G,MATCH($C1812,'Policy Characteristics'!$C:$C,0)))</f>
        <v>0.4</v>
      </c>
      <c r="N1812" s="176">
        <f>IF(ISBLANK(INDEX('Policy Characteristics'!H:H,MATCH($C1812,'Policy Characteristics'!$C:$C,0))),"",INDEX('Policy Characteristics'!H:H,MATCH($C1812,'Policy Characteristics'!$C:$C,0)))</f>
        <v>0.01</v>
      </c>
      <c r="O1812" s="176" t="str">
        <f>IF(ISBLANK(INDEX('Policy Characteristics'!I:I,MATCH($C1812,'Policy Characteristics'!$C:$C,0))),"",INDEX('Policy Characteristics'!I:I,MATCH($C1812,'Policy Characteristics'!$C:$C,0)))</f>
        <v>% reduction in cost</v>
      </c>
      <c r="P1812" s="176" t="str">
        <f>IF(ISBLANK(INDEX('Policy Characteristics'!J:J,MATCH($C1812,'Policy Characteristics'!$C:$C,0))),"",INDEX('Policy Characteristics'!J:J,MATCH($C1812,'Policy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2" s="176" t="str">
        <f>IF(ISBLANK(INDEX('Policy Characteristics'!K:K,MATCH($C1812,'Policy Characteristics'!$C:$C,0))),"",INDEX('Policy Characteristics'!K:K,MATCH($C1812,'Policy Characteristics'!$C:$C,0)))</f>
        <v>architectural-design.html#rnd</v>
      </c>
      <c r="R1812" s="176" t="str">
        <f>IF(ISBLANK(INDEX('Policy Characteristics'!L:L,MATCH($C1812,'Policy Characteristics'!$C:$C,0))),"",INDEX('Policy Characteristics'!L:L,MATCH($C1812,'Policy Characteristics'!$C:$C,0)))</f>
        <v>research-and-development.html</v>
      </c>
    </row>
    <row r="1813" spans="1:18" x14ac:dyDescent="0.25">
      <c r="A1813" s="176" t="str">
        <f>IF(ISBLANK(INDEX('Policy Characteristics'!A:A,MATCH($C1813,'Policy Characteristics'!$C:$C,0))),"",INDEX('Policy Characteristics'!A:A,MATCH($C1813,'Policy Characteristics'!$C:$C,0)))</f>
        <v>Research and Development</v>
      </c>
      <c r="B1813" s="184" t="str">
        <f>IF(ISBLANK(INDEX('Policy Characteristics'!B:B,MATCH($C1813,'Policy Characteristics'!$C:$C,0))),"",INDEX('Policy Characteristics'!B:B,MATCH($C1813,'Policy Characteristics'!$C:$C,0)))</f>
        <v>Capital Cost Reduction</v>
      </c>
      <c r="C1813" s="176" t="str">
        <f t="shared" si="70"/>
        <v>RnD Electricity Capital Cost Perc Reduction</v>
      </c>
      <c r="D1813" s="6" t="s">
        <v>436</v>
      </c>
      <c r="E1813" s="47"/>
      <c r="F1813" s="6" t="s">
        <v>437</v>
      </c>
      <c r="G1813" s="47"/>
      <c r="H1813" s="44">
        <v>1811</v>
      </c>
      <c r="I1813" s="197" t="s">
        <v>43</v>
      </c>
      <c r="J1813" s="177" t="str">
        <f>IF(ISBLANK(INDEX('Policy Characteristics'!D:D,MATCH($C1813,'Policy Characteristics'!$C:$C,0))),"",INDEX('Policy Characteristics'!D:D,MATCH($C1813,'Policy Characteristics'!$C:$C,0)))</f>
        <v>R&amp;D Capital Cost Reductions</v>
      </c>
      <c r="K1813" s="176" t="str">
        <f>IF(ISBLANK(INDEX('Policy Characteristics'!E:E,MATCH($C1813,'Policy Characteristics'!$C:$C,0))),"",INDEX('Policy Characteristics'!E:E,MATCH($C1813,'Policy Characteristics'!$C:$C,0)))</f>
        <v>RnD electricity capital cost reduction</v>
      </c>
      <c r="L1813" s="176">
        <f>IF(ISBLANK(INDEX('Policy Characteristics'!F:F,MATCH($C1813,'Policy Characteristics'!$C:$C,0))),"",INDEX('Policy Characteristics'!F:F,MATCH($C1813,'Policy Characteristics'!$C:$C,0)))</f>
        <v>0</v>
      </c>
      <c r="M1813" s="176">
        <f>IF(ISBLANK(INDEX('Policy Characteristics'!G:G,MATCH($C1813,'Policy Characteristics'!$C:$C,0))),"",INDEX('Policy Characteristics'!G:G,MATCH($C1813,'Policy Characteristics'!$C:$C,0)))</f>
        <v>0.4</v>
      </c>
      <c r="N1813" s="176">
        <f>IF(ISBLANK(INDEX('Policy Characteristics'!H:H,MATCH($C1813,'Policy Characteristics'!$C:$C,0))),"",INDEX('Policy Characteristics'!H:H,MATCH($C1813,'Policy Characteristics'!$C:$C,0)))</f>
        <v>0.01</v>
      </c>
      <c r="O1813" s="176" t="str">
        <f>IF(ISBLANK(INDEX('Policy Characteristics'!I:I,MATCH($C1813,'Policy Characteristics'!$C:$C,0))),"",INDEX('Policy Characteristics'!I:I,MATCH($C1813,'Policy Characteristics'!$C:$C,0)))</f>
        <v>% reduction in cost</v>
      </c>
      <c r="P1813" s="176" t="str">
        <f>IF(ISBLANK(INDEX('Policy Characteristics'!J:J,MATCH($C1813,'Policy Characteristics'!$C:$C,0))),"",INDEX('Policy Characteristics'!J:J,MATCH($C1813,'Policy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3" s="176" t="str">
        <f>IF(ISBLANK(INDEX('Policy Characteristics'!K:K,MATCH($C1813,'Policy Characteristics'!$C:$C,0))),"",INDEX('Policy Characteristics'!K:K,MATCH($C1813,'Policy Characteristics'!$C:$C,0)))</f>
        <v>architectural-design.html#rnd</v>
      </c>
      <c r="R1813" s="176" t="str">
        <f>IF(ISBLANK(INDEX('Policy Characteristics'!L:L,MATCH($C1813,'Policy Characteristics'!$C:$C,0))),"",INDEX('Policy Characteristics'!L:L,MATCH($C1813,'Policy Characteristics'!$C:$C,0)))</f>
        <v>research-and-development.html</v>
      </c>
    </row>
    <row r="1814" spans="1:18" x14ac:dyDescent="0.25">
      <c r="A1814" s="176" t="str">
        <f>IF(ISBLANK(INDEX('Policy Characteristics'!A:A,MATCH($C1814,'Policy Characteristics'!$C:$C,0))),"",INDEX('Policy Characteristics'!A:A,MATCH($C1814,'Policy Characteristics'!$C:$C,0)))</f>
        <v>Research and Development</v>
      </c>
      <c r="B1814" s="184" t="str">
        <f>IF(ISBLANK(INDEX('Policy Characteristics'!B:B,MATCH($C1814,'Policy Characteristics'!$C:$C,0))),"",INDEX('Policy Characteristics'!B:B,MATCH($C1814,'Policy Characteristics'!$C:$C,0)))</f>
        <v>Capital Cost Reduction</v>
      </c>
      <c r="C1814" s="176" t="str">
        <f t="shared" si="70"/>
        <v>RnD Electricity Capital Cost Perc Reduction</v>
      </c>
      <c r="D1814" s="6" t="s">
        <v>445</v>
      </c>
      <c r="E1814" s="47"/>
      <c r="F1814" s="6" t="s">
        <v>447</v>
      </c>
      <c r="G1814" s="47"/>
      <c r="H1814" s="44">
        <v>1812</v>
      </c>
      <c r="I1814" s="197" t="s">
        <v>43</v>
      </c>
      <c r="J1814" s="177" t="str">
        <f>IF(ISBLANK(INDEX('Policy Characteristics'!D:D,MATCH($C1814,'Policy Characteristics'!$C:$C,0))),"",INDEX('Policy Characteristics'!D:D,MATCH($C1814,'Policy Characteristics'!$C:$C,0)))</f>
        <v>R&amp;D Capital Cost Reductions</v>
      </c>
      <c r="K1814" s="176" t="str">
        <f>IF(ISBLANK(INDEX('Policy Characteristics'!E:E,MATCH($C1814,'Policy Characteristics'!$C:$C,0))),"",INDEX('Policy Characteristics'!E:E,MATCH($C1814,'Policy Characteristics'!$C:$C,0)))</f>
        <v>RnD electricity capital cost reduction</v>
      </c>
      <c r="L1814" s="176">
        <f>IF(ISBLANK(INDEX('Policy Characteristics'!F:F,MATCH($C1814,'Policy Characteristics'!$C:$C,0))),"",INDEX('Policy Characteristics'!F:F,MATCH($C1814,'Policy Characteristics'!$C:$C,0)))</f>
        <v>0</v>
      </c>
      <c r="M1814" s="176">
        <f>IF(ISBLANK(INDEX('Policy Characteristics'!G:G,MATCH($C1814,'Policy Characteristics'!$C:$C,0))),"",INDEX('Policy Characteristics'!G:G,MATCH($C1814,'Policy Characteristics'!$C:$C,0)))</f>
        <v>0.4</v>
      </c>
      <c r="N1814" s="176">
        <f>IF(ISBLANK(INDEX('Policy Characteristics'!H:H,MATCH($C1814,'Policy Characteristics'!$C:$C,0))),"",INDEX('Policy Characteristics'!H:H,MATCH($C1814,'Policy Characteristics'!$C:$C,0)))</f>
        <v>0.01</v>
      </c>
      <c r="O1814" s="176" t="str">
        <f>IF(ISBLANK(INDEX('Policy Characteristics'!I:I,MATCH($C1814,'Policy Characteristics'!$C:$C,0))),"",INDEX('Policy Characteristics'!I:I,MATCH($C1814,'Policy Characteristics'!$C:$C,0)))</f>
        <v>% reduction in cost</v>
      </c>
      <c r="P1814" s="176" t="str">
        <f>IF(ISBLANK(INDEX('Policy Characteristics'!J:J,MATCH($C1814,'Policy Characteristics'!$C:$C,0))),"",INDEX('Policy Characteristics'!J:J,MATCH($C1814,'Policy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4" s="176" t="str">
        <f>IF(ISBLANK(INDEX('Policy Characteristics'!K:K,MATCH($C1814,'Policy Characteristics'!$C:$C,0))),"",INDEX('Policy Characteristics'!K:K,MATCH($C1814,'Policy Characteristics'!$C:$C,0)))</f>
        <v>architectural-design.html#rnd</v>
      </c>
      <c r="R1814" s="176" t="str">
        <f>IF(ISBLANK(INDEX('Policy Characteristics'!L:L,MATCH($C1814,'Policy Characteristics'!$C:$C,0))),"",INDEX('Policy Characteristics'!L:L,MATCH($C1814,'Policy Characteristics'!$C:$C,0)))</f>
        <v>research-and-development.html</v>
      </c>
    </row>
    <row r="1815" spans="1:18" x14ac:dyDescent="0.25">
      <c r="A1815" s="176" t="str">
        <f>IF(ISBLANK(INDEX('Policy Characteristics'!A:A,MATCH($C1815,'Policy Characteristics'!$C:$C,0))),"",INDEX('Policy Characteristics'!A:A,MATCH($C1815,'Policy Characteristics'!$C:$C,0)))</f>
        <v>Research and Development</v>
      </c>
      <c r="B1815" s="184" t="str">
        <f>IF(ISBLANK(INDEX('Policy Characteristics'!B:B,MATCH($C1815,'Policy Characteristics'!$C:$C,0))),"",INDEX('Policy Characteristics'!B:B,MATCH($C1815,'Policy Characteristics'!$C:$C,0)))</f>
        <v>Capital Cost Reduction</v>
      </c>
      <c r="C1815" s="176" t="str">
        <f t="shared" si="70"/>
        <v>RnD Electricity Capital Cost Perc Reduction</v>
      </c>
      <c r="D1815" s="6" t="s">
        <v>1622</v>
      </c>
      <c r="E1815" s="47"/>
      <c r="F1815" s="6" t="s">
        <v>2289</v>
      </c>
      <c r="G1815" s="47"/>
      <c r="H1815" s="44">
        <v>1813</v>
      </c>
      <c r="I1815" s="197" t="s">
        <v>44</v>
      </c>
      <c r="J1815" s="177" t="str">
        <f>IF(ISBLANK(INDEX('Policy Characteristics'!D:D,MATCH($C1815,'Policy Characteristics'!$C:$C,0))),"",INDEX('Policy Characteristics'!D:D,MATCH($C1815,'Policy Characteristics'!$C:$C,0)))</f>
        <v>R&amp;D Capital Cost Reductions</v>
      </c>
      <c r="K1815" s="176" t="str">
        <f>IF(ISBLANK(INDEX('Policy Characteristics'!E:E,MATCH($C1815,'Policy Characteristics'!$C:$C,0))),"",INDEX('Policy Characteristics'!E:E,MATCH($C1815,'Policy Characteristics'!$C:$C,0)))</f>
        <v>RnD electricity capital cost reduction</v>
      </c>
      <c r="L1815" s="176">
        <f>IF(ISBLANK(INDEX('Policy Characteristics'!F:F,MATCH($C1815,'Policy Characteristics'!$C:$C,0))),"",INDEX('Policy Characteristics'!F:F,MATCH($C1815,'Policy Characteristics'!$C:$C,0)))</f>
        <v>0</v>
      </c>
      <c r="M1815" s="176">
        <f>IF(ISBLANK(INDEX('Policy Characteristics'!G:G,MATCH($C1815,'Policy Characteristics'!$C:$C,0))),"",INDEX('Policy Characteristics'!G:G,MATCH($C1815,'Policy Characteristics'!$C:$C,0)))</f>
        <v>0.4</v>
      </c>
      <c r="N1815" s="176">
        <f>IF(ISBLANK(INDEX('Policy Characteristics'!H:H,MATCH($C1815,'Policy Characteristics'!$C:$C,0))),"",INDEX('Policy Characteristics'!H:H,MATCH($C1815,'Policy Characteristics'!$C:$C,0)))</f>
        <v>0.01</v>
      </c>
      <c r="O1815" s="176" t="str">
        <f>IF(ISBLANK(INDEX('Policy Characteristics'!I:I,MATCH($C1815,'Policy Characteristics'!$C:$C,0))),"",INDEX('Policy Characteristics'!I:I,MATCH($C1815,'Policy Characteristics'!$C:$C,0)))</f>
        <v>% reduction in cost</v>
      </c>
      <c r="P1815" s="176" t="str">
        <f>IF(ISBLANK(INDEX('Policy Characteristics'!J:J,MATCH($C1815,'Policy Characteristics'!$C:$C,0))),"",INDEX('Policy Characteristics'!J:J,MATCH($C1815,'Policy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5" s="176" t="str">
        <f>IF(ISBLANK(INDEX('Policy Characteristics'!K:K,MATCH($C1815,'Policy Characteristics'!$C:$C,0))),"",INDEX('Policy Characteristics'!K:K,MATCH($C1815,'Policy Characteristics'!$C:$C,0)))</f>
        <v>architectural-design.html#rnd</v>
      </c>
      <c r="R1815" s="176" t="str">
        <f>IF(ISBLANK(INDEX('Policy Characteristics'!L:L,MATCH($C1815,'Policy Characteristics'!$C:$C,0))),"",INDEX('Policy Characteristics'!L:L,MATCH($C1815,'Policy Characteristics'!$C:$C,0)))</f>
        <v>research-and-development.html</v>
      </c>
    </row>
    <row r="1816" spans="1:18" x14ac:dyDescent="0.25">
      <c r="A1816" s="176" t="str">
        <f>IF(ISBLANK(INDEX('Policy Characteristics'!A:A,MATCH($C1816,'Policy Characteristics'!$C:$C,0))),"",INDEX('Policy Characteristics'!A:A,MATCH($C1816,'Policy Characteristics'!$C:$C,0)))</f>
        <v>Research and Development</v>
      </c>
      <c r="B1816" s="184" t="str">
        <f>IF(ISBLANK(INDEX('Policy Characteristics'!B:B,MATCH($C1816,'Policy Characteristics'!$C:$C,0))),"",INDEX('Policy Characteristics'!B:B,MATCH($C1816,'Policy Characteristics'!$C:$C,0)))</f>
        <v>Capital Cost Reduction</v>
      </c>
      <c r="C1816" s="176" t="str">
        <f t="shared" si="70"/>
        <v>RnD Electricity Capital Cost Perc Reduction</v>
      </c>
      <c r="D1816" s="6" t="s">
        <v>1623</v>
      </c>
      <c r="E1816" s="47"/>
      <c r="F1816" s="6" t="s">
        <v>2290</v>
      </c>
      <c r="G1816" s="47"/>
      <c r="H1816" s="44">
        <v>1814</v>
      </c>
      <c r="I1816" s="197" t="s">
        <v>44</v>
      </c>
      <c r="J1816" s="177" t="str">
        <f>IF(ISBLANK(INDEX('Policy Characteristics'!D:D,MATCH($C1816,'Policy Characteristics'!$C:$C,0))),"",INDEX('Policy Characteristics'!D:D,MATCH($C1816,'Policy Characteristics'!$C:$C,0)))</f>
        <v>R&amp;D Capital Cost Reductions</v>
      </c>
      <c r="K1816" s="176" t="str">
        <f>IF(ISBLANK(INDEX('Policy Characteristics'!E:E,MATCH($C1816,'Policy Characteristics'!$C:$C,0))),"",INDEX('Policy Characteristics'!E:E,MATCH($C1816,'Policy Characteristics'!$C:$C,0)))</f>
        <v>RnD electricity capital cost reduction</v>
      </c>
      <c r="L1816" s="176">
        <f>IF(ISBLANK(INDEX('Policy Characteristics'!F:F,MATCH($C1816,'Policy Characteristics'!$C:$C,0))),"",INDEX('Policy Characteristics'!F:F,MATCH($C1816,'Policy Characteristics'!$C:$C,0)))</f>
        <v>0</v>
      </c>
      <c r="M1816" s="176">
        <f>IF(ISBLANK(INDEX('Policy Characteristics'!G:G,MATCH($C1816,'Policy Characteristics'!$C:$C,0))),"",INDEX('Policy Characteristics'!G:G,MATCH($C1816,'Policy Characteristics'!$C:$C,0)))</f>
        <v>0.4</v>
      </c>
      <c r="N1816" s="176">
        <f>IF(ISBLANK(INDEX('Policy Characteristics'!H:H,MATCH($C1816,'Policy Characteristics'!$C:$C,0))),"",INDEX('Policy Characteristics'!H:H,MATCH($C1816,'Policy Characteristics'!$C:$C,0)))</f>
        <v>0.01</v>
      </c>
      <c r="O1816" s="176" t="str">
        <f>IF(ISBLANK(INDEX('Policy Characteristics'!I:I,MATCH($C1816,'Policy Characteristics'!$C:$C,0))),"",INDEX('Policy Characteristics'!I:I,MATCH($C1816,'Policy Characteristics'!$C:$C,0)))</f>
        <v>% reduction in cost</v>
      </c>
      <c r="P1816" s="176" t="str">
        <f>IF(ISBLANK(INDEX('Policy Characteristics'!J:J,MATCH($C1816,'Policy Characteristics'!$C:$C,0))),"",INDEX('Policy Characteristics'!J:J,MATCH($C1816,'Policy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6" s="176" t="str">
        <f>IF(ISBLANK(INDEX('Policy Characteristics'!K:K,MATCH($C1816,'Policy Characteristics'!$C:$C,0))),"",INDEX('Policy Characteristics'!K:K,MATCH($C1816,'Policy Characteristics'!$C:$C,0)))</f>
        <v>architectural-design.html#rnd</v>
      </c>
      <c r="R1816" s="176" t="str">
        <f>IF(ISBLANK(INDEX('Policy Characteristics'!L:L,MATCH($C1816,'Policy Characteristics'!$C:$C,0))),"",INDEX('Policy Characteristics'!L:L,MATCH($C1816,'Policy Characteristics'!$C:$C,0)))</f>
        <v>research-and-development.html</v>
      </c>
    </row>
    <row r="1817" spans="1:18" x14ac:dyDescent="0.25">
      <c r="A1817" s="176" t="str">
        <f>IF(ISBLANK(INDEX('Policy Characteristics'!A:A,MATCH($C1817,'Policy Characteristics'!$C:$C,0))),"",INDEX('Policy Characteristics'!A:A,MATCH($C1817,'Policy Characteristics'!$C:$C,0)))</f>
        <v>Research and Development</v>
      </c>
      <c r="B1817" s="184" t="str">
        <f>IF(ISBLANK(INDEX('Policy Characteristics'!B:B,MATCH($C1817,'Policy Characteristics'!$C:$C,0))),"",INDEX('Policy Characteristics'!B:B,MATCH($C1817,'Policy Characteristics'!$C:$C,0)))</f>
        <v>Capital Cost Reduction</v>
      </c>
      <c r="C1817" s="176" t="str">
        <f t="shared" si="70"/>
        <v>RnD Electricity Capital Cost Perc Reduction</v>
      </c>
      <c r="D1817" s="6" t="s">
        <v>1624</v>
      </c>
      <c r="E1817" s="47"/>
      <c r="F1817" s="6" t="s">
        <v>2291</v>
      </c>
      <c r="G1817" s="47"/>
      <c r="H1817" s="44">
        <v>1815</v>
      </c>
      <c r="I1817" s="197" t="s">
        <v>43</v>
      </c>
      <c r="J1817" s="177" t="str">
        <f>IF(ISBLANK(INDEX('Policy Characteristics'!D:D,MATCH($C1817,'Policy Characteristics'!$C:$C,0))),"",INDEX('Policy Characteristics'!D:D,MATCH($C1817,'Policy Characteristics'!$C:$C,0)))</f>
        <v>R&amp;D Capital Cost Reductions</v>
      </c>
      <c r="K1817" s="176" t="str">
        <f>IF(ISBLANK(INDEX('Policy Characteristics'!E:E,MATCH($C1817,'Policy Characteristics'!$C:$C,0))),"",INDEX('Policy Characteristics'!E:E,MATCH($C1817,'Policy Characteristics'!$C:$C,0)))</f>
        <v>RnD electricity capital cost reduction</v>
      </c>
      <c r="L1817" s="176">
        <f>IF(ISBLANK(INDEX('Policy Characteristics'!F:F,MATCH($C1817,'Policy Characteristics'!$C:$C,0))),"",INDEX('Policy Characteristics'!F:F,MATCH($C1817,'Policy Characteristics'!$C:$C,0)))</f>
        <v>0</v>
      </c>
      <c r="M1817" s="176">
        <f>IF(ISBLANK(INDEX('Policy Characteristics'!G:G,MATCH($C1817,'Policy Characteristics'!$C:$C,0))),"",INDEX('Policy Characteristics'!G:G,MATCH($C1817,'Policy Characteristics'!$C:$C,0)))</f>
        <v>0.4</v>
      </c>
      <c r="N1817" s="176">
        <f>IF(ISBLANK(INDEX('Policy Characteristics'!H:H,MATCH($C1817,'Policy Characteristics'!$C:$C,0))),"",INDEX('Policy Characteristics'!H:H,MATCH($C1817,'Policy Characteristics'!$C:$C,0)))</f>
        <v>0.01</v>
      </c>
      <c r="O1817" s="176" t="str">
        <f>IF(ISBLANK(INDEX('Policy Characteristics'!I:I,MATCH($C1817,'Policy Characteristics'!$C:$C,0))),"",INDEX('Policy Characteristics'!I:I,MATCH($C1817,'Policy Characteristics'!$C:$C,0)))</f>
        <v>% reduction in cost</v>
      </c>
      <c r="P1817" s="176" t="str">
        <f>IF(ISBLANK(INDEX('Policy Characteristics'!J:J,MATCH($C1817,'Policy Characteristics'!$C:$C,0))),"",INDEX('Policy Characteristics'!J:J,MATCH($C1817,'Policy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7" s="176" t="str">
        <f>IF(ISBLANK(INDEX('Policy Characteristics'!K:K,MATCH($C1817,'Policy Characteristics'!$C:$C,0))),"",INDEX('Policy Characteristics'!K:K,MATCH($C1817,'Policy Characteristics'!$C:$C,0)))</f>
        <v>architectural-design.html#rnd</v>
      </c>
      <c r="R1817" s="176" t="str">
        <f>IF(ISBLANK(INDEX('Policy Characteristics'!L:L,MATCH($C1817,'Policy Characteristics'!$C:$C,0))),"",INDEX('Policy Characteristics'!L:L,MATCH($C1817,'Policy Characteristics'!$C:$C,0)))</f>
        <v>research-and-development.html</v>
      </c>
    </row>
    <row r="1818" spans="1:18" x14ac:dyDescent="0.25">
      <c r="A1818" s="176" t="str">
        <f>IF(ISBLANK(INDEX('Policy Characteristics'!A:A,MATCH($C1818,'Policy Characteristics'!$C:$C,0))),"",INDEX('Policy Characteristics'!A:A,MATCH($C1818,'Policy Characteristics'!$C:$C,0)))</f>
        <v>Research and Development</v>
      </c>
      <c r="B1818" s="184" t="str">
        <f>IF(ISBLANK(INDEX('Policy Characteristics'!B:B,MATCH($C1818,'Policy Characteristics'!$C:$C,0))),"",INDEX('Policy Characteristics'!B:B,MATCH($C1818,'Policy Characteristics'!$C:$C,0)))</f>
        <v>Capital Cost Reduction</v>
      </c>
      <c r="C1818" s="176" t="str">
        <f t="shared" si="70"/>
        <v>RnD Electricity Capital Cost Perc Reduction</v>
      </c>
      <c r="D1818" s="6" t="s">
        <v>2272</v>
      </c>
      <c r="E1818" s="47"/>
      <c r="F1818" s="6" t="s">
        <v>2292</v>
      </c>
      <c r="G1818" s="47"/>
      <c r="H1818" s="44">
        <v>1816</v>
      </c>
      <c r="I1818" s="197" t="s">
        <v>43</v>
      </c>
      <c r="J1818" s="177" t="str">
        <f>IF(ISBLANK(INDEX('Policy Characteristics'!D:D,MATCH($C1818,'Policy Characteristics'!$C:$C,0))),"",INDEX('Policy Characteristics'!D:D,MATCH($C1818,'Policy Characteristics'!$C:$C,0)))</f>
        <v>R&amp;D Capital Cost Reductions</v>
      </c>
      <c r="K1818" s="176" t="str">
        <f>IF(ISBLANK(INDEX('Policy Characteristics'!E:E,MATCH($C1818,'Policy Characteristics'!$C:$C,0))),"",INDEX('Policy Characteristics'!E:E,MATCH($C1818,'Policy Characteristics'!$C:$C,0)))</f>
        <v>RnD electricity capital cost reduction</v>
      </c>
      <c r="L1818" s="176">
        <f>IF(ISBLANK(INDEX('Policy Characteristics'!F:F,MATCH($C1818,'Policy Characteristics'!$C:$C,0))),"",INDEX('Policy Characteristics'!F:F,MATCH($C1818,'Policy Characteristics'!$C:$C,0)))</f>
        <v>0</v>
      </c>
      <c r="M1818" s="176">
        <f>IF(ISBLANK(INDEX('Policy Characteristics'!G:G,MATCH($C1818,'Policy Characteristics'!$C:$C,0))),"",INDEX('Policy Characteristics'!G:G,MATCH($C1818,'Policy Characteristics'!$C:$C,0)))</f>
        <v>0.4</v>
      </c>
      <c r="N1818" s="176">
        <f>IF(ISBLANK(INDEX('Policy Characteristics'!H:H,MATCH($C1818,'Policy Characteristics'!$C:$C,0))),"",INDEX('Policy Characteristics'!H:H,MATCH($C1818,'Policy Characteristics'!$C:$C,0)))</f>
        <v>0.01</v>
      </c>
      <c r="O1818" s="176" t="str">
        <f>IF(ISBLANK(INDEX('Policy Characteristics'!I:I,MATCH($C1818,'Policy Characteristics'!$C:$C,0))),"",INDEX('Policy Characteristics'!I:I,MATCH($C1818,'Policy Characteristics'!$C:$C,0)))</f>
        <v>% reduction in cost</v>
      </c>
      <c r="P1818" s="176" t="str">
        <f>IF(ISBLANK(INDEX('Policy Characteristics'!J:J,MATCH($C1818,'Policy Characteristics'!$C:$C,0))),"",INDEX('Policy Characteristics'!J:J,MATCH($C1818,'Policy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8" s="176" t="str">
        <f>IF(ISBLANK(INDEX('Policy Characteristics'!K:K,MATCH($C1818,'Policy Characteristics'!$C:$C,0))),"",INDEX('Policy Characteristics'!K:K,MATCH($C1818,'Policy Characteristics'!$C:$C,0)))</f>
        <v>architectural-design.html#rnd</v>
      </c>
      <c r="R1818" s="176" t="str">
        <f>IF(ISBLANK(INDEX('Policy Characteristics'!L:L,MATCH($C1818,'Policy Characteristics'!$C:$C,0))),"",INDEX('Policy Characteristics'!L:L,MATCH($C1818,'Policy Characteristics'!$C:$C,0)))</f>
        <v>research-and-development.html</v>
      </c>
    </row>
    <row r="1819" spans="1:18" x14ac:dyDescent="0.25">
      <c r="A1819" s="176" t="str">
        <f>IF(ISBLANK(INDEX('Policy Characteristics'!A:A,MATCH($C1819,'Policy Characteristics'!$C:$C,0))),"",INDEX('Policy Characteristics'!A:A,MATCH($C1819,'Policy Characteristics'!$C:$C,0)))</f>
        <v>Research and Development</v>
      </c>
      <c r="B1819" s="184" t="str">
        <f>IF(ISBLANK(INDEX('Policy Characteristics'!B:B,MATCH($C1819,'Policy Characteristics'!$C:$C,0))),"",INDEX('Policy Characteristics'!B:B,MATCH($C1819,'Policy Characteristics'!$C:$C,0)))</f>
        <v>Capital Cost Reduction</v>
      </c>
      <c r="C1819" s="176" t="str">
        <f t="shared" si="70"/>
        <v>RnD Electricity Capital Cost Perc Reduction</v>
      </c>
      <c r="D1819" s="6" t="s">
        <v>2275</v>
      </c>
      <c r="E1819" s="47"/>
      <c r="F1819" s="6" t="s">
        <v>2293</v>
      </c>
      <c r="G1819" s="47"/>
      <c r="H1819" s="44">
        <v>1817</v>
      </c>
      <c r="I1819" s="197" t="s">
        <v>43</v>
      </c>
      <c r="J1819" s="177" t="str">
        <f>IF(ISBLANK(INDEX('Policy Characteristics'!D:D,MATCH($C1819,'Policy Characteristics'!$C:$C,0))),"",INDEX('Policy Characteristics'!D:D,MATCH($C1819,'Policy Characteristics'!$C:$C,0)))</f>
        <v>R&amp;D Capital Cost Reductions</v>
      </c>
      <c r="K1819" s="176" t="str">
        <f>IF(ISBLANK(INDEX('Policy Characteristics'!E:E,MATCH($C1819,'Policy Characteristics'!$C:$C,0))),"",INDEX('Policy Characteristics'!E:E,MATCH($C1819,'Policy Characteristics'!$C:$C,0)))</f>
        <v>RnD electricity capital cost reduction</v>
      </c>
      <c r="L1819" s="176">
        <f>IF(ISBLANK(INDEX('Policy Characteristics'!F:F,MATCH($C1819,'Policy Characteristics'!$C:$C,0))),"",INDEX('Policy Characteristics'!F:F,MATCH($C1819,'Policy Characteristics'!$C:$C,0)))</f>
        <v>0</v>
      </c>
      <c r="M1819" s="176">
        <f>IF(ISBLANK(INDEX('Policy Characteristics'!G:G,MATCH($C1819,'Policy Characteristics'!$C:$C,0))),"",INDEX('Policy Characteristics'!G:G,MATCH($C1819,'Policy Characteristics'!$C:$C,0)))</f>
        <v>0.4</v>
      </c>
      <c r="N1819" s="176">
        <f>IF(ISBLANK(INDEX('Policy Characteristics'!H:H,MATCH($C1819,'Policy Characteristics'!$C:$C,0))),"",INDEX('Policy Characteristics'!H:H,MATCH($C1819,'Policy Characteristics'!$C:$C,0)))</f>
        <v>0.01</v>
      </c>
      <c r="O1819" s="176" t="str">
        <f>IF(ISBLANK(INDEX('Policy Characteristics'!I:I,MATCH($C1819,'Policy Characteristics'!$C:$C,0))),"",INDEX('Policy Characteristics'!I:I,MATCH($C1819,'Policy Characteristics'!$C:$C,0)))</f>
        <v>% reduction in cost</v>
      </c>
      <c r="P1819" s="176" t="str">
        <f>IF(ISBLANK(INDEX('Policy Characteristics'!J:J,MATCH($C1819,'Policy Characteristics'!$C:$C,0))),"",INDEX('Policy Characteristics'!J:J,MATCH($C1819,'Policy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9" s="176" t="str">
        <f>IF(ISBLANK(INDEX('Policy Characteristics'!K:K,MATCH($C1819,'Policy Characteristics'!$C:$C,0))),"",INDEX('Policy Characteristics'!K:K,MATCH($C1819,'Policy Characteristics'!$C:$C,0)))</f>
        <v>architectural-design.html#rnd</v>
      </c>
      <c r="R1819" s="176" t="str">
        <f>IF(ISBLANK(INDEX('Policy Characteristics'!L:L,MATCH($C1819,'Policy Characteristics'!$C:$C,0))),"",INDEX('Policy Characteristics'!L:L,MATCH($C1819,'Policy Characteristics'!$C:$C,0)))</f>
        <v>research-and-development.html</v>
      </c>
    </row>
    <row r="1820" spans="1:18" x14ac:dyDescent="0.25">
      <c r="A1820" s="176" t="str">
        <f>IF(ISBLANK(INDEX('Policy Characteristics'!A:A,MATCH($C1820,'Policy Characteristics'!$C:$C,0))),"",INDEX('Policy Characteristics'!A:A,MATCH($C1820,'Policy Characteristics'!$C:$C,0)))</f>
        <v>Research and Development</v>
      </c>
      <c r="B1820" s="184" t="str">
        <f>IF(ISBLANK(INDEX('Policy Characteristics'!B:B,MATCH($C1820,'Policy Characteristics'!$C:$C,0))),"",INDEX('Policy Characteristics'!B:B,MATCH($C1820,'Policy Characteristics'!$C:$C,0)))</f>
        <v>Capital Cost Reduction</v>
      </c>
      <c r="C1820" s="176" t="str">
        <f t="shared" si="70"/>
        <v>RnD Electricity Capital Cost Perc Reduction</v>
      </c>
      <c r="D1820" s="6" t="s">
        <v>2276</v>
      </c>
      <c r="E1820" s="47"/>
      <c r="F1820" s="6" t="s">
        <v>2294</v>
      </c>
      <c r="G1820" s="47"/>
      <c r="H1820" s="44">
        <v>1818</v>
      </c>
      <c r="I1820" s="197" t="s">
        <v>43</v>
      </c>
      <c r="J1820" s="177" t="str">
        <f>IF(ISBLANK(INDEX('Policy Characteristics'!D:D,MATCH($C1820,'Policy Characteristics'!$C:$C,0))),"",INDEX('Policy Characteristics'!D:D,MATCH($C1820,'Policy Characteristics'!$C:$C,0)))</f>
        <v>R&amp;D Capital Cost Reductions</v>
      </c>
      <c r="K1820" s="176" t="str">
        <f>IF(ISBLANK(INDEX('Policy Characteristics'!E:E,MATCH($C1820,'Policy Characteristics'!$C:$C,0))),"",INDEX('Policy Characteristics'!E:E,MATCH($C1820,'Policy Characteristics'!$C:$C,0)))</f>
        <v>RnD electricity capital cost reduction</v>
      </c>
      <c r="L1820" s="176">
        <f>IF(ISBLANK(INDEX('Policy Characteristics'!F:F,MATCH($C1820,'Policy Characteristics'!$C:$C,0))),"",INDEX('Policy Characteristics'!F:F,MATCH($C1820,'Policy Characteristics'!$C:$C,0)))</f>
        <v>0</v>
      </c>
      <c r="M1820" s="176">
        <f>IF(ISBLANK(INDEX('Policy Characteristics'!G:G,MATCH($C1820,'Policy Characteristics'!$C:$C,0))),"",INDEX('Policy Characteristics'!G:G,MATCH($C1820,'Policy Characteristics'!$C:$C,0)))</f>
        <v>0.4</v>
      </c>
      <c r="N1820" s="176">
        <f>IF(ISBLANK(INDEX('Policy Characteristics'!H:H,MATCH($C1820,'Policy Characteristics'!$C:$C,0))),"",INDEX('Policy Characteristics'!H:H,MATCH($C1820,'Policy Characteristics'!$C:$C,0)))</f>
        <v>0.01</v>
      </c>
      <c r="O1820" s="176" t="str">
        <f>IF(ISBLANK(INDEX('Policy Characteristics'!I:I,MATCH($C1820,'Policy Characteristics'!$C:$C,0))),"",INDEX('Policy Characteristics'!I:I,MATCH($C1820,'Policy Characteristics'!$C:$C,0)))</f>
        <v>% reduction in cost</v>
      </c>
      <c r="P1820" s="176" t="str">
        <f>IF(ISBLANK(INDEX('Policy Characteristics'!J:J,MATCH($C1820,'Policy Characteristics'!$C:$C,0))),"",INDEX('Policy Characteristics'!J:J,MATCH($C1820,'Policy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0" s="176" t="str">
        <f>IF(ISBLANK(INDEX('Policy Characteristics'!K:K,MATCH($C1820,'Policy Characteristics'!$C:$C,0))),"",INDEX('Policy Characteristics'!K:K,MATCH($C1820,'Policy Characteristics'!$C:$C,0)))</f>
        <v>architectural-design.html#rnd</v>
      </c>
      <c r="R1820" s="176" t="str">
        <f>IF(ISBLANK(INDEX('Policy Characteristics'!L:L,MATCH($C1820,'Policy Characteristics'!$C:$C,0))),"",INDEX('Policy Characteristics'!L:L,MATCH($C1820,'Policy Characteristics'!$C:$C,0)))</f>
        <v>research-and-development.html</v>
      </c>
    </row>
    <row r="1821" spans="1:18" x14ac:dyDescent="0.25">
      <c r="A1821" s="176" t="str">
        <f>IF(ISBLANK(INDEX('Policy Characteristics'!A:A,MATCH($C1821,'Policy Characteristics'!$C:$C,0))),"",INDEX('Policy Characteristics'!A:A,MATCH($C1821,'Policy Characteristics'!$C:$C,0)))</f>
        <v>Research and Development</v>
      </c>
      <c r="B1821" s="184" t="str">
        <f>IF(ISBLANK(INDEX('Policy Characteristics'!B:B,MATCH($C1821,'Policy Characteristics'!$C:$C,0))),"",INDEX('Policy Characteristics'!B:B,MATCH($C1821,'Policy Characteristics'!$C:$C,0)))</f>
        <v>Capital Cost Reduction</v>
      </c>
      <c r="C1821" s="176" t="str">
        <f t="shared" si="70"/>
        <v>RnD Electricity Capital Cost Perc Reduction</v>
      </c>
      <c r="D1821" s="6" t="s">
        <v>2277</v>
      </c>
      <c r="E1821" s="47"/>
      <c r="F1821" s="6" t="s">
        <v>2295</v>
      </c>
      <c r="G1821" s="47"/>
      <c r="H1821" s="44">
        <v>1819</v>
      </c>
      <c r="I1821" s="197" t="s">
        <v>43</v>
      </c>
      <c r="J1821" s="177" t="str">
        <f>IF(ISBLANK(INDEX('Policy Characteristics'!D:D,MATCH($C1821,'Policy Characteristics'!$C:$C,0))),"",INDEX('Policy Characteristics'!D:D,MATCH($C1821,'Policy Characteristics'!$C:$C,0)))</f>
        <v>R&amp;D Capital Cost Reductions</v>
      </c>
      <c r="K1821" s="176" t="str">
        <f>IF(ISBLANK(INDEX('Policy Characteristics'!E:E,MATCH($C1821,'Policy Characteristics'!$C:$C,0))),"",INDEX('Policy Characteristics'!E:E,MATCH($C1821,'Policy Characteristics'!$C:$C,0)))</f>
        <v>RnD electricity capital cost reduction</v>
      </c>
      <c r="L1821" s="176">
        <f>IF(ISBLANK(INDEX('Policy Characteristics'!F:F,MATCH($C1821,'Policy Characteristics'!$C:$C,0))),"",INDEX('Policy Characteristics'!F:F,MATCH($C1821,'Policy Characteristics'!$C:$C,0)))</f>
        <v>0</v>
      </c>
      <c r="M1821" s="176">
        <f>IF(ISBLANK(INDEX('Policy Characteristics'!G:G,MATCH($C1821,'Policy Characteristics'!$C:$C,0))),"",INDEX('Policy Characteristics'!G:G,MATCH($C1821,'Policy Characteristics'!$C:$C,0)))</f>
        <v>0.4</v>
      </c>
      <c r="N1821" s="176">
        <f>IF(ISBLANK(INDEX('Policy Characteristics'!H:H,MATCH($C1821,'Policy Characteristics'!$C:$C,0))),"",INDEX('Policy Characteristics'!H:H,MATCH($C1821,'Policy Characteristics'!$C:$C,0)))</f>
        <v>0.01</v>
      </c>
      <c r="O1821" s="176" t="str">
        <f>IF(ISBLANK(INDEX('Policy Characteristics'!I:I,MATCH($C1821,'Policy Characteristics'!$C:$C,0))),"",INDEX('Policy Characteristics'!I:I,MATCH($C1821,'Policy Characteristics'!$C:$C,0)))</f>
        <v>% reduction in cost</v>
      </c>
      <c r="P1821" s="176" t="str">
        <f>IF(ISBLANK(INDEX('Policy Characteristics'!J:J,MATCH($C1821,'Policy Characteristics'!$C:$C,0))),"",INDEX('Policy Characteristics'!J:J,MATCH($C1821,'Policy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1" s="176" t="str">
        <f>IF(ISBLANK(INDEX('Policy Characteristics'!K:K,MATCH($C1821,'Policy Characteristics'!$C:$C,0))),"",INDEX('Policy Characteristics'!K:K,MATCH($C1821,'Policy Characteristics'!$C:$C,0)))</f>
        <v>architectural-design.html#rnd</v>
      </c>
      <c r="R1821" s="176" t="str">
        <f>IF(ISBLANK(INDEX('Policy Characteristics'!L:L,MATCH($C1821,'Policy Characteristics'!$C:$C,0))),"",INDEX('Policy Characteristics'!L:L,MATCH($C1821,'Policy Characteristics'!$C:$C,0)))</f>
        <v>research-and-development.html</v>
      </c>
    </row>
    <row r="1822" spans="1:18" x14ac:dyDescent="0.25">
      <c r="A1822" s="176" t="str">
        <f>IF(ISBLANK(INDEX('Policy Characteristics'!A:A,MATCH($C1822,'Policy Characteristics'!$C:$C,0))),"",INDEX('Policy Characteristics'!A:A,MATCH($C1822,'Policy Characteristics'!$C:$C,0)))</f>
        <v>Research and Development</v>
      </c>
      <c r="B1822" s="184" t="str">
        <f>IF(ISBLANK(INDEX('Policy Characteristics'!B:B,MATCH($C1822,'Policy Characteristics'!$C:$C,0))),"",INDEX('Policy Characteristics'!B:B,MATCH($C1822,'Policy Characteristics'!$C:$C,0)))</f>
        <v>Capital Cost Reduction</v>
      </c>
      <c r="C1822" s="176" t="str">
        <f t="shared" si="70"/>
        <v>RnD Electricity Capital Cost Perc Reduction</v>
      </c>
      <c r="D1822" s="6" t="s">
        <v>2278</v>
      </c>
      <c r="E1822" s="47"/>
      <c r="F1822" s="6" t="s">
        <v>2296</v>
      </c>
      <c r="G1822" s="47"/>
      <c r="H1822" s="44">
        <v>1820</v>
      </c>
      <c r="I1822" s="197" t="s">
        <v>43</v>
      </c>
      <c r="J1822" s="177" t="str">
        <f>IF(ISBLANK(INDEX('Policy Characteristics'!D:D,MATCH($C1822,'Policy Characteristics'!$C:$C,0))),"",INDEX('Policy Characteristics'!D:D,MATCH($C1822,'Policy Characteristics'!$C:$C,0)))</f>
        <v>R&amp;D Capital Cost Reductions</v>
      </c>
      <c r="K1822" s="176" t="str">
        <f>IF(ISBLANK(INDEX('Policy Characteristics'!E:E,MATCH($C1822,'Policy Characteristics'!$C:$C,0))),"",INDEX('Policy Characteristics'!E:E,MATCH($C1822,'Policy Characteristics'!$C:$C,0)))</f>
        <v>RnD electricity capital cost reduction</v>
      </c>
      <c r="L1822" s="176">
        <f>IF(ISBLANK(INDEX('Policy Characteristics'!F:F,MATCH($C1822,'Policy Characteristics'!$C:$C,0))),"",INDEX('Policy Characteristics'!F:F,MATCH($C1822,'Policy Characteristics'!$C:$C,0)))</f>
        <v>0</v>
      </c>
      <c r="M1822" s="176">
        <f>IF(ISBLANK(INDEX('Policy Characteristics'!G:G,MATCH($C1822,'Policy Characteristics'!$C:$C,0))),"",INDEX('Policy Characteristics'!G:G,MATCH($C1822,'Policy Characteristics'!$C:$C,0)))</f>
        <v>0.4</v>
      </c>
      <c r="N1822" s="176">
        <f>IF(ISBLANK(INDEX('Policy Characteristics'!H:H,MATCH($C1822,'Policy Characteristics'!$C:$C,0))),"",INDEX('Policy Characteristics'!H:H,MATCH($C1822,'Policy Characteristics'!$C:$C,0)))</f>
        <v>0.01</v>
      </c>
      <c r="O1822" s="176" t="str">
        <f>IF(ISBLANK(INDEX('Policy Characteristics'!I:I,MATCH($C1822,'Policy Characteristics'!$C:$C,0))),"",INDEX('Policy Characteristics'!I:I,MATCH($C1822,'Policy Characteristics'!$C:$C,0)))</f>
        <v>% reduction in cost</v>
      </c>
      <c r="P1822" s="176" t="str">
        <f>IF(ISBLANK(INDEX('Policy Characteristics'!J:J,MATCH($C1822,'Policy Characteristics'!$C:$C,0))),"",INDEX('Policy Characteristics'!J:J,MATCH($C1822,'Policy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2" s="176" t="str">
        <f>IF(ISBLANK(INDEX('Policy Characteristics'!K:K,MATCH($C1822,'Policy Characteristics'!$C:$C,0))),"",INDEX('Policy Characteristics'!K:K,MATCH($C1822,'Policy Characteristics'!$C:$C,0)))</f>
        <v>architectural-design.html#rnd</v>
      </c>
      <c r="R1822" s="176" t="str">
        <f>IF(ISBLANK(INDEX('Policy Characteristics'!L:L,MATCH($C1822,'Policy Characteristics'!$C:$C,0))),"",INDEX('Policy Characteristics'!L:L,MATCH($C1822,'Policy Characteristics'!$C:$C,0)))</f>
        <v>research-and-development.html</v>
      </c>
    </row>
    <row r="1823" spans="1:18" x14ac:dyDescent="0.25">
      <c r="A1823" s="176" t="str">
        <f>IF(ISBLANK(INDEX('Policy Characteristics'!A:A,MATCH($C1823,'Policy Characteristics'!$C:$C,0))),"",INDEX('Policy Characteristics'!A:A,MATCH($C1823,'Policy Characteristics'!$C:$C,0)))</f>
        <v>Research and Development</v>
      </c>
      <c r="B1823" s="184" t="str">
        <f>IF(ISBLANK(INDEX('Policy Characteristics'!B:B,MATCH($C1823,'Policy Characteristics'!$C:$C,0))),"",INDEX('Policy Characteristics'!B:B,MATCH($C1823,'Policy Characteristics'!$C:$C,0)))</f>
        <v>Capital Cost Reduction</v>
      </c>
      <c r="C1823" s="176" t="str">
        <f t="shared" si="70"/>
        <v>RnD Electricity Capital Cost Perc Reduction</v>
      </c>
      <c r="D1823" s="6" t="s">
        <v>2354</v>
      </c>
      <c r="E1823" s="47"/>
      <c r="F1823" s="6" t="s">
        <v>2356</v>
      </c>
      <c r="G1823" s="47"/>
      <c r="H1823" s="44">
        <v>1821</v>
      </c>
      <c r="I1823" s="197" t="s">
        <v>43</v>
      </c>
      <c r="J1823" s="177" t="str">
        <f>IF(ISBLANK(INDEX('Policy Characteristics'!D:D,MATCH($C1823,'Policy Characteristics'!$C:$C,0))),"",INDEX('Policy Characteristics'!D:D,MATCH($C1823,'Policy Characteristics'!$C:$C,0)))</f>
        <v>R&amp;D Capital Cost Reductions</v>
      </c>
      <c r="K1823" s="176" t="str">
        <f>IF(ISBLANK(INDEX('Policy Characteristics'!E:E,MATCH($C1823,'Policy Characteristics'!$C:$C,0))),"",INDEX('Policy Characteristics'!E:E,MATCH($C1823,'Policy Characteristics'!$C:$C,0)))</f>
        <v>RnD electricity capital cost reduction</v>
      </c>
      <c r="L1823" s="176">
        <f>IF(ISBLANK(INDEX('Policy Characteristics'!F:F,MATCH($C1823,'Policy Characteristics'!$C:$C,0))),"",INDEX('Policy Characteristics'!F:F,MATCH($C1823,'Policy Characteristics'!$C:$C,0)))</f>
        <v>0</v>
      </c>
      <c r="M1823" s="176">
        <f>IF(ISBLANK(INDEX('Policy Characteristics'!G:G,MATCH($C1823,'Policy Characteristics'!$C:$C,0))),"",INDEX('Policy Characteristics'!G:G,MATCH($C1823,'Policy Characteristics'!$C:$C,0)))</f>
        <v>0.4</v>
      </c>
      <c r="N1823" s="176">
        <f>IF(ISBLANK(INDEX('Policy Characteristics'!H:H,MATCH($C1823,'Policy Characteristics'!$C:$C,0))),"",INDEX('Policy Characteristics'!H:H,MATCH($C1823,'Policy Characteristics'!$C:$C,0)))</f>
        <v>0.01</v>
      </c>
      <c r="O1823" s="176" t="str">
        <f>IF(ISBLANK(INDEX('Policy Characteristics'!I:I,MATCH($C1823,'Policy Characteristics'!$C:$C,0))),"",INDEX('Policy Characteristics'!I:I,MATCH($C1823,'Policy Characteristics'!$C:$C,0)))</f>
        <v>% reduction in cost</v>
      </c>
      <c r="P1823" s="176" t="str">
        <f>IF(ISBLANK(INDEX('Policy Characteristics'!J:J,MATCH($C1823,'Policy Characteristics'!$C:$C,0))),"",INDEX('Policy Characteristics'!J:J,MATCH($C1823,'Policy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3" s="176" t="str">
        <f>IF(ISBLANK(INDEX('Policy Characteristics'!K:K,MATCH($C1823,'Policy Characteristics'!$C:$C,0))),"",INDEX('Policy Characteristics'!K:K,MATCH($C1823,'Policy Characteristics'!$C:$C,0)))</f>
        <v>architectural-design.html#rnd</v>
      </c>
      <c r="R1823" s="176" t="str">
        <f>IF(ISBLANK(INDEX('Policy Characteristics'!L:L,MATCH($C1823,'Policy Characteristics'!$C:$C,0))),"",INDEX('Policy Characteristics'!L:L,MATCH($C1823,'Policy Characteristics'!$C:$C,0)))</f>
        <v>research-and-development.html</v>
      </c>
    </row>
    <row r="1824" spans="1:18" x14ac:dyDescent="0.25">
      <c r="A1824" s="176" t="str">
        <f>IF(ISBLANK(INDEX('Policy Characteristics'!A:A,MATCH($C1824,'Policy Characteristics'!$C:$C,0))),"",INDEX('Policy Characteristics'!A:A,MATCH($C1824,'Policy Characteristics'!$C:$C,0)))</f>
        <v>Research and Development</v>
      </c>
      <c r="B1824" s="184" t="str">
        <f>IF(ISBLANK(INDEX('Policy Characteristics'!B:B,MATCH($C1824,'Policy Characteristics'!$C:$C,0))),"",INDEX('Policy Characteristics'!B:B,MATCH($C1824,'Policy Characteristics'!$C:$C,0)))</f>
        <v>Capital Cost Reduction</v>
      </c>
      <c r="C1824" s="176" t="str">
        <f t="shared" si="70"/>
        <v>RnD Electricity Capital Cost Perc Reduction</v>
      </c>
      <c r="D1824" s="6" t="s">
        <v>2355</v>
      </c>
      <c r="E1824" s="47"/>
      <c r="F1824" s="6" t="s">
        <v>2357</v>
      </c>
      <c r="G1824" s="47"/>
      <c r="H1824" s="44">
        <v>2245</v>
      </c>
      <c r="I1824" s="197" t="s">
        <v>43</v>
      </c>
      <c r="J1824" s="177" t="str">
        <f>IF(ISBLANK(INDEX('Policy Characteristics'!D:D,MATCH($C1824,'Policy Characteristics'!$C:$C,0))),"",INDEX('Policy Characteristics'!D:D,MATCH($C1824,'Policy Characteristics'!$C:$C,0)))</f>
        <v>R&amp;D Capital Cost Reductions</v>
      </c>
      <c r="K1824" s="176" t="str">
        <f>IF(ISBLANK(INDEX('Policy Characteristics'!E:E,MATCH($C1824,'Policy Characteristics'!$C:$C,0))),"",INDEX('Policy Characteristics'!E:E,MATCH($C1824,'Policy Characteristics'!$C:$C,0)))</f>
        <v>RnD electricity capital cost reduction</v>
      </c>
      <c r="L1824" s="176">
        <f>IF(ISBLANK(INDEX('Policy Characteristics'!F:F,MATCH($C1824,'Policy Characteristics'!$C:$C,0))),"",INDEX('Policy Characteristics'!F:F,MATCH($C1824,'Policy Characteristics'!$C:$C,0)))</f>
        <v>0</v>
      </c>
      <c r="M1824" s="176">
        <f>IF(ISBLANK(INDEX('Policy Characteristics'!G:G,MATCH($C1824,'Policy Characteristics'!$C:$C,0))),"",INDEX('Policy Characteristics'!G:G,MATCH($C1824,'Policy Characteristics'!$C:$C,0)))</f>
        <v>0.4</v>
      </c>
      <c r="N1824" s="176">
        <f>IF(ISBLANK(INDEX('Policy Characteristics'!H:H,MATCH($C1824,'Policy Characteristics'!$C:$C,0))),"",INDEX('Policy Characteristics'!H:H,MATCH($C1824,'Policy Characteristics'!$C:$C,0)))</f>
        <v>0.01</v>
      </c>
      <c r="O1824" s="176" t="str">
        <f>IF(ISBLANK(INDEX('Policy Characteristics'!I:I,MATCH($C1824,'Policy Characteristics'!$C:$C,0))),"",INDEX('Policy Characteristics'!I:I,MATCH($C1824,'Policy Characteristics'!$C:$C,0)))</f>
        <v>% reduction in cost</v>
      </c>
      <c r="P1824" s="176" t="str">
        <f>IF(ISBLANK(INDEX('Policy Characteristics'!J:J,MATCH($C1824,'Policy Characteristics'!$C:$C,0))),"",INDEX('Policy Characteristics'!J:J,MATCH($C1824,'Policy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4" s="176" t="str">
        <f>IF(ISBLANK(INDEX('Policy Characteristics'!K:K,MATCH($C1824,'Policy Characteristics'!$C:$C,0))),"",INDEX('Policy Characteristics'!K:K,MATCH($C1824,'Policy Characteristics'!$C:$C,0)))</f>
        <v>architectural-design.html#rnd</v>
      </c>
      <c r="R1824" s="176" t="str">
        <f>IF(ISBLANK(INDEX('Policy Characteristics'!L:L,MATCH($C1824,'Policy Characteristics'!$C:$C,0))),"",INDEX('Policy Characteristics'!L:L,MATCH($C1824,'Policy Characteristics'!$C:$C,0)))</f>
        <v>research-and-development.html</v>
      </c>
    </row>
    <row r="1825" spans="1:18" x14ac:dyDescent="0.25">
      <c r="A1825" s="176" t="str">
        <f>IF(ISBLANK(INDEX('Policy Characteristics'!A:A,MATCH($C1825,'Policy Characteristics'!$C:$C,0))),"",INDEX('Policy Characteristics'!A:A,MATCH($C1825,'Policy Characteristics'!$C:$C,0)))</f>
        <v>Research and Development</v>
      </c>
      <c r="B1825" s="184" t="str">
        <f>IF(ISBLANK(INDEX('Policy Characteristics'!B:B,MATCH($C1825,'Policy Characteristics'!$C:$C,0))),"",INDEX('Policy Characteristics'!B:B,MATCH($C1825,'Policy Characteristics'!$C:$C,0)))</f>
        <v>Capital Cost Reduction</v>
      </c>
      <c r="C1825" t="s">
        <v>285</v>
      </c>
      <c r="D1825" t="s">
        <v>1932</v>
      </c>
      <c r="E1825" s="47"/>
      <c r="F1825" s="6" t="s">
        <v>1959</v>
      </c>
      <c r="G1825" s="47"/>
      <c r="H1825" s="44">
        <v>1462</v>
      </c>
      <c r="I1825" s="197" t="s">
        <v>43</v>
      </c>
      <c r="J1825" s="177" t="str">
        <f>IF(ISBLANK(INDEX('Policy Characteristics'!D:D,MATCH($C1825,'Policy Characteristics'!$C:$C,0))),"",INDEX('Policy Characteristics'!D:D,MATCH($C1825,'Policy Characteristics'!$C:$C,0)))</f>
        <v>R&amp;D Capital Cost Reductions</v>
      </c>
      <c r="K1825" s="176" t="str">
        <f>IF(ISBLANK(INDEX('Policy Characteristics'!E:E,MATCH($C1825,'Policy Characteristics'!$C:$C,0))),"",INDEX('Policy Characteristics'!E:E,MATCH($C1825,'Policy Characteristics'!$C:$C,0)))</f>
        <v>RnD industry capital cost reduction</v>
      </c>
      <c r="L1825" s="176">
        <f>IF(ISBLANK(INDEX('Policy Characteristics'!F:F,MATCH($C1825,'Policy Characteristics'!$C:$C,0))),"",INDEX('Policy Characteristics'!F:F,MATCH($C1825,'Policy Characteristics'!$C:$C,0)))</f>
        <v>0</v>
      </c>
      <c r="M1825" s="176">
        <f>IF(ISBLANK(INDEX('Policy Characteristics'!G:G,MATCH($C1825,'Policy Characteristics'!$C:$C,0))),"",INDEX('Policy Characteristics'!G:G,MATCH($C1825,'Policy Characteristics'!$C:$C,0)))</f>
        <v>0.4</v>
      </c>
      <c r="N1825" s="176">
        <f>IF(ISBLANK(INDEX('Policy Characteristics'!H:H,MATCH($C1825,'Policy Characteristics'!$C:$C,0))),"",INDEX('Policy Characteristics'!H:H,MATCH($C1825,'Policy Characteristics'!$C:$C,0)))</f>
        <v>0.01</v>
      </c>
      <c r="O1825" s="176" t="str">
        <f>IF(ISBLANK(INDEX('Policy Characteristics'!I:I,MATCH($C1825,'Policy Characteristics'!$C:$C,0))),"",INDEX('Policy Characteristics'!I:I,MATCH($C1825,'Policy Characteristics'!$C:$C,0)))</f>
        <v>% reduction in cost</v>
      </c>
      <c r="P1825" s="176" t="str">
        <f>IF(ISBLANK(INDEX('Policy Characteristics'!J:J,MATCH($C1825,'Policy Characteristics'!$C:$C,0))),"",INDEX('Policy Characteristics'!J:J,MATCH($C1825,'Policy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5" s="176" t="str">
        <f>IF(ISBLANK(INDEX('Policy Characteristics'!K:K,MATCH($C1825,'Policy Characteristics'!$C:$C,0))),"",INDEX('Policy Characteristics'!K:K,MATCH($C1825,'Policy Characteristics'!$C:$C,0)))</f>
        <v>architectural-design.html#rnd</v>
      </c>
      <c r="R1825" s="176" t="str">
        <f>IF(ISBLANK(INDEX('Policy Characteristics'!L:L,MATCH($C1825,'Policy Characteristics'!$C:$C,0))),"",INDEX('Policy Characteristics'!L:L,MATCH($C1825,'Policy Characteristics'!$C:$C,0)))</f>
        <v>research-and-development.html</v>
      </c>
    </row>
    <row r="1826" spans="1:18" x14ac:dyDescent="0.25">
      <c r="A1826" s="176" t="str">
        <f>IF(ISBLANK(INDEX('Policy Characteristics'!A:A,MATCH($C1826,'Policy Characteristics'!$C:$C,0))),"",INDEX('Policy Characteristics'!A:A,MATCH($C1826,'Policy Characteristics'!$C:$C,0)))</f>
        <v>Research and Development</v>
      </c>
      <c r="B1826" s="184" t="str">
        <f>IF(ISBLANK(INDEX('Policy Characteristics'!B:B,MATCH($C1826,'Policy Characteristics'!$C:$C,0))),"",INDEX('Policy Characteristics'!B:B,MATCH($C1826,'Policy Characteristics'!$C:$C,0)))</f>
        <v>Capital Cost Reduction</v>
      </c>
      <c r="C1826" s="176" t="str">
        <f t="shared" ref="C1826:C1849" si="71">C$1825</f>
        <v>RnD Industry Capital Cost Perc Reduction</v>
      </c>
      <c r="D1826" t="s">
        <v>1933</v>
      </c>
      <c r="E1826" s="47"/>
      <c r="F1826" s="6" t="s">
        <v>1960</v>
      </c>
      <c r="G1826" s="47"/>
      <c r="H1826" s="44">
        <v>1463</v>
      </c>
      <c r="I1826" s="197" t="s">
        <v>43</v>
      </c>
      <c r="J1826" s="177" t="str">
        <f>IF(ISBLANK(INDEX('Policy Characteristics'!D:D,MATCH($C1826,'Policy Characteristics'!$C:$C,0))),"",INDEX('Policy Characteristics'!D:D,MATCH($C1826,'Policy Characteristics'!$C:$C,0)))</f>
        <v>R&amp;D Capital Cost Reductions</v>
      </c>
      <c r="K1826" s="176" t="str">
        <f>IF(ISBLANK(INDEX('Policy Characteristics'!E:E,MATCH($C1826,'Policy Characteristics'!$C:$C,0))),"",INDEX('Policy Characteristics'!E:E,MATCH($C1826,'Policy Characteristics'!$C:$C,0)))</f>
        <v>RnD industry capital cost reduction</v>
      </c>
      <c r="L1826" s="176">
        <f>IF(ISBLANK(INDEX('Policy Characteristics'!F:F,MATCH($C1826,'Policy Characteristics'!$C:$C,0))),"",INDEX('Policy Characteristics'!F:F,MATCH($C1826,'Policy Characteristics'!$C:$C,0)))</f>
        <v>0</v>
      </c>
      <c r="M1826" s="176">
        <f>IF(ISBLANK(INDEX('Policy Characteristics'!G:G,MATCH($C1826,'Policy Characteristics'!$C:$C,0))),"",INDEX('Policy Characteristics'!G:G,MATCH($C1826,'Policy Characteristics'!$C:$C,0)))</f>
        <v>0.4</v>
      </c>
      <c r="N1826" s="176">
        <f>IF(ISBLANK(INDEX('Policy Characteristics'!H:H,MATCH($C1826,'Policy Characteristics'!$C:$C,0))),"",INDEX('Policy Characteristics'!H:H,MATCH($C1826,'Policy Characteristics'!$C:$C,0)))</f>
        <v>0.01</v>
      </c>
      <c r="O1826" s="176" t="str">
        <f>IF(ISBLANK(INDEX('Policy Characteristics'!I:I,MATCH($C1826,'Policy Characteristics'!$C:$C,0))),"",INDEX('Policy Characteristics'!I:I,MATCH($C1826,'Policy Characteristics'!$C:$C,0)))</f>
        <v>% reduction in cost</v>
      </c>
      <c r="P1826" s="176" t="str">
        <f>IF(ISBLANK(INDEX('Policy Characteristics'!J:J,MATCH($C1826,'Policy Characteristics'!$C:$C,0))),"",INDEX('Policy Characteristics'!J:J,MATCH($C1826,'Policy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6" s="176" t="str">
        <f>IF(ISBLANK(INDEX('Policy Characteristics'!K:K,MATCH($C1826,'Policy Characteristics'!$C:$C,0))),"",INDEX('Policy Characteristics'!K:K,MATCH($C1826,'Policy Characteristics'!$C:$C,0)))</f>
        <v>architectural-design.html#rnd</v>
      </c>
      <c r="R1826" s="176" t="str">
        <f>IF(ISBLANK(INDEX('Policy Characteristics'!L:L,MATCH($C1826,'Policy Characteristics'!$C:$C,0))),"",INDEX('Policy Characteristics'!L:L,MATCH($C1826,'Policy Characteristics'!$C:$C,0)))</f>
        <v>research-and-development.html</v>
      </c>
    </row>
    <row r="1827" spans="1:18" x14ac:dyDescent="0.25">
      <c r="A1827" s="176" t="str">
        <f>IF(ISBLANK(INDEX('Policy Characteristics'!A:A,MATCH($C1827,'Policy Characteristics'!$C:$C,0))),"",INDEX('Policy Characteristics'!A:A,MATCH($C1827,'Policy Characteristics'!$C:$C,0)))</f>
        <v>Research and Development</v>
      </c>
      <c r="B1827" s="184" t="str">
        <f>IF(ISBLANK(INDEX('Policy Characteristics'!B:B,MATCH($C1827,'Policy Characteristics'!$C:$C,0))),"",INDEX('Policy Characteristics'!B:B,MATCH($C1827,'Policy Characteristics'!$C:$C,0)))</f>
        <v>Capital Cost Reduction</v>
      </c>
      <c r="C1827" s="176" t="str">
        <f t="shared" si="71"/>
        <v>RnD Industry Capital Cost Perc Reduction</v>
      </c>
      <c r="D1827" t="s">
        <v>1934</v>
      </c>
      <c r="E1827" s="47"/>
      <c r="F1827" s="6" t="s">
        <v>1961</v>
      </c>
      <c r="G1827" s="47"/>
      <c r="H1827" s="44">
        <v>1464</v>
      </c>
      <c r="I1827" s="197" t="s">
        <v>43</v>
      </c>
      <c r="J1827" s="177" t="str">
        <f>IF(ISBLANK(INDEX('Policy Characteristics'!D:D,MATCH($C1827,'Policy Characteristics'!$C:$C,0))),"",INDEX('Policy Characteristics'!D:D,MATCH($C1827,'Policy Characteristics'!$C:$C,0)))</f>
        <v>R&amp;D Capital Cost Reductions</v>
      </c>
      <c r="K1827" s="176" t="str">
        <f>IF(ISBLANK(INDEX('Policy Characteristics'!E:E,MATCH($C1827,'Policy Characteristics'!$C:$C,0))),"",INDEX('Policy Characteristics'!E:E,MATCH($C1827,'Policy Characteristics'!$C:$C,0)))</f>
        <v>RnD industry capital cost reduction</v>
      </c>
      <c r="L1827" s="176">
        <f>IF(ISBLANK(INDEX('Policy Characteristics'!F:F,MATCH($C1827,'Policy Characteristics'!$C:$C,0))),"",INDEX('Policy Characteristics'!F:F,MATCH($C1827,'Policy Characteristics'!$C:$C,0)))</f>
        <v>0</v>
      </c>
      <c r="M1827" s="176">
        <f>IF(ISBLANK(INDEX('Policy Characteristics'!G:G,MATCH($C1827,'Policy Characteristics'!$C:$C,0))),"",INDEX('Policy Characteristics'!G:G,MATCH($C1827,'Policy Characteristics'!$C:$C,0)))</f>
        <v>0.4</v>
      </c>
      <c r="N1827" s="176">
        <f>IF(ISBLANK(INDEX('Policy Characteristics'!H:H,MATCH($C1827,'Policy Characteristics'!$C:$C,0))),"",INDEX('Policy Characteristics'!H:H,MATCH($C1827,'Policy Characteristics'!$C:$C,0)))</f>
        <v>0.01</v>
      </c>
      <c r="O1827" s="176" t="str">
        <f>IF(ISBLANK(INDEX('Policy Characteristics'!I:I,MATCH($C1827,'Policy Characteristics'!$C:$C,0))),"",INDEX('Policy Characteristics'!I:I,MATCH($C1827,'Policy Characteristics'!$C:$C,0)))</f>
        <v>% reduction in cost</v>
      </c>
      <c r="P1827" s="176" t="str">
        <f>IF(ISBLANK(INDEX('Policy Characteristics'!J:J,MATCH($C1827,'Policy Characteristics'!$C:$C,0))),"",INDEX('Policy Characteristics'!J:J,MATCH($C1827,'Policy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7" s="176" t="str">
        <f>IF(ISBLANK(INDEX('Policy Characteristics'!K:K,MATCH($C1827,'Policy Characteristics'!$C:$C,0))),"",INDEX('Policy Characteristics'!K:K,MATCH($C1827,'Policy Characteristics'!$C:$C,0)))</f>
        <v>architectural-design.html#rnd</v>
      </c>
      <c r="R1827" s="176" t="str">
        <f>IF(ISBLANK(INDEX('Policy Characteristics'!L:L,MATCH($C1827,'Policy Characteristics'!$C:$C,0))),"",INDEX('Policy Characteristics'!L:L,MATCH($C1827,'Policy Characteristics'!$C:$C,0)))</f>
        <v>research-and-development.html</v>
      </c>
    </row>
    <row r="1828" spans="1:18" x14ac:dyDescent="0.25">
      <c r="A1828" s="176" t="str">
        <f>IF(ISBLANK(INDEX('Policy Characteristics'!A:A,MATCH($C1828,'Policy Characteristics'!$C:$C,0))),"",INDEX('Policy Characteristics'!A:A,MATCH($C1828,'Policy Characteristics'!$C:$C,0)))</f>
        <v>Research and Development</v>
      </c>
      <c r="B1828" s="184" t="str">
        <f>IF(ISBLANK(INDEX('Policy Characteristics'!B:B,MATCH($C1828,'Policy Characteristics'!$C:$C,0))),"",INDEX('Policy Characteristics'!B:B,MATCH($C1828,'Policy Characteristics'!$C:$C,0)))</f>
        <v>Capital Cost Reduction</v>
      </c>
      <c r="C1828" s="176" t="str">
        <f t="shared" si="71"/>
        <v>RnD Industry Capital Cost Perc Reduction</v>
      </c>
      <c r="D1828" t="s">
        <v>1935</v>
      </c>
      <c r="E1828" s="47"/>
      <c r="F1828" s="6" t="s">
        <v>1962</v>
      </c>
      <c r="G1828" s="47"/>
      <c r="H1828" s="44">
        <v>1465</v>
      </c>
      <c r="I1828" s="197" t="s">
        <v>44</v>
      </c>
      <c r="J1828" s="177" t="str">
        <f>IF(ISBLANK(INDEX('Policy Characteristics'!D:D,MATCH($C1828,'Policy Characteristics'!$C:$C,0))),"",INDEX('Policy Characteristics'!D:D,MATCH($C1828,'Policy Characteristics'!$C:$C,0)))</f>
        <v>R&amp;D Capital Cost Reductions</v>
      </c>
      <c r="K1828" s="176" t="str">
        <f>IF(ISBLANK(INDEX('Policy Characteristics'!E:E,MATCH($C1828,'Policy Characteristics'!$C:$C,0))),"",INDEX('Policy Characteristics'!E:E,MATCH($C1828,'Policy Characteristics'!$C:$C,0)))</f>
        <v>RnD industry capital cost reduction</v>
      </c>
      <c r="L1828" s="176">
        <f>IF(ISBLANK(INDEX('Policy Characteristics'!F:F,MATCH($C1828,'Policy Characteristics'!$C:$C,0))),"",INDEX('Policy Characteristics'!F:F,MATCH($C1828,'Policy Characteristics'!$C:$C,0)))</f>
        <v>0</v>
      </c>
      <c r="M1828" s="176">
        <f>IF(ISBLANK(INDEX('Policy Characteristics'!G:G,MATCH($C1828,'Policy Characteristics'!$C:$C,0))),"",INDEX('Policy Characteristics'!G:G,MATCH($C1828,'Policy Characteristics'!$C:$C,0)))</f>
        <v>0.4</v>
      </c>
      <c r="N1828" s="176">
        <f>IF(ISBLANK(INDEX('Policy Characteristics'!H:H,MATCH($C1828,'Policy Characteristics'!$C:$C,0))),"",INDEX('Policy Characteristics'!H:H,MATCH($C1828,'Policy Characteristics'!$C:$C,0)))</f>
        <v>0.01</v>
      </c>
      <c r="O1828" s="176" t="str">
        <f>IF(ISBLANK(INDEX('Policy Characteristics'!I:I,MATCH($C1828,'Policy Characteristics'!$C:$C,0))),"",INDEX('Policy Characteristics'!I:I,MATCH($C1828,'Policy Characteristics'!$C:$C,0)))</f>
        <v>% reduction in cost</v>
      </c>
      <c r="P1828" s="176" t="str">
        <f>IF(ISBLANK(INDEX('Policy Characteristics'!J:J,MATCH($C1828,'Policy Characteristics'!$C:$C,0))),"",INDEX('Policy Characteristics'!J:J,MATCH($C1828,'Policy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8" s="176" t="str">
        <f>IF(ISBLANK(INDEX('Policy Characteristics'!K:K,MATCH($C1828,'Policy Characteristics'!$C:$C,0))),"",INDEX('Policy Characteristics'!K:K,MATCH($C1828,'Policy Characteristics'!$C:$C,0)))</f>
        <v>architectural-design.html#rnd</v>
      </c>
      <c r="R1828" s="176" t="str">
        <f>IF(ISBLANK(INDEX('Policy Characteristics'!L:L,MATCH($C1828,'Policy Characteristics'!$C:$C,0))),"",INDEX('Policy Characteristics'!L:L,MATCH($C1828,'Policy Characteristics'!$C:$C,0)))</f>
        <v>research-and-development.html</v>
      </c>
    </row>
    <row r="1829" spans="1:18" x14ac:dyDescent="0.25">
      <c r="A1829" s="176" t="str">
        <f>IF(ISBLANK(INDEX('Policy Characteristics'!A:A,MATCH($C1829,'Policy Characteristics'!$C:$C,0))),"",INDEX('Policy Characteristics'!A:A,MATCH($C1829,'Policy Characteristics'!$C:$C,0)))</f>
        <v>Research and Development</v>
      </c>
      <c r="B1829" s="184" t="str">
        <f>IF(ISBLANK(INDEX('Policy Characteristics'!B:B,MATCH($C1829,'Policy Characteristics'!$C:$C,0))),"",INDEX('Policy Characteristics'!B:B,MATCH($C1829,'Policy Characteristics'!$C:$C,0)))</f>
        <v>Capital Cost Reduction</v>
      </c>
      <c r="C1829" s="176" t="str">
        <f t="shared" si="71"/>
        <v>RnD Industry Capital Cost Perc Reduction</v>
      </c>
      <c r="D1829" t="s">
        <v>1936</v>
      </c>
      <c r="E1829" s="47"/>
      <c r="F1829" s="6" t="s">
        <v>1963</v>
      </c>
      <c r="G1829" s="47"/>
      <c r="H1829" s="44">
        <v>1466</v>
      </c>
      <c r="I1829" s="197" t="s">
        <v>43</v>
      </c>
      <c r="J1829" s="177" t="str">
        <f>IF(ISBLANK(INDEX('Policy Characteristics'!D:D,MATCH($C1829,'Policy Characteristics'!$C:$C,0))),"",INDEX('Policy Characteristics'!D:D,MATCH($C1829,'Policy Characteristics'!$C:$C,0)))</f>
        <v>R&amp;D Capital Cost Reductions</v>
      </c>
      <c r="K1829" s="176" t="str">
        <f>IF(ISBLANK(INDEX('Policy Characteristics'!E:E,MATCH($C1829,'Policy Characteristics'!$C:$C,0))),"",INDEX('Policy Characteristics'!E:E,MATCH($C1829,'Policy Characteristics'!$C:$C,0)))</f>
        <v>RnD industry capital cost reduction</v>
      </c>
      <c r="L1829" s="176">
        <f>IF(ISBLANK(INDEX('Policy Characteristics'!F:F,MATCH($C1829,'Policy Characteristics'!$C:$C,0))),"",INDEX('Policy Characteristics'!F:F,MATCH($C1829,'Policy Characteristics'!$C:$C,0)))</f>
        <v>0</v>
      </c>
      <c r="M1829" s="176">
        <f>IF(ISBLANK(INDEX('Policy Characteristics'!G:G,MATCH($C1829,'Policy Characteristics'!$C:$C,0))),"",INDEX('Policy Characteristics'!G:G,MATCH($C1829,'Policy Characteristics'!$C:$C,0)))</f>
        <v>0.4</v>
      </c>
      <c r="N1829" s="176">
        <f>IF(ISBLANK(INDEX('Policy Characteristics'!H:H,MATCH($C1829,'Policy Characteristics'!$C:$C,0))),"",INDEX('Policy Characteristics'!H:H,MATCH($C1829,'Policy Characteristics'!$C:$C,0)))</f>
        <v>0.01</v>
      </c>
      <c r="O1829" s="176" t="str">
        <f>IF(ISBLANK(INDEX('Policy Characteristics'!I:I,MATCH($C1829,'Policy Characteristics'!$C:$C,0))),"",INDEX('Policy Characteristics'!I:I,MATCH($C1829,'Policy Characteristics'!$C:$C,0)))</f>
        <v>% reduction in cost</v>
      </c>
      <c r="P1829" s="176" t="str">
        <f>IF(ISBLANK(INDEX('Policy Characteristics'!J:J,MATCH($C1829,'Policy Characteristics'!$C:$C,0))),"",INDEX('Policy Characteristics'!J:J,MATCH($C1829,'Policy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9" s="176" t="str">
        <f>IF(ISBLANK(INDEX('Policy Characteristics'!K:K,MATCH($C1829,'Policy Characteristics'!$C:$C,0))),"",INDEX('Policy Characteristics'!K:K,MATCH($C1829,'Policy Characteristics'!$C:$C,0)))</f>
        <v>architectural-design.html#rnd</v>
      </c>
      <c r="R1829" s="176" t="str">
        <f>IF(ISBLANK(INDEX('Policy Characteristics'!L:L,MATCH($C1829,'Policy Characteristics'!$C:$C,0))),"",INDEX('Policy Characteristics'!L:L,MATCH($C1829,'Policy Characteristics'!$C:$C,0)))</f>
        <v>research-and-development.html</v>
      </c>
    </row>
    <row r="1830" spans="1:18" x14ac:dyDescent="0.25">
      <c r="A1830" s="176" t="str">
        <f>IF(ISBLANK(INDEX('Policy Characteristics'!A:A,MATCH($C1830,'Policy Characteristics'!$C:$C,0))),"",INDEX('Policy Characteristics'!A:A,MATCH($C1830,'Policy Characteristics'!$C:$C,0)))</f>
        <v>Research and Development</v>
      </c>
      <c r="B1830" s="184" t="str">
        <f>IF(ISBLANK(INDEX('Policy Characteristics'!B:B,MATCH($C1830,'Policy Characteristics'!$C:$C,0))),"",INDEX('Policy Characteristics'!B:B,MATCH($C1830,'Policy Characteristics'!$C:$C,0)))</f>
        <v>Capital Cost Reduction</v>
      </c>
      <c r="C1830" s="176" t="str">
        <f t="shared" si="71"/>
        <v>RnD Industry Capital Cost Perc Reduction</v>
      </c>
      <c r="D1830" t="s">
        <v>1937</v>
      </c>
      <c r="E1830" s="47"/>
      <c r="F1830" s="6" t="s">
        <v>1964</v>
      </c>
      <c r="G1830" s="47"/>
      <c r="H1830" s="44">
        <v>1467</v>
      </c>
      <c r="I1830" s="197" t="s">
        <v>43</v>
      </c>
      <c r="J1830" s="177" t="str">
        <f>IF(ISBLANK(INDEX('Policy Characteristics'!D:D,MATCH($C1830,'Policy Characteristics'!$C:$C,0))),"",INDEX('Policy Characteristics'!D:D,MATCH($C1830,'Policy Characteristics'!$C:$C,0)))</f>
        <v>R&amp;D Capital Cost Reductions</v>
      </c>
      <c r="K1830" s="176" t="str">
        <f>IF(ISBLANK(INDEX('Policy Characteristics'!E:E,MATCH($C1830,'Policy Characteristics'!$C:$C,0))),"",INDEX('Policy Characteristics'!E:E,MATCH($C1830,'Policy Characteristics'!$C:$C,0)))</f>
        <v>RnD industry capital cost reduction</v>
      </c>
      <c r="L1830" s="176">
        <f>IF(ISBLANK(INDEX('Policy Characteristics'!F:F,MATCH($C1830,'Policy Characteristics'!$C:$C,0))),"",INDEX('Policy Characteristics'!F:F,MATCH($C1830,'Policy Characteristics'!$C:$C,0)))</f>
        <v>0</v>
      </c>
      <c r="M1830" s="176">
        <f>IF(ISBLANK(INDEX('Policy Characteristics'!G:G,MATCH($C1830,'Policy Characteristics'!$C:$C,0))),"",INDEX('Policy Characteristics'!G:G,MATCH($C1830,'Policy Characteristics'!$C:$C,0)))</f>
        <v>0.4</v>
      </c>
      <c r="N1830" s="176">
        <f>IF(ISBLANK(INDEX('Policy Characteristics'!H:H,MATCH($C1830,'Policy Characteristics'!$C:$C,0))),"",INDEX('Policy Characteristics'!H:H,MATCH($C1830,'Policy Characteristics'!$C:$C,0)))</f>
        <v>0.01</v>
      </c>
      <c r="O1830" s="176" t="str">
        <f>IF(ISBLANK(INDEX('Policy Characteristics'!I:I,MATCH($C1830,'Policy Characteristics'!$C:$C,0))),"",INDEX('Policy Characteristics'!I:I,MATCH($C1830,'Policy Characteristics'!$C:$C,0)))</f>
        <v>% reduction in cost</v>
      </c>
      <c r="P1830" s="176" t="str">
        <f>IF(ISBLANK(INDEX('Policy Characteristics'!J:J,MATCH($C1830,'Policy Characteristics'!$C:$C,0))),"",INDEX('Policy Characteristics'!J:J,MATCH($C1830,'Policy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0" s="176" t="str">
        <f>IF(ISBLANK(INDEX('Policy Characteristics'!K:K,MATCH($C1830,'Policy Characteristics'!$C:$C,0))),"",INDEX('Policy Characteristics'!K:K,MATCH($C1830,'Policy Characteristics'!$C:$C,0)))</f>
        <v>architectural-design.html#rnd</v>
      </c>
      <c r="R1830" s="176" t="str">
        <f>IF(ISBLANK(INDEX('Policy Characteristics'!L:L,MATCH($C1830,'Policy Characteristics'!$C:$C,0))),"",INDEX('Policy Characteristics'!L:L,MATCH($C1830,'Policy Characteristics'!$C:$C,0)))</f>
        <v>research-and-development.html</v>
      </c>
    </row>
    <row r="1831" spans="1:18" x14ac:dyDescent="0.25">
      <c r="A1831" s="176" t="str">
        <f>IF(ISBLANK(INDEX('Policy Characteristics'!A:A,MATCH($C1831,'Policy Characteristics'!$C:$C,0))),"",INDEX('Policy Characteristics'!A:A,MATCH($C1831,'Policy Characteristics'!$C:$C,0)))</f>
        <v>Research and Development</v>
      </c>
      <c r="B1831" s="184" t="str">
        <f>IF(ISBLANK(INDEX('Policy Characteristics'!B:B,MATCH($C1831,'Policy Characteristics'!$C:$C,0))),"",INDEX('Policy Characteristics'!B:B,MATCH($C1831,'Policy Characteristics'!$C:$C,0)))</f>
        <v>Capital Cost Reduction</v>
      </c>
      <c r="C1831" s="176" t="str">
        <f t="shared" si="71"/>
        <v>RnD Industry Capital Cost Perc Reduction</v>
      </c>
      <c r="D1831" t="s">
        <v>1938</v>
      </c>
      <c r="E1831" s="47"/>
      <c r="F1831" s="6" t="s">
        <v>1965</v>
      </c>
      <c r="G1831" s="47"/>
      <c r="H1831" s="44">
        <v>1468</v>
      </c>
      <c r="I1831" s="197" t="s">
        <v>43</v>
      </c>
      <c r="J1831" s="177" t="str">
        <f>IF(ISBLANK(INDEX('Policy Characteristics'!D:D,MATCH($C1831,'Policy Characteristics'!$C:$C,0))),"",INDEX('Policy Characteristics'!D:D,MATCH($C1831,'Policy Characteristics'!$C:$C,0)))</f>
        <v>R&amp;D Capital Cost Reductions</v>
      </c>
      <c r="K1831" s="176" t="str">
        <f>IF(ISBLANK(INDEX('Policy Characteristics'!E:E,MATCH($C1831,'Policy Characteristics'!$C:$C,0))),"",INDEX('Policy Characteristics'!E:E,MATCH($C1831,'Policy Characteristics'!$C:$C,0)))</f>
        <v>RnD industry capital cost reduction</v>
      </c>
      <c r="L1831" s="176">
        <f>IF(ISBLANK(INDEX('Policy Characteristics'!F:F,MATCH($C1831,'Policy Characteristics'!$C:$C,0))),"",INDEX('Policy Characteristics'!F:F,MATCH($C1831,'Policy Characteristics'!$C:$C,0)))</f>
        <v>0</v>
      </c>
      <c r="M1831" s="176">
        <f>IF(ISBLANK(INDEX('Policy Characteristics'!G:G,MATCH($C1831,'Policy Characteristics'!$C:$C,0))),"",INDEX('Policy Characteristics'!G:G,MATCH($C1831,'Policy Characteristics'!$C:$C,0)))</f>
        <v>0.4</v>
      </c>
      <c r="N1831" s="176">
        <f>IF(ISBLANK(INDEX('Policy Characteristics'!H:H,MATCH($C1831,'Policy Characteristics'!$C:$C,0))),"",INDEX('Policy Characteristics'!H:H,MATCH($C1831,'Policy Characteristics'!$C:$C,0)))</f>
        <v>0.01</v>
      </c>
      <c r="O1831" s="176" t="str">
        <f>IF(ISBLANK(INDEX('Policy Characteristics'!I:I,MATCH($C1831,'Policy Characteristics'!$C:$C,0))),"",INDEX('Policy Characteristics'!I:I,MATCH($C1831,'Policy Characteristics'!$C:$C,0)))</f>
        <v>% reduction in cost</v>
      </c>
      <c r="P1831" s="176" t="str">
        <f>IF(ISBLANK(INDEX('Policy Characteristics'!J:J,MATCH($C1831,'Policy Characteristics'!$C:$C,0))),"",INDEX('Policy Characteristics'!J:J,MATCH($C1831,'Policy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1" s="176" t="str">
        <f>IF(ISBLANK(INDEX('Policy Characteristics'!K:K,MATCH($C1831,'Policy Characteristics'!$C:$C,0))),"",INDEX('Policy Characteristics'!K:K,MATCH($C1831,'Policy Characteristics'!$C:$C,0)))</f>
        <v>architectural-design.html#rnd</v>
      </c>
      <c r="R1831" s="176" t="str">
        <f>IF(ISBLANK(INDEX('Policy Characteristics'!L:L,MATCH($C1831,'Policy Characteristics'!$C:$C,0))),"",INDEX('Policy Characteristics'!L:L,MATCH($C1831,'Policy Characteristics'!$C:$C,0)))</f>
        <v>research-and-development.html</v>
      </c>
    </row>
    <row r="1832" spans="1:18" x14ac:dyDescent="0.25">
      <c r="A1832" s="176" t="str">
        <f>IF(ISBLANK(INDEX('Policy Characteristics'!A:A,MATCH($C1832,'Policy Characteristics'!$C:$C,0))),"",INDEX('Policy Characteristics'!A:A,MATCH($C1832,'Policy Characteristics'!$C:$C,0)))</f>
        <v>Research and Development</v>
      </c>
      <c r="B1832" s="184" t="str">
        <f>IF(ISBLANK(INDEX('Policy Characteristics'!B:B,MATCH($C1832,'Policy Characteristics'!$C:$C,0))),"",INDEX('Policy Characteristics'!B:B,MATCH($C1832,'Policy Characteristics'!$C:$C,0)))</f>
        <v>Capital Cost Reduction</v>
      </c>
      <c r="C1832" s="176" t="str">
        <f t="shared" si="71"/>
        <v>RnD Industry Capital Cost Perc Reduction</v>
      </c>
      <c r="D1832" t="s">
        <v>1939</v>
      </c>
      <c r="E1832" s="47"/>
      <c r="F1832" s="6" t="s">
        <v>1966</v>
      </c>
      <c r="G1832" s="47"/>
      <c r="H1832" s="44">
        <v>1469</v>
      </c>
      <c r="I1832" s="197" t="s">
        <v>43</v>
      </c>
      <c r="J1832" s="177" t="str">
        <f>IF(ISBLANK(INDEX('Policy Characteristics'!D:D,MATCH($C1832,'Policy Characteristics'!$C:$C,0))),"",INDEX('Policy Characteristics'!D:D,MATCH($C1832,'Policy Characteristics'!$C:$C,0)))</f>
        <v>R&amp;D Capital Cost Reductions</v>
      </c>
      <c r="K1832" s="176" t="str">
        <f>IF(ISBLANK(INDEX('Policy Characteristics'!E:E,MATCH($C1832,'Policy Characteristics'!$C:$C,0))),"",INDEX('Policy Characteristics'!E:E,MATCH($C1832,'Policy Characteristics'!$C:$C,0)))</f>
        <v>RnD industry capital cost reduction</v>
      </c>
      <c r="L1832" s="176">
        <f>IF(ISBLANK(INDEX('Policy Characteristics'!F:F,MATCH($C1832,'Policy Characteristics'!$C:$C,0))),"",INDEX('Policy Characteristics'!F:F,MATCH($C1832,'Policy Characteristics'!$C:$C,0)))</f>
        <v>0</v>
      </c>
      <c r="M1832" s="176">
        <f>IF(ISBLANK(INDEX('Policy Characteristics'!G:G,MATCH($C1832,'Policy Characteristics'!$C:$C,0))),"",INDEX('Policy Characteristics'!G:G,MATCH($C1832,'Policy Characteristics'!$C:$C,0)))</f>
        <v>0.4</v>
      </c>
      <c r="N1832" s="176">
        <f>IF(ISBLANK(INDEX('Policy Characteristics'!H:H,MATCH($C1832,'Policy Characteristics'!$C:$C,0))),"",INDEX('Policy Characteristics'!H:H,MATCH($C1832,'Policy Characteristics'!$C:$C,0)))</f>
        <v>0.01</v>
      </c>
      <c r="O1832" s="176" t="str">
        <f>IF(ISBLANK(INDEX('Policy Characteristics'!I:I,MATCH($C1832,'Policy Characteristics'!$C:$C,0))),"",INDEX('Policy Characteristics'!I:I,MATCH($C1832,'Policy Characteristics'!$C:$C,0)))</f>
        <v>% reduction in cost</v>
      </c>
      <c r="P1832" s="176" t="str">
        <f>IF(ISBLANK(INDEX('Policy Characteristics'!J:J,MATCH($C1832,'Policy Characteristics'!$C:$C,0))),"",INDEX('Policy Characteristics'!J:J,MATCH($C1832,'Policy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2" s="176" t="str">
        <f>IF(ISBLANK(INDEX('Policy Characteristics'!K:K,MATCH($C1832,'Policy Characteristics'!$C:$C,0))),"",INDEX('Policy Characteristics'!K:K,MATCH($C1832,'Policy Characteristics'!$C:$C,0)))</f>
        <v>architectural-design.html#rnd</v>
      </c>
      <c r="R1832" s="176" t="str">
        <f>IF(ISBLANK(INDEX('Policy Characteristics'!L:L,MATCH($C1832,'Policy Characteristics'!$C:$C,0))),"",INDEX('Policy Characteristics'!L:L,MATCH($C1832,'Policy Characteristics'!$C:$C,0)))</f>
        <v>research-and-development.html</v>
      </c>
    </row>
    <row r="1833" spans="1:18" x14ac:dyDescent="0.25">
      <c r="A1833" s="176" t="str">
        <f>IF(ISBLANK(INDEX('Policy Characteristics'!A:A,MATCH($C1833,'Policy Characteristics'!$C:$C,0))),"",INDEX('Policy Characteristics'!A:A,MATCH($C1833,'Policy Characteristics'!$C:$C,0)))</f>
        <v>Research and Development</v>
      </c>
      <c r="B1833" s="184" t="str">
        <f>IF(ISBLANK(INDEX('Policy Characteristics'!B:B,MATCH($C1833,'Policy Characteristics'!$C:$C,0))),"",INDEX('Policy Characteristics'!B:B,MATCH($C1833,'Policy Characteristics'!$C:$C,0)))</f>
        <v>Capital Cost Reduction</v>
      </c>
      <c r="C1833" s="176" t="str">
        <f t="shared" si="71"/>
        <v>RnD Industry Capital Cost Perc Reduction</v>
      </c>
      <c r="D1833" t="s">
        <v>1940</v>
      </c>
      <c r="E1833" s="47"/>
      <c r="F1833" s="6" t="s">
        <v>1967</v>
      </c>
      <c r="G1833" s="47"/>
      <c r="H1833" s="44">
        <v>1470</v>
      </c>
      <c r="I1833" s="197" t="s">
        <v>43</v>
      </c>
      <c r="J1833" s="177" t="str">
        <f>IF(ISBLANK(INDEX('Policy Characteristics'!D:D,MATCH($C1833,'Policy Characteristics'!$C:$C,0))),"",INDEX('Policy Characteristics'!D:D,MATCH($C1833,'Policy Characteristics'!$C:$C,0)))</f>
        <v>R&amp;D Capital Cost Reductions</v>
      </c>
      <c r="K1833" s="176" t="str">
        <f>IF(ISBLANK(INDEX('Policy Characteristics'!E:E,MATCH($C1833,'Policy Characteristics'!$C:$C,0))),"",INDEX('Policy Characteristics'!E:E,MATCH($C1833,'Policy Characteristics'!$C:$C,0)))</f>
        <v>RnD industry capital cost reduction</v>
      </c>
      <c r="L1833" s="176">
        <f>IF(ISBLANK(INDEX('Policy Characteristics'!F:F,MATCH($C1833,'Policy Characteristics'!$C:$C,0))),"",INDEX('Policy Characteristics'!F:F,MATCH($C1833,'Policy Characteristics'!$C:$C,0)))</f>
        <v>0</v>
      </c>
      <c r="M1833" s="176">
        <f>IF(ISBLANK(INDEX('Policy Characteristics'!G:G,MATCH($C1833,'Policy Characteristics'!$C:$C,0))),"",INDEX('Policy Characteristics'!G:G,MATCH($C1833,'Policy Characteristics'!$C:$C,0)))</f>
        <v>0.4</v>
      </c>
      <c r="N1833" s="176">
        <f>IF(ISBLANK(INDEX('Policy Characteristics'!H:H,MATCH($C1833,'Policy Characteristics'!$C:$C,0))),"",INDEX('Policy Characteristics'!H:H,MATCH($C1833,'Policy Characteristics'!$C:$C,0)))</f>
        <v>0.01</v>
      </c>
      <c r="O1833" s="176" t="str">
        <f>IF(ISBLANK(INDEX('Policy Characteristics'!I:I,MATCH($C1833,'Policy Characteristics'!$C:$C,0))),"",INDEX('Policy Characteristics'!I:I,MATCH($C1833,'Policy Characteristics'!$C:$C,0)))</f>
        <v>% reduction in cost</v>
      </c>
      <c r="P1833" s="176" t="str">
        <f>IF(ISBLANK(INDEX('Policy Characteristics'!J:J,MATCH($C1833,'Policy Characteristics'!$C:$C,0))),"",INDEX('Policy Characteristics'!J:J,MATCH($C1833,'Policy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3" s="176" t="str">
        <f>IF(ISBLANK(INDEX('Policy Characteristics'!K:K,MATCH($C1833,'Policy Characteristics'!$C:$C,0))),"",INDEX('Policy Characteristics'!K:K,MATCH($C1833,'Policy Characteristics'!$C:$C,0)))</f>
        <v>architectural-design.html#rnd</v>
      </c>
      <c r="R1833" s="176" t="str">
        <f>IF(ISBLANK(INDEX('Policy Characteristics'!L:L,MATCH($C1833,'Policy Characteristics'!$C:$C,0))),"",INDEX('Policy Characteristics'!L:L,MATCH($C1833,'Policy Characteristics'!$C:$C,0)))</f>
        <v>research-and-development.html</v>
      </c>
    </row>
    <row r="1834" spans="1:18" x14ac:dyDescent="0.25">
      <c r="A1834" s="176" t="str">
        <f>IF(ISBLANK(INDEX('Policy Characteristics'!A:A,MATCH($C1834,'Policy Characteristics'!$C:$C,0))),"",INDEX('Policy Characteristics'!A:A,MATCH($C1834,'Policy Characteristics'!$C:$C,0)))</f>
        <v>Research and Development</v>
      </c>
      <c r="B1834" s="184" t="str">
        <f>IF(ISBLANK(INDEX('Policy Characteristics'!B:B,MATCH($C1834,'Policy Characteristics'!$C:$C,0))),"",INDEX('Policy Characteristics'!B:B,MATCH($C1834,'Policy Characteristics'!$C:$C,0)))</f>
        <v>Capital Cost Reduction</v>
      </c>
      <c r="C1834" s="176" t="str">
        <f t="shared" si="71"/>
        <v>RnD Industry Capital Cost Perc Reduction</v>
      </c>
      <c r="D1834" t="s">
        <v>1941</v>
      </c>
      <c r="E1834" s="47"/>
      <c r="F1834" s="6" t="s">
        <v>319</v>
      </c>
      <c r="G1834" s="47"/>
      <c r="H1834" s="44">
        <v>1471</v>
      </c>
      <c r="I1834" s="197" t="s">
        <v>43</v>
      </c>
      <c r="J1834" s="177" t="str">
        <f>IF(ISBLANK(INDEX('Policy Characteristics'!D:D,MATCH($C1834,'Policy Characteristics'!$C:$C,0))),"",INDEX('Policy Characteristics'!D:D,MATCH($C1834,'Policy Characteristics'!$C:$C,0)))</f>
        <v>R&amp;D Capital Cost Reductions</v>
      </c>
      <c r="K1834" s="176" t="str">
        <f>IF(ISBLANK(INDEX('Policy Characteristics'!E:E,MATCH($C1834,'Policy Characteristics'!$C:$C,0))),"",INDEX('Policy Characteristics'!E:E,MATCH($C1834,'Policy Characteristics'!$C:$C,0)))</f>
        <v>RnD industry capital cost reduction</v>
      </c>
      <c r="L1834" s="176">
        <f>IF(ISBLANK(INDEX('Policy Characteristics'!F:F,MATCH($C1834,'Policy Characteristics'!$C:$C,0))),"",INDEX('Policy Characteristics'!F:F,MATCH($C1834,'Policy Characteristics'!$C:$C,0)))</f>
        <v>0</v>
      </c>
      <c r="M1834" s="176">
        <f>IF(ISBLANK(INDEX('Policy Characteristics'!G:G,MATCH($C1834,'Policy Characteristics'!$C:$C,0))),"",INDEX('Policy Characteristics'!G:G,MATCH($C1834,'Policy Characteristics'!$C:$C,0)))</f>
        <v>0.4</v>
      </c>
      <c r="N1834" s="176">
        <f>IF(ISBLANK(INDEX('Policy Characteristics'!H:H,MATCH($C1834,'Policy Characteristics'!$C:$C,0))),"",INDEX('Policy Characteristics'!H:H,MATCH($C1834,'Policy Characteristics'!$C:$C,0)))</f>
        <v>0.01</v>
      </c>
      <c r="O1834" s="176" t="str">
        <f>IF(ISBLANK(INDEX('Policy Characteristics'!I:I,MATCH($C1834,'Policy Characteristics'!$C:$C,0))),"",INDEX('Policy Characteristics'!I:I,MATCH($C1834,'Policy Characteristics'!$C:$C,0)))</f>
        <v>% reduction in cost</v>
      </c>
      <c r="P1834" s="176" t="str">
        <f>IF(ISBLANK(INDEX('Policy Characteristics'!J:J,MATCH($C1834,'Policy Characteristics'!$C:$C,0))),"",INDEX('Policy Characteristics'!J:J,MATCH($C1834,'Policy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4" s="176" t="str">
        <f>IF(ISBLANK(INDEX('Policy Characteristics'!K:K,MATCH($C1834,'Policy Characteristics'!$C:$C,0))),"",INDEX('Policy Characteristics'!K:K,MATCH($C1834,'Policy Characteristics'!$C:$C,0)))</f>
        <v>architectural-design.html#rnd</v>
      </c>
      <c r="R1834" s="176" t="str">
        <f>IF(ISBLANK(INDEX('Policy Characteristics'!L:L,MATCH($C1834,'Policy Characteristics'!$C:$C,0))),"",INDEX('Policy Characteristics'!L:L,MATCH($C1834,'Policy Characteristics'!$C:$C,0)))</f>
        <v>research-and-development.html</v>
      </c>
    </row>
    <row r="1835" spans="1:18" x14ac:dyDescent="0.25">
      <c r="A1835" s="176" t="str">
        <f>IF(ISBLANK(INDEX('Policy Characteristics'!A:A,MATCH($C1835,'Policy Characteristics'!$C:$C,0))),"",INDEX('Policy Characteristics'!A:A,MATCH($C1835,'Policy Characteristics'!$C:$C,0)))</f>
        <v>Research and Development</v>
      </c>
      <c r="B1835" s="184" t="str">
        <f>IF(ISBLANK(INDEX('Policy Characteristics'!B:B,MATCH($C1835,'Policy Characteristics'!$C:$C,0))),"",INDEX('Policy Characteristics'!B:B,MATCH($C1835,'Policy Characteristics'!$C:$C,0)))</f>
        <v>Capital Cost Reduction</v>
      </c>
      <c r="C1835" s="176" t="str">
        <f t="shared" si="71"/>
        <v>RnD Industry Capital Cost Perc Reduction</v>
      </c>
      <c r="D1835" t="s">
        <v>1942</v>
      </c>
      <c r="E1835" s="47"/>
      <c r="F1835" s="6" t="s">
        <v>1968</v>
      </c>
      <c r="G1835" s="47"/>
      <c r="H1835" s="44">
        <v>1472</v>
      </c>
      <c r="I1835" s="197" t="s">
        <v>44</v>
      </c>
      <c r="J1835" s="177" t="str">
        <f>IF(ISBLANK(INDEX('Policy Characteristics'!D:D,MATCH($C1835,'Policy Characteristics'!$C:$C,0))),"",INDEX('Policy Characteristics'!D:D,MATCH($C1835,'Policy Characteristics'!$C:$C,0)))</f>
        <v>R&amp;D Capital Cost Reductions</v>
      </c>
      <c r="K1835" s="176" t="str">
        <f>IF(ISBLANK(INDEX('Policy Characteristics'!E:E,MATCH($C1835,'Policy Characteristics'!$C:$C,0))),"",INDEX('Policy Characteristics'!E:E,MATCH($C1835,'Policy Characteristics'!$C:$C,0)))</f>
        <v>RnD industry capital cost reduction</v>
      </c>
      <c r="L1835" s="176">
        <f>IF(ISBLANK(INDEX('Policy Characteristics'!F:F,MATCH($C1835,'Policy Characteristics'!$C:$C,0))),"",INDEX('Policy Characteristics'!F:F,MATCH($C1835,'Policy Characteristics'!$C:$C,0)))</f>
        <v>0</v>
      </c>
      <c r="M1835" s="176">
        <f>IF(ISBLANK(INDEX('Policy Characteristics'!G:G,MATCH($C1835,'Policy Characteristics'!$C:$C,0))),"",INDEX('Policy Characteristics'!G:G,MATCH($C1835,'Policy Characteristics'!$C:$C,0)))</f>
        <v>0.4</v>
      </c>
      <c r="N1835" s="176">
        <f>IF(ISBLANK(INDEX('Policy Characteristics'!H:H,MATCH($C1835,'Policy Characteristics'!$C:$C,0))),"",INDEX('Policy Characteristics'!H:H,MATCH($C1835,'Policy Characteristics'!$C:$C,0)))</f>
        <v>0.01</v>
      </c>
      <c r="O1835" s="176" t="str">
        <f>IF(ISBLANK(INDEX('Policy Characteristics'!I:I,MATCH($C1835,'Policy Characteristics'!$C:$C,0))),"",INDEX('Policy Characteristics'!I:I,MATCH($C1835,'Policy Characteristics'!$C:$C,0)))</f>
        <v>% reduction in cost</v>
      </c>
      <c r="P1835" s="176" t="str">
        <f>IF(ISBLANK(INDEX('Policy Characteristics'!J:J,MATCH($C1835,'Policy Characteristics'!$C:$C,0))),"",INDEX('Policy Characteristics'!J:J,MATCH($C1835,'Policy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5" s="176" t="str">
        <f>IF(ISBLANK(INDEX('Policy Characteristics'!K:K,MATCH($C1835,'Policy Characteristics'!$C:$C,0))),"",INDEX('Policy Characteristics'!K:K,MATCH($C1835,'Policy Characteristics'!$C:$C,0)))</f>
        <v>architectural-design.html#rnd</v>
      </c>
      <c r="R1835" s="176" t="str">
        <f>IF(ISBLANK(INDEX('Policy Characteristics'!L:L,MATCH($C1835,'Policy Characteristics'!$C:$C,0))),"",INDEX('Policy Characteristics'!L:L,MATCH($C1835,'Policy Characteristics'!$C:$C,0)))</f>
        <v>research-and-development.html</v>
      </c>
    </row>
    <row r="1836" spans="1:18" x14ac:dyDescent="0.25">
      <c r="A1836" s="176" t="str">
        <f>IF(ISBLANK(INDEX('Policy Characteristics'!A:A,MATCH($C1836,'Policy Characteristics'!$C:$C,0))),"",INDEX('Policy Characteristics'!A:A,MATCH($C1836,'Policy Characteristics'!$C:$C,0)))</f>
        <v>Research and Development</v>
      </c>
      <c r="B1836" s="184" t="str">
        <f>IF(ISBLANK(INDEX('Policy Characteristics'!B:B,MATCH($C1836,'Policy Characteristics'!$C:$C,0))),"",INDEX('Policy Characteristics'!B:B,MATCH($C1836,'Policy Characteristics'!$C:$C,0)))</f>
        <v>Capital Cost Reduction</v>
      </c>
      <c r="C1836" s="176" t="str">
        <f t="shared" si="71"/>
        <v>RnD Industry Capital Cost Perc Reduction</v>
      </c>
      <c r="D1836" t="s">
        <v>1943</v>
      </c>
      <c r="E1836" s="47"/>
      <c r="F1836" s="6" t="s">
        <v>1969</v>
      </c>
      <c r="G1836" s="47"/>
      <c r="H1836" s="44">
        <v>1473</v>
      </c>
      <c r="I1836" s="197" t="s">
        <v>43</v>
      </c>
      <c r="J1836" s="177" t="str">
        <f>IF(ISBLANK(INDEX('Policy Characteristics'!D:D,MATCH($C1836,'Policy Characteristics'!$C:$C,0))),"",INDEX('Policy Characteristics'!D:D,MATCH($C1836,'Policy Characteristics'!$C:$C,0)))</f>
        <v>R&amp;D Capital Cost Reductions</v>
      </c>
      <c r="K1836" s="176" t="str">
        <f>IF(ISBLANK(INDEX('Policy Characteristics'!E:E,MATCH($C1836,'Policy Characteristics'!$C:$C,0))),"",INDEX('Policy Characteristics'!E:E,MATCH($C1836,'Policy Characteristics'!$C:$C,0)))</f>
        <v>RnD industry capital cost reduction</v>
      </c>
      <c r="L1836" s="176">
        <f>IF(ISBLANK(INDEX('Policy Characteristics'!F:F,MATCH($C1836,'Policy Characteristics'!$C:$C,0))),"",INDEX('Policy Characteristics'!F:F,MATCH($C1836,'Policy Characteristics'!$C:$C,0)))</f>
        <v>0</v>
      </c>
      <c r="M1836" s="176">
        <f>IF(ISBLANK(INDEX('Policy Characteristics'!G:G,MATCH($C1836,'Policy Characteristics'!$C:$C,0))),"",INDEX('Policy Characteristics'!G:G,MATCH($C1836,'Policy Characteristics'!$C:$C,0)))</f>
        <v>0.4</v>
      </c>
      <c r="N1836" s="176">
        <f>IF(ISBLANK(INDEX('Policy Characteristics'!H:H,MATCH($C1836,'Policy Characteristics'!$C:$C,0))),"",INDEX('Policy Characteristics'!H:H,MATCH($C1836,'Policy Characteristics'!$C:$C,0)))</f>
        <v>0.01</v>
      </c>
      <c r="O1836" s="176" t="str">
        <f>IF(ISBLANK(INDEX('Policy Characteristics'!I:I,MATCH($C1836,'Policy Characteristics'!$C:$C,0))),"",INDEX('Policy Characteristics'!I:I,MATCH($C1836,'Policy Characteristics'!$C:$C,0)))</f>
        <v>% reduction in cost</v>
      </c>
      <c r="P1836" s="176" t="str">
        <f>IF(ISBLANK(INDEX('Policy Characteristics'!J:J,MATCH($C1836,'Policy Characteristics'!$C:$C,0))),"",INDEX('Policy Characteristics'!J:J,MATCH($C1836,'Policy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6" s="176" t="str">
        <f>IF(ISBLANK(INDEX('Policy Characteristics'!K:K,MATCH($C1836,'Policy Characteristics'!$C:$C,0))),"",INDEX('Policy Characteristics'!K:K,MATCH($C1836,'Policy Characteristics'!$C:$C,0)))</f>
        <v>architectural-design.html#rnd</v>
      </c>
      <c r="R1836" s="176" t="str">
        <f>IF(ISBLANK(INDEX('Policy Characteristics'!L:L,MATCH($C1836,'Policy Characteristics'!$C:$C,0))),"",INDEX('Policy Characteristics'!L:L,MATCH($C1836,'Policy Characteristics'!$C:$C,0)))</f>
        <v>research-and-development.html</v>
      </c>
    </row>
    <row r="1837" spans="1:18" x14ac:dyDescent="0.25">
      <c r="A1837" s="176" t="str">
        <f>IF(ISBLANK(INDEX('Policy Characteristics'!A:A,MATCH($C1837,'Policy Characteristics'!$C:$C,0))),"",INDEX('Policy Characteristics'!A:A,MATCH($C1837,'Policy Characteristics'!$C:$C,0)))</f>
        <v>Research and Development</v>
      </c>
      <c r="B1837" s="184" t="str">
        <f>IF(ISBLANK(INDEX('Policy Characteristics'!B:B,MATCH($C1837,'Policy Characteristics'!$C:$C,0))),"",INDEX('Policy Characteristics'!B:B,MATCH($C1837,'Policy Characteristics'!$C:$C,0)))</f>
        <v>Capital Cost Reduction</v>
      </c>
      <c r="C1837" s="176" t="str">
        <f t="shared" si="71"/>
        <v>RnD Industry Capital Cost Perc Reduction</v>
      </c>
      <c r="D1837" t="s">
        <v>1944</v>
      </c>
      <c r="E1837" s="47"/>
      <c r="F1837" s="6" t="s">
        <v>1970</v>
      </c>
      <c r="G1837" s="47"/>
      <c r="H1837" s="44">
        <v>1474</v>
      </c>
      <c r="I1837" s="197" t="s">
        <v>43</v>
      </c>
      <c r="J1837" s="177" t="str">
        <f>IF(ISBLANK(INDEX('Policy Characteristics'!D:D,MATCH($C1837,'Policy Characteristics'!$C:$C,0))),"",INDEX('Policy Characteristics'!D:D,MATCH($C1837,'Policy Characteristics'!$C:$C,0)))</f>
        <v>R&amp;D Capital Cost Reductions</v>
      </c>
      <c r="K1837" s="176" t="str">
        <f>IF(ISBLANK(INDEX('Policy Characteristics'!E:E,MATCH($C1837,'Policy Characteristics'!$C:$C,0))),"",INDEX('Policy Characteristics'!E:E,MATCH($C1837,'Policy Characteristics'!$C:$C,0)))</f>
        <v>RnD industry capital cost reduction</v>
      </c>
      <c r="L1837" s="176">
        <f>IF(ISBLANK(INDEX('Policy Characteristics'!F:F,MATCH($C1837,'Policy Characteristics'!$C:$C,0))),"",INDEX('Policy Characteristics'!F:F,MATCH($C1837,'Policy Characteristics'!$C:$C,0)))</f>
        <v>0</v>
      </c>
      <c r="M1837" s="176">
        <f>IF(ISBLANK(INDEX('Policy Characteristics'!G:G,MATCH($C1837,'Policy Characteristics'!$C:$C,0))),"",INDEX('Policy Characteristics'!G:G,MATCH($C1837,'Policy Characteristics'!$C:$C,0)))</f>
        <v>0.4</v>
      </c>
      <c r="N1837" s="176">
        <f>IF(ISBLANK(INDEX('Policy Characteristics'!H:H,MATCH($C1837,'Policy Characteristics'!$C:$C,0))),"",INDEX('Policy Characteristics'!H:H,MATCH($C1837,'Policy Characteristics'!$C:$C,0)))</f>
        <v>0.01</v>
      </c>
      <c r="O1837" s="176" t="str">
        <f>IF(ISBLANK(INDEX('Policy Characteristics'!I:I,MATCH($C1837,'Policy Characteristics'!$C:$C,0))),"",INDEX('Policy Characteristics'!I:I,MATCH($C1837,'Policy Characteristics'!$C:$C,0)))</f>
        <v>% reduction in cost</v>
      </c>
      <c r="P1837" s="176" t="str">
        <f>IF(ISBLANK(INDEX('Policy Characteristics'!J:J,MATCH($C1837,'Policy Characteristics'!$C:$C,0))),"",INDEX('Policy Characteristics'!J:J,MATCH($C1837,'Policy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7" s="176" t="str">
        <f>IF(ISBLANK(INDEX('Policy Characteristics'!K:K,MATCH($C1837,'Policy Characteristics'!$C:$C,0))),"",INDEX('Policy Characteristics'!K:K,MATCH($C1837,'Policy Characteristics'!$C:$C,0)))</f>
        <v>architectural-design.html#rnd</v>
      </c>
      <c r="R1837" s="176" t="str">
        <f>IF(ISBLANK(INDEX('Policy Characteristics'!L:L,MATCH($C1837,'Policy Characteristics'!$C:$C,0))),"",INDEX('Policy Characteristics'!L:L,MATCH($C1837,'Policy Characteristics'!$C:$C,0)))</f>
        <v>research-and-development.html</v>
      </c>
    </row>
    <row r="1838" spans="1:18" x14ac:dyDescent="0.25">
      <c r="A1838" s="176" t="str">
        <f>IF(ISBLANK(INDEX('Policy Characteristics'!A:A,MATCH($C1838,'Policy Characteristics'!$C:$C,0))),"",INDEX('Policy Characteristics'!A:A,MATCH($C1838,'Policy Characteristics'!$C:$C,0)))</f>
        <v>Research and Development</v>
      </c>
      <c r="B1838" s="184" t="str">
        <f>IF(ISBLANK(INDEX('Policy Characteristics'!B:B,MATCH($C1838,'Policy Characteristics'!$C:$C,0))),"",INDEX('Policy Characteristics'!B:B,MATCH($C1838,'Policy Characteristics'!$C:$C,0)))</f>
        <v>Capital Cost Reduction</v>
      </c>
      <c r="C1838" s="176" t="str">
        <f t="shared" si="71"/>
        <v>RnD Industry Capital Cost Perc Reduction</v>
      </c>
      <c r="D1838" t="s">
        <v>1945</v>
      </c>
      <c r="E1838" s="47"/>
      <c r="F1838" s="6" t="s">
        <v>318</v>
      </c>
      <c r="G1838" s="47"/>
      <c r="H1838" s="44">
        <v>1475</v>
      </c>
      <c r="I1838" s="197" t="s">
        <v>43</v>
      </c>
      <c r="J1838" s="177" t="str">
        <f>IF(ISBLANK(INDEX('Policy Characteristics'!D:D,MATCH($C1838,'Policy Characteristics'!$C:$C,0))),"",INDEX('Policy Characteristics'!D:D,MATCH($C1838,'Policy Characteristics'!$C:$C,0)))</f>
        <v>R&amp;D Capital Cost Reductions</v>
      </c>
      <c r="K1838" s="176" t="str">
        <f>IF(ISBLANK(INDEX('Policy Characteristics'!E:E,MATCH($C1838,'Policy Characteristics'!$C:$C,0))),"",INDEX('Policy Characteristics'!E:E,MATCH($C1838,'Policy Characteristics'!$C:$C,0)))</f>
        <v>RnD industry capital cost reduction</v>
      </c>
      <c r="L1838" s="176">
        <f>IF(ISBLANK(INDEX('Policy Characteristics'!F:F,MATCH($C1838,'Policy Characteristics'!$C:$C,0))),"",INDEX('Policy Characteristics'!F:F,MATCH($C1838,'Policy Characteristics'!$C:$C,0)))</f>
        <v>0</v>
      </c>
      <c r="M1838" s="176">
        <f>IF(ISBLANK(INDEX('Policy Characteristics'!G:G,MATCH($C1838,'Policy Characteristics'!$C:$C,0))),"",INDEX('Policy Characteristics'!G:G,MATCH($C1838,'Policy Characteristics'!$C:$C,0)))</f>
        <v>0.4</v>
      </c>
      <c r="N1838" s="176">
        <f>IF(ISBLANK(INDEX('Policy Characteristics'!H:H,MATCH($C1838,'Policy Characteristics'!$C:$C,0))),"",INDEX('Policy Characteristics'!H:H,MATCH($C1838,'Policy Characteristics'!$C:$C,0)))</f>
        <v>0.01</v>
      </c>
      <c r="O1838" s="176" t="str">
        <f>IF(ISBLANK(INDEX('Policy Characteristics'!I:I,MATCH($C1838,'Policy Characteristics'!$C:$C,0))),"",INDEX('Policy Characteristics'!I:I,MATCH($C1838,'Policy Characteristics'!$C:$C,0)))</f>
        <v>% reduction in cost</v>
      </c>
      <c r="P1838" s="176" t="str">
        <f>IF(ISBLANK(INDEX('Policy Characteristics'!J:J,MATCH($C1838,'Policy Characteristics'!$C:$C,0))),"",INDEX('Policy Characteristics'!J:J,MATCH($C1838,'Policy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8" s="176" t="str">
        <f>IF(ISBLANK(INDEX('Policy Characteristics'!K:K,MATCH($C1838,'Policy Characteristics'!$C:$C,0))),"",INDEX('Policy Characteristics'!K:K,MATCH($C1838,'Policy Characteristics'!$C:$C,0)))</f>
        <v>architectural-design.html#rnd</v>
      </c>
      <c r="R1838" s="176" t="str">
        <f>IF(ISBLANK(INDEX('Policy Characteristics'!L:L,MATCH($C1838,'Policy Characteristics'!$C:$C,0))),"",INDEX('Policy Characteristics'!L:L,MATCH($C1838,'Policy Characteristics'!$C:$C,0)))</f>
        <v>research-and-development.html</v>
      </c>
    </row>
    <row r="1839" spans="1:18" x14ac:dyDescent="0.25">
      <c r="A1839" s="176" t="str">
        <f>IF(ISBLANK(INDEX('Policy Characteristics'!A:A,MATCH($C1839,'Policy Characteristics'!$C:$C,0))),"",INDEX('Policy Characteristics'!A:A,MATCH($C1839,'Policy Characteristics'!$C:$C,0)))</f>
        <v>Research and Development</v>
      </c>
      <c r="B1839" s="184" t="str">
        <f>IF(ISBLANK(INDEX('Policy Characteristics'!B:B,MATCH($C1839,'Policy Characteristics'!$C:$C,0))),"",INDEX('Policy Characteristics'!B:B,MATCH($C1839,'Policy Characteristics'!$C:$C,0)))</f>
        <v>Capital Cost Reduction</v>
      </c>
      <c r="C1839" s="176" t="str">
        <f t="shared" si="71"/>
        <v>RnD Industry Capital Cost Perc Reduction</v>
      </c>
      <c r="D1839" t="s">
        <v>1946</v>
      </c>
      <c r="E1839" s="47"/>
      <c r="F1839" s="6" t="s">
        <v>1971</v>
      </c>
      <c r="G1839" s="47"/>
      <c r="H1839" s="44">
        <v>1476</v>
      </c>
      <c r="I1839" s="197" t="s">
        <v>43</v>
      </c>
      <c r="J1839" s="177" t="str">
        <f>IF(ISBLANK(INDEX('Policy Characteristics'!D:D,MATCH($C1839,'Policy Characteristics'!$C:$C,0))),"",INDEX('Policy Characteristics'!D:D,MATCH($C1839,'Policy Characteristics'!$C:$C,0)))</f>
        <v>R&amp;D Capital Cost Reductions</v>
      </c>
      <c r="K1839" s="176" t="str">
        <f>IF(ISBLANK(INDEX('Policy Characteristics'!E:E,MATCH($C1839,'Policy Characteristics'!$C:$C,0))),"",INDEX('Policy Characteristics'!E:E,MATCH($C1839,'Policy Characteristics'!$C:$C,0)))</f>
        <v>RnD industry capital cost reduction</v>
      </c>
      <c r="L1839" s="176">
        <f>IF(ISBLANK(INDEX('Policy Characteristics'!F:F,MATCH($C1839,'Policy Characteristics'!$C:$C,0))),"",INDEX('Policy Characteristics'!F:F,MATCH($C1839,'Policy Characteristics'!$C:$C,0)))</f>
        <v>0</v>
      </c>
      <c r="M1839" s="176">
        <f>IF(ISBLANK(INDEX('Policy Characteristics'!G:G,MATCH($C1839,'Policy Characteristics'!$C:$C,0))),"",INDEX('Policy Characteristics'!G:G,MATCH($C1839,'Policy Characteristics'!$C:$C,0)))</f>
        <v>0.4</v>
      </c>
      <c r="N1839" s="176">
        <f>IF(ISBLANK(INDEX('Policy Characteristics'!H:H,MATCH($C1839,'Policy Characteristics'!$C:$C,0))),"",INDEX('Policy Characteristics'!H:H,MATCH($C1839,'Policy Characteristics'!$C:$C,0)))</f>
        <v>0.01</v>
      </c>
      <c r="O1839" s="176" t="str">
        <f>IF(ISBLANK(INDEX('Policy Characteristics'!I:I,MATCH($C1839,'Policy Characteristics'!$C:$C,0))),"",INDEX('Policy Characteristics'!I:I,MATCH($C1839,'Policy Characteristics'!$C:$C,0)))</f>
        <v>% reduction in cost</v>
      </c>
      <c r="P1839" s="176" t="str">
        <f>IF(ISBLANK(INDEX('Policy Characteristics'!J:J,MATCH($C1839,'Policy Characteristics'!$C:$C,0))),"",INDEX('Policy Characteristics'!J:J,MATCH($C1839,'Policy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9" s="176" t="str">
        <f>IF(ISBLANK(INDEX('Policy Characteristics'!K:K,MATCH($C1839,'Policy Characteristics'!$C:$C,0))),"",INDEX('Policy Characteristics'!K:K,MATCH($C1839,'Policy Characteristics'!$C:$C,0)))</f>
        <v>architectural-design.html#rnd</v>
      </c>
      <c r="R1839" s="176" t="str">
        <f>IF(ISBLANK(INDEX('Policy Characteristics'!L:L,MATCH($C1839,'Policy Characteristics'!$C:$C,0))),"",INDEX('Policy Characteristics'!L:L,MATCH($C1839,'Policy Characteristics'!$C:$C,0)))</f>
        <v>research-and-development.html</v>
      </c>
    </row>
    <row r="1840" spans="1:18" ht="30" x14ac:dyDescent="0.25">
      <c r="A1840" s="176" t="str">
        <f>IF(ISBLANK(INDEX('Policy Characteristics'!A:A,MATCH($C1840,'Policy Characteristics'!$C:$C,0))),"",INDEX('Policy Characteristics'!A:A,MATCH($C1840,'Policy Characteristics'!$C:$C,0)))</f>
        <v>Research and Development</v>
      </c>
      <c r="B1840" s="184" t="str">
        <f>IF(ISBLANK(INDEX('Policy Characteristics'!B:B,MATCH($C1840,'Policy Characteristics'!$C:$C,0))),"",INDEX('Policy Characteristics'!B:B,MATCH($C1840,'Policy Characteristics'!$C:$C,0)))</f>
        <v>Capital Cost Reduction</v>
      </c>
      <c r="C1840" s="176" t="str">
        <f t="shared" si="71"/>
        <v>RnD Industry Capital Cost Perc Reduction</v>
      </c>
      <c r="D1840" t="s">
        <v>1947</v>
      </c>
      <c r="E1840" s="47"/>
      <c r="F1840" s="6" t="s">
        <v>1972</v>
      </c>
      <c r="G1840" s="47"/>
      <c r="H1840" s="44">
        <v>1477</v>
      </c>
      <c r="I1840" s="198" t="s">
        <v>44</v>
      </c>
      <c r="J1840" s="177" t="str">
        <f>IF(ISBLANK(INDEX('Policy Characteristics'!D:D,MATCH($C1840,'Policy Characteristics'!$C:$C,0))),"",INDEX('Policy Characteristics'!D:D,MATCH($C1840,'Policy Characteristics'!$C:$C,0)))</f>
        <v>R&amp;D Capital Cost Reductions</v>
      </c>
      <c r="K1840" s="176" t="str">
        <f>IF(ISBLANK(INDEX('Policy Characteristics'!E:E,MATCH($C1840,'Policy Characteristics'!$C:$C,0))),"",INDEX('Policy Characteristics'!E:E,MATCH($C1840,'Policy Characteristics'!$C:$C,0)))</f>
        <v>RnD industry capital cost reduction</v>
      </c>
      <c r="L1840" s="176">
        <f>IF(ISBLANK(INDEX('Policy Characteristics'!F:F,MATCH($C1840,'Policy Characteristics'!$C:$C,0))),"",INDEX('Policy Characteristics'!F:F,MATCH($C1840,'Policy Characteristics'!$C:$C,0)))</f>
        <v>0</v>
      </c>
      <c r="M1840" s="176">
        <f>IF(ISBLANK(INDEX('Policy Characteristics'!G:G,MATCH($C1840,'Policy Characteristics'!$C:$C,0))),"",INDEX('Policy Characteristics'!G:G,MATCH($C1840,'Policy Characteristics'!$C:$C,0)))</f>
        <v>0.4</v>
      </c>
      <c r="N1840" s="176">
        <f>IF(ISBLANK(INDEX('Policy Characteristics'!H:H,MATCH($C1840,'Policy Characteristics'!$C:$C,0))),"",INDEX('Policy Characteristics'!H:H,MATCH($C1840,'Policy Characteristics'!$C:$C,0)))</f>
        <v>0.01</v>
      </c>
      <c r="O1840" s="176" t="str">
        <f>IF(ISBLANK(INDEX('Policy Characteristics'!I:I,MATCH($C1840,'Policy Characteristics'!$C:$C,0))),"",INDEX('Policy Characteristics'!I:I,MATCH($C1840,'Policy Characteristics'!$C:$C,0)))</f>
        <v>% reduction in cost</v>
      </c>
      <c r="P1840" s="176" t="str">
        <f>IF(ISBLANK(INDEX('Policy Characteristics'!J:J,MATCH($C1840,'Policy Characteristics'!$C:$C,0))),"",INDEX('Policy Characteristics'!J:J,MATCH($C1840,'Policy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0" s="176" t="str">
        <f>IF(ISBLANK(INDEX('Policy Characteristics'!K:K,MATCH($C1840,'Policy Characteristics'!$C:$C,0))),"",INDEX('Policy Characteristics'!K:K,MATCH($C1840,'Policy Characteristics'!$C:$C,0)))</f>
        <v>architectural-design.html#rnd</v>
      </c>
      <c r="R1840" s="176" t="str">
        <f>IF(ISBLANK(INDEX('Policy Characteristics'!L:L,MATCH($C1840,'Policy Characteristics'!$C:$C,0))),"",INDEX('Policy Characteristics'!L:L,MATCH($C1840,'Policy Characteristics'!$C:$C,0)))</f>
        <v>research-and-development.html</v>
      </c>
    </row>
    <row r="1841" spans="1:18" x14ac:dyDescent="0.25">
      <c r="A1841" s="176" t="str">
        <f>IF(ISBLANK(INDEX('Policy Characteristics'!A:A,MATCH($C1841,'Policy Characteristics'!$C:$C,0))),"",INDEX('Policy Characteristics'!A:A,MATCH($C1841,'Policy Characteristics'!$C:$C,0)))</f>
        <v>Research and Development</v>
      </c>
      <c r="B1841" s="184" t="str">
        <f>IF(ISBLANK(INDEX('Policy Characteristics'!B:B,MATCH($C1841,'Policy Characteristics'!$C:$C,0))),"",INDEX('Policy Characteristics'!B:B,MATCH($C1841,'Policy Characteristics'!$C:$C,0)))</f>
        <v>Capital Cost Reduction</v>
      </c>
      <c r="C1841" s="176" t="str">
        <f t="shared" si="71"/>
        <v>RnD Industry Capital Cost Perc Reduction</v>
      </c>
      <c r="D1841" t="s">
        <v>1948</v>
      </c>
      <c r="E1841" s="47"/>
      <c r="F1841" s="6" t="s">
        <v>1973</v>
      </c>
      <c r="G1841" s="47"/>
      <c r="H1841" s="44">
        <v>1478</v>
      </c>
      <c r="I1841" s="198" t="s">
        <v>44</v>
      </c>
      <c r="J1841" s="177" t="str">
        <f>IF(ISBLANK(INDEX('Policy Characteristics'!D:D,MATCH($C1841,'Policy Characteristics'!$C:$C,0))),"",INDEX('Policy Characteristics'!D:D,MATCH($C1841,'Policy Characteristics'!$C:$C,0)))</f>
        <v>R&amp;D Capital Cost Reductions</v>
      </c>
      <c r="K1841" s="176" t="str">
        <f>IF(ISBLANK(INDEX('Policy Characteristics'!E:E,MATCH($C1841,'Policy Characteristics'!$C:$C,0))),"",INDEX('Policy Characteristics'!E:E,MATCH($C1841,'Policy Characteristics'!$C:$C,0)))</f>
        <v>RnD industry capital cost reduction</v>
      </c>
      <c r="L1841" s="176">
        <f>IF(ISBLANK(INDEX('Policy Characteristics'!F:F,MATCH($C1841,'Policy Characteristics'!$C:$C,0))),"",INDEX('Policy Characteristics'!F:F,MATCH($C1841,'Policy Characteristics'!$C:$C,0)))</f>
        <v>0</v>
      </c>
      <c r="M1841" s="176">
        <f>IF(ISBLANK(INDEX('Policy Characteristics'!G:G,MATCH($C1841,'Policy Characteristics'!$C:$C,0))),"",INDEX('Policy Characteristics'!G:G,MATCH($C1841,'Policy Characteristics'!$C:$C,0)))</f>
        <v>0.4</v>
      </c>
      <c r="N1841" s="176">
        <f>IF(ISBLANK(INDEX('Policy Characteristics'!H:H,MATCH($C1841,'Policy Characteristics'!$C:$C,0))),"",INDEX('Policy Characteristics'!H:H,MATCH($C1841,'Policy Characteristics'!$C:$C,0)))</f>
        <v>0.01</v>
      </c>
      <c r="O1841" s="176" t="str">
        <f>IF(ISBLANK(INDEX('Policy Characteristics'!I:I,MATCH($C1841,'Policy Characteristics'!$C:$C,0))),"",INDEX('Policy Characteristics'!I:I,MATCH($C1841,'Policy Characteristics'!$C:$C,0)))</f>
        <v>% reduction in cost</v>
      </c>
      <c r="P1841" s="176" t="str">
        <f>IF(ISBLANK(INDEX('Policy Characteristics'!J:J,MATCH($C1841,'Policy Characteristics'!$C:$C,0))),"",INDEX('Policy Characteristics'!J:J,MATCH($C1841,'Policy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1" s="176" t="str">
        <f>IF(ISBLANK(INDEX('Policy Characteristics'!K:K,MATCH($C1841,'Policy Characteristics'!$C:$C,0))),"",INDEX('Policy Characteristics'!K:K,MATCH($C1841,'Policy Characteristics'!$C:$C,0)))</f>
        <v>architectural-design.html#rnd</v>
      </c>
      <c r="R1841" s="176" t="str">
        <f>IF(ISBLANK(INDEX('Policy Characteristics'!L:L,MATCH($C1841,'Policy Characteristics'!$C:$C,0))),"",INDEX('Policy Characteristics'!L:L,MATCH($C1841,'Policy Characteristics'!$C:$C,0)))</f>
        <v>research-and-development.html</v>
      </c>
    </row>
    <row r="1842" spans="1:18" x14ac:dyDescent="0.25">
      <c r="A1842" s="176" t="str">
        <f>IF(ISBLANK(INDEX('Policy Characteristics'!A:A,MATCH($C1842,'Policy Characteristics'!$C:$C,0))),"",INDEX('Policy Characteristics'!A:A,MATCH($C1842,'Policy Characteristics'!$C:$C,0)))</f>
        <v>Research and Development</v>
      </c>
      <c r="B1842" s="184" t="str">
        <f>IF(ISBLANK(INDEX('Policy Characteristics'!B:B,MATCH($C1842,'Policy Characteristics'!$C:$C,0))),"",INDEX('Policy Characteristics'!B:B,MATCH($C1842,'Policy Characteristics'!$C:$C,0)))</f>
        <v>Capital Cost Reduction</v>
      </c>
      <c r="C1842" s="176" t="str">
        <f t="shared" si="71"/>
        <v>RnD Industry Capital Cost Perc Reduction</v>
      </c>
      <c r="D1842" t="s">
        <v>1949</v>
      </c>
      <c r="E1842" s="47"/>
      <c r="F1842" s="6" t="s">
        <v>1974</v>
      </c>
      <c r="G1842" s="47"/>
      <c r="H1842" s="44">
        <v>1479</v>
      </c>
      <c r="I1842" s="197" t="s">
        <v>44</v>
      </c>
      <c r="J1842" s="177" t="str">
        <f>IF(ISBLANK(INDEX('Policy Characteristics'!D:D,MATCH($C1842,'Policy Characteristics'!$C:$C,0))),"",INDEX('Policy Characteristics'!D:D,MATCH($C1842,'Policy Characteristics'!$C:$C,0)))</f>
        <v>R&amp;D Capital Cost Reductions</v>
      </c>
      <c r="K1842" s="176" t="str">
        <f>IF(ISBLANK(INDEX('Policy Characteristics'!E:E,MATCH($C1842,'Policy Characteristics'!$C:$C,0))),"",INDEX('Policy Characteristics'!E:E,MATCH($C1842,'Policy Characteristics'!$C:$C,0)))</f>
        <v>RnD industry capital cost reduction</v>
      </c>
      <c r="L1842" s="176">
        <f>IF(ISBLANK(INDEX('Policy Characteristics'!F:F,MATCH($C1842,'Policy Characteristics'!$C:$C,0))),"",INDEX('Policy Characteristics'!F:F,MATCH($C1842,'Policy Characteristics'!$C:$C,0)))</f>
        <v>0</v>
      </c>
      <c r="M1842" s="176">
        <f>IF(ISBLANK(INDEX('Policy Characteristics'!G:G,MATCH($C1842,'Policy Characteristics'!$C:$C,0))),"",INDEX('Policy Characteristics'!G:G,MATCH($C1842,'Policy Characteristics'!$C:$C,0)))</f>
        <v>0.4</v>
      </c>
      <c r="N1842" s="176">
        <f>IF(ISBLANK(INDEX('Policy Characteristics'!H:H,MATCH($C1842,'Policy Characteristics'!$C:$C,0))),"",INDEX('Policy Characteristics'!H:H,MATCH($C1842,'Policy Characteristics'!$C:$C,0)))</f>
        <v>0.01</v>
      </c>
      <c r="O1842" s="176" t="str">
        <f>IF(ISBLANK(INDEX('Policy Characteristics'!I:I,MATCH($C1842,'Policy Characteristics'!$C:$C,0))),"",INDEX('Policy Characteristics'!I:I,MATCH($C1842,'Policy Characteristics'!$C:$C,0)))</f>
        <v>% reduction in cost</v>
      </c>
      <c r="P1842" s="176" t="str">
        <f>IF(ISBLANK(INDEX('Policy Characteristics'!J:J,MATCH($C1842,'Policy Characteristics'!$C:$C,0))),"",INDEX('Policy Characteristics'!J:J,MATCH($C1842,'Policy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2" s="176" t="str">
        <f>IF(ISBLANK(INDEX('Policy Characteristics'!K:K,MATCH($C1842,'Policy Characteristics'!$C:$C,0))),"",INDEX('Policy Characteristics'!K:K,MATCH($C1842,'Policy Characteristics'!$C:$C,0)))</f>
        <v>architectural-design.html#rnd</v>
      </c>
      <c r="R1842" s="176" t="str">
        <f>IF(ISBLANK(INDEX('Policy Characteristics'!L:L,MATCH($C1842,'Policy Characteristics'!$C:$C,0))),"",INDEX('Policy Characteristics'!L:L,MATCH($C1842,'Policy Characteristics'!$C:$C,0)))</f>
        <v>research-and-development.html</v>
      </c>
    </row>
    <row r="1843" spans="1:18" x14ac:dyDescent="0.25">
      <c r="A1843" s="176" t="str">
        <f>IF(ISBLANK(INDEX('Policy Characteristics'!A:A,MATCH($C1843,'Policy Characteristics'!$C:$C,0))),"",INDEX('Policy Characteristics'!A:A,MATCH($C1843,'Policy Characteristics'!$C:$C,0)))</f>
        <v>Research and Development</v>
      </c>
      <c r="B1843" s="184" t="str">
        <f>IF(ISBLANK(INDEX('Policy Characteristics'!B:B,MATCH($C1843,'Policy Characteristics'!$C:$C,0))),"",INDEX('Policy Characteristics'!B:B,MATCH($C1843,'Policy Characteristics'!$C:$C,0)))</f>
        <v>Capital Cost Reduction</v>
      </c>
      <c r="C1843" s="176" t="str">
        <f t="shared" si="71"/>
        <v>RnD Industry Capital Cost Perc Reduction</v>
      </c>
      <c r="D1843" t="s">
        <v>1950</v>
      </c>
      <c r="E1843" s="47"/>
      <c r="F1843" s="6" t="s">
        <v>1975</v>
      </c>
      <c r="G1843" s="47"/>
      <c r="H1843" s="44">
        <v>1480</v>
      </c>
      <c r="I1843" s="197" t="s">
        <v>43</v>
      </c>
      <c r="J1843" s="177" t="str">
        <f>IF(ISBLANK(INDEX('Policy Characteristics'!D:D,MATCH($C1843,'Policy Characteristics'!$C:$C,0))),"",INDEX('Policy Characteristics'!D:D,MATCH($C1843,'Policy Characteristics'!$C:$C,0)))</f>
        <v>R&amp;D Capital Cost Reductions</v>
      </c>
      <c r="K1843" s="176" t="str">
        <f>IF(ISBLANK(INDEX('Policy Characteristics'!E:E,MATCH($C1843,'Policy Characteristics'!$C:$C,0))),"",INDEX('Policy Characteristics'!E:E,MATCH($C1843,'Policy Characteristics'!$C:$C,0)))</f>
        <v>RnD industry capital cost reduction</v>
      </c>
      <c r="L1843" s="176">
        <f>IF(ISBLANK(INDEX('Policy Characteristics'!F:F,MATCH($C1843,'Policy Characteristics'!$C:$C,0))),"",INDEX('Policy Characteristics'!F:F,MATCH($C1843,'Policy Characteristics'!$C:$C,0)))</f>
        <v>0</v>
      </c>
      <c r="M1843" s="176">
        <f>IF(ISBLANK(INDEX('Policy Characteristics'!G:G,MATCH($C1843,'Policy Characteristics'!$C:$C,0))),"",INDEX('Policy Characteristics'!G:G,MATCH($C1843,'Policy Characteristics'!$C:$C,0)))</f>
        <v>0.4</v>
      </c>
      <c r="N1843" s="176">
        <f>IF(ISBLANK(INDEX('Policy Characteristics'!H:H,MATCH($C1843,'Policy Characteristics'!$C:$C,0))),"",INDEX('Policy Characteristics'!H:H,MATCH($C1843,'Policy Characteristics'!$C:$C,0)))</f>
        <v>0.01</v>
      </c>
      <c r="O1843" s="176" t="str">
        <f>IF(ISBLANK(INDEX('Policy Characteristics'!I:I,MATCH($C1843,'Policy Characteristics'!$C:$C,0))),"",INDEX('Policy Characteristics'!I:I,MATCH($C1843,'Policy Characteristics'!$C:$C,0)))</f>
        <v>% reduction in cost</v>
      </c>
      <c r="P1843" s="176" t="str">
        <f>IF(ISBLANK(INDEX('Policy Characteristics'!J:J,MATCH($C1843,'Policy Characteristics'!$C:$C,0))),"",INDEX('Policy Characteristics'!J:J,MATCH($C1843,'Policy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3" s="176" t="str">
        <f>IF(ISBLANK(INDEX('Policy Characteristics'!K:K,MATCH($C1843,'Policy Characteristics'!$C:$C,0))),"",INDEX('Policy Characteristics'!K:K,MATCH($C1843,'Policy Characteristics'!$C:$C,0)))</f>
        <v>architectural-design.html#rnd</v>
      </c>
      <c r="R1843" s="176" t="str">
        <f>IF(ISBLANK(INDEX('Policy Characteristics'!L:L,MATCH($C1843,'Policy Characteristics'!$C:$C,0))),"",INDEX('Policy Characteristics'!L:L,MATCH($C1843,'Policy Characteristics'!$C:$C,0)))</f>
        <v>research-and-development.html</v>
      </c>
    </row>
    <row r="1844" spans="1:18" x14ac:dyDescent="0.25">
      <c r="A1844" s="176" t="str">
        <f>IF(ISBLANK(INDEX('Policy Characteristics'!A:A,MATCH($C1844,'Policy Characteristics'!$C:$C,0))),"",INDEX('Policy Characteristics'!A:A,MATCH($C1844,'Policy Characteristics'!$C:$C,0)))</f>
        <v>Research and Development</v>
      </c>
      <c r="B1844" s="184" t="str">
        <f>IF(ISBLANK(INDEX('Policy Characteristics'!B:B,MATCH($C1844,'Policy Characteristics'!$C:$C,0))),"",INDEX('Policy Characteristics'!B:B,MATCH($C1844,'Policy Characteristics'!$C:$C,0)))</f>
        <v>Capital Cost Reduction</v>
      </c>
      <c r="C1844" s="176" t="str">
        <f t="shared" si="71"/>
        <v>RnD Industry Capital Cost Perc Reduction</v>
      </c>
      <c r="D1844" t="s">
        <v>1951</v>
      </c>
      <c r="E1844" s="47"/>
      <c r="F1844" s="6" t="s">
        <v>1976</v>
      </c>
      <c r="G1844" s="47"/>
      <c r="H1844" s="44">
        <v>1481</v>
      </c>
      <c r="I1844" s="197" t="s">
        <v>43</v>
      </c>
      <c r="J1844" s="177" t="str">
        <f>IF(ISBLANK(INDEX('Policy Characteristics'!D:D,MATCH($C1844,'Policy Characteristics'!$C:$C,0))),"",INDEX('Policy Characteristics'!D:D,MATCH($C1844,'Policy Characteristics'!$C:$C,0)))</f>
        <v>R&amp;D Capital Cost Reductions</v>
      </c>
      <c r="K1844" s="176" t="str">
        <f>IF(ISBLANK(INDEX('Policy Characteristics'!E:E,MATCH($C1844,'Policy Characteristics'!$C:$C,0))),"",INDEX('Policy Characteristics'!E:E,MATCH($C1844,'Policy Characteristics'!$C:$C,0)))</f>
        <v>RnD industry capital cost reduction</v>
      </c>
      <c r="L1844" s="176">
        <f>IF(ISBLANK(INDEX('Policy Characteristics'!F:F,MATCH($C1844,'Policy Characteristics'!$C:$C,0))),"",INDEX('Policy Characteristics'!F:F,MATCH($C1844,'Policy Characteristics'!$C:$C,0)))</f>
        <v>0</v>
      </c>
      <c r="M1844" s="176">
        <f>IF(ISBLANK(INDEX('Policy Characteristics'!G:G,MATCH($C1844,'Policy Characteristics'!$C:$C,0))),"",INDEX('Policy Characteristics'!G:G,MATCH($C1844,'Policy Characteristics'!$C:$C,0)))</f>
        <v>0.4</v>
      </c>
      <c r="N1844" s="176">
        <f>IF(ISBLANK(INDEX('Policy Characteristics'!H:H,MATCH($C1844,'Policy Characteristics'!$C:$C,0))),"",INDEX('Policy Characteristics'!H:H,MATCH($C1844,'Policy Characteristics'!$C:$C,0)))</f>
        <v>0.01</v>
      </c>
      <c r="O1844" s="176" t="str">
        <f>IF(ISBLANK(INDEX('Policy Characteristics'!I:I,MATCH($C1844,'Policy Characteristics'!$C:$C,0))),"",INDEX('Policy Characteristics'!I:I,MATCH($C1844,'Policy Characteristics'!$C:$C,0)))</f>
        <v>% reduction in cost</v>
      </c>
      <c r="P1844" s="176" t="str">
        <f>IF(ISBLANK(INDEX('Policy Characteristics'!J:J,MATCH($C1844,'Policy Characteristics'!$C:$C,0))),"",INDEX('Policy Characteristics'!J:J,MATCH($C1844,'Policy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4" s="176" t="str">
        <f>IF(ISBLANK(INDEX('Policy Characteristics'!K:K,MATCH($C1844,'Policy Characteristics'!$C:$C,0))),"",INDEX('Policy Characteristics'!K:K,MATCH($C1844,'Policy Characteristics'!$C:$C,0)))</f>
        <v>architectural-design.html#rnd</v>
      </c>
      <c r="R1844" s="176" t="str">
        <f>IF(ISBLANK(INDEX('Policy Characteristics'!L:L,MATCH($C1844,'Policy Characteristics'!$C:$C,0))),"",INDEX('Policy Characteristics'!L:L,MATCH($C1844,'Policy Characteristics'!$C:$C,0)))</f>
        <v>research-and-development.html</v>
      </c>
    </row>
    <row r="1845" spans="1:18" x14ac:dyDescent="0.25">
      <c r="A1845" s="176" t="str">
        <f>IF(ISBLANK(INDEX('Policy Characteristics'!A:A,MATCH($C1845,'Policy Characteristics'!$C:$C,0))),"",INDEX('Policy Characteristics'!A:A,MATCH($C1845,'Policy Characteristics'!$C:$C,0)))</f>
        <v>Research and Development</v>
      </c>
      <c r="B1845" s="184" t="str">
        <f>IF(ISBLANK(INDEX('Policy Characteristics'!B:B,MATCH($C1845,'Policy Characteristics'!$C:$C,0))),"",INDEX('Policy Characteristics'!B:B,MATCH($C1845,'Policy Characteristics'!$C:$C,0)))</f>
        <v>Capital Cost Reduction</v>
      </c>
      <c r="C1845" s="176" t="str">
        <f t="shared" si="71"/>
        <v>RnD Industry Capital Cost Perc Reduction</v>
      </c>
      <c r="D1845" t="s">
        <v>1952</v>
      </c>
      <c r="E1845" s="47"/>
      <c r="F1845" s="6" t="s">
        <v>1977</v>
      </c>
      <c r="G1845" s="47"/>
      <c r="H1845" s="44">
        <v>1482</v>
      </c>
      <c r="I1845" s="198" t="s">
        <v>44</v>
      </c>
      <c r="J1845" s="177" t="str">
        <f>IF(ISBLANK(INDEX('Policy Characteristics'!D:D,MATCH($C1845,'Policy Characteristics'!$C:$C,0))),"",INDEX('Policy Characteristics'!D:D,MATCH($C1845,'Policy Characteristics'!$C:$C,0)))</f>
        <v>R&amp;D Capital Cost Reductions</v>
      </c>
      <c r="K1845" s="176" t="str">
        <f>IF(ISBLANK(INDEX('Policy Characteristics'!E:E,MATCH($C1845,'Policy Characteristics'!$C:$C,0))),"",INDEX('Policy Characteristics'!E:E,MATCH($C1845,'Policy Characteristics'!$C:$C,0)))</f>
        <v>RnD industry capital cost reduction</v>
      </c>
      <c r="L1845" s="176">
        <f>IF(ISBLANK(INDEX('Policy Characteristics'!F:F,MATCH($C1845,'Policy Characteristics'!$C:$C,0))),"",INDEX('Policy Characteristics'!F:F,MATCH($C1845,'Policy Characteristics'!$C:$C,0)))</f>
        <v>0</v>
      </c>
      <c r="M1845" s="176">
        <f>IF(ISBLANK(INDEX('Policy Characteristics'!G:G,MATCH($C1845,'Policy Characteristics'!$C:$C,0))),"",INDEX('Policy Characteristics'!G:G,MATCH($C1845,'Policy Characteristics'!$C:$C,0)))</f>
        <v>0.4</v>
      </c>
      <c r="N1845" s="176">
        <f>IF(ISBLANK(INDEX('Policy Characteristics'!H:H,MATCH($C1845,'Policy Characteristics'!$C:$C,0))),"",INDEX('Policy Characteristics'!H:H,MATCH($C1845,'Policy Characteristics'!$C:$C,0)))</f>
        <v>0.01</v>
      </c>
      <c r="O1845" s="176" t="str">
        <f>IF(ISBLANK(INDEX('Policy Characteristics'!I:I,MATCH($C1845,'Policy Characteristics'!$C:$C,0))),"",INDEX('Policy Characteristics'!I:I,MATCH($C1845,'Policy Characteristics'!$C:$C,0)))</f>
        <v>% reduction in cost</v>
      </c>
      <c r="P1845" s="176" t="str">
        <f>IF(ISBLANK(INDEX('Policy Characteristics'!J:J,MATCH($C1845,'Policy Characteristics'!$C:$C,0))),"",INDEX('Policy Characteristics'!J:J,MATCH($C1845,'Policy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5" s="176" t="str">
        <f>IF(ISBLANK(INDEX('Policy Characteristics'!K:K,MATCH($C1845,'Policy Characteristics'!$C:$C,0))),"",INDEX('Policy Characteristics'!K:K,MATCH($C1845,'Policy Characteristics'!$C:$C,0)))</f>
        <v>architectural-design.html#rnd</v>
      </c>
      <c r="R1845" s="176" t="str">
        <f>IF(ISBLANK(INDEX('Policy Characteristics'!L:L,MATCH($C1845,'Policy Characteristics'!$C:$C,0))),"",INDEX('Policy Characteristics'!L:L,MATCH($C1845,'Policy Characteristics'!$C:$C,0)))</f>
        <v>research-and-development.html</v>
      </c>
    </row>
    <row r="1846" spans="1:18" x14ac:dyDescent="0.25">
      <c r="A1846" s="176" t="str">
        <f>IF(ISBLANK(INDEX('Policy Characteristics'!A:A,MATCH($C1846,'Policy Characteristics'!$C:$C,0))),"",INDEX('Policy Characteristics'!A:A,MATCH($C1846,'Policy Characteristics'!$C:$C,0)))</f>
        <v>Research and Development</v>
      </c>
      <c r="B1846" s="184" t="str">
        <f>IF(ISBLANK(INDEX('Policy Characteristics'!B:B,MATCH($C1846,'Policy Characteristics'!$C:$C,0))),"",INDEX('Policy Characteristics'!B:B,MATCH($C1846,'Policy Characteristics'!$C:$C,0)))</f>
        <v>Capital Cost Reduction</v>
      </c>
      <c r="C1846" s="176" t="str">
        <f t="shared" si="71"/>
        <v>RnD Industry Capital Cost Perc Reduction</v>
      </c>
      <c r="D1846" t="s">
        <v>1953</v>
      </c>
      <c r="E1846" s="47"/>
      <c r="F1846" s="6" t="s">
        <v>1978</v>
      </c>
      <c r="G1846" s="47"/>
      <c r="H1846" s="44">
        <v>1483</v>
      </c>
      <c r="I1846" s="197" t="s">
        <v>43</v>
      </c>
      <c r="J1846" s="177" t="str">
        <f>IF(ISBLANK(INDEX('Policy Characteristics'!D:D,MATCH($C1846,'Policy Characteristics'!$C:$C,0))),"",INDEX('Policy Characteristics'!D:D,MATCH($C1846,'Policy Characteristics'!$C:$C,0)))</f>
        <v>R&amp;D Capital Cost Reductions</v>
      </c>
      <c r="K1846" s="176" t="str">
        <f>IF(ISBLANK(INDEX('Policy Characteristics'!E:E,MATCH($C1846,'Policy Characteristics'!$C:$C,0))),"",INDEX('Policy Characteristics'!E:E,MATCH($C1846,'Policy Characteristics'!$C:$C,0)))</f>
        <v>RnD industry capital cost reduction</v>
      </c>
      <c r="L1846" s="176">
        <f>IF(ISBLANK(INDEX('Policy Characteristics'!F:F,MATCH($C1846,'Policy Characteristics'!$C:$C,0))),"",INDEX('Policy Characteristics'!F:F,MATCH($C1846,'Policy Characteristics'!$C:$C,0)))</f>
        <v>0</v>
      </c>
      <c r="M1846" s="176">
        <f>IF(ISBLANK(INDEX('Policy Characteristics'!G:G,MATCH($C1846,'Policy Characteristics'!$C:$C,0))),"",INDEX('Policy Characteristics'!G:G,MATCH($C1846,'Policy Characteristics'!$C:$C,0)))</f>
        <v>0.4</v>
      </c>
      <c r="N1846" s="176">
        <f>IF(ISBLANK(INDEX('Policy Characteristics'!H:H,MATCH($C1846,'Policy Characteristics'!$C:$C,0))),"",INDEX('Policy Characteristics'!H:H,MATCH($C1846,'Policy Characteristics'!$C:$C,0)))</f>
        <v>0.01</v>
      </c>
      <c r="O1846" s="176" t="str">
        <f>IF(ISBLANK(INDEX('Policy Characteristics'!I:I,MATCH($C1846,'Policy Characteristics'!$C:$C,0))),"",INDEX('Policy Characteristics'!I:I,MATCH($C1846,'Policy Characteristics'!$C:$C,0)))</f>
        <v>% reduction in cost</v>
      </c>
      <c r="P1846" s="176" t="str">
        <f>IF(ISBLANK(INDEX('Policy Characteristics'!J:J,MATCH($C1846,'Policy Characteristics'!$C:$C,0))),"",INDEX('Policy Characteristics'!J:J,MATCH($C1846,'Policy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6" s="176" t="str">
        <f>IF(ISBLANK(INDEX('Policy Characteristics'!K:K,MATCH($C1846,'Policy Characteristics'!$C:$C,0))),"",INDEX('Policy Characteristics'!K:K,MATCH($C1846,'Policy Characteristics'!$C:$C,0)))</f>
        <v>architectural-design.html#rnd</v>
      </c>
      <c r="R1846" s="176" t="str">
        <f>IF(ISBLANK(INDEX('Policy Characteristics'!L:L,MATCH($C1846,'Policy Characteristics'!$C:$C,0))),"",INDEX('Policy Characteristics'!L:L,MATCH($C1846,'Policy Characteristics'!$C:$C,0)))</f>
        <v>research-and-development.html</v>
      </c>
    </row>
    <row r="1847" spans="1:18" x14ac:dyDescent="0.25">
      <c r="A1847" s="176" t="str">
        <f>IF(ISBLANK(INDEX('Policy Characteristics'!A:A,MATCH($C1847,'Policy Characteristics'!$C:$C,0))),"",INDEX('Policy Characteristics'!A:A,MATCH($C1847,'Policy Characteristics'!$C:$C,0)))</f>
        <v>Research and Development</v>
      </c>
      <c r="B1847" s="184" t="str">
        <f>IF(ISBLANK(INDEX('Policy Characteristics'!B:B,MATCH($C1847,'Policy Characteristics'!$C:$C,0))),"",INDEX('Policy Characteristics'!B:B,MATCH($C1847,'Policy Characteristics'!$C:$C,0)))</f>
        <v>Capital Cost Reduction</v>
      </c>
      <c r="C1847" s="176" t="str">
        <f t="shared" si="71"/>
        <v>RnD Industry Capital Cost Perc Reduction</v>
      </c>
      <c r="D1847" t="s">
        <v>1954</v>
      </c>
      <c r="E1847" s="47"/>
      <c r="F1847" s="6" t="s">
        <v>1979</v>
      </c>
      <c r="G1847" s="47"/>
      <c r="H1847" s="44">
        <v>1484</v>
      </c>
      <c r="I1847" s="197" t="s">
        <v>43</v>
      </c>
      <c r="J1847" s="177" t="str">
        <f>IF(ISBLANK(INDEX('Policy Characteristics'!D:D,MATCH($C1847,'Policy Characteristics'!$C:$C,0))),"",INDEX('Policy Characteristics'!D:D,MATCH($C1847,'Policy Characteristics'!$C:$C,0)))</f>
        <v>R&amp;D Capital Cost Reductions</v>
      </c>
      <c r="K1847" s="176" t="str">
        <f>IF(ISBLANK(INDEX('Policy Characteristics'!E:E,MATCH($C1847,'Policy Characteristics'!$C:$C,0))),"",INDEX('Policy Characteristics'!E:E,MATCH($C1847,'Policy Characteristics'!$C:$C,0)))</f>
        <v>RnD industry capital cost reduction</v>
      </c>
      <c r="L1847" s="176">
        <f>IF(ISBLANK(INDEX('Policy Characteristics'!F:F,MATCH($C1847,'Policy Characteristics'!$C:$C,0))),"",INDEX('Policy Characteristics'!F:F,MATCH($C1847,'Policy Characteristics'!$C:$C,0)))</f>
        <v>0</v>
      </c>
      <c r="M1847" s="176">
        <f>IF(ISBLANK(INDEX('Policy Characteristics'!G:G,MATCH($C1847,'Policy Characteristics'!$C:$C,0))),"",INDEX('Policy Characteristics'!G:G,MATCH($C1847,'Policy Characteristics'!$C:$C,0)))</f>
        <v>0.4</v>
      </c>
      <c r="N1847" s="176">
        <f>IF(ISBLANK(INDEX('Policy Characteristics'!H:H,MATCH($C1847,'Policy Characteristics'!$C:$C,0))),"",INDEX('Policy Characteristics'!H:H,MATCH($C1847,'Policy Characteristics'!$C:$C,0)))</f>
        <v>0.01</v>
      </c>
      <c r="O1847" s="176" t="str">
        <f>IF(ISBLANK(INDEX('Policy Characteristics'!I:I,MATCH($C1847,'Policy Characteristics'!$C:$C,0))),"",INDEX('Policy Characteristics'!I:I,MATCH($C1847,'Policy Characteristics'!$C:$C,0)))</f>
        <v>% reduction in cost</v>
      </c>
      <c r="P1847" s="176" t="str">
        <f>IF(ISBLANK(INDEX('Policy Characteristics'!J:J,MATCH($C1847,'Policy Characteristics'!$C:$C,0))),"",INDEX('Policy Characteristics'!J:J,MATCH($C1847,'Policy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7" s="176" t="str">
        <f>IF(ISBLANK(INDEX('Policy Characteristics'!K:K,MATCH($C1847,'Policy Characteristics'!$C:$C,0))),"",INDEX('Policy Characteristics'!K:K,MATCH($C1847,'Policy Characteristics'!$C:$C,0)))</f>
        <v>architectural-design.html#rnd</v>
      </c>
      <c r="R1847" s="176" t="str">
        <f>IF(ISBLANK(INDEX('Policy Characteristics'!L:L,MATCH($C1847,'Policy Characteristics'!$C:$C,0))),"",INDEX('Policy Characteristics'!L:L,MATCH($C1847,'Policy Characteristics'!$C:$C,0)))</f>
        <v>research-and-development.html</v>
      </c>
    </row>
    <row r="1848" spans="1:18" x14ac:dyDescent="0.25">
      <c r="A1848" s="176" t="str">
        <f>IF(ISBLANK(INDEX('Policy Characteristics'!A:A,MATCH($C1848,'Policy Characteristics'!$C:$C,0))),"",INDEX('Policy Characteristics'!A:A,MATCH($C1848,'Policy Characteristics'!$C:$C,0)))</f>
        <v>Research and Development</v>
      </c>
      <c r="B1848" s="184" t="str">
        <f>IF(ISBLANK(INDEX('Policy Characteristics'!B:B,MATCH($C1848,'Policy Characteristics'!$C:$C,0))),"",INDEX('Policy Characteristics'!B:B,MATCH($C1848,'Policy Characteristics'!$C:$C,0)))</f>
        <v>Capital Cost Reduction</v>
      </c>
      <c r="C1848" s="176" t="str">
        <f t="shared" si="71"/>
        <v>RnD Industry Capital Cost Perc Reduction</v>
      </c>
      <c r="D1848" t="s">
        <v>1955</v>
      </c>
      <c r="E1848" s="47"/>
      <c r="F1848" s="6" t="s">
        <v>1980</v>
      </c>
      <c r="G1848" s="47"/>
      <c r="H1848" s="44">
        <v>1485</v>
      </c>
      <c r="I1848" s="197" t="s">
        <v>43</v>
      </c>
      <c r="J1848" s="177" t="str">
        <f>IF(ISBLANK(INDEX('Policy Characteristics'!D:D,MATCH($C1848,'Policy Characteristics'!$C:$C,0))),"",INDEX('Policy Characteristics'!D:D,MATCH($C1848,'Policy Characteristics'!$C:$C,0)))</f>
        <v>R&amp;D Capital Cost Reductions</v>
      </c>
      <c r="K1848" s="176" t="str">
        <f>IF(ISBLANK(INDEX('Policy Characteristics'!E:E,MATCH($C1848,'Policy Characteristics'!$C:$C,0))),"",INDEX('Policy Characteristics'!E:E,MATCH($C1848,'Policy Characteristics'!$C:$C,0)))</f>
        <v>RnD industry capital cost reduction</v>
      </c>
      <c r="L1848" s="176">
        <f>IF(ISBLANK(INDEX('Policy Characteristics'!F:F,MATCH($C1848,'Policy Characteristics'!$C:$C,0))),"",INDEX('Policy Characteristics'!F:F,MATCH($C1848,'Policy Characteristics'!$C:$C,0)))</f>
        <v>0</v>
      </c>
      <c r="M1848" s="176">
        <f>IF(ISBLANK(INDEX('Policy Characteristics'!G:G,MATCH($C1848,'Policy Characteristics'!$C:$C,0))),"",INDEX('Policy Characteristics'!G:G,MATCH($C1848,'Policy Characteristics'!$C:$C,0)))</f>
        <v>0.4</v>
      </c>
      <c r="N1848" s="176">
        <f>IF(ISBLANK(INDEX('Policy Characteristics'!H:H,MATCH($C1848,'Policy Characteristics'!$C:$C,0))),"",INDEX('Policy Characteristics'!H:H,MATCH($C1848,'Policy Characteristics'!$C:$C,0)))</f>
        <v>0.01</v>
      </c>
      <c r="O1848" s="176" t="str">
        <f>IF(ISBLANK(INDEX('Policy Characteristics'!I:I,MATCH($C1848,'Policy Characteristics'!$C:$C,0))),"",INDEX('Policy Characteristics'!I:I,MATCH($C1848,'Policy Characteristics'!$C:$C,0)))</f>
        <v>% reduction in cost</v>
      </c>
      <c r="P1848" s="176" t="str">
        <f>IF(ISBLANK(INDEX('Policy Characteristics'!J:J,MATCH($C1848,'Policy Characteristics'!$C:$C,0))),"",INDEX('Policy Characteristics'!J:J,MATCH($C1848,'Policy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8" s="176" t="str">
        <f>IF(ISBLANK(INDEX('Policy Characteristics'!K:K,MATCH($C1848,'Policy Characteristics'!$C:$C,0))),"",INDEX('Policy Characteristics'!K:K,MATCH($C1848,'Policy Characteristics'!$C:$C,0)))</f>
        <v>architectural-design.html#rnd</v>
      </c>
      <c r="R1848" s="176" t="str">
        <f>IF(ISBLANK(INDEX('Policy Characteristics'!L:L,MATCH($C1848,'Policy Characteristics'!$C:$C,0))),"",INDEX('Policy Characteristics'!L:L,MATCH($C1848,'Policy Characteristics'!$C:$C,0)))</f>
        <v>research-and-development.html</v>
      </c>
    </row>
    <row r="1849" spans="1:18" x14ac:dyDescent="0.25">
      <c r="A1849" s="176" t="str">
        <f>IF(ISBLANK(INDEX('Policy Characteristics'!A:A,MATCH($C1849,'Policy Characteristics'!$C:$C,0))),"",INDEX('Policy Characteristics'!A:A,MATCH($C1849,'Policy Characteristics'!$C:$C,0)))</f>
        <v>Research and Development</v>
      </c>
      <c r="B1849" s="184" t="str">
        <f>IF(ISBLANK(INDEX('Policy Characteristics'!B:B,MATCH($C1849,'Policy Characteristics'!$C:$C,0))),"",INDEX('Policy Characteristics'!B:B,MATCH($C1849,'Policy Characteristics'!$C:$C,0)))</f>
        <v>Capital Cost Reduction</v>
      </c>
      <c r="C1849" s="176" t="str">
        <f t="shared" si="71"/>
        <v>RnD Industry Capital Cost Perc Reduction</v>
      </c>
      <c r="D1849" t="s">
        <v>1956</v>
      </c>
      <c r="E1849" s="47"/>
      <c r="F1849" s="6" t="s">
        <v>1981</v>
      </c>
      <c r="G1849" s="47"/>
      <c r="H1849" s="44">
        <v>1486</v>
      </c>
      <c r="I1849" s="197" t="s">
        <v>44</v>
      </c>
      <c r="J1849" s="177" t="str">
        <f>IF(ISBLANK(INDEX('Policy Characteristics'!D:D,MATCH($C1849,'Policy Characteristics'!$C:$C,0))),"",INDEX('Policy Characteristics'!D:D,MATCH($C1849,'Policy Characteristics'!$C:$C,0)))</f>
        <v>R&amp;D Capital Cost Reductions</v>
      </c>
      <c r="K1849" s="176" t="str">
        <f>IF(ISBLANK(INDEX('Policy Characteristics'!E:E,MATCH($C1849,'Policy Characteristics'!$C:$C,0))),"",INDEX('Policy Characteristics'!E:E,MATCH($C1849,'Policy Characteristics'!$C:$C,0)))</f>
        <v>RnD industry capital cost reduction</v>
      </c>
      <c r="L1849" s="176">
        <f>IF(ISBLANK(INDEX('Policy Characteristics'!F:F,MATCH($C1849,'Policy Characteristics'!$C:$C,0))),"",INDEX('Policy Characteristics'!F:F,MATCH($C1849,'Policy Characteristics'!$C:$C,0)))</f>
        <v>0</v>
      </c>
      <c r="M1849" s="176">
        <f>IF(ISBLANK(INDEX('Policy Characteristics'!G:G,MATCH($C1849,'Policy Characteristics'!$C:$C,0))),"",INDEX('Policy Characteristics'!G:G,MATCH($C1849,'Policy Characteristics'!$C:$C,0)))</f>
        <v>0.4</v>
      </c>
      <c r="N1849" s="176">
        <f>IF(ISBLANK(INDEX('Policy Characteristics'!H:H,MATCH($C1849,'Policy Characteristics'!$C:$C,0))),"",INDEX('Policy Characteristics'!H:H,MATCH($C1849,'Policy Characteristics'!$C:$C,0)))</f>
        <v>0.01</v>
      </c>
      <c r="O1849" s="176" t="str">
        <f>IF(ISBLANK(INDEX('Policy Characteristics'!I:I,MATCH($C1849,'Policy Characteristics'!$C:$C,0))),"",INDEX('Policy Characteristics'!I:I,MATCH($C1849,'Policy Characteristics'!$C:$C,0)))</f>
        <v>% reduction in cost</v>
      </c>
      <c r="P1849" s="176" t="str">
        <f>IF(ISBLANK(INDEX('Policy Characteristics'!J:J,MATCH($C1849,'Policy Characteristics'!$C:$C,0))),"",INDEX('Policy Characteristics'!J:J,MATCH($C1849,'Policy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9" s="176" t="str">
        <f>IF(ISBLANK(INDEX('Policy Characteristics'!K:K,MATCH($C1849,'Policy Characteristics'!$C:$C,0))),"",INDEX('Policy Characteristics'!K:K,MATCH($C1849,'Policy Characteristics'!$C:$C,0)))</f>
        <v>architectural-design.html#rnd</v>
      </c>
      <c r="R1849" s="176" t="str">
        <f>IF(ISBLANK(INDEX('Policy Characteristics'!L:L,MATCH($C1849,'Policy Characteristics'!$C:$C,0))),"",INDEX('Policy Characteristics'!L:L,MATCH($C1849,'Policy Characteristics'!$C:$C,0)))</f>
        <v>research-and-development.html</v>
      </c>
    </row>
    <row r="1850" spans="1:18" x14ac:dyDescent="0.25">
      <c r="A1850" s="176" t="str">
        <f>IF(ISBLANK(INDEX('Policy Characteristics'!A:A,MATCH($C1850,'Policy Characteristics'!$C:$C,0))),"",INDEX('Policy Characteristics'!A:A,MATCH($C1850,'Policy Characteristics'!$C:$C,0)))</f>
        <v>Research and Development</v>
      </c>
      <c r="B1850" s="184" t="str">
        <f>IF(ISBLANK(INDEX('Policy Characteristics'!B:B,MATCH($C1850,'Policy Characteristics'!$C:$C,0))),"",INDEX('Policy Characteristics'!B:B,MATCH($C1850,'Policy Characteristics'!$C:$C,0)))</f>
        <v>Capital Cost Reduction</v>
      </c>
      <c r="C1850" s="191" t="s">
        <v>286</v>
      </c>
      <c r="D1850" s="47" t="s">
        <v>1136</v>
      </c>
      <c r="E1850" s="47"/>
      <c r="F1850" s="47" t="s">
        <v>461</v>
      </c>
      <c r="G1850" s="47"/>
      <c r="H1850" s="44">
        <v>108</v>
      </c>
      <c r="I1850" s="197" t="s">
        <v>43</v>
      </c>
      <c r="J1850" s="177" t="str">
        <f>IF(ISBLANK(INDEX('Policy Characteristics'!D:D,MATCH($C1850,'Policy Characteristics'!$C:$C,0))),"",INDEX('Policy Characteristics'!D:D,MATCH($C1850,'Policy Characteristics'!$C:$C,0)))</f>
        <v>R&amp;D Capital Cost Reductions</v>
      </c>
      <c r="K1850" s="176" t="str">
        <f>IF(ISBLANK(INDEX('Policy Characteristics'!E:E,MATCH($C1850,'Policy Characteristics'!$C:$C,0))),"",INDEX('Policy Characteristics'!E:E,MATCH($C1850,'Policy Characteristics'!$C:$C,0)))</f>
        <v>RnD transportation capital cost reduction</v>
      </c>
      <c r="L1850" s="176">
        <f>IF(ISBLANK(INDEX('Policy Characteristics'!F:F,MATCH($C1850,'Policy Characteristics'!$C:$C,0))),"",INDEX('Policy Characteristics'!F:F,MATCH($C1850,'Policy Characteristics'!$C:$C,0)))</f>
        <v>0</v>
      </c>
      <c r="M1850" s="176">
        <f>IF(ISBLANK(INDEX('Policy Characteristics'!G:G,MATCH($C1850,'Policy Characteristics'!$C:$C,0))),"",INDEX('Policy Characteristics'!G:G,MATCH($C1850,'Policy Characteristics'!$C:$C,0)))</f>
        <v>0.4</v>
      </c>
      <c r="N1850" s="176">
        <f>IF(ISBLANK(INDEX('Policy Characteristics'!H:H,MATCH($C1850,'Policy Characteristics'!$C:$C,0))),"",INDEX('Policy Characteristics'!H:H,MATCH($C1850,'Policy Characteristics'!$C:$C,0)))</f>
        <v>0.01</v>
      </c>
      <c r="O1850" s="176" t="str">
        <f>IF(ISBLANK(INDEX('Policy Characteristics'!I:I,MATCH($C1850,'Policy Characteristics'!$C:$C,0))),"",INDEX('Policy Characteristics'!I:I,MATCH($C1850,'Policy Characteristics'!$C:$C,0)))</f>
        <v>% reduction in cost</v>
      </c>
      <c r="P1850" s="176" t="str">
        <f>IF(ISBLANK(INDEX('Policy Characteristics'!J:J,MATCH($C1850,'Policy Characteristics'!$C:$C,0))),"",INDEX('Policy Characteristics'!J:J,MATCH($C1850,'Policy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0" s="176" t="str">
        <f>IF(ISBLANK(INDEX('Policy Characteristics'!K:K,MATCH($C1850,'Policy Characteristics'!$C:$C,0))),"",INDEX('Policy Characteristics'!K:K,MATCH($C1850,'Policy Characteristics'!$C:$C,0)))</f>
        <v>architectural-design.html#rnd</v>
      </c>
      <c r="R1850" s="176" t="str">
        <f>IF(ISBLANK(INDEX('Policy Characteristics'!L:L,MATCH($C1850,'Policy Characteristics'!$C:$C,0))),"",INDEX('Policy Characteristics'!L:L,MATCH($C1850,'Policy Characteristics'!$C:$C,0)))</f>
        <v>research-and-development.html</v>
      </c>
    </row>
    <row r="1851" spans="1:18" x14ac:dyDescent="0.25">
      <c r="A1851" s="176" t="str">
        <f>IF(ISBLANK(INDEX('Policy Characteristics'!A:A,MATCH($C1851,'Policy Characteristics'!$C:$C,0))),"",INDEX('Policy Characteristics'!A:A,MATCH($C1851,'Policy Characteristics'!$C:$C,0)))</f>
        <v>Research and Development</v>
      </c>
      <c r="B1851" s="184" t="str">
        <f>IF(ISBLANK(INDEX('Policy Characteristics'!B:B,MATCH($C1851,'Policy Characteristics'!$C:$C,0))),"",INDEX('Policy Characteristics'!B:B,MATCH($C1851,'Policy Characteristics'!$C:$C,0)))</f>
        <v>Capital Cost Reduction</v>
      </c>
      <c r="C1851" s="176" t="str">
        <f t="shared" ref="C1851:C1856" si="72">C$1850</f>
        <v>RnD Transportation Capital Cost Perc Reduction</v>
      </c>
      <c r="D1851" s="47" t="s">
        <v>1137</v>
      </c>
      <c r="E1851" s="47"/>
      <c r="F1851" s="47" t="s">
        <v>462</v>
      </c>
      <c r="G1851" s="47"/>
      <c r="H1851" s="44">
        <v>109</v>
      </c>
      <c r="I1851" s="197" t="s">
        <v>43</v>
      </c>
      <c r="J1851" s="177" t="str">
        <f>IF(ISBLANK(INDEX('Policy Characteristics'!D:D,MATCH($C1851,'Policy Characteristics'!$C:$C,0))),"",INDEX('Policy Characteristics'!D:D,MATCH($C1851,'Policy Characteristics'!$C:$C,0)))</f>
        <v>R&amp;D Capital Cost Reductions</v>
      </c>
      <c r="K1851" s="176" t="str">
        <f>IF(ISBLANK(INDEX('Policy Characteristics'!E:E,MATCH($C1851,'Policy Characteristics'!$C:$C,0))),"",INDEX('Policy Characteristics'!E:E,MATCH($C1851,'Policy Characteristics'!$C:$C,0)))</f>
        <v>RnD transportation capital cost reduction</v>
      </c>
      <c r="L1851" s="176">
        <f>IF(ISBLANK(INDEX('Policy Characteristics'!F:F,MATCH($C1851,'Policy Characteristics'!$C:$C,0))),"",INDEX('Policy Characteristics'!F:F,MATCH($C1851,'Policy Characteristics'!$C:$C,0)))</f>
        <v>0</v>
      </c>
      <c r="M1851" s="176">
        <f>IF(ISBLANK(INDEX('Policy Characteristics'!G:G,MATCH($C1851,'Policy Characteristics'!$C:$C,0))),"",INDEX('Policy Characteristics'!G:G,MATCH($C1851,'Policy Characteristics'!$C:$C,0)))</f>
        <v>0.4</v>
      </c>
      <c r="N1851" s="176">
        <f>IF(ISBLANK(INDEX('Policy Characteristics'!H:H,MATCH($C1851,'Policy Characteristics'!$C:$C,0))),"",INDEX('Policy Characteristics'!H:H,MATCH($C1851,'Policy Characteristics'!$C:$C,0)))</f>
        <v>0.01</v>
      </c>
      <c r="O1851" s="176" t="str">
        <f>IF(ISBLANK(INDEX('Policy Characteristics'!I:I,MATCH($C1851,'Policy Characteristics'!$C:$C,0))),"",INDEX('Policy Characteristics'!I:I,MATCH($C1851,'Policy Characteristics'!$C:$C,0)))</f>
        <v>% reduction in cost</v>
      </c>
      <c r="P1851" s="176" t="str">
        <f>IF(ISBLANK(INDEX('Policy Characteristics'!J:J,MATCH($C1851,'Policy Characteristics'!$C:$C,0))),"",INDEX('Policy Characteristics'!J:J,MATCH($C1851,'Policy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1" s="176" t="str">
        <f>IF(ISBLANK(INDEX('Policy Characteristics'!K:K,MATCH($C1851,'Policy Characteristics'!$C:$C,0))),"",INDEX('Policy Characteristics'!K:K,MATCH($C1851,'Policy Characteristics'!$C:$C,0)))</f>
        <v>architectural-design.html#rnd</v>
      </c>
      <c r="R1851" s="176" t="str">
        <f>IF(ISBLANK(INDEX('Policy Characteristics'!L:L,MATCH($C1851,'Policy Characteristics'!$C:$C,0))),"",INDEX('Policy Characteristics'!L:L,MATCH($C1851,'Policy Characteristics'!$C:$C,0)))</f>
        <v>research-and-development.html</v>
      </c>
    </row>
    <row r="1852" spans="1:18" x14ac:dyDescent="0.25">
      <c r="A1852" s="176" t="str">
        <f>IF(ISBLANK(INDEX('Policy Characteristics'!A:A,MATCH($C1852,'Policy Characteristics'!$C:$C,0))),"",INDEX('Policy Characteristics'!A:A,MATCH($C1852,'Policy Characteristics'!$C:$C,0)))</f>
        <v>Research and Development</v>
      </c>
      <c r="B1852" s="184" t="str">
        <f>IF(ISBLANK(INDEX('Policy Characteristics'!B:B,MATCH($C1852,'Policy Characteristics'!$C:$C,0))),"",INDEX('Policy Characteristics'!B:B,MATCH($C1852,'Policy Characteristics'!$C:$C,0)))</f>
        <v>Capital Cost Reduction</v>
      </c>
      <c r="C1852" s="176" t="str">
        <f t="shared" si="72"/>
        <v>RnD Transportation Capital Cost Perc Reduction</v>
      </c>
      <c r="D1852" s="47" t="s">
        <v>1138</v>
      </c>
      <c r="E1852" s="47"/>
      <c r="F1852" s="47" t="s">
        <v>463</v>
      </c>
      <c r="G1852" s="47"/>
      <c r="H1852" s="44">
        <v>110</v>
      </c>
      <c r="I1852" s="197" t="s">
        <v>43</v>
      </c>
      <c r="J1852" s="177" t="str">
        <f>IF(ISBLANK(INDEX('Policy Characteristics'!D:D,MATCH($C1852,'Policy Characteristics'!$C:$C,0))),"",INDEX('Policy Characteristics'!D:D,MATCH($C1852,'Policy Characteristics'!$C:$C,0)))</f>
        <v>R&amp;D Capital Cost Reductions</v>
      </c>
      <c r="K1852" s="176" t="str">
        <f>IF(ISBLANK(INDEX('Policy Characteristics'!E:E,MATCH($C1852,'Policy Characteristics'!$C:$C,0))),"",INDEX('Policy Characteristics'!E:E,MATCH($C1852,'Policy Characteristics'!$C:$C,0)))</f>
        <v>RnD transportation capital cost reduction</v>
      </c>
      <c r="L1852" s="176">
        <f>IF(ISBLANK(INDEX('Policy Characteristics'!F:F,MATCH($C1852,'Policy Characteristics'!$C:$C,0))),"",INDEX('Policy Characteristics'!F:F,MATCH($C1852,'Policy Characteristics'!$C:$C,0)))</f>
        <v>0</v>
      </c>
      <c r="M1852" s="176">
        <f>IF(ISBLANK(INDEX('Policy Characteristics'!G:G,MATCH($C1852,'Policy Characteristics'!$C:$C,0))),"",INDEX('Policy Characteristics'!G:G,MATCH($C1852,'Policy Characteristics'!$C:$C,0)))</f>
        <v>0.4</v>
      </c>
      <c r="N1852" s="176">
        <f>IF(ISBLANK(INDEX('Policy Characteristics'!H:H,MATCH($C1852,'Policy Characteristics'!$C:$C,0))),"",INDEX('Policy Characteristics'!H:H,MATCH($C1852,'Policy Characteristics'!$C:$C,0)))</f>
        <v>0.01</v>
      </c>
      <c r="O1852" s="176" t="str">
        <f>IF(ISBLANK(INDEX('Policy Characteristics'!I:I,MATCH($C1852,'Policy Characteristics'!$C:$C,0))),"",INDEX('Policy Characteristics'!I:I,MATCH($C1852,'Policy Characteristics'!$C:$C,0)))</f>
        <v>% reduction in cost</v>
      </c>
      <c r="P1852" s="176" t="str">
        <f>IF(ISBLANK(INDEX('Policy Characteristics'!J:J,MATCH($C1852,'Policy Characteristics'!$C:$C,0))),"",INDEX('Policy Characteristics'!J:J,MATCH($C1852,'Policy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2" s="176" t="str">
        <f>IF(ISBLANK(INDEX('Policy Characteristics'!K:K,MATCH($C1852,'Policy Characteristics'!$C:$C,0))),"",INDEX('Policy Characteristics'!K:K,MATCH($C1852,'Policy Characteristics'!$C:$C,0)))</f>
        <v>architectural-design.html#rnd</v>
      </c>
      <c r="R1852" s="176" t="str">
        <f>IF(ISBLANK(INDEX('Policy Characteristics'!L:L,MATCH($C1852,'Policy Characteristics'!$C:$C,0))),"",INDEX('Policy Characteristics'!L:L,MATCH($C1852,'Policy Characteristics'!$C:$C,0)))</f>
        <v>research-and-development.html</v>
      </c>
    </row>
    <row r="1853" spans="1:18" x14ac:dyDescent="0.25">
      <c r="A1853" s="176" t="str">
        <f>IF(ISBLANK(INDEX('Policy Characteristics'!A:A,MATCH($C1853,'Policy Characteristics'!$C:$C,0))),"",INDEX('Policy Characteristics'!A:A,MATCH($C1853,'Policy Characteristics'!$C:$C,0)))</f>
        <v>Research and Development</v>
      </c>
      <c r="B1853" s="184" t="str">
        <f>IF(ISBLANK(INDEX('Policy Characteristics'!B:B,MATCH($C1853,'Policy Characteristics'!$C:$C,0))),"",INDEX('Policy Characteristics'!B:B,MATCH($C1853,'Policy Characteristics'!$C:$C,0)))</f>
        <v>Capital Cost Reduction</v>
      </c>
      <c r="C1853" s="176" t="str">
        <f t="shared" si="72"/>
        <v>RnD Transportation Capital Cost Perc Reduction</v>
      </c>
      <c r="D1853" s="47" t="s">
        <v>1139</v>
      </c>
      <c r="E1853" s="47"/>
      <c r="F1853" s="47" t="s">
        <v>464</v>
      </c>
      <c r="G1853" s="47"/>
      <c r="H1853" s="44">
        <v>111</v>
      </c>
      <c r="I1853" s="197" t="s">
        <v>43</v>
      </c>
      <c r="J1853" s="177" t="str">
        <f>IF(ISBLANK(INDEX('Policy Characteristics'!D:D,MATCH($C1853,'Policy Characteristics'!$C:$C,0))),"",INDEX('Policy Characteristics'!D:D,MATCH($C1853,'Policy Characteristics'!$C:$C,0)))</f>
        <v>R&amp;D Capital Cost Reductions</v>
      </c>
      <c r="K1853" s="176" t="str">
        <f>IF(ISBLANK(INDEX('Policy Characteristics'!E:E,MATCH($C1853,'Policy Characteristics'!$C:$C,0))),"",INDEX('Policy Characteristics'!E:E,MATCH($C1853,'Policy Characteristics'!$C:$C,0)))</f>
        <v>RnD transportation capital cost reduction</v>
      </c>
      <c r="L1853" s="176">
        <f>IF(ISBLANK(INDEX('Policy Characteristics'!F:F,MATCH($C1853,'Policy Characteristics'!$C:$C,0))),"",INDEX('Policy Characteristics'!F:F,MATCH($C1853,'Policy Characteristics'!$C:$C,0)))</f>
        <v>0</v>
      </c>
      <c r="M1853" s="176">
        <f>IF(ISBLANK(INDEX('Policy Characteristics'!G:G,MATCH($C1853,'Policy Characteristics'!$C:$C,0))),"",INDEX('Policy Characteristics'!G:G,MATCH($C1853,'Policy Characteristics'!$C:$C,0)))</f>
        <v>0.4</v>
      </c>
      <c r="N1853" s="176">
        <f>IF(ISBLANK(INDEX('Policy Characteristics'!H:H,MATCH($C1853,'Policy Characteristics'!$C:$C,0))),"",INDEX('Policy Characteristics'!H:H,MATCH($C1853,'Policy Characteristics'!$C:$C,0)))</f>
        <v>0.01</v>
      </c>
      <c r="O1853" s="176" t="str">
        <f>IF(ISBLANK(INDEX('Policy Characteristics'!I:I,MATCH($C1853,'Policy Characteristics'!$C:$C,0))),"",INDEX('Policy Characteristics'!I:I,MATCH($C1853,'Policy Characteristics'!$C:$C,0)))</f>
        <v>% reduction in cost</v>
      </c>
      <c r="P1853" s="176" t="str">
        <f>IF(ISBLANK(INDEX('Policy Characteristics'!J:J,MATCH($C1853,'Policy Characteristics'!$C:$C,0))),"",INDEX('Policy Characteristics'!J:J,MATCH($C1853,'Policy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3" s="176" t="str">
        <f>IF(ISBLANK(INDEX('Policy Characteristics'!K:K,MATCH($C1853,'Policy Characteristics'!$C:$C,0))),"",INDEX('Policy Characteristics'!K:K,MATCH($C1853,'Policy Characteristics'!$C:$C,0)))</f>
        <v>architectural-design.html#rnd</v>
      </c>
      <c r="R1853" s="176" t="str">
        <f>IF(ISBLANK(INDEX('Policy Characteristics'!L:L,MATCH($C1853,'Policy Characteristics'!$C:$C,0))),"",INDEX('Policy Characteristics'!L:L,MATCH($C1853,'Policy Characteristics'!$C:$C,0)))</f>
        <v>research-and-development.html</v>
      </c>
    </row>
    <row r="1854" spans="1:18" x14ac:dyDescent="0.25">
      <c r="A1854" s="176" t="str">
        <f>IF(ISBLANK(INDEX('Policy Characteristics'!A:A,MATCH($C1854,'Policy Characteristics'!$C:$C,0))),"",INDEX('Policy Characteristics'!A:A,MATCH($C1854,'Policy Characteristics'!$C:$C,0)))</f>
        <v>Research and Development</v>
      </c>
      <c r="B1854" s="184" t="str">
        <f>IF(ISBLANK(INDEX('Policy Characteristics'!B:B,MATCH($C1854,'Policy Characteristics'!$C:$C,0))),"",INDEX('Policy Characteristics'!B:B,MATCH($C1854,'Policy Characteristics'!$C:$C,0)))</f>
        <v>Capital Cost Reduction</v>
      </c>
      <c r="C1854" s="176" t="str">
        <f t="shared" si="72"/>
        <v>RnD Transportation Capital Cost Perc Reduction</v>
      </c>
      <c r="D1854" s="47" t="s">
        <v>1140</v>
      </c>
      <c r="E1854" s="47"/>
      <c r="F1854" s="47" t="s">
        <v>465</v>
      </c>
      <c r="G1854" s="47"/>
      <c r="H1854" s="44">
        <v>112</v>
      </c>
      <c r="I1854" s="197" t="s">
        <v>43</v>
      </c>
      <c r="J1854" s="177" t="str">
        <f>IF(ISBLANK(INDEX('Policy Characteristics'!D:D,MATCH($C1854,'Policy Characteristics'!$C:$C,0))),"",INDEX('Policy Characteristics'!D:D,MATCH($C1854,'Policy Characteristics'!$C:$C,0)))</f>
        <v>R&amp;D Capital Cost Reductions</v>
      </c>
      <c r="K1854" s="176" t="str">
        <f>IF(ISBLANK(INDEX('Policy Characteristics'!E:E,MATCH($C1854,'Policy Characteristics'!$C:$C,0))),"",INDEX('Policy Characteristics'!E:E,MATCH($C1854,'Policy Characteristics'!$C:$C,0)))</f>
        <v>RnD transportation capital cost reduction</v>
      </c>
      <c r="L1854" s="176">
        <f>IF(ISBLANK(INDEX('Policy Characteristics'!F:F,MATCH($C1854,'Policy Characteristics'!$C:$C,0))),"",INDEX('Policy Characteristics'!F:F,MATCH($C1854,'Policy Characteristics'!$C:$C,0)))</f>
        <v>0</v>
      </c>
      <c r="M1854" s="176">
        <f>IF(ISBLANK(INDEX('Policy Characteristics'!G:G,MATCH($C1854,'Policy Characteristics'!$C:$C,0))),"",INDEX('Policy Characteristics'!G:G,MATCH($C1854,'Policy Characteristics'!$C:$C,0)))</f>
        <v>0.4</v>
      </c>
      <c r="N1854" s="176">
        <f>IF(ISBLANK(INDEX('Policy Characteristics'!H:H,MATCH($C1854,'Policy Characteristics'!$C:$C,0))),"",INDEX('Policy Characteristics'!H:H,MATCH($C1854,'Policy Characteristics'!$C:$C,0)))</f>
        <v>0.01</v>
      </c>
      <c r="O1854" s="176" t="str">
        <f>IF(ISBLANK(INDEX('Policy Characteristics'!I:I,MATCH($C1854,'Policy Characteristics'!$C:$C,0))),"",INDEX('Policy Characteristics'!I:I,MATCH($C1854,'Policy Characteristics'!$C:$C,0)))</f>
        <v>% reduction in cost</v>
      </c>
      <c r="P1854" s="176" t="str">
        <f>IF(ISBLANK(INDEX('Policy Characteristics'!J:J,MATCH($C1854,'Policy Characteristics'!$C:$C,0))),"",INDEX('Policy Characteristics'!J:J,MATCH($C1854,'Policy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4" s="176" t="str">
        <f>IF(ISBLANK(INDEX('Policy Characteristics'!K:K,MATCH($C1854,'Policy Characteristics'!$C:$C,0))),"",INDEX('Policy Characteristics'!K:K,MATCH($C1854,'Policy Characteristics'!$C:$C,0)))</f>
        <v>architectural-design.html#rnd</v>
      </c>
      <c r="R1854" s="176" t="str">
        <f>IF(ISBLANK(INDEX('Policy Characteristics'!L:L,MATCH($C1854,'Policy Characteristics'!$C:$C,0))),"",INDEX('Policy Characteristics'!L:L,MATCH($C1854,'Policy Characteristics'!$C:$C,0)))</f>
        <v>research-and-development.html</v>
      </c>
    </row>
    <row r="1855" spans="1:18" x14ac:dyDescent="0.25">
      <c r="A1855" s="176" t="str">
        <f>IF(ISBLANK(INDEX('Policy Characteristics'!A:A,MATCH($C1855,'Policy Characteristics'!$C:$C,0))),"",INDEX('Policy Characteristics'!A:A,MATCH($C1855,'Policy Characteristics'!$C:$C,0)))</f>
        <v>Research and Development</v>
      </c>
      <c r="B1855" s="184" t="str">
        <f>IF(ISBLANK(INDEX('Policy Characteristics'!B:B,MATCH($C1855,'Policy Characteristics'!$C:$C,0))),"",INDEX('Policy Characteristics'!B:B,MATCH($C1855,'Policy Characteristics'!$C:$C,0)))</f>
        <v>Capital Cost Reduction</v>
      </c>
      <c r="C1855" s="176" t="str">
        <f t="shared" si="72"/>
        <v>RnD Transportation Capital Cost Perc Reduction</v>
      </c>
      <c r="D1855" s="47" t="s">
        <v>1386</v>
      </c>
      <c r="E1855" s="47"/>
      <c r="F1855" s="47" t="s">
        <v>1666</v>
      </c>
      <c r="G1855" s="47"/>
      <c r="H1855" s="44">
        <v>113</v>
      </c>
      <c r="I1855" s="197" t="s">
        <v>43</v>
      </c>
      <c r="J1855" s="177" t="str">
        <f>IF(ISBLANK(INDEX('Policy Characteristics'!D:D,MATCH($C1855,'Policy Characteristics'!$C:$C,0))),"",INDEX('Policy Characteristics'!D:D,MATCH($C1855,'Policy Characteristics'!$C:$C,0)))</f>
        <v>R&amp;D Capital Cost Reductions</v>
      </c>
      <c r="K1855" s="176" t="str">
        <f>IF(ISBLANK(INDEX('Policy Characteristics'!E:E,MATCH($C1855,'Policy Characteristics'!$C:$C,0))),"",INDEX('Policy Characteristics'!E:E,MATCH($C1855,'Policy Characteristics'!$C:$C,0)))</f>
        <v>RnD transportation capital cost reduction</v>
      </c>
      <c r="L1855" s="176">
        <f>IF(ISBLANK(INDEX('Policy Characteristics'!F:F,MATCH($C1855,'Policy Characteristics'!$C:$C,0))),"",INDEX('Policy Characteristics'!F:F,MATCH($C1855,'Policy Characteristics'!$C:$C,0)))</f>
        <v>0</v>
      </c>
      <c r="M1855" s="176">
        <f>IF(ISBLANK(INDEX('Policy Characteristics'!G:G,MATCH($C1855,'Policy Characteristics'!$C:$C,0))),"",INDEX('Policy Characteristics'!G:G,MATCH($C1855,'Policy Characteristics'!$C:$C,0)))</f>
        <v>0.4</v>
      </c>
      <c r="N1855" s="176">
        <f>IF(ISBLANK(INDEX('Policy Characteristics'!H:H,MATCH($C1855,'Policy Characteristics'!$C:$C,0))),"",INDEX('Policy Characteristics'!H:H,MATCH($C1855,'Policy Characteristics'!$C:$C,0)))</f>
        <v>0.01</v>
      </c>
      <c r="O1855" s="176" t="str">
        <f>IF(ISBLANK(INDEX('Policy Characteristics'!I:I,MATCH($C1855,'Policy Characteristics'!$C:$C,0))),"",INDEX('Policy Characteristics'!I:I,MATCH($C1855,'Policy Characteristics'!$C:$C,0)))</f>
        <v>% reduction in cost</v>
      </c>
      <c r="P1855" s="176" t="str">
        <f>IF(ISBLANK(INDEX('Policy Characteristics'!J:J,MATCH($C1855,'Policy Characteristics'!$C:$C,0))),"",INDEX('Policy Characteristics'!J:J,MATCH($C1855,'Policy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5" s="176" t="str">
        <f>IF(ISBLANK(INDEX('Policy Characteristics'!K:K,MATCH($C1855,'Policy Characteristics'!$C:$C,0))),"",INDEX('Policy Characteristics'!K:K,MATCH($C1855,'Policy Characteristics'!$C:$C,0)))</f>
        <v>architectural-design.html#rnd</v>
      </c>
      <c r="R1855" s="176" t="str">
        <f>IF(ISBLANK(INDEX('Policy Characteristics'!L:L,MATCH($C1855,'Policy Characteristics'!$C:$C,0))),"",INDEX('Policy Characteristics'!L:L,MATCH($C1855,'Policy Characteristics'!$C:$C,0)))</f>
        <v>research-and-development.html</v>
      </c>
    </row>
    <row r="1856" spans="1:18" x14ac:dyDescent="0.25">
      <c r="A1856" s="176" t="str">
        <f>IF(ISBLANK(INDEX('Policy Characteristics'!A:A,MATCH($C1856,'Policy Characteristics'!$C:$C,0))),"",INDEX('Policy Characteristics'!A:A,MATCH($C1856,'Policy Characteristics'!$C:$C,0)))</f>
        <v>Research and Development</v>
      </c>
      <c r="B1856" s="184" t="str">
        <f>IF(ISBLANK(INDEX('Policy Characteristics'!B:B,MATCH($C1856,'Policy Characteristics'!$C:$C,0))),"",INDEX('Policy Characteristics'!B:B,MATCH($C1856,'Policy Characteristics'!$C:$C,0)))</f>
        <v>Capital Cost Reduction</v>
      </c>
      <c r="C1856" s="176" t="str">
        <f t="shared" si="72"/>
        <v>RnD Transportation Capital Cost Perc Reduction</v>
      </c>
      <c r="D1856" s="47" t="s">
        <v>1385</v>
      </c>
      <c r="E1856" s="47"/>
      <c r="F1856" s="47" t="s">
        <v>1667</v>
      </c>
      <c r="G1856" s="47"/>
      <c r="H1856" s="44">
        <v>523</v>
      </c>
      <c r="I1856" s="197" t="s">
        <v>43</v>
      </c>
      <c r="J1856" s="177" t="str">
        <f>IF(ISBLANK(INDEX('Policy Characteristics'!D:D,MATCH($C1856,'Policy Characteristics'!$C:$C,0))),"",INDEX('Policy Characteristics'!D:D,MATCH($C1856,'Policy Characteristics'!$C:$C,0)))</f>
        <v>R&amp;D Capital Cost Reductions</v>
      </c>
      <c r="K1856" s="176" t="str">
        <f>IF(ISBLANK(INDEX('Policy Characteristics'!E:E,MATCH($C1856,'Policy Characteristics'!$C:$C,0))),"",INDEX('Policy Characteristics'!E:E,MATCH($C1856,'Policy Characteristics'!$C:$C,0)))</f>
        <v>RnD transportation capital cost reduction</v>
      </c>
      <c r="L1856" s="176">
        <f>IF(ISBLANK(INDEX('Policy Characteristics'!F:F,MATCH($C1856,'Policy Characteristics'!$C:$C,0))),"",INDEX('Policy Characteristics'!F:F,MATCH($C1856,'Policy Characteristics'!$C:$C,0)))</f>
        <v>0</v>
      </c>
      <c r="M1856" s="176">
        <f>IF(ISBLANK(INDEX('Policy Characteristics'!G:G,MATCH($C1856,'Policy Characteristics'!$C:$C,0))),"",INDEX('Policy Characteristics'!G:G,MATCH($C1856,'Policy Characteristics'!$C:$C,0)))</f>
        <v>0.4</v>
      </c>
      <c r="N1856" s="176">
        <f>IF(ISBLANK(INDEX('Policy Characteristics'!H:H,MATCH($C1856,'Policy Characteristics'!$C:$C,0))),"",INDEX('Policy Characteristics'!H:H,MATCH($C1856,'Policy Characteristics'!$C:$C,0)))</f>
        <v>0.01</v>
      </c>
      <c r="O1856" s="176" t="str">
        <f>IF(ISBLANK(INDEX('Policy Characteristics'!I:I,MATCH($C1856,'Policy Characteristics'!$C:$C,0))),"",INDEX('Policy Characteristics'!I:I,MATCH($C1856,'Policy Characteristics'!$C:$C,0)))</f>
        <v>% reduction in cost</v>
      </c>
      <c r="P1856" s="176" t="str">
        <f>IF(ISBLANK(INDEX('Policy Characteristics'!J:J,MATCH($C1856,'Policy Characteristics'!$C:$C,0))),"",INDEX('Policy Characteristics'!J:J,MATCH($C1856,'Policy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6" s="176" t="str">
        <f>IF(ISBLANK(INDEX('Policy Characteristics'!K:K,MATCH($C1856,'Policy Characteristics'!$C:$C,0))),"",INDEX('Policy Characteristics'!K:K,MATCH($C1856,'Policy Characteristics'!$C:$C,0)))</f>
        <v>architectural-design.html#rnd</v>
      </c>
      <c r="R1856" s="176" t="str">
        <f>IF(ISBLANK(INDEX('Policy Characteristics'!L:L,MATCH($C1856,'Policy Characteristics'!$C:$C,0))),"",INDEX('Policy Characteristics'!L:L,MATCH($C1856,'Policy Characteristics'!$C:$C,0)))</f>
        <v>research-and-development.html</v>
      </c>
    </row>
    <row r="1857" spans="1:18" s="2" customFormat="1" x14ac:dyDescent="0.25">
      <c r="A1857" s="176" t="str">
        <f>IF(ISBLANK(INDEX('Policy Characteristics'!A:A,MATCH($C1857,'Policy Characteristics'!$C:$C,0))),"",INDEX('Policy Characteristics'!A:A,MATCH($C1857,'Policy Characteristics'!$C:$C,0)))</f>
        <v>Research and Development</v>
      </c>
      <c r="B1857" s="184" t="str">
        <f>IF(ISBLANK(INDEX('Policy Characteristics'!B:B,MATCH($C1857,'Policy Characteristics'!$C:$C,0))),"",INDEX('Policy Characteristics'!B:B,MATCH($C1857,'Policy Characteristics'!$C:$C,0)))</f>
        <v>Direct Air Capture</v>
      </c>
      <c r="C1857" s="191" t="s">
        <v>1677</v>
      </c>
      <c r="D1857" s="6"/>
      <c r="E1857" s="6"/>
      <c r="F1857" s="6"/>
      <c r="G1857" s="6"/>
      <c r="H1857" s="49">
        <v>525</v>
      </c>
      <c r="I1857" s="198" t="s">
        <v>43</v>
      </c>
      <c r="J1857" s="177" t="str">
        <f>IF(ISBLANK(INDEX('Policy Characteristics'!D:D,MATCH($C1857,'Policy Characteristics'!$C:$C,0))),"",INDEX('Policy Characteristics'!D:D,MATCH($C1857,'Policy Characteristics'!$C:$C,0)))</f>
        <v>Direct Air Capture</v>
      </c>
      <c r="K1857" s="176" t="str">
        <f>IF(ISBLANK(INDEX('Policy Characteristics'!E:E,MATCH($C1857,'Policy Characteristics'!$C:$C,0))),"",INDEX('Policy Characteristics'!E:E,MATCH($C1857,'Policy Characteristics'!$C:$C,0)))</f>
        <v>geoeng direct air capture</v>
      </c>
      <c r="L1857" s="176">
        <f>IF(ISBLANK(INDEX('Policy Characteristics'!F:F,MATCH($C1857,'Policy Characteristics'!$C:$C,0))),"",INDEX('Policy Characteristics'!F:F,MATCH($C1857,'Policy Characteristics'!$C:$C,0)))</f>
        <v>0</v>
      </c>
      <c r="M1857" s="176">
        <f>IF(ISBLANK(INDEX('Policy Characteristics'!G:G,MATCH($C1857,'Policy Characteristics'!$C:$C,0))),"",INDEX('Policy Characteristics'!G:G,MATCH($C1857,'Policy Characteristics'!$C:$C,0)))</f>
        <v>1</v>
      </c>
      <c r="N1857" s="176">
        <f>IF(ISBLANK(INDEX('Policy Characteristics'!H:H,MATCH($C1857,'Policy Characteristics'!$C:$C,0))),"",INDEX('Policy Characteristics'!H:H,MATCH($C1857,'Policy Characteristics'!$C:$C,0)))</f>
        <v>0.01</v>
      </c>
      <c r="O1857" s="176" t="str">
        <f>IF(ISBLANK(INDEX('Policy Characteristics'!I:I,MATCH($C1857,'Policy Characteristics'!$C:$C,0))),"",INDEX('Policy Characteristics'!I:I,MATCH($C1857,'Policy Characteristics'!$C:$C,0)))</f>
        <v>% of potential achieved</v>
      </c>
      <c r="P1857" s="176" t="str">
        <f>IF(ISBLANK(INDEX('Policy Characteristics'!J:J,MATCH($C1857,'Policy Characteristics'!$C:$C,0))),"",INDEX('Policy Characteristics'!J:J,MATCH($C1857,'Policy Characteristics'!$C:$C,0)))</f>
        <v xml:space="preserve">**Description:**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There is no potential before 2045, according to Realmonte et al. Projections increase DAC to around 86 MMT in 2050 (potential increases further after 2050, but that is beyond the time horizon of this current EPS version).  </v>
      </c>
      <c r="Q1857" s="176" t="str">
        <f>IF(ISBLANK(INDEX('Policy Characteristics'!K:K,MATCH($C1857,'Policy Characteristics'!$C:$C,0))),"",INDEX('Policy Characteristics'!K:K,MATCH($C1857,'Policy Characteristics'!$C:$C,0)))</f>
        <v>direct-air-capture.html#dac</v>
      </c>
      <c r="R1857" s="176" t="str">
        <f>IF(ISBLANK(INDEX('Policy Characteristics'!L:L,MATCH($C1857,'Policy Characteristics'!$C:$C,0))),"",INDEX('Policy Characteristics'!L:L,MATCH($C1857,'Policy Characteristics'!$C:$C,0)))</f>
        <v>direct-air-capture.html</v>
      </c>
    </row>
    <row r="1858" spans="1:18" s="2" customFormat="1" x14ac:dyDescent="0.25">
      <c r="A1858" s="176" t="str">
        <f>IF(ISBLANK(INDEX('Policy Characteristics'!A:A,MATCH($C1858,'Policy Characteristics'!$C:$C,0))),"",INDEX('Policy Characteristics'!A:A,MATCH($C1858,'Policy Characteristics'!$C:$C,0)))</f>
        <v>Research and Development</v>
      </c>
      <c r="B1858" s="184" t="str">
        <f>IF(ISBLANK(INDEX('Policy Characteristics'!B:B,MATCH($C1858,'Policy Characteristics'!$C:$C,0))),"",INDEX('Policy Characteristics'!B:B,MATCH($C1858,'Policy Characteristics'!$C:$C,0)))</f>
        <v>Enhanced Rock Weathering</v>
      </c>
      <c r="C1858" s="191" t="s">
        <v>2690</v>
      </c>
      <c r="D1858" s="6"/>
      <c r="E1858" s="6"/>
      <c r="F1858" s="6"/>
      <c r="G1858" s="6"/>
      <c r="H1858" s="49">
        <v>2313</v>
      </c>
      <c r="I1858" s="198" t="s">
        <v>43</v>
      </c>
      <c r="J1858" s="177" t="str">
        <f>IF(ISBLANK(INDEX('Policy Characteristics'!D:D,MATCH($C1858,'Policy Characteristics'!$C:$C,0))),"",INDEX('Policy Characteristics'!D:D,MATCH($C1858,'Policy Characteristics'!$C:$C,0)))</f>
        <v>Enhanced Rock Weathering</v>
      </c>
      <c r="K1858" s="176" t="str">
        <f>IF(ISBLANK(INDEX('Policy Characteristics'!E:E,MATCH($C1858,'Policy Characteristics'!$C:$C,0))),"",INDEX('Policy Characteristics'!E:E,MATCH($C1858,'Policy Characteristics'!$C:$C,0)))</f>
        <v>geoeng enhanced rock weathering</v>
      </c>
      <c r="L1858" s="176">
        <f>IF(ISBLANK(INDEX('Policy Characteristics'!F:F,MATCH($C1858,'Policy Characteristics'!$C:$C,0))),"",INDEX('Policy Characteristics'!F:F,MATCH($C1858,'Policy Characteristics'!$C:$C,0)))</f>
        <v>0</v>
      </c>
      <c r="M1858" s="176">
        <f>IF(ISBLANK(INDEX('Policy Characteristics'!G:G,MATCH($C1858,'Policy Characteristics'!$C:$C,0))),"",INDEX('Policy Characteristics'!G:G,MATCH($C1858,'Policy Characteristics'!$C:$C,0)))</f>
        <v>1</v>
      </c>
      <c r="N1858" s="176">
        <f>IF(ISBLANK(INDEX('Policy Characteristics'!H:H,MATCH($C1858,'Policy Characteristics'!$C:$C,0))),"",INDEX('Policy Characteristics'!H:H,MATCH($C1858,'Policy Characteristics'!$C:$C,0)))</f>
        <v>0.01</v>
      </c>
      <c r="O1858" s="176" t="str">
        <f>IF(ISBLANK(INDEX('Policy Characteristics'!I:I,MATCH($C1858,'Policy Characteristics'!$C:$C,0))),"",INDEX('Policy Characteristics'!I:I,MATCH($C1858,'Policy Characteristics'!$C:$C,0)))</f>
        <v>% of potential achieved</v>
      </c>
      <c r="P1858" s="176" t="str">
        <f>IF(ISBLANK(INDEX('Policy Characteristics'!J:J,MATCH($C1858,'Policy Characteristics'!$C:$C,0))),"",INDEX('Policy Characteristics'!J:J,MATCH($C1858,'Policy Characteristics'!$C:$C,0)))</f>
        <v>**Description:** This policy causes deployment of enhanced rock weathering practices to absorb CO2 from the atmosphere. We use data from Fuhrman et al., which assumes application of crushed basalt to croplands. // **Guidance for setting values:** A 100% setting implies rock application to roughly 45 million acres.</v>
      </c>
      <c r="Q1858" s="176" t="str">
        <f>IF(ISBLANK(INDEX('Policy Characteristics'!K:K,MATCH($C1858,'Policy Characteristics'!$C:$C,0))),"",INDEX('Policy Characteristics'!K:K,MATCH($C1858,'Policy Characteristics'!$C:$C,0)))</f>
        <v/>
      </c>
      <c r="R1858" s="176" t="str">
        <f>IF(ISBLANK(INDEX('Policy Characteristics'!L:L,MATCH($C1858,'Policy Characteristics'!$C:$C,0))),"",INDEX('Policy Characteristics'!L:L,MATCH($C1858,'Policy Characteristics'!$C:$C,0)))</f>
        <v/>
      </c>
    </row>
    <row r="1859" spans="1:18" x14ac:dyDescent="0.25">
      <c r="A1859" s="176" t="str">
        <f>IF(ISBLANK(INDEX('Policy Characteristics'!A:A,MATCH($C1859,'Policy Characteristics'!$C:$C,0))),"",INDEX('Policy Characteristics'!A:A,MATCH($C1859,'Policy Characteristics'!$C:$C,0)))</f>
        <v>Research and Development</v>
      </c>
      <c r="B1859" s="184" t="str">
        <f>IF(ISBLANK(INDEX('Policy Characteristics'!B:B,MATCH($C1859,'Policy Characteristics'!$C:$C,0))),"",INDEX('Policy Characteristics'!B:B,MATCH($C1859,'Policy Characteristics'!$C:$C,0)))</f>
        <v>Fuel Use Reduction</v>
      </c>
      <c r="C1859" t="s">
        <v>287</v>
      </c>
      <c r="D1859" s="47" t="s">
        <v>112</v>
      </c>
      <c r="E1859" s="47"/>
      <c r="F1859" s="47" t="s">
        <v>308</v>
      </c>
      <c r="G1859" s="47"/>
      <c r="H1859" s="44">
        <v>114</v>
      </c>
      <c r="I1859" s="197" t="s">
        <v>43</v>
      </c>
      <c r="J1859" s="177" t="str">
        <f>IF(ISBLANK(INDEX('Policy Characteristics'!D:D,MATCH($C1859,'Policy Characteristics'!$C:$C,0))),"",INDEX('Policy Characteristics'!D:D,MATCH($C1859,'Policy Characteristics'!$C:$C,0)))</f>
        <v>R&amp;D Fuel Use Reductions</v>
      </c>
      <c r="K1859" s="176" t="str">
        <f>IF(ISBLANK(INDEX('Policy Characteristics'!E:E,MATCH($C1859,'Policy Characteristics'!$C:$C,0))),"",INDEX('Policy Characteristics'!E:E,MATCH($C1859,'Policy Characteristics'!$C:$C,0)))</f>
        <v>RnD building fuel use reduction</v>
      </c>
      <c r="L1859" s="176">
        <f>IF(ISBLANK(INDEX('Policy Characteristics'!F:F,MATCH($C1859,'Policy Characteristics'!$C:$C,0))),"",INDEX('Policy Characteristics'!F:F,MATCH($C1859,'Policy Characteristics'!$C:$C,0)))</f>
        <v>0</v>
      </c>
      <c r="M1859" s="176">
        <f>IF(ISBLANK(INDEX('Policy Characteristics'!G:G,MATCH($C1859,'Policy Characteristics'!$C:$C,0))),"",INDEX('Policy Characteristics'!G:G,MATCH($C1859,'Policy Characteristics'!$C:$C,0)))</f>
        <v>0.3</v>
      </c>
      <c r="N1859" s="176">
        <f>IF(ISBLANK(INDEX('Policy Characteristics'!H:H,MATCH($C1859,'Policy Characteristics'!$C:$C,0))),"",INDEX('Policy Characteristics'!H:H,MATCH($C1859,'Policy Characteristics'!$C:$C,0)))</f>
        <v>0.01</v>
      </c>
      <c r="O1859" s="176" t="str">
        <f>IF(ISBLANK(INDEX('Policy Characteristics'!I:I,MATCH($C1859,'Policy Characteristics'!$C:$C,0))),"",INDEX('Policy Characteristics'!I:I,MATCH($C1859,'Policy Characteristics'!$C:$C,0)))</f>
        <v>% reduction in fuel use</v>
      </c>
      <c r="P1859" s="176" t="str">
        <f>IF(ISBLANK(INDEX('Policy Characteristics'!J:J,MATCH($C1859,'Policy Characteristics'!$C:$C,0))),"",INDEX('Policy Characteristics'!J:J,MATCH($C1859,'Policy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9" s="176" t="str">
        <f>IF(ISBLANK(INDEX('Policy Characteristics'!K:K,MATCH($C1859,'Policy Characteristics'!$C:$C,0))),"",INDEX('Policy Characteristics'!K:K,MATCH($C1859,'Policy Characteristics'!$C:$C,0)))</f>
        <v>architectural-design.html#rnd</v>
      </c>
      <c r="R1859" s="176" t="str">
        <f>IF(ISBLANK(INDEX('Policy Characteristics'!L:L,MATCH($C1859,'Policy Characteristics'!$C:$C,0))),"",INDEX('Policy Characteristics'!L:L,MATCH($C1859,'Policy Characteristics'!$C:$C,0)))</f>
        <v>research-and-development.html</v>
      </c>
    </row>
    <row r="1860" spans="1:18" x14ac:dyDescent="0.25">
      <c r="A1860" s="176" t="str">
        <f>IF(ISBLANK(INDEX('Policy Characteristics'!A:A,MATCH($C1860,'Policy Characteristics'!$C:$C,0))),"",INDEX('Policy Characteristics'!A:A,MATCH($C1860,'Policy Characteristics'!$C:$C,0)))</f>
        <v>Research and Development</v>
      </c>
      <c r="B1860" s="184" t="str">
        <f>IF(ISBLANK(INDEX('Policy Characteristics'!B:B,MATCH($C1860,'Policy Characteristics'!$C:$C,0))),"",INDEX('Policy Characteristics'!B:B,MATCH($C1860,'Policy Characteristics'!$C:$C,0)))</f>
        <v>Fuel Use Reduction</v>
      </c>
      <c r="C1860" s="176" t="str">
        <f t="shared" ref="C1860:C1864" si="73">C$1859</f>
        <v>RnD Building Fuel Use Perc Reduction</v>
      </c>
      <c r="D1860" s="47" t="s">
        <v>113</v>
      </c>
      <c r="E1860" s="47"/>
      <c r="F1860" s="47" t="s">
        <v>309</v>
      </c>
      <c r="G1860" s="47"/>
      <c r="H1860" s="44">
        <v>115</v>
      </c>
      <c r="I1860" s="197" t="s">
        <v>43</v>
      </c>
      <c r="J1860" s="177" t="str">
        <f>IF(ISBLANK(INDEX('Policy Characteristics'!D:D,MATCH($C1860,'Policy Characteristics'!$C:$C,0))),"",INDEX('Policy Characteristics'!D:D,MATCH($C1860,'Policy Characteristics'!$C:$C,0)))</f>
        <v>R&amp;D Fuel Use Reductions</v>
      </c>
      <c r="K1860" s="176" t="str">
        <f>IF(ISBLANK(INDEX('Policy Characteristics'!E:E,MATCH($C1860,'Policy Characteristics'!$C:$C,0))),"",INDEX('Policy Characteristics'!E:E,MATCH($C1860,'Policy Characteristics'!$C:$C,0)))</f>
        <v>RnD building fuel use reduction</v>
      </c>
      <c r="L1860" s="176">
        <f>IF(ISBLANK(INDEX('Policy Characteristics'!F:F,MATCH($C1860,'Policy Characteristics'!$C:$C,0))),"",INDEX('Policy Characteristics'!F:F,MATCH($C1860,'Policy Characteristics'!$C:$C,0)))</f>
        <v>0</v>
      </c>
      <c r="M1860" s="176">
        <f>IF(ISBLANK(INDEX('Policy Characteristics'!G:G,MATCH($C1860,'Policy Characteristics'!$C:$C,0))),"",INDEX('Policy Characteristics'!G:G,MATCH($C1860,'Policy Characteristics'!$C:$C,0)))</f>
        <v>0.3</v>
      </c>
      <c r="N1860" s="176">
        <f>IF(ISBLANK(INDEX('Policy Characteristics'!H:H,MATCH($C1860,'Policy Characteristics'!$C:$C,0))),"",INDEX('Policy Characteristics'!H:H,MATCH($C1860,'Policy Characteristics'!$C:$C,0)))</f>
        <v>0.01</v>
      </c>
      <c r="O1860" s="176" t="str">
        <f>IF(ISBLANK(INDEX('Policy Characteristics'!I:I,MATCH($C1860,'Policy Characteristics'!$C:$C,0))),"",INDEX('Policy Characteristics'!I:I,MATCH($C1860,'Policy Characteristics'!$C:$C,0)))</f>
        <v>% reduction in fuel use</v>
      </c>
      <c r="P1860" s="176" t="str">
        <f>IF(ISBLANK(INDEX('Policy Characteristics'!J:J,MATCH($C1860,'Policy Characteristics'!$C:$C,0))),"",INDEX('Policy Characteristics'!J:J,MATCH($C1860,'Policy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0" s="176" t="str">
        <f>IF(ISBLANK(INDEX('Policy Characteristics'!K:K,MATCH($C1860,'Policy Characteristics'!$C:$C,0))),"",INDEX('Policy Characteristics'!K:K,MATCH($C1860,'Policy Characteristics'!$C:$C,0)))</f>
        <v>architectural-design.html#rnd</v>
      </c>
      <c r="R1860" s="176" t="str">
        <f>IF(ISBLANK(INDEX('Policy Characteristics'!L:L,MATCH($C1860,'Policy Characteristics'!$C:$C,0))),"",INDEX('Policy Characteristics'!L:L,MATCH($C1860,'Policy Characteristics'!$C:$C,0)))</f>
        <v>research-and-development.html</v>
      </c>
    </row>
    <row r="1861" spans="1:18" x14ac:dyDescent="0.25">
      <c r="A1861" s="176" t="str">
        <f>IF(ISBLANK(INDEX('Policy Characteristics'!A:A,MATCH($C1861,'Policy Characteristics'!$C:$C,0))),"",INDEX('Policy Characteristics'!A:A,MATCH($C1861,'Policy Characteristics'!$C:$C,0)))</f>
        <v>Research and Development</v>
      </c>
      <c r="B1861" s="184" t="str">
        <f>IF(ISBLANK(INDEX('Policy Characteristics'!B:B,MATCH($C1861,'Policy Characteristics'!$C:$C,0))),"",INDEX('Policy Characteristics'!B:B,MATCH($C1861,'Policy Characteristics'!$C:$C,0)))</f>
        <v>Fuel Use Reduction</v>
      </c>
      <c r="C1861" s="176" t="str">
        <f t="shared" si="73"/>
        <v>RnD Building Fuel Use Perc Reduction</v>
      </c>
      <c r="D1861" s="47" t="s">
        <v>114</v>
      </c>
      <c r="E1861" s="47"/>
      <c r="F1861" s="47" t="s">
        <v>310</v>
      </c>
      <c r="G1861" s="47"/>
      <c r="H1861" s="44">
        <v>750</v>
      </c>
      <c r="I1861" s="197" t="s">
        <v>44</v>
      </c>
      <c r="J1861" s="177" t="str">
        <f>IF(ISBLANK(INDEX('Policy Characteristics'!D:D,MATCH($C1861,'Policy Characteristics'!$C:$C,0))),"",INDEX('Policy Characteristics'!D:D,MATCH($C1861,'Policy Characteristics'!$C:$C,0)))</f>
        <v>R&amp;D Fuel Use Reductions</v>
      </c>
      <c r="K1861" s="176" t="str">
        <f>IF(ISBLANK(INDEX('Policy Characteristics'!E:E,MATCH($C1861,'Policy Characteristics'!$C:$C,0))),"",INDEX('Policy Characteristics'!E:E,MATCH($C1861,'Policy Characteristics'!$C:$C,0)))</f>
        <v>RnD building fuel use reduction</v>
      </c>
      <c r="L1861" s="176">
        <f>IF(ISBLANK(INDEX('Policy Characteristics'!F:F,MATCH($C1861,'Policy Characteristics'!$C:$C,0))),"",INDEX('Policy Characteristics'!F:F,MATCH($C1861,'Policy Characteristics'!$C:$C,0)))</f>
        <v>0</v>
      </c>
      <c r="M1861" s="176">
        <f>IF(ISBLANK(INDEX('Policy Characteristics'!G:G,MATCH($C1861,'Policy Characteristics'!$C:$C,0))),"",INDEX('Policy Characteristics'!G:G,MATCH($C1861,'Policy Characteristics'!$C:$C,0)))</f>
        <v>0.3</v>
      </c>
      <c r="N1861" s="176">
        <f>IF(ISBLANK(INDEX('Policy Characteristics'!H:H,MATCH($C1861,'Policy Characteristics'!$C:$C,0))),"",INDEX('Policy Characteristics'!H:H,MATCH($C1861,'Policy Characteristics'!$C:$C,0)))</f>
        <v>0.01</v>
      </c>
      <c r="O1861" s="176" t="str">
        <f>IF(ISBLANK(INDEX('Policy Characteristics'!I:I,MATCH($C1861,'Policy Characteristics'!$C:$C,0))),"",INDEX('Policy Characteristics'!I:I,MATCH($C1861,'Policy Characteristics'!$C:$C,0)))</f>
        <v>% reduction in fuel use</v>
      </c>
      <c r="P1861" s="176" t="str">
        <f>IF(ISBLANK(INDEX('Policy Characteristics'!J:J,MATCH($C1861,'Policy Characteristics'!$C:$C,0))),"",INDEX('Policy Characteristics'!J:J,MATCH($C1861,'Policy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1" s="176" t="str">
        <f>IF(ISBLANK(INDEX('Policy Characteristics'!K:K,MATCH($C1861,'Policy Characteristics'!$C:$C,0))),"",INDEX('Policy Characteristics'!K:K,MATCH($C1861,'Policy Characteristics'!$C:$C,0)))</f>
        <v>architectural-design.html#rnd</v>
      </c>
      <c r="R1861" s="176" t="str">
        <f>IF(ISBLANK(INDEX('Policy Characteristics'!L:L,MATCH($C1861,'Policy Characteristics'!$C:$C,0))),"",INDEX('Policy Characteristics'!L:L,MATCH($C1861,'Policy Characteristics'!$C:$C,0)))</f>
        <v>research-and-development.html</v>
      </c>
    </row>
    <row r="1862" spans="1:18" x14ac:dyDescent="0.25">
      <c r="A1862" s="176" t="str">
        <f>IF(ISBLANK(INDEX('Policy Characteristics'!A:A,MATCH($C1862,'Policy Characteristics'!$C:$C,0))),"",INDEX('Policy Characteristics'!A:A,MATCH($C1862,'Policy Characteristics'!$C:$C,0)))</f>
        <v>Research and Development</v>
      </c>
      <c r="B1862" s="184" t="str">
        <f>IF(ISBLANK(INDEX('Policy Characteristics'!B:B,MATCH($C1862,'Policy Characteristics'!$C:$C,0))),"",INDEX('Policy Characteristics'!B:B,MATCH($C1862,'Policy Characteristics'!$C:$C,0)))</f>
        <v>Fuel Use Reduction</v>
      </c>
      <c r="C1862" s="176" t="str">
        <f t="shared" si="73"/>
        <v>RnD Building Fuel Use Perc Reduction</v>
      </c>
      <c r="D1862" s="47" t="s">
        <v>115</v>
      </c>
      <c r="E1862" s="47"/>
      <c r="F1862" s="47" t="s">
        <v>311</v>
      </c>
      <c r="G1862" s="47"/>
      <c r="H1862" s="44">
        <v>117</v>
      </c>
      <c r="I1862" s="197" t="s">
        <v>43</v>
      </c>
      <c r="J1862" s="177" t="str">
        <f>IF(ISBLANK(INDEX('Policy Characteristics'!D:D,MATCH($C1862,'Policy Characteristics'!$C:$C,0))),"",INDEX('Policy Characteristics'!D:D,MATCH($C1862,'Policy Characteristics'!$C:$C,0)))</f>
        <v>R&amp;D Fuel Use Reductions</v>
      </c>
      <c r="K1862" s="176" t="str">
        <f>IF(ISBLANK(INDEX('Policy Characteristics'!E:E,MATCH($C1862,'Policy Characteristics'!$C:$C,0))),"",INDEX('Policy Characteristics'!E:E,MATCH($C1862,'Policy Characteristics'!$C:$C,0)))</f>
        <v>RnD building fuel use reduction</v>
      </c>
      <c r="L1862" s="176">
        <f>IF(ISBLANK(INDEX('Policy Characteristics'!F:F,MATCH($C1862,'Policy Characteristics'!$C:$C,0))),"",INDEX('Policy Characteristics'!F:F,MATCH($C1862,'Policy Characteristics'!$C:$C,0)))</f>
        <v>0</v>
      </c>
      <c r="M1862" s="176">
        <f>IF(ISBLANK(INDEX('Policy Characteristics'!G:G,MATCH($C1862,'Policy Characteristics'!$C:$C,0))),"",INDEX('Policy Characteristics'!G:G,MATCH($C1862,'Policy Characteristics'!$C:$C,0)))</f>
        <v>0.3</v>
      </c>
      <c r="N1862" s="176">
        <f>IF(ISBLANK(INDEX('Policy Characteristics'!H:H,MATCH($C1862,'Policy Characteristics'!$C:$C,0))),"",INDEX('Policy Characteristics'!H:H,MATCH($C1862,'Policy Characteristics'!$C:$C,0)))</f>
        <v>0.01</v>
      </c>
      <c r="O1862" s="176" t="str">
        <f>IF(ISBLANK(INDEX('Policy Characteristics'!I:I,MATCH($C1862,'Policy Characteristics'!$C:$C,0))),"",INDEX('Policy Characteristics'!I:I,MATCH($C1862,'Policy Characteristics'!$C:$C,0)))</f>
        <v>% reduction in fuel use</v>
      </c>
      <c r="P1862" s="176" t="str">
        <f>IF(ISBLANK(INDEX('Policy Characteristics'!J:J,MATCH($C1862,'Policy Characteristics'!$C:$C,0))),"",INDEX('Policy Characteristics'!J:J,MATCH($C1862,'Policy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2" s="176" t="str">
        <f>IF(ISBLANK(INDEX('Policy Characteristics'!K:K,MATCH($C1862,'Policy Characteristics'!$C:$C,0))),"",INDEX('Policy Characteristics'!K:K,MATCH($C1862,'Policy Characteristics'!$C:$C,0)))</f>
        <v>architectural-design.html#rnd</v>
      </c>
      <c r="R1862" s="176" t="str">
        <f>IF(ISBLANK(INDEX('Policy Characteristics'!L:L,MATCH($C1862,'Policy Characteristics'!$C:$C,0))),"",INDEX('Policy Characteristics'!L:L,MATCH($C1862,'Policy Characteristics'!$C:$C,0)))</f>
        <v>research-and-development.html</v>
      </c>
    </row>
    <row r="1863" spans="1:18" x14ac:dyDescent="0.25">
      <c r="A1863" s="176" t="str">
        <f>IF(ISBLANK(INDEX('Policy Characteristics'!A:A,MATCH($C1863,'Policy Characteristics'!$C:$C,0))),"",INDEX('Policy Characteristics'!A:A,MATCH($C1863,'Policy Characteristics'!$C:$C,0)))</f>
        <v>Research and Development</v>
      </c>
      <c r="B1863" s="184" t="str">
        <f>IF(ISBLANK(INDEX('Policy Characteristics'!B:B,MATCH($C1863,'Policy Characteristics'!$C:$C,0))),"",INDEX('Policy Characteristics'!B:B,MATCH($C1863,'Policy Characteristics'!$C:$C,0)))</f>
        <v>Fuel Use Reduction</v>
      </c>
      <c r="C1863" s="176" t="str">
        <f t="shared" si="73"/>
        <v>RnD Building Fuel Use Perc Reduction</v>
      </c>
      <c r="D1863" s="47" t="s">
        <v>116</v>
      </c>
      <c r="E1863" s="47"/>
      <c r="F1863" s="47" t="s">
        <v>312</v>
      </c>
      <c r="G1863" s="47"/>
      <c r="H1863" s="44">
        <v>118</v>
      </c>
      <c r="I1863" s="197" t="s">
        <v>43</v>
      </c>
      <c r="J1863" s="177" t="str">
        <f>IF(ISBLANK(INDEX('Policy Characteristics'!D:D,MATCH($C1863,'Policy Characteristics'!$C:$C,0))),"",INDEX('Policy Characteristics'!D:D,MATCH($C1863,'Policy Characteristics'!$C:$C,0)))</f>
        <v>R&amp;D Fuel Use Reductions</v>
      </c>
      <c r="K1863" s="176" t="str">
        <f>IF(ISBLANK(INDEX('Policy Characteristics'!E:E,MATCH($C1863,'Policy Characteristics'!$C:$C,0))),"",INDEX('Policy Characteristics'!E:E,MATCH($C1863,'Policy Characteristics'!$C:$C,0)))</f>
        <v>RnD building fuel use reduction</v>
      </c>
      <c r="L1863" s="176">
        <f>IF(ISBLANK(INDEX('Policy Characteristics'!F:F,MATCH($C1863,'Policy Characteristics'!$C:$C,0))),"",INDEX('Policy Characteristics'!F:F,MATCH($C1863,'Policy Characteristics'!$C:$C,0)))</f>
        <v>0</v>
      </c>
      <c r="M1863" s="176">
        <f>IF(ISBLANK(INDEX('Policy Characteristics'!G:G,MATCH($C1863,'Policy Characteristics'!$C:$C,0))),"",INDEX('Policy Characteristics'!G:G,MATCH($C1863,'Policy Characteristics'!$C:$C,0)))</f>
        <v>0.3</v>
      </c>
      <c r="N1863" s="176">
        <f>IF(ISBLANK(INDEX('Policy Characteristics'!H:H,MATCH($C1863,'Policy Characteristics'!$C:$C,0))),"",INDEX('Policy Characteristics'!H:H,MATCH($C1863,'Policy Characteristics'!$C:$C,0)))</f>
        <v>0.01</v>
      </c>
      <c r="O1863" s="176" t="str">
        <f>IF(ISBLANK(INDEX('Policy Characteristics'!I:I,MATCH($C1863,'Policy Characteristics'!$C:$C,0))),"",INDEX('Policy Characteristics'!I:I,MATCH($C1863,'Policy Characteristics'!$C:$C,0)))</f>
        <v>% reduction in fuel use</v>
      </c>
      <c r="P1863" s="176" t="str">
        <f>IF(ISBLANK(INDEX('Policy Characteristics'!J:J,MATCH($C1863,'Policy Characteristics'!$C:$C,0))),"",INDEX('Policy Characteristics'!J:J,MATCH($C1863,'Policy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3" s="176" t="str">
        <f>IF(ISBLANK(INDEX('Policy Characteristics'!K:K,MATCH($C1863,'Policy Characteristics'!$C:$C,0))),"",INDEX('Policy Characteristics'!K:K,MATCH($C1863,'Policy Characteristics'!$C:$C,0)))</f>
        <v>architectural-design.html#rnd</v>
      </c>
      <c r="R1863" s="176" t="str">
        <f>IF(ISBLANK(INDEX('Policy Characteristics'!L:L,MATCH($C1863,'Policy Characteristics'!$C:$C,0))),"",INDEX('Policy Characteristics'!L:L,MATCH($C1863,'Policy Characteristics'!$C:$C,0)))</f>
        <v>research-and-development.html</v>
      </c>
    </row>
    <row r="1864" spans="1:18" x14ac:dyDescent="0.25">
      <c r="A1864" s="176" t="str">
        <f>IF(ISBLANK(INDEX('Policy Characteristics'!A:A,MATCH($C1864,'Policy Characteristics'!$C:$C,0))),"",INDEX('Policy Characteristics'!A:A,MATCH($C1864,'Policy Characteristics'!$C:$C,0)))</f>
        <v>Research and Development</v>
      </c>
      <c r="B1864" s="184" t="str">
        <f>IF(ISBLANK(INDEX('Policy Characteristics'!B:B,MATCH($C1864,'Policy Characteristics'!$C:$C,0))),"",INDEX('Policy Characteristics'!B:B,MATCH($C1864,'Policy Characteristics'!$C:$C,0)))</f>
        <v>Fuel Use Reduction</v>
      </c>
      <c r="C1864" s="176" t="str">
        <f t="shared" si="73"/>
        <v>RnD Building Fuel Use Perc Reduction</v>
      </c>
      <c r="D1864" s="47" t="s">
        <v>117</v>
      </c>
      <c r="E1864" s="47"/>
      <c r="F1864" s="47" t="s">
        <v>313</v>
      </c>
      <c r="G1864" s="47"/>
      <c r="H1864" s="44">
        <v>119</v>
      </c>
      <c r="I1864" s="197" t="s">
        <v>43</v>
      </c>
      <c r="J1864" s="177" t="str">
        <f>IF(ISBLANK(INDEX('Policy Characteristics'!D:D,MATCH($C1864,'Policy Characteristics'!$C:$C,0))),"",INDEX('Policy Characteristics'!D:D,MATCH($C1864,'Policy Characteristics'!$C:$C,0)))</f>
        <v>R&amp;D Fuel Use Reductions</v>
      </c>
      <c r="K1864" s="176" t="str">
        <f>IF(ISBLANK(INDEX('Policy Characteristics'!E:E,MATCH($C1864,'Policy Characteristics'!$C:$C,0))),"",INDEX('Policy Characteristics'!E:E,MATCH($C1864,'Policy Characteristics'!$C:$C,0)))</f>
        <v>RnD building fuel use reduction</v>
      </c>
      <c r="L1864" s="176">
        <f>IF(ISBLANK(INDEX('Policy Characteristics'!F:F,MATCH($C1864,'Policy Characteristics'!$C:$C,0))),"",INDEX('Policy Characteristics'!F:F,MATCH($C1864,'Policy Characteristics'!$C:$C,0)))</f>
        <v>0</v>
      </c>
      <c r="M1864" s="176">
        <f>IF(ISBLANK(INDEX('Policy Characteristics'!G:G,MATCH($C1864,'Policy Characteristics'!$C:$C,0))),"",INDEX('Policy Characteristics'!G:G,MATCH($C1864,'Policy Characteristics'!$C:$C,0)))</f>
        <v>0.3</v>
      </c>
      <c r="N1864" s="176">
        <f>IF(ISBLANK(INDEX('Policy Characteristics'!H:H,MATCH($C1864,'Policy Characteristics'!$C:$C,0))),"",INDEX('Policy Characteristics'!H:H,MATCH($C1864,'Policy Characteristics'!$C:$C,0)))</f>
        <v>0.01</v>
      </c>
      <c r="O1864" s="176" t="str">
        <f>IF(ISBLANK(INDEX('Policy Characteristics'!I:I,MATCH($C1864,'Policy Characteristics'!$C:$C,0))),"",INDEX('Policy Characteristics'!I:I,MATCH($C1864,'Policy Characteristics'!$C:$C,0)))</f>
        <v>% reduction in fuel use</v>
      </c>
      <c r="P1864" s="176" t="str">
        <f>IF(ISBLANK(INDEX('Policy Characteristics'!J:J,MATCH($C1864,'Policy Characteristics'!$C:$C,0))),"",INDEX('Policy Characteristics'!J:J,MATCH($C1864,'Policy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4" s="176" t="str">
        <f>IF(ISBLANK(INDEX('Policy Characteristics'!K:K,MATCH($C1864,'Policy Characteristics'!$C:$C,0))),"",INDEX('Policy Characteristics'!K:K,MATCH($C1864,'Policy Characteristics'!$C:$C,0)))</f>
        <v>architectural-design.html#rnd</v>
      </c>
      <c r="R1864" s="176" t="str">
        <f>IF(ISBLANK(INDEX('Policy Characteristics'!L:L,MATCH($C1864,'Policy Characteristics'!$C:$C,0))),"",INDEX('Policy Characteristics'!L:L,MATCH($C1864,'Policy Characteristics'!$C:$C,0)))</f>
        <v>research-and-development.html</v>
      </c>
    </row>
    <row r="1865" spans="1:18" x14ac:dyDescent="0.25">
      <c r="A1865" s="176" t="str">
        <f>IF(ISBLANK(INDEX('Policy Characteristics'!A:A,MATCH($C1865,'Policy Characteristics'!$C:$C,0))),"",INDEX('Policy Characteristics'!A:A,MATCH($C1865,'Policy Characteristics'!$C:$C,0)))</f>
        <v>Research and Development</v>
      </c>
      <c r="B1865" s="184" t="str">
        <f>IF(ISBLANK(INDEX('Policy Characteristics'!B:B,MATCH($C1865,'Policy Characteristics'!$C:$C,0))),"",INDEX('Policy Characteristics'!B:B,MATCH($C1865,'Policy Characteristics'!$C:$C,0)))</f>
        <v>Fuel Use Reduction</v>
      </c>
      <c r="C1865" t="s">
        <v>288</v>
      </c>
      <c r="D1865" s="47"/>
      <c r="E1865" s="47"/>
      <c r="F1865" s="47" t="s">
        <v>26</v>
      </c>
      <c r="G1865" s="47"/>
      <c r="H1865" s="44">
        <v>120</v>
      </c>
      <c r="I1865" s="197" t="s">
        <v>43</v>
      </c>
      <c r="J1865" s="177" t="str">
        <f>IF(ISBLANK(INDEX('Policy Characteristics'!D:D,MATCH($C1865,'Policy Characteristics'!$C:$C,0))),"",INDEX('Policy Characteristics'!D:D,MATCH($C1865,'Policy Characteristics'!$C:$C,0)))</f>
        <v>R&amp;D Fuel Use Reductions</v>
      </c>
      <c r="K1865" s="176" t="str">
        <f>IF(ISBLANK(INDEX('Policy Characteristics'!E:E,MATCH($C1865,'Policy Characteristics'!$C:$C,0))),"",INDEX('Policy Characteristics'!E:E,MATCH($C1865,'Policy Characteristics'!$C:$C,0)))</f>
        <v>RnD CCS fuel use reduction</v>
      </c>
      <c r="L1865" s="176">
        <f>IF(ISBLANK(INDEX('Policy Characteristics'!F:F,MATCH($C1865,'Policy Characteristics'!$C:$C,0))),"",INDEX('Policy Characteristics'!F:F,MATCH($C1865,'Policy Characteristics'!$C:$C,0)))</f>
        <v>0</v>
      </c>
      <c r="M1865" s="176">
        <f>IF(ISBLANK(INDEX('Policy Characteristics'!G:G,MATCH($C1865,'Policy Characteristics'!$C:$C,0))),"",INDEX('Policy Characteristics'!G:G,MATCH($C1865,'Policy Characteristics'!$C:$C,0)))</f>
        <v>0.3</v>
      </c>
      <c r="N1865" s="176">
        <f>IF(ISBLANK(INDEX('Policy Characteristics'!H:H,MATCH($C1865,'Policy Characteristics'!$C:$C,0))),"",INDEX('Policy Characteristics'!H:H,MATCH($C1865,'Policy Characteristics'!$C:$C,0)))</f>
        <v>0.01</v>
      </c>
      <c r="O1865" s="176" t="str">
        <f>IF(ISBLANK(INDEX('Policy Characteristics'!I:I,MATCH($C1865,'Policy Characteristics'!$C:$C,0))),"",INDEX('Policy Characteristics'!I:I,MATCH($C1865,'Policy Characteristics'!$C:$C,0)))</f>
        <v>% reduction in fuel use</v>
      </c>
      <c r="P1865" s="176" t="str">
        <f>IF(ISBLANK(INDEX('Policy Characteristics'!J:J,MATCH($C1865,'Policy Characteristics'!$C:$C,0))),"",INDEX('Policy Characteristics'!J:J,MATCH($C1865,'Policy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5" s="176" t="str">
        <f>IF(ISBLANK(INDEX('Policy Characteristics'!K:K,MATCH($C1865,'Policy Characteristics'!$C:$C,0))),"",INDEX('Policy Characteristics'!K:K,MATCH($C1865,'Policy Characteristics'!$C:$C,0)))</f>
        <v>architectural-design.html#rnd</v>
      </c>
      <c r="R1865" s="176" t="str">
        <f>IF(ISBLANK(INDEX('Policy Characteristics'!L:L,MATCH($C1865,'Policy Characteristics'!$C:$C,0))),"",INDEX('Policy Characteristics'!L:L,MATCH($C1865,'Policy Characteristics'!$C:$C,0)))</f>
        <v>research-and-development.html</v>
      </c>
    </row>
    <row r="1866" spans="1:18" x14ac:dyDescent="0.25">
      <c r="A1866" s="176" t="str">
        <f>IF(ISBLANK(INDEX('Policy Characteristics'!A:A,MATCH($C1866,'Policy Characteristics'!$C:$C,0))),"",INDEX('Policy Characteristics'!A:A,MATCH($C1866,'Policy Characteristics'!$C:$C,0)))</f>
        <v>Research and Development</v>
      </c>
      <c r="B1866" s="184" t="str">
        <f>IF(ISBLANK(INDEX('Policy Characteristics'!B:B,MATCH($C1866,'Policy Characteristics'!$C:$C,0))),"",INDEX('Policy Characteristics'!B:B,MATCH($C1866,'Policy Characteristics'!$C:$C,0)))</f>
        <v>Fuel Use Reduction</v>
      </c>
      <c r="C1866" t="s">
        <v>289</v>
      </c>
      <c r="D1866" s="47" t="s">
        <v>439</v>
      </c>
      <c r="E1866" s="47"/>
      <c r="F1866" s="47" t="s">
        <v>442</v>
      </c>
      <c r="G1866" s="47"/>
      <c r="H1866" s="44">
        <v>121</v>
      </c>
      <c r="I1866" s="197" t="s">
        <v>43</v>
      </c>
      <c r="J1866" s="177" t="str">
        <f>IF(ISBLANK(INDEX('Policy Characteristics'!D:D,MATCH($C1866,'Policy Characteristics'!$C:$C,0))),"",INDEX('Policy Characteristics'!D:D,MATCH($C1866,'Policy Characteristics'!$C:$C,0)))</f>
        <v>R&amp;D Fuel Use Reductions</v>
      </c>
      <c r="K1866" s="176" t="str">
        <f>IF(ISBLANK(INDEX('Policy Characteristics'!E:E,MATCH($C1866,'Policy Characteristics'!$C:$C,0))),"",INDEX('Policy Characteristics'!E:E,MATCH($C1866,'Policy Characteristics'!$C:$C,0)))</f>
        <v>RnD electricity fuel use reduction</v>
      </c>
      <c r="L1866" s="176">
        <f>IF(ISBLANK(INDEX('Policy Characteristics'!F:F,MATCH($C1866,'Policy Characteristics'!$C:$C,0))),"",INDEX('Policy Characteristics'!F:F,MATCH($C1866,'Policy Characteristics'!$C:$C,0)))</f>
        <v>0</v>
      </c>
      <c r="M1866" s="176">
        <f>IF(ISBLANK(INDEX('Policy Characteristics'!G:G,MATCH($C1866,'Policy Characteristics'!$C:$C,0))),"",INDEX('Policy Characteristics'!G:G,MATCH($C1866,'Policy Characteristics'!$C:$C,0)))</f>
        <v>0.3</v>
      </c>
      <c r="N1866" s="176">
        <f>IF(ISBLANK(INDEX('Policy Characteristics'!H:H,MATCH($C1866,'Policy Characteristics'!$C:$C,0))),"",INDEX('Policy Characteristics'!H:H,MATCH($C1866,'Policy Characteristics'!$C:$C,0)))</f>
        <v>0.01</v>
      </c>
      <c r="O1866" s="176" t="str">
        <f>IF(ISBLANK(INDEX('Policy Characteristics'!I:I,MATCH($C1866,'Policy Characteristics'!$C:$C,0))),"",INDEX('Policy Characteristics'!I:I,MATCH($C1866,'Policy Characteristics'!$C:$C,0)))</f>
        <v>% reduction in fuel use</v>
      </c>
      <c r="P1866" s="176" t="str">
        <f>IF(ISBLANK(INDEX('Policy Characteristics'!J:J,MATCH($C1866,'Policy Characteristics'!$C:$C,0))),"",INDEX('Policy Characteristics'!J:J,MATCH($C1866,'Policy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6" s="176" t="str">
        <f>IF(ISBLANK(INDEX('Policy Characteristics'!K:K,MATCH($C1866,'Policy Characteristics'!$C:$C,0))),"",INDEX('Policy Characteristics'!K:K,MATCH($C1866,'Policy Characteristics'!$C:$C,0)))</f>
        <v>architectural-design.html#rnd</v>
      </c>
      <c r="R1866" s="176" t="str">
        <f>IF(ISBLANK(INDEX('Policy Characteristics'!L:L,MATCH($C1866,'Policy Characteristics'!$C:$C,0))),"",INDEX('Policy Characteristics'!L:L,MATCH($C1866,'Policy Characteristics'!$C:$C,0)))</f>
        <v>research-and-development.html</v>
      </c>
    </row>
    <row r="1867" spans="1:18" x14ac:dyDescent="0.25">
      <c r="A1867" s="176" t="str">
        <f>IF(ISBLANK(INDEX('Policy Characteristics'!A:A,MATCH($C1867,'Policy Characteristics'!$C:$C,0))),"",INDEX('Policy Characteristics'!A:A,MATCH($C1867,'Policy Characteristics'!$C:$C,0)))</f>
        <v>Research and Development</v>
      </c>
      <c r="B1867" s="184" t="str">
        <f>IF(ISBLANK(INDEX('Policy Characteristics'!B:B,MATCH($C1867,'Policy Characteristics'!$C:$C,0))),"",INDEX('Policy Characteristics'!B:B,MATCH($C1867,'Policy Characteristics'!$C:$C,0)))</f>
        <v>Fuel Use Reduction</v>
      </c>
      <c r="C1867" s="176" t="str">
        <f t="shared" ref="C1867:C1874" si="74">C$1866</f>
        <v>RnD Electricity Fuel Use Perc Reduction</v>
      </c>
      <c r="D1867" s="6" t="s">
        <v>2273</v>
      </c>
      <c r="E1867" s="47"/>
      <c r="F1867" s="6" t="s">
        <v>2524</v>
      </c>
      <c r="G1867" s="47"/>
      <c r="H1867" s="44">
        <v>122</v>
      </c>
      <c r="I1867" s="197" t="s">
        <v>43</v>
      </c>
      <c r="J1867" s="177" t="str">
        <f>IF(ISBLANK(INDEX('Policy Characteristics'!D:D,MATCH($C1867,'Policy Characteristics'!$C:$C,0))),"",INDEX('Policy Characteristics'!D:D,MATCH($C1867,'Policy Characteristics'!$C:$C,0)))</f>
        <v>R&amp;D Fuel Use Reductions</v>
      </c>
      <c r="K1867" s="176" t="str">
        <f>IF(ISBLANK(INDEX('Policy Characteristics'!E:E,MATCH($C1867,'Policy Characteristics'!$C:$C,0))),"",INDEX('Policy Characteristics'!E:E,MATCH($C1867,'Policy Characteristics'!$C:$C,0)))</f>
        <v>RnD electricity fuel use reduction</v>
      </c>
      <c r="L1867" s="176">
        <f>IF(ISBLANK(INDEX('Policy Characteristics'!F:F,MATCH($C1867,'Policy Characteristics'!$C:$C,0))),"",INDEX('Policy Characteristics'!F:F,MATCH($C1867,'Policy Characteristics'!$C:$C,0)))</f>
        <v>0</v>
      </c>
      <c r="M1867" s="176">
        <f>IF(ISBLANK(INDEX('Policy Characteristics'!G:G,MATCH($C1867,'Policy Characteristics'!$C:$C,0))),"",INDEX('Policy Characteristics'!G:G,MATCH($C1867,'Policy Characteristics'!$C:$C,0)))</f>
        <v>0.3</v>
      </c>
      <c r="N1867" s="176">
        <f>IF(ISBLANK(INDEX('Policy Characteristics'!H:H,MATCH($C1867,'Policy Characteristics'!$C:$C,0))),"",INDEX('Policy Characteristics'!H:H,MATCH($C1867,'Policy Characteristics'!$C:$C,0)))</f>
        <v>0.01</v>
      </c>
      <c r="O1867" s="176" t="str">
        <f>IF(ISBLANK(INDEX('Policy Characteristics'!I:I,MATCH($C1867,'Policy Characteristics'!$C:$C,0))),"",INDEX('Policy Characteristics'!I:I,MATCH($C1867,'Policy Characteristics'!$C:$C,0)))</f>
        <v>% reduction in fuel use</v>
      </c>
      <c r="P1867" s="176" t="str">
        <f>IF(ISBLANK(INDEX('Policy Characteristics'!J:J,MATCH($C1867,'Policy Characteristics'!$C:$C,0))),"",INDEX('Policy Characteristics'!J:J,MATCH($C1867,'Policy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7" s="176" t="str">
        <f>IF(ISBLANK(INDEX('Policy Characteristics'!K:K,MATCH($C1867,'Policy Characteristics'!$C:$C,0))),"",INDEX('Policy Characteristics'!K:K,MATCH($C1867,'Policy Characteristics'!$C:$C,0)))</f>
        <v>architectural-design.html#rnd</v>
      </c>
      <c r="R1867" s="176" t="str">
        <f>IF(ISBLANK(INDEX('Policy Characteristics'!L:L,MATCH($C1867,'Policy Characteristics'!$C:$C,0))),"",INDEX('Policy Characteristics'!L:L,MATCH($C1867,'Policy Characteristics'!$C:$C,0)))</f>
        <v>research-and-development.html</v>
      </c>
    </row>
    <row r="1868" spans="1:18" x14ac:dyDescent="0.25">
      <c r="A1868" s="176" t="str">
        <f>IF(ISBLANK(INDEX('Policy Characteristics'!A:A,MATCH($C1868,'Policy Characteristics'!$C:$C,0))),"",INDEX('Policy Characteristics'!A:A,MATCH($C1868,'Policy Characteristics'!$C:$C,0)))</f>
        <v>Research and Development</v>
      </c>
      <c r="B1868" s="184" t="str">
        <f>IF(ISBLANK(INDEX('Policy Characteristics'!B:B,MATCH($C1868,'Policy Characteristics'!$C:$C,0))),"",INDEX('Policy Characteristics'!B:B,MATCH($C1868,'Policy Characteristics'!$C:$C,0)))</f>
        <v>Fuel Use Reduction</v>
      </c>
      <c r="C1868" s="176" t="str">
        <f t="shared" si="74"/>
        <v>RnD Electricity Fuel Use Perc Reduction</v>
      </c>
      <c r="D1868" s="6" t="s">
        <v>2274</v>
      </c>
      <c r="E1868" s="47"/>
      <c r="F1868" s="6" t="s">
        <v>2285</v>
      </c>
      <c r="G1868" s="47"/>
      <c r="H1868" s="44">
        <v>123</v>
      </c>
      <c r="I1868" s="197" t="s">
        <v>43</v>
      </c>
      <c r="J1868" s="177" t="str">
        <f>IF(ISBLANK(INDEX('Policy Characteristics'!D:D,MATCH($C1868,'Policy Characteristics'!$C:$C,0))),"",INDEX('Policy Characteristics'!D:D,MATCH($C1868,'Policy Characteristics'!$C:$C,0)))</f>
        <v>R&amp;D Fuel Use Reductions</v>
      </c>
      <c r="K1868" s="176" t="str">
        <f>IF(ISBLANK(INDEX('Policy Characteristics'!E:E,MATCH($C1868,'Policy Characteristics'!$C:$C,0))),"",INDEX('Policy Characteristics'!E:E,MATCH($C1868,'Policy Characteristics'!$C:$C,0)))</f>
        <v>RnD electricity fuel use reduction</v>
      </c>
      <c r="L1868" s="176">
        <f>IF(ISBLANK(INDEX('Policy Characteristics'!F:F,MATCH($C1868,'Policy Characteristics'!$C:$C,0))),"",INDEX('Policy Characteristics'!F:F,MATCH($C1868,'Policy Characteristics'!$C:$C,0)))</f>
        <v>0</v>
      </c>
      <c r="M1868" s="176">
        <f>IF(ISBLANK(INDEX('Policy Characteristics'!G:G,MATCH($C1868,'Policy Characteristics'!$C:$C,0))),"",INDEX('Policy Characteristics'!G:G,MATCH($C1868,'Policy Characteristics'!$C:$C,0)))</f>
        <v>0.3</v>
      </c>
      <c r="N1868" s="176">
        <f>IF(ISBLANK(INDEX('Policy Characteristics'!H:H,MATCH($C1868,'Policy Characteristics'!$C:$C,0))),"",INDEX('Policy Characteristics'!H:H,MATCH($C1868,'Policy Characteristics'!$C:$C,0)))</f>
        <v>0.01</v>
      </c>
      <c r="O1868" s="176" t="str">
        <f>IF(ISBLANK(INDEX('Policy Characteristics'!I:I,MATCH($C1868,'Policy Characteristics'!$C:$C,0))),"",INDEX('Policy Characteristics'!I:I,MATCH($C1868,'Policy Characteristics'!$C:$C,0)))</f>
        <v>% reduction in fuel use</v>
      </c>
      <c r="P1868" s="176" t="str">
        <f>IF(ISBLANK(INDEX('Policy Characteristics'!J:J,MATCH($C1868,'Policy Characteristics'!$C:$C,0))),"",INDEX('Policy Characteristics'!J:J,MATCH($C1868,'Policy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8" s="176" t="str">
        <f>IF(ISBLANK(INDEX('Policy Characteristics'!K:K,MATCH($C1868,'Policy Characteristics'!$C:$C,0))),"",INDEX('Policy Characteristics'!K:K,MATCH($C1868,'Policy Characteristics'!$C:$C,0)))</f>
        <v>architectural-design.html#rnd</v>
      </c>
      <c r="R1868" s="176" t="str">
        <f>IF(ISBLANK(INDEX('Policy Characteristics'!L:L,MATCH($C1868,'Policy Characteristics'!$C:$C,0))),"",INDEX('Policy Characteristics'!L:L,MATCH($C1868,'Policy Characteristics'!$C:$C,0)))</f>
        <v>research-and-development.html</v>
      </c>
    </row>
    <row r="1869" spans="1:18" x14ac:dyDescent="0.25">
      <c r="A1869" s="176" t="str">
        <f>IF(ISBLANK(INDEX('Policy Characteristics'!A:A,MATCH($C1869,'Policy Characteristics'!$C:$C,0))),"",INDEX('Policy Characteristics'!A:A,MATCH($C1869,'Policy Characteristics'!$C:$C,0)))</f>
        <v>Research and Development</v>
      </c>
      <c r="B1869" s="184" t="str">
        <f>IF(ISBLANK(INDEX('Policy Characteristics'!B:B,MATCH($C1869,'Policy Characteristics'!$C:$C,0))),"",INDEX('Policy Characteristics'!B:B,MATCH($C1869,'Policy Characteristics'!$C:$C,0)))</f>
        <v>Fuel Use Reduction</v>
      </c>
      <c r="C1869" s="176" t="str">
        <f t="shared" si="74"/>
        <v>RnD Electricity Fuel Use Perc Reduction</v>
      </c>
      <c r="D1869" s="6" t="s">
        <v>75</v>
      </c>
      <c r="E1869" s="47"/>
      <c r="F1869" s="6" t="s">
        <v>2286</v>
      </c>
      <c r="G1869" s="47"/>
      <c r="H1869" s="44">
        <v>751</v>
      </c>
      <c r="I1869" s="197" t="s">
        <v>44</v>
      </c>
      <c r="J1869" s="177" t="str">
        <f>IF(ISBLANK(INDEX('Policy Characteristics'!D:D,MATCH($C1869,'Policy Characteristics'!$C:$C,0))),"",INDEX('Policy Characteristics'!D:D,MATCH($C1869,'Policy Characteristics'!$C:$C,0)))</f>
        <v>R&amp;D Fuel Use Reductions</v>
      </c>
      <c r="K1869" s="176" t="str">
        <f>IF(ISBLANK(INDEX('Policy Characteristics'!E:E,MATCH($C1869,'Policy Characteristics'!$C:$C,0))),"",INDEX('Policy Characteristics'!E:E,MATCH($C1869,'Policy Characteristics'!$C:$C,0)))</f>
        <v>RnD electricity fuel use reduction</v>
      </c>
      <c r="L1869" s="176">
        <f>IF(ISBLANK(INDEX('Policy Characteristics'!F:F,MATCH($C1869,'Policy Characteristics'!$C:$C,0))),"",INDEX('Policy Characteristics'!F:F,MATCH($C1869,'Policy Characteristics'!$C:$C,0)))</f>
        <v>0</v>
      </c>
      <c r="M1869" s="176">
        <f>IF(ISBLANK(INDEX('Policy Characteristics'!G:G,MATCH($C1869,'Policy Characteristics'!$C:$C,0))),"",INDEX('Policy Characteristics'!G:G,MATCH($C1869,'Policy Characteristics'!$C:$C,0)))</f>
        <v>0.3</v>
      </c>
      <c r="N1869" s="176">
        <f>IF(ISBLANK(INDEX('Policy Characteristics'!H:H,MATCH($C1869,'Policy Characteristics'!$C:$C,0))),"",INDEX('Policy Characteristics'!H:H,MATCH($C1869,'Policy Characteristics'!$C:$C,0)))</f>
        <v>0.01</v>
      </c>
      <c r="O1869" s="176" t="str">
        <f>IF(ISBLANK(INDEX('Policy Characteristics'!I:I,MATCH($C1869,'Policy Characteristics'!$C:$C,0))),"",INDEX('Policy Characteristics'!I:I,MATCH($C1869,'Policy Characteristics'!$C:$C,0)))</f>
        <v>% reduction in fuel use</v>
      </c>
      <c r="P1869" s="176" t="str">
        <f>IF(ISBLANK(INDEX('Policy Characteristics'!J:J,MATCH($C1869,'Policy Characteristics'!$C:$C,0))),"",INDEX('Policy Characteristics'!J:J,MATCH($C1869,'Policy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9" s="176" t="str">
        <f>IF(ISBLANK(INDEX('Policy Characteristics'!K:K,MATCH($C1869,'Policy Characteristics'!$C:$C,0))),"",INDEX('Policy Characteristics'!K:K,MATCH($C1869,'Policy Characteristics'!$C:$C,0)))</f>
        <v>architectural-design.html#rnd</v>
      </c>
      <c r="R1869" s="176" t="str">
        <f>IF(ISBLANK(INDEX('Policy Characteristics'!L:L,MATCH($C1869,'Policy Characteristics'!$C:$C,0))),"",INDEX('Policy Characteristics'!L:L,MATCH($C1869,'Policy Characteristics'!$C:$C,0)))</f>
        <v>research-and-development.html</v>
      </c>
    </row>
    <row r="1870" spans="1:18" x14ac:dyDescent="0.25">
      <c r="A1870" s="176" t="str">
        <f>IF(ISBLANK(INDEX('Policy Characteristics'!A:A,MATCH($C1870,'Policy Characteristics'!$C:$C,0))),"",INDEX('Policy Characteristics'!A:A,MATCH($C1870,'Policy Characteristics'!$C:$C,0)))</f>
        <v>Research and Development</v>
      </c>
      <c r="B1870" s="184" t="str">
        <f>IF(ISBLANK(INDEX('Policy Characteristics'!B:B,MATCH($C1870,'Policy Characteristics'!$C:$C,0))),"",INDEX('Policy Characteristics'!B:B,MATCH($C1870,'Policy Characteristics'!$C:$C,0)))</f>
        <v>Fuel Use Reduction</v>
      </c>
      <c r="C1870" s="176" t="str">
        <f t="shared" si="74"/>
        <v>RnD Electricity Fuel Use Perc Reduction</v>
      </c>
      <c r="D1870" s="6" t="s">
        <v>76</v>
      </c>
      <c r="E1870" s="47"/>
      <c r="F1870" s="6" t="s">
        <v>314</v>
      </c>
      <c r="G1870" s="47"/>
      <c r="H1870" s="44">
        <v>752</v>
      </c>
      <c r="I1870" s="197" t="s">
        <v>44</v>
      </c>
      <c r="J1870" s="177" t="str">
        <f>IF(ISBLANK(INDEX('Policy Characteristics'!D:D,MATCH($C1870,'Policy Characteristics'!$C:$C,0))),"",INDEX('Policy Characteristics'!D:D,MATCH($C1870,'Policy Characteristics'!$C:$C,0)))</f>
        <v>R&amp;D Fuel Use Reductions</v>
      </c>
      <c r="K1870" s="176" t="str">
        <f>IF(ISBLANK(INDEX('Policy Characteristics'!E:E,MATCH($C1870,'Policy Characteristics'!$C:$C,0))),"",INDEX('Policy Characteristics'!E:E,MATCH($C1870,'Policy Characteristics'!$C:$C,0)))</f>
        <v>RnD electricity fuel use reduction</v>
      </c>
      <c r="L1870" s="176">
        <f>IF(ISBLANK(INDEX('Policy Characteristics'!F:F,MATCH($C1870,'Policy Characteristics'!$C:$C,0))),"",INDEX('Policy Characteristics'!F:F,MATCH($C1870,'Policy Characteristics'!$C:$C,0)))</f>
        <v>0</v>
      </c>
      <c r="M1870" s="176">
        <f>IF(ISBLANK(INDEX('Policy Characteristics'!G:G,MATCH($C1870,'Policy Characteristics'!$C:$C,0))),"",INDEX('Policy Characteristics'!G:G,MATCH($C1870,'Policy Characteristics'!$C:$C,0)))</f>
        <v>0.3</v>
      </c>
      <c r="N1870" s="176">
        <f>IF(ISBLANK(INDEX('Policy Characteristics'!H:H,MATCH($C1870,'Policy Characteristics'!$C:$C,0))),"",INDEX('Policy Characteristics'!H:H,MATCH($C1870,'Policy Characteristics'!$C:$C,0)))</f>
        <v>0.01</v>
      </c>
      <c r="O1870" s="176" t="str">
        <f>IF(ISBLANK(INDEX('Policy Characteristics'!I:I,MATCH($C1870,'Policy Characteristics'!$C:$C,0))),"",INDEX('Policy Characteristics'!I:I,MATCH($C1870,'Policy Characteristics'!$C:$C,0)))</f>
        <v>% reduction in fuel use</v>
      </c>
      <c r="P1870" s="176" t="str">
        <f>IF(ISBLANK(INDEX('Policy Characteristics'!J:J,MATCH($C1870,'Policy Characteristics'!$C:$C,0))),"",INDEX('Policy Characteristics'!J:J,MATCH($C1870,'Policy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0" s="176" t="str">
        <f>IF(ISBLANK(INDEX('Policy Characteristics'!K:K,MATCH($C1870,'Policy Characteristics'!$C:$C,0))),"",INDEX('Policy Characteristics'!K:K,MATCH($C1870,'Policy Characteristics'!$C:$C,0)))</f>
        <v>architectural-design.html#rnd</v>
      </c>
      <c r="R1870" s="176" t="str">
        <f>IF(ISBLANK(INDEX('Policy Characteristics'!L:L,MATCH($C1870,'Policy Characteristics'!$C:$C,0))),"",INDEX('Policy Characteristics'!L:L,MATCH($C1870,'Policy Characteristics'!$C:$C,0)))</f>
        <v>research-and-development.html</v>
      </c>
    </row>
    <row r="1871" spans="1:18" x14ac:dyDescent="0.25">
      <c r="A1871" s="176" t="str">
        <f>IF(ISBLANK(INDEX('Policy Characteristics'!A:A,MATCH($C1871,'Policy Characteristics'!$C:$C,0))),"",INDEX('Policy Characteristics'!A:A,MATCH($C1871,'Policy Characteristics'!$C:$C,0)))</f>
        <v>Research and Development</v>
      </c>
      <c r="B1871" s="184" t="str">
        <f>IF(ISBLANK(INDEX('Policy Characteristics'!B:B,MATCH($C1871,'Policy Characteristics'!$C:$C,0))),"",INDEX('Policy Characteristics'!B:B,MATCH($C1871,'Policy Characteristics'!$C:$C,0)))</f>
        <v>Fuel Use Reduction</v>
      </c>
      <c r="C1871" s="176" t="str">
        <f t="shared" si="74"/>
        <v>RnD Electricity Fuel Use Perc Reduction</v>
      </c>
      <c r="D1871" s="6" t="s">
        <v>440</v>
      </c>
      <c r="E1871" s="47"/>
      <c r="F1871" s="6" t="s">
        <v>444</v>
      </c>
      <c r="G1871" s="47"/>
      <c r="H1871" s="44">
        <v>753</v>
      </c>
      <c r="I1871" s="197" t="s">
        <v>44</v>
      </c>
      <c r="J1871" s="177" t="str">
        <f>IF(ISBLANK(INDEX('Policy Characteristics'!D:D,MATCH($C1871,'Policy Characteristics'!$C:$C,0))),"",INDEX('Policy Characteristics'!D:D,MATCH($C1871,'Policy Characteristics'!$C:$C,0)))</f>
        <v>R&amp;D Fuel Use Reductions</v>
      </c>
      <c r="K1871" s="176" t="str">
        <f>IF(ISBLANK(INDEX('Policy Characteristics'!E:E,MATCH($C1871,'Policy Characteristics'!$C:$C,0))),"",INDEX('Policy Characteristics'!E:E,MATCH($C1871,'Policy Characteristics'!$C:$C,0)))</f>
        <v>RnD electricity fuel use reduction</v>
      </c>
      <c r="L1871" s="176">
        <f>IF(ISBLANK(INDEX('Policy Characteristics'!F:F,MATCH($C1871,'Policy Characteristics'!$C:$C,0))),"",INDEX('Policy Characteristics'!F:F,MATCH($C1871,'Policy Characteristics'!$C:$C,0)))</f>
        <v>0</v>
      </c>
      <c r="M1871" s="176">
        <f>IF(ISBLANK(INDEX('Policy Characteristics'!G:G,MATCH($C1871,'Policy Characteristics'!$C:$C,0))),"",INDEX('Policy Characteristics'!G:G,MATCH($C1871,'Policy Characteristics'!$C:$C,0)))</f>
        <v>0.3</v>
      </c>
      <c r="N1871" s="176">
        <f>IF(ISBLANK(INDEX('Policy Characteristics'!H:H,MATCH($C1871,'Policy Characteristics'!$C:$C,0))),"",INDEX('Policy Characteristics'!H:H,MATCH($C1871,'Policy Characteristics'!$C:$C,0)))</f>
        <v>0.01</v>
      </c>
      <c r="O1871" s="176" t="str">
        <f>IF(ISBLANK(INDEX('Policy Characteristics'!I:I,MATCH($C1871,'Policy Characteristics'!$C:$C,0))),"",INDEX('Policy Characteristics'!I:I,MATCH($C1871,'Policy Characteristics'!$C:$C,0)))</f>
        <v>% reduction in fuel use</v>
      </c>
      <c r="P1871" s="176" t="str">
        <f>IF(ISBLANK(INDEX('Policy Characteristics'!J:J,MATCH($C1871,'Policy Characteristics'!$C:$C,0))),"",INDEX('Policy Characteristics'!J:J,MATCH($C1871,'Policy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1" s="176" t="str">
        <f>IF(ISBLANK(INDEX('Policy Characteristics'!K:K,MATCH($C1871,'Policy Characteristics'!$C:$C,0))),"",INDEX('Policy Characteristics'!K:K,MATCH($C1871,'Policy Characteristics'!$C:$C,0)))</f>
        <v>architectural-design.html#rnd</v>
      </c>
      <c r="R1871" s="176" t="str">
        <f>IF(ISBLANK(INDEX('Policy Characteristics'!L:L,MATCH($C1871,'Policy Characteristics'!$C:$C,0))),"",INDEX('Policy Characteristics'!L:L,MATCH($C1871,'Policy Characteristics'!$C:$C,0)))</f>
        <v>research-and-development.html</v>
      </c>
    </row>
    <row r="1872" spans="1:18" x14ac:dyDescent="0.25">
      <c r="A1872" s="176" t="str">
        <f>IF(ISBLANK(INDEX('Policy Characteristics'!A:A,MATCH($C1872,'Policy Characteristics'!$C:$C,0))),"",INDEX('Policy Characteristics'!A:A,MATCH($C1872,'Policy Characteristics'!$C:$C,0)))</f>
        <v>Research and Development</v>
      </c>
      <c r="B1872" s="184" t="str">
        <f>IF(ISBLANK(INDEX('Policy Characteristics'!B:B,MATCH($C1872,'Policy Characteristics'!$C:$C,0))),"",INDEX('Policy Characteristics'!B:B,MATCH($C1872,'Policy Characteristics'!$C:$C,0)))</f>
        <v>Fuel Use Reduction</v>
      </c>
      <c r="C1872" s="176" t="str">
        <f t="shared" si="74"/>
        <v>RnD Electricity Fuel Use Perc Reduction</v>
      </c>
      <c r="D1872" s="6" t="s">
        <v>77</v>
      </c>
      <c r="E1872" s="47"/>
      <c r="F1872" s="6" t="s">
        <v>315</v>
      </c>
      <c r="G1872" s="47"/>
      <c r="H1872" s="44">
        <v>754</v>
      </c>
      <c r="I1872" s="197" t="s">
        <v>44</v>
      </c>
      <c r="J1872" s="177" t="str">
        <f>IF(ISBLANK(INDEX('Policy Characteristics'!D:D,MATCH($C1872,'Policy Characteristics'!$C:$C,0))),"",INDEX('Policy Characteristics'!D:D,MATCH($C1872,'Policy Characteristics'!$C:$C,0)))</f>
        <v>R&amp;D Fuel Use Reductions</v>
      </c>
      <c r="K1872" s="176" t="str">
        <f>IF(ISBLANK(INDEX('Policy Characteristics'!E:E,MATCH($C1872,'Policy Characteristics'!$C:$C,0))),"",INDEX('Policy Characteristics'!E:E,MATCH($C1872,'Policy Characteristics'!$C:$C,0)))</f>
        <v>RnD electricity fuel use reduction</v>
      </c>
      <c r="L1872" s="176">
        <f>IF(ISBLANK(INDEX('Policy Characteristics'!F:F,MATCH($C1872,'Policy Characteristics'!$C:$C,0))),"",INDEX('Policy Characteristics'!F:F,MATCH($C1872,'Policy Characteristics'!$C:$C,0)))</f>
        <v>0</v>
      </c>
      <c r="M1872" s="176">
        <f>IF(ISBLANK(INDEX('Policy Characteristics'!G:G,MATCH($C1872,'Policy Characteristics'!$C:$C,0))),"",INDEX('Policy Characteristics'!G:G,MATCH($C1872,'Policy Characteristics'!$C:$C,0)))</f>
        <v>0.3</v>
      </c>
      <c r="N1872" s="176">
        <f>IF(ISBLANK(INDEX('Policy Characteristics'!H:H,MATCH($C1872,'Policy Characteristics'!$C:$C,0))),"",INDEX('Policy Characteristics'!H:H,MATCH($C1872,'Policy Characteristics'!$C:$C,0)))</f>
        <v>0.01</v>
      </c>
      <c r="O1872" s="176" t="str">
        <f>IF(ISBLANK(INDEX('Policy Characteristics'!I:I,MATCH($C1872,'Policy Characteristics'!$C:$C,0))),"",INDEX('Policy Characteristics'!I:I,MATCH($C1872,'Policy Characteristics'!$C:$C,0)))</f>
        <v>% reduction in fuel use</v>
      </c>
      <c r="P1872" s="176" t="str">
        <f>IF(ISBLANK(INDEX('Policy Characteristics'!J:J,MATCH($C1872,'Policy Characteristics'!$C:$C,0))),"",INDEX('Policy Characteristics'!J:J,MATCH($C1872,'Policy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2" s="176" t="str">
        <f>IF(ISBLANK(INDEX('Policy Characteristics'!K:K,MATCH($C1872,'Policy Characteristics'!$C:$C,0))),"",INDEX('Policy Characteristics'!K:K,MATCH($C1872,'Policy Characteristics'!$C:$C,0)))</f>
        <v>architectural-design.html#rnd</v>
      </c>
      <c r="R1872" s="176" t="str">
        <f>IF(ISBLANK(INDEX('Policy Characteristics'!L:L,MATCH($C1872,'Policy Characteristics'!$C:$C,0))),"",INDEX('Policy Characteristics'!L:L,MATCH($C1872,'Policy Characteristics'!$C:$C,0)))</f>
        <v>research-and-development.html</v>
      </c>
    </row>
    <row r="1873" spans="1:18" x14ac:dyDescent="0.25">
      <c r="A1873" s="176" t="str">
        <f>IF(ISBLANK(INDEX('Policy Characteristics'!A:A,MATCH($C1873,'Policy Characteristics'!$C:$C,0))),"",INDEX('Policy Characteristics'!A:A,MATCH($C1873,'Policy Characteristics'!$C:$C,0)))</f>
        <v>Research and Development</v>
      </c>
      <c r="B1873" s="184" t="str">
        <f>IF(ISBLANK(INDEX('Policy Characteristics'!B:B,MATCH($C1873,'Policy Characteristics'!$C:$C,0))),"",INDEX('Policy Characteristics'!B:B,MATCH($C1873,'Policy Characteristics'!$C:$C,0)))</f>
        <v>Fuel Use Reduction</v>
      </c>
      <c r="C1873" s="176" t="str">
        <f t="shared" si="74"/>
        <v>RnD Electricity Fuel Use Perc Reduction</v>
      </c>
      <c r="D1873" s="6" t="s">
        <v>78</v>
      </c>
      <c r="E1873" s="47"/>
      <c r="F1873" s="6" t="s">
        <v>316</v>
      </c>
      <c r="G1873" s="47"/>
      <c r="H1873" s="44">
        <v>124</v>
      </c>
      <c r="I1873" s="197" t="s">
        <v>44</v>
      </c>
      <c r="J1873" s="177" t="str">
        <f>IF(ISBLANK(INDEX('Policy Characteristics'!D:D,MATCH($C1873,'Policy Characteristics'!$C:$C,0))),"",INDEX('Policy Characteristics'!D:D,MATCH($C1873,'Policy Characteristics'!$C:$C,0)))</f>
        <v>R&amp;D Fuel Use Reductions</v>
      </c>
      <c r="K1873" s="176" t="str">
        <f>IF(ISBLANK(INDEX('Policy Characteristics'!E:E,MATCH($C1873,'Policy Characteristics'!$C:$C,0))),"",INDEX('Policy Characteristics'!E:E,MATCH($C1873,'Policy Characteristics'!$C:$C,0)))</f>
        <v>RnD electricity fuel use reduction</v>
      </c>
      <c r="L1873" s="176">
        <f>IF(ISBLANK(INDEX('Policy Characteristics'!F:F,MATCH($C1873,'Policy Characteristics'!$C:$C,0))),"",INDEX('Policy Characteristics'!F:F,MATCH($C1873,'Policy Characteristics'!$C:$C,0)))</f>
        <v>0</v>
      </c>
      <c r="M1873" s="176">
        <f>IF(ISBLANK(INDEX('Policy Characteristics'!G:G,MATCH($C1873,'Policy Characteristics'!$C:$C,0))),"",INDEX('Policy Characteristics'!G:G,MATCH($C1873,'Policy Characteristics'!$C:$C,0)))</f>
        <v>0.3</v>
      </c>
      <c r="N1873" s="176">
        <f>IF(ISBLANK(INDEX('Policy Characteristics'!H:H,MATCH($C1873,'Policy Characteristics'!$C:$C,0))),"",INDEX('Policy Characteristics'!H:H,MATCH($C1873,'Policy Characteristics'!$C:$C,0)))</f>
        <v>0.01</v>
      </c>
      <c r="O1873" s="176" t="str">
        <f>IF(ISBLANK(INDEX('Policy Characteristics'!I:I,MATCH($C1873,'Policy Characteristics'!$C:$C,0))),"",INDEX('Policy Characteristics'!I:I,MATCH($C1873,'Policy Characteristics'!$C:$C,0)))</f>
        <v>% reduction in fuel use</v>
      </c>
      <c r="P1873" s="176" t="str">
        <f>IF(ISBLANK(INDEX('Policy Characteristics'!J:J,MATCH($C1873,'Policy Characteristics'!$C:$C,0))),"",INDEX('Policy Characteristics'!J:J,MATCH($C1873,'Policy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3" s="176" t="str">
        <f>IF(ISBLANK(INDEX('Policy Characteristics'!K:K,MATCH($C1873,'Policy Characteristics'!$C:$C,0))),"",INDEX('Policy Characteristics'!K:K,MATCH($C1873,'Policy Characteristics'!$C:$C,0)))</f>
        <v>architectural-design.html#rnd</v>
      </c>
      <c r="R1873" s="176" t="str">
        <f>IF(ISBLANK(INDEX('Policy Characteristics'!L:L,MATCH($C1873,'Policy Characteristics'!$C:$C,0))),"",INDEX('Policy Characteristics'!L:L,MATCH($C1873,'Policy Characteristics'!$C:$C,0)))</f>
        <v>research-and-development.html</v>
      </c>
    </row>
    <row r="1874" spans="1:18" x14ac:dyDescent="0.25">
      <c r="A1874" s="176" t="str">
        <f>IF(ISBLANK(INDEX('Policy Characteristics'!A:A,MATCH($C1874,'Policy Characteristics'!$C:$C,0))),"",INDEX('Policy Characteristics'!A:A,MATCH($C1874,'Policy Characteristics'!$C:$C,0)))</f>
        <v>Research and Development</v>
      </c>
      <c r="B1874" s="184" t="str">
        <f>IF(ISBLANK(INDEX('Policy Characteristics'!B:B,MATCH($C1874,'Policy Characteristics'!$C:$C,0))),"",INDEX('Policy Characteristics'!B:B,MATCH($C1874,'Policy Characteristics'!$C:$C,0)))</f>
        <v>Fuel Use Reduction</v>
      </c>
      <c r="C1874" s="176" t="str">
        <f t="shared" si="74"/>
        <v>RnD Electricity Fuel Use Perc Reduction</v>
      </c>
      <c r="D1874" s="6" t="s">
        <v>79</v>
      </c>
      <c r="E1874" s="47"/>
      <c r="F1874" s="6" t="s">
        <v>317</v>
      </c>
      <c r="G1874" s="47"/>
      <c r="H1874" s="44">
        <v>193</v>
      </c>
      <c r="I1874" s="197" t="s">
        <v>43</v>
      </c>
      <c r="J1874" s="177" t="str">
        <f>IF(ISBLANK(INDEX('Policy Characteristics'!D:D,MATCH($C1874,'Policy Characteristics'!$C:$C,0))),"",INDEX('Policy Characteristics'!D:D,MATCH($C1874,'Policy Characteristics'!$C:$C,0)))</f>
        <v>R&amp;D Fuel Use Reductions</v>
      </c>
      <c r="K1874" s="176" t="str">
        <f>IF(ISBLANK(INDEX('Policy Characteristics'!E:E,MATCH($C1874,'Policy Characteristics'!$C:$C,0))),"",INDEX('Policy Characteristics'!E:E,MATCH($C1874,'Policy Characteristics'!$C:$C,0)))</f>
        <v>RnD electricity fuel use reduction</v>
      </c>
      <c r="L1874" s="176">
        <f>IF(ISBLANK(INDEX('Policy Characteristics'!F:F,MATCH($C1874,'Policy Characteristics'!$C:$C,0))),"",INDEX('Policy Characteristics'!F:F,MATCH($C1874,'Policy Characteristics'!$C:$C,0)))</f>
        <v>0</v>
      </c>
      <c r="M1874" s="176">
        <f>IF(ISBLANK(INDEX('Policy Characteristics'!G:G,MATCH($C1874,'Policy Characteristics'!$C:$C,0))),"",INDEX('Policy Characteristics'!G:G,MATCH($C1874,'Policy Characteristics'!$C:$C,0)))</f>
        <v>0.3</v>
      </c>
      <c r="N1874" s="176">
        <f>IF(ISBLANK(INDEX('Policy Characteristics'!H:H,MATCH($C1874,'Policy Characteristics'!$C:$C,0))),"",INDEX('Policy Characteristics'!H:H,MATCH($C1874,'Policy Characteristics'!$C:$C,0)))</f>
        <v>0.01</v>
      </c>
      <c r="O1874" s="176" t="str">
        <f>IF(ISBLANK(INDEX('Policy Characteristics'!I:I,MATCH($C1874,'Policy Characteristics'!$C:$C,0))),"",INDEX('Policy Characteristics'!I:I,MATCH($C1874,'Policy Characteristics'!$C:$C,0)))</f>
        <v>% reduction in fuel use</v>
      </c>
      <c r="P1874" s="176" t="str">
        <f>IF(ISBLANK(INDEX('Policy Characteristics'!J:J,MATCH($C1874,'Policy Characteristics'!$C:$C,0))),"",INDEX('Policy Characteristics'!J:J,MATCH($C1874,'Policy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4" s="176" t="str">
        <f>IF(ISBLANK(INDEX('Policy Characteristics'!K:K,MATCH($C1874,'Policy Characteristics'!$C:$C,0))),"",INDEX('Policy Characteristics'!K:K,MATCH($C1874,'Policy Characteristics'!$C:$C,0)))</f>
        <v>architectural-design.html#rnd</v>
      </c>
      <c r="R1874" s="176" t="str">
        <f>IF(ISBLANK(INDEX('Policy Characteristics'!L:L,MATCH($C1874,'Policy Characteristics'!$C:$C,0))),"",INDEX('Policy Characteristics'!L:L,MATCH($C1874,'Policy Characteristics'!$C:$C,0)))</f>
        <v>research-and-development.html</v>
      </c>
    </row>
    <row r="1875" spans="1:18" x14ac:dyDescent="0.25">
      <c r="A1875" s="176" t="str">
        <f>IF(ISBLANK(INDEX('Policy Characteristics'!A:A,MATCH($C1875,'Policy Characteristics'!$C:$C,0))),"",INDEX('Policy Characteristics'!A:A,MATCH($C1875,'Policy Characteristics'!$C:$C,0)))</f>
        <v>Research and Development</v>
      </c>
      <c r="B1875" s="184" t="str">
        <f>IF(ISBLANK(INDEX('Policy Characteristics'!B:B,MATCH($C1875,'Policy Characteristics'!$C:$C,0))),"",INDEX('Policy Characteristics'!B:B,MATCH($C1875,'Policy Characteristics'!$C:$C,0)))</f>
        <v>Fuel Use Reduction</v>
      </c>
      <c r="C1875" s="176" t="str">
        <f t="shared" ref="C1875:C1889" si="75">C$1866</f>
        <v>RnD Electricity Fuel Use Perc Reduction</v>
      </c>
      <c r="D1875" s="6" t="s">
        <v>1306</v>
      </c>
      <c r="E1875" s="47"/>
      <c r="F1875" s="6" t="s">
        <v>2287</v>
      </c>
      <c r="G1875" s="47"/>
      <c r="H1875" s="44">
        <v>181</v>
      </c>
      <c r="I1875" s="197" t="s">
        <v>44</v>
      </c>
      <c r="J1875" s="177" t="str">
        <f>IF(ISBLANK(INDEX('Policy Characteristics'!D:D,MATCH($C1875,'Policy Characteristics'!$C:$C,0))),"",INDEX('Policy Characteristics'!D:D,MATCH($C1875,'Policy Characteristics'!$C:$C,0)))</f>
        <v>R&amp;D Fuel Use Reductions</v>
      </c>
      <c r="K1875" s="176" t="str">
        <f>IF(ISBLANK(INDEX('Policy Characteristics'!E:E,MATCH($C1875,'Policy Characteristics'!$C:$C,0))),"",INDEX('Policy Characteristics'!E:E,MATCH($C1875,'Policy Characteristics'!$C:$C,0)))</f>
        <v>RnD electricity fuel use reduction</v>
      </c>
      <c r="L1875" s="176">
        <f>IF(ISBLANK(INDEX('Policy Characteristics'!F:F,MATCH($C1875,'Policy Characteristics'!$C:$C,0))),"",INDEX('Policy Characteristics'!F:F,MATCH($C1875,'Policy Characteristics'!$C:$C,0)))</f>
        <v>0</v>
      </c>
      <c r="M1875" s="176">
        <f>IF(ISBLANK(INDEX('Policy Characteristics'!G:G,MATCH($C1875,'Policy Characteristics'!$C:$C,0))),"",INDEX('Policy Characteristics'!G:G,MATCH($C1875,'Policy Characteristics'!$C:$C,0)))</f>
        <v>0.3</v>
      </c>
      <c r="N1875" s="176">
        <f>IF(ISBLANK(INDEX('Policy Characteristics'!H:H,MATCH($C1875,'Policy Characteristics'!$C:$C,0))),"",INDEX('Policy Characteristics'!H:H,MATCH($C1875,'Policy Characteristics'!$C:$C,0)))</f>
        <v>0.01</v>
      </c>
      <c r="O1875" s="176" t="str">
        <f>IF(ISBLANK(INDEX('Policy Characteristics'!I:I,MATCH($C1875,'Policy Characteristics'!$C:$C,0))),"",INDEX('Policy Characteristics'!I:I,MATCH($C1875,'Policy Characteristics'!$C:$C,0)))</f>
        <v>% reduction in fuel use</v>
      </c>
      <c r="P1875" s="176" t="str">
        <f>IF(ISBLANK(INDEX('Policy Characteristics'!J:J,MATCH($C1875,'Policy Characteristics'!$C:$C,0))),"",INDEX('Policy Characteristics'!J:J,MATCH($C1875,'Policy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5" s="176" t="str">
        <f>IF(ISBLANK(INDEX('Policy Characteristics'!K:K,MATCH($C1875,'Policy Characteristics'!$C:$C,0))),"",INDEX('Policy Characteristics'!K:K,MATCH($C1875,'Policy Characteristics'!$C:$C,0)))</f>
        <v>architectural-design.html#rnd</v>
      </c>
      <c r="R1875" s="176" t="str">
        <f>IF(ISBLANK(INDEX('Policy Characteristics'!L:L,MATCH($C1875,'Policy Characteristics'!$C:$C,0))),"",INDEX('Policy Characteristics'!L:L,MATCH($C1875,'Policy Characteristics'!$C:$C,0)))</f>
        <v>research-and-development.html</v>
      </c>
    </row>
    <row r="1876" spans="1:18" x14ac:dyDescent="0.25">
      <c r="A1876" s="176" t="str">
        <f>IF(ISBLANK(INDEX('Policy Characteristics'!A:A,MATCH($C1876,'Policy Characteristics'!$C:$C,0))),"",INDEX('Policy Characteristics'!A:A,MATCH($C1876,'Policy Characteristics'!$C:$C,0)))</f>
        <v>Research and Development</v>
      </c>
      <c r="B1876" s="184" t="str">
        <f>IF(ISBLANK(INDEX('Policy Characteristics'!B:B,MATCH($C1876,'Policy Characteristics'!$C:$C,0))),"",INDEX('Policy Characteristics'!B:B,MATCH($C1876,'Policy Characteristics'!$C:$C,0)))</f>
        <v>Fuel Use Reduction</v>
      </c>
      <c r="C1876" s="176" t="str">
        <f t="shared" si="75"/>
        <v>RnD Electricity Fuel Use Perc Reduction</v>
      </c>
      <c r="D1876" s="6" t="s">
        <v>302</v>
      </c>
      <c r="E1876" s="47"/>
      <c r="F1876" s="6" t="s">
        <v>2288</v>
      </c>
      <c r="G1876" s="47"/>
      <c r="H1876" s="44">
        <v>755</v>
      </c>
      <c r="I1876" s="197" t="s">
        <v>44</v>
      </c>
      <c r="J1876" s="177" t="str">
        <f>IF(ISBLANK(INDEX('Policy Characteristics'!D:D,MATCH($C1876,'Policy Characteristics'!$C:$C,0))),"",INDEX('Policy Characteristics'!D:D,MATCH($C1876,'Policy Characteristics'!$C:$C,0)))</f>
        <v>R&amp;D Fuel Use Reductions</v>
      </c>
      <c r="K1876" s="176" t="str">
        <f>IF(ISBLANK(INDEX('Policy Characteristics'!E:E,MATCH($C1876,'Policy Characteristics'!$C:$C,0))),"",INDEX('Policy Characteristics'!E:E,MATCH($C1876,'Policy Characteristics'!$C:$C,0)))</f>
        <v>RnD electricity fuel use reduction</v>
      </c>
      <c r="L1876" s="176">
        <f>IF(ISBLANK(INDEX('Policy Characteristics'!F:F,MATCH($C1876,'Policy Characteristics'!$C:$C,0))),"",INDEX('Policy Characteristics'!F:F,MATCH($C1876,'Policy Characteristics'!$C:$C,0)))</f>
        <v>0</v>
      </c>
      <c r="M1876" s="176">
        <f>IF(ISBLANK(INDEX('Policy Characteristics'!G:G,MATCH($C1876,'Policy Characteristics'!$C:$C,0))),"",INDEX('Policy Characteristics'!G:G,MATCH($C1876,'Policy Characteristics'!$C:$C,0)))</f>
        <v>0.3</v>
      </c>
      <c r="N1876" s="176">
        <f>IF(ISBLANK(INDEX('Policy Characteristics'!H:H,MATCH($C1876,'Policy Characteristics'!$C:$C,0))),"",INDEX('Policy Characteristics'!H:H,MATCH($C1876,'Policy Characteristics'!$C:$C,0)))</f>
        <v>0.01</v>
      </c>
      <c r="O1876" s="176" t="str">
        <f>IF(ISBLANK(INDEX('Policy Characteristics'!I:I,MATCH($C1876,'Policy Characteristics'!$C:$C,0))),"",INDEX('Policy Characteristics'!I:I,MATCH($C1876,'Policy Characteristics'!$C:$C,0)))</f>
        <v>% reduction in fuel use</v>
      </c>
      <c r="P1876" s="176" t="str">
        <f>IF(ISBLANK(INDEX('Policy Characteristics'!J:J,MATCH($C1876,'Policy Characteristics'!$C:$C,0))),"",INDEX('Policy Characteristics'!J:J,MATCH($C1876,'Policy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6" s="176" t="str">
        <f>IF(ISBLANK(INDEX('Policy Characteristics'!K:K,MATCH($C1876,'Policy Characteristics'!$C:$C,0))),"",INDEX('Policy Characteristics'!K:K,MATCH($C1876,'Policy Characteristics'!$C:$C,0)))</f>
        <v>architectural-design.html#rnd</v>
      </c>
      <c r="R1876" s="176" t="str">
        <f>IF(ISBLANK(INDEX('Policy Characteristics'!L:L,MATCH($C1876,'Policy Characteristics'!$C:$C,0))),"",INDEX('Policy Characteristics'!L:L,MATCH($C1876,'Policy Characteristics'!$C:$C,0)))</f>
        <v>research-and-development.html</v>
      </c>
    </row>
    <row r="1877" spans="1:18" x14ac:dyDescent="0.25">
      <c r="A1877" s="176" t="str">
        <f>IF(ISBLANK(INDEX('Policy Characteristics'!A:A,MATCH($C1877,'Policy Characteristics'!$C:$C,0))),"",INDEX('Policy Characteristics'!A:A,MATCH($C1877,'Policy Characteristics'!$C:$C,0)))</f>
        <v>Research and Development</v>
      </c>
      <c r="B1877" s="184" t="str">
        <f>IF(ISBLANK(INDEX('Policy Characteristics'!B:B,MATCH($C1877,'Policy Characteristics'!$C:$C,0))),"",INDEX('Policy Characteristics'!B:B,MATCH($C1877,'Policy Characteristics'!$C:$C,0)))</f>
        <v>Fuel Use Reduction</v>
      </c>
      <c r="C1877" s="176" t="str">
        <f t="shared" si="75"/>
        <v>RnD Electricity Fuel Use Perc Reduction</v>
      </c>
      <c r="D1877" s="6" t="s">
        <v>303</v>
      </c>
      <c r="E1877" s="47"/>
      <c r="F1877" s="6" t="s">
        <v>2526</v>
      </c>
      <c r="G1877" s="47"/>
      <c r="H1877" s="44">
        <v>1822</v>
      </c>
      <c r="I1877" s="197" t="s">
        <v>43</v>
      </c>
      <c r="J1877" s="177" t="str">
        <f>IF(ISBLANK(INDEX('Policy Characteristics'!D:D,MATCH($C1877,'Policy Characteristics'!$C:$C,0))),"",INDEX('Policy Characteristics'!D:D,MATCH($C1877,'Policy Characteristics'!$C:$C,0)))</f>
        <v>R&amp;D Fuel Use Reductions</v>
      </c>
      <c r="K1877" s="176" t="str">
        <f>IF(ISBLANK(INDEX('Policy Characteristics'!E:E,MATCH($C1877,'Policy Characteristics'!$C:$C,0))),"",INDEX('Policy Characteristics'!E:E,MATCH($C1877,'Policy Characteristics'!$C:$C,0)))</f>
        <v>RnD electricity fuel use reduction</v>
      </c>
      <c r="L1877" s="176">
        <f>IF(ISBLANK(INDEX('Policy Characteristics'!F:F,MATCH($C1877,'Policy Characteristics'!$C:$C,0))),"",INDEX('Policy Characteristics'!F:F,MATCH($C1877,'Policy Characteristics'!$C:$C,0)))</f>
        <v>0</v>
      </c>
      <c r="M1877" s="176">
        <f>IF(ISBLANK(INDEX('Policy Characteristics'!G:G,MATCH($C1877,'Policy Characteristics'!$C:$C,0))),"",INDEX('Policy Characteristics'!G:G,MATCH($C1877,'Policy Characteristics'!$C:$C,0)))</f>
        <v>0.3</v>
      </c>
      <c r="N1877" s="176">
        <f>IF(ISBLANK(INDEX('Policy Characteristics'!H:H,MATCH($C1877,'Policy Characteristics'!$C:$C,0))),"",INDEX('Policy Characteristics'!H:H,MATCH($C1877,'Policy Characteristics'!$C:$C,0)))</f>
        <v>0.01</v>
      </c>
      <c r="O1877" s="176" t="str">
        <f>IF(ISBLANK(INDEX('Policy Characteristics'!I:I,MATCH($C1877,'Policy Characteristics'!$C:$C,0))),"",INDEX('Policy Characteristics'!I:I,MATCH($C1877,'Policy Characteristics'!$C:$C,0)))</f>
        <v>% reduction in fuel use</v>
      </c>
      <c r="P1877" s="176" t="str">
        <f>IF(ISBLANK(INDEX('Policy Characteristics'!J:J,MATCH($C1877,'Policy Characteristics'!$C:$C,0))),"",INDEX('Policy Characteristics'!J:J,MATCH($C1877,'Policy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7" s="176" t="str">
        <f>IF(ISBLANK(INDEX('Policy Characteristics'!K:K,MATCH($C1877,'Policy Characteristics'!$C:$C,0))),"",INDEX('Policy Characteristics'!K:K,MATCH($C1877,'Policy Characteristics'!$C:$C,0)))</f>
        <v>architectural-design.html#rnd</v>
      </c>
      <c r="R1877" s="176" t="str">
        <f>IF(ISBLANK(INDEX('Policy Characteristics'!L:L,MATCH($C1877,'Policy Characteristics'!$C:$C,0))),"",INDEX('Policy Characteristics'!L:L,MATCH($C1877,'Policy Characteristics'!$C:$C,0)))</f>
        <v>research-and-development.html</v>
      </c>
    </row>
    <row r="1878" spans="1:18" x14ac:dyDescent="0.25">
      <c r="A1878" s="176" t="str">
        <f>IF(ISBLANK(INDEX('Policy Characteristics'!A:A,MATCH($C1878,'Policy Characteristics'!$C:$C,0))),"",INDEX('Policy Characteristics'!A:A,MATCH($C1878,'Policy Characteristics'!$C:$C,0)))</f>
        <v>Research and Development</v>
      </c>
      <c r="B1878" s="184" t="str">
        <f>IF(ISBLANK(INDEX('Policy Characteristics'!B:B,MATCH($C1878,'Policy Characteristics'!$C:$C,0))),"",INDEX('Policy Characteristics'!B:B,MATCH($C1878,'Policy Characteristics'!$C:$C,0)))</f>
        <v>Fuel Use Reduction</v>
      </c>
      <c r="C1878" s="176" t="str">
        <f t="shared" si="75"/>
        <v>RnD Electricity Fuel Use Perc Reduction</v>
      </c>
      <c r="D1878" s="6" t="s">
        <v>436</v>
      </c>
      <c r="E1878" s="47"/>
      <c r="F1878" s="6" t="s">
        <v>437</v>
      </c>
      <c r="G1878" s="47"/>
      <c r="H1878" s="44">
        <v>1823</v>
      </c>
      <c r="I1878" s="197" t="s">
        <v>43</v>
      </c>
      <c r="J1878" s="177" t="str">
        <f>IF(ISBLANK(INDEX('Policy Characteristics'!D:D,MATCH($C1878,'Policy Characteristics'!$C:$C,0))),"",INDEX('Policy Characteristics'!D:D,MATCH($C1878,'Policy Characteristics'!$C:$C,0)))</f>
        <v>R&amp;D Fuel Use Reductions</v>
      </c>
      <c r="K1878" s="176" t="str">
        <f>IF(ISBLANK(INDEX('Policy Characteristics'!E:E,MATCH($C1878,'Policy Characteristics'!$C:$C,0))),"",INDEX('Policy Characteristics'!E:E,MATCH($C1878,'Policy Characteristics'!$C:$C,0)))</f>
        <v>RnD electricity fuel use reduction</v>
      </c>
      <c r="L1878" s="176">
        <f>IF(ISBLANK(INDEX('Policy Characteristics'!F:F,MATCH($C1878,'Policy Characteristics'!$C:$C,0))),"",INDEX('Policy Characteristics'!F:F,MATCH($C1878,'Policy Characteristics'!$C:$C,0)))</f>
        <v>0</v>
      </c>
      <c r="M1878" s="176">
        <f>IF(ISBLANK(INDEX('Policy Characteristics'!G:G,MATCH($C1878,'Policy Characteristics'!$C:$C,0))),"",INDEX('Policy Characteristics'!G:G,MATCH($C1878,'Policy Characteristics'!$C:$C,0)))</f>
        <v>0.3</v>
      </c>
      <c r="N1878" s="176">
        <f>IF(ISBLANK(INDEX('Policy Characteristics'!H:H,MATCH($C1878,'Policy Characteristics'!$C:$C,0))),"",INDEX('Policy Characteristics'!H:H,MATCH($C1878,'Policy Characteristics'!$C:$C,0)))</f>
        <v>0.01</v>
      </c>
      <c r="O1878" s="176" t="str">
        <f>IF(ISBLANK(INDEX('Policy Characteristics'!I:I,MATCH($C1878,'Policy Characteristics'!$C:$C,0))),"",INDEX('Policy Characteristics'!I:I,MATCH($C1878,'Policy Characteristics'!$C:$C,0)))</f>
        <v>% reduction in fuel use</v>
      </c>
      <c r="P1878" s="176" t="str">
        <f>IF(ISBLANK(INDEX('Policy Characteristics'!J:J,MATCH($C1878,'Policy Characteristics'!$C:$C,0))),"",INDEX('Policy Characteristics'!J:J,MATCH($C1878,'Policy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8" s="176" t="str">
        <f>IF(ISBLANK(INDEX('Policy Characteristics'!K:K,MATCH($C1878,'Policy Characteristics'!$C:$C,0))),"",INDEX('Policy Characteristics'!K:K,MATCH($C1878,'Policy Characteristics'!$C:$C,0)))</f>
        <v>architectural-design.html#rnd</v>
      </c>
      <c r="R1878" s="176" t="str">
        <f>IF(ISBLANK(INDEX('Policy Characteristics'!L:L,MATCH($C1878,'Policy Characteristics'!$C:$C,0))),"",INDEX('Policy Characteristics'!L:L,MATCH($C1878,'Policy Characteristics'!$C:$C,0)))</f>
        <v>research-and-development.html</v>
      </c>
    </row>
    <row r="1879" spans="1:18" x14ac:dyDescent="0.25">
      <c r="A1879" s="176" t="str">
        <f>IF(ISBLANK(INDEX('Policy Characteristics'!A:A,MATCH($C1879,'Policy Characteristics'!$C:$C,0))),"",INDEX('Policy Characteristics'!A:A,MATCH($C1879,'Policy Characteristics'!$C:$C,0)))</f>
        <v>Research and Development</v>
      </c>
      <c r="B1879" s="184" t="str">
        <f>IF(ISBLANK(INDEX('Policy Characteristics'!B:B,MATCH($C1879,'Policy Characteristics'!$C:$C,0))),"",INDEX('Policy Characteristics'!B:B,MATCH($C1879,'Policy Characteristics'!$C:$C,0)))</f>
        <v>Fuel Use Reduction</v>
      </c>
      <c r="C1879" s="176" t="str">
        <f t="shared" si="75"/>
        <v>RnD Electricity Fuel Use Perc Reduction</v>
      </c>
      <c r="D1879" s="6" t="s">
        <v>445</v>
      </c>
      <c r="E1879" s="47"/>
      <c r="F1879" s="6" t="s">
        <v>447</v>
      </c>
      <c r="G1879" s="47"/>
      <c r="H1879" s="44">
        <v>1824</v>
      </c>
      <c r="I1879" s="197" t="s">
        <v>44</v>
      </c>
      <c r="J1879" s="177" t="str">
        <f>IF(ISBLANK(INDEX('Policy Characteristics'!D:D,MATCH($C1879,'Policy Characteristics'!$C:$C,0))),"",INDEX('Policy Characteristics'!D:D,MATCH($C1879,'Policy Characteristics'!$C:$C,0)))</f>
        <v>R&amp;D Fuel Use Reductions</v>
      </c>
      <c r="K1879" s="176" t="str">
        <f>IF(ISBLANK(INDEX('Policy Characteristics'!E:E,MATCH($C1879,'Policy Characteristics'!$C:$C,0))),"",INDEX('Policy Characteristics'!E:E,MATCH($C1879,'Policy Characteristics'!$C:$C,0)))</f>
        <v>RnD electricity fuel use reduction</v>
      </c>
      <c r="L1879" s="176">
        <f>IF(ISBLANK(INDEX('Policy Characteristics'!F:F,MATCH($C1879,'Policy Characteristics'!$C:$C,0))),"",INDEX('Policy Characteristics'!F:F,MATCH($C1879,'Policy Characteristics'!$C:$C,0)))</f>
        <v>0</v>
      </c>
      <c r="M1879" s="176">
        <f>IF(ISBLANK(INDEX('Policy Characteristics'!G:G,MATCH($C1879,'Policy Characteristics'!$C:$C,0))),"",INDEX('Policy Characteristics'!G:G,MATCH($C1879,'Policy Characteristics'!$C:$C,0)))</f>
        <v>0.3</v>
      </c>
      <c r="N1879" s="176">
        <f>IF(ISBLANK(INDEX('Policy Characteristics'!H:H,MATCH($C1879,'Policy Characteristics'!$C:$C,0))),"",INDEX('Policy Characteristics'!H:H,MATCH($C1879,'Policy Characteristics'!$C:$C,0)))</f>
        <v>0.01</v>
      </c>
      <c r="O1879" s="176" t="str">
        <f>IF(ISBLANK(INDEX('Policy Characteristics'!I:I,MATCH($C1879,'Policy Characteristics'!$C:$C,0))),"",INDEX('Policy Characteristics'!I:I,MATCH($C1879,'Policy Characteristics'!$C:$C,0)))</f>
        <v>% reduction in fuel use</v>
      </c>
      <c r="P1879" s="176" t="str">
        <f>IF(ISBLANK(INDEX('Policy Characteristics'!J:J,MATCH($C1879,'Policy Characteristics'!$C:$C,0))),"",INDEX('Policy Characteristics'!J:J,MATCH($C1879,'Policy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9" s="176" t="str">
        <f>IF(ISBLANK(INDEX('Policy Characteristics'!K:K,MATCH($C1879,'Policy Characteristics'!$C:$C,0))),"",INDEX('Policy Characteristics'!K:K,MATCH($C1879,'Policy Characteristics'!$C:$C,0)))</f>
        <v>architectural-design.html#rnd</v>
      </c>
      <c r="R1879" s="176" t="str">
        <f>IF(ISBLANK(INDEX('Policy Characteristics'!L:L,MATCH($C1879,'Policy Characteristics'!$C:$C,0))),"",INDEX('Policy Characteristics'!L:L,MATCH($C1879,'Policy Characteristics'!$C:$C,0)))</f>
        <v>research-and-development.html</v>
      </c>
    </row>
    <row r="1880" spans="1:18" x14ac:dyDescent="0.25">
      <c r="A1880" s="176" t="str">
        <f>IF(ISBLANK(INDEX('Policy Characteristics'!A:A,MATCH($C1880,'Policy Characteristics'!$C:$C,0))),"",INDEX('Policy Characteristics'!A:A,MATCH($C1880,'Policy Characteristics'!$C:$C,0)))</f>
        <v>Research and Development</v>
      </c>
      <c r="B1880" s="184" t="str">
        <f>IF(ISBLANK(INDEX('Policy Characteristics'!B:B,MATCH($C1880,'Policy Characteristics'!$C:$C,0))),"",INDEX('Policy Characteristics'!B:B,MATCH($C1880,'Policy Characteristics'!$C:$C,0)))</f>
        <v>Fuel Use Reduction</v>
      </c>
      <c r="C1880" s="176" t="str">
        <f t="shared" si="75"/>
        <v>RnD Electricity Fuel Use Perc Reduction</v>
      </c>
      <c r="D1880" s="6" t="s">
        <v>1622</v>
      </c>
      <c r="E1880" s="47"/>
      <c r="F1880" s="6" t="s">
        <v>2289</v>
      </c>
      <c r="G1880" s="47"/>
      <c r="H1880" s="44">
        <v>1825</v>
      </c>
      <c r="I1880" s="197" t="s">
        <v>44</v>
      </c>
      <c r="J1880" s="177" t="str">
        <f>IF(ISBLANK(INDEX('Policy Characteristics'!D:D,MATCH($C1880,'Policy Characteristics'!$C:$C,0))),"",INDEX('Policy Characteristics'!D:D,MATCH($C1880,'Policy Characteristics'!$C:$C,0)))</f>
        <v>R&amp;D Fuel Use Reductions</v>
      </c>
      <c r="K1880" s="176" t="str">
        <f>IF(ISBLANK(INDEX('Policy Characteristics'!E:E,MATCH($C1880,'Policy Characteristics'!$C:$C,0))),"",INDEX('Policy Characteristics'!E:E,MATCH($C1880,'Policy Characteristics'!$C:$C,0)))</f>
        <v>RnD electricity fuel use reduction</v>
      </c>
      <c r="L1880" s="176">
        <f>IF(ISBLANK(INDEX('Policy Characteristics'!F:F,MATCH($C1880,'Policy Characteristics'!$C:$C,0))),"",INDEX('Policy Characteristics'!F:F,MATCH($C1880,'Policy Characteristics'!$C:$C,0)))</f>
        <v>0</v>
      </c>
      <c r="M1880" s="176">
        <f>IF(ISBLANK(INDEX('Policy Characteristics'!G:G,MATCH($C1880,'Policy Characteristics'!$C:$C,0))),"",INDEX('Policy Characteristics'!G:G,MATCH($C1880,'Policy Characteristics'!$C:$C,0)))</f>
        <v>0.3</v>
      </c>
      <c r="N1880" s="176">
        <f>IF(ISBLANK(INDEX('Policy Characteristics'!H:H,MATCH($C1880,'Policy Characteristics'!$C:$C,0))),"",INDEX('Policy Characteristics'!H:H,MATCH($C1880,'Policy Characteristics'!$C:$C,0)))</f>
        <v>0.01</v>
      </c>
      <c r="O1880" s="176" t="str">
        <f>IF(ISBLANK(INDEX('Policy Characteristics'!I:I,MATCH($C1880,'Policy Characteristics'!$C:$C,0))),"",INDEX('Policy Characteristics'!I:I,MATCH($C1880,'Policy Characteristics'!$C:$C,0)))</f>
        <v>% reduction in fuel use</v>
      </c>
      <c r="P1880" s="176" t="str">
        <f>IF(ISBLANK(INDEX('Policy Characteristics'!J:J,MATCH($C1880,'Policy Characteristics'!$C:$C,0))),"",INDEX('Policy Characteristics'!J:J,MATCH($C1880,'Policy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0" s="176" t="str">
        <f>IF(ISBLANK(INDEX('Policy Characteristics'!K:K,MATCH($C1880,'Policy Characteristics'!$C:$C,0))),"",INDEX('Policy Characteristics'!K:K,MATCH($C1880,'Policy Characteristics'!$C:$C,0)))</f>
        <v>architectural-design.html#rnd</v>
      </c>
      <c r="R1880" s="176" t="str">
        <f>IF(ISBLANK(INDEX('Policy Characteristics'!L:L,MATCH($C1880,'Policy Characteristics'!$C:$C,0))),"",INDEX('Policy Characteristics'!L:L,MATCH($C1880,'Policy Characteristics'!$C:$C,0)))</f>
        <v>research-and-development.html</v>
      </c>
    </row>
    <row r="1881" spans="1:18" x14ac:dyDescent="0.25">
      <c r="A1881" s="176" t="str">
        <f>IF(ISBLANK(INDEX('Policy Characteristics'!A:A,MATCH($C1881,'Policy Characteristics'!$C:$C,0))),"",INDEX('Policy Characteristics'!A:A,MATCH($C1881,'Policy Characteristics'!$C:$C,0)))</f>
        <v>Research and Development</v>
      </c>
      <c r="B1881" s="184" t="str">
        <f>IF(ISBLANK(INDEX('Policy Characteristics'!B:B,MATCH($C1881,'Policy Characteristics'!$C:$C,0))),"",INDEX('Policy Characteristics'!B:B,MATCH($C1881,'Policy Characteristics'!$C:$C,0)))</f>
        <v>Fuel Use Reduction</v>
      </c>
      <c r="C1881" s="176" t="str">
        <f t="shared" si="75"/>
        <v>RnD Electricity Fuel Use Perc Reduction</v>
      </c>
      <c r="D1881" s="6" t="s">
        <v>1623</v>
      </c>
      <c r="E1881" s="47"/>
      <c r="F1881" s="6" t="s">
        <v>2290</v>
      </c>
      <c r="G1881" s="47"/>
      <c r="H1881" s="44">
        <v>1826</v>
      </c>
      <c r="I1881" s="197" t="s">
        <v>44</v>
      </c>
      <c r="J1881" s="177" t="str">
        <f>IF(ISBLANK(INDEX('Policy Characteristics'!D:D,MATCH($C1881,'Policy Characteristics'!$C:$C,0))),"",INDEX('Policy Characteristics'!D:D,MATCH($C1881,'Policy Characteristics'!$C:$C,0)))</f>
        <v>R&amp;D Fuel Use Reductions</v>
      </c>
      <c r="K1881" s="176" t="str">
        <f>IF(ISBLANK(INDEX('Policy Characteristics'!E:E,MATCH($C1881,'Policy Characteristics'!$C:$C,0))),"",INDEX('Policy Characteristics'!E:E,MATCH($C1881,'Policy Characteristics'!$C:$C,0)))</f>
        <v>RnD electricity fuel use reduction</v>
      </c>
      <c r="L1881" s="176">
        <f>IF(ISBLANK(INDEX('Policy Characteristics'!F:F,MATCH($C1881,'Policy Characteristics'!$C:$C,0))),"",INDEX('Policy Characteristics'!F:F,MATCH($C1881,'Policy Characteristics'!$C:$C,0)))</f>
        <v>0</v>
      </c>
      <c r="M1881" s="176">
        <f>IF(ISBLANK(INDEX('Policy Characteristics'!G:G,MATCH($C1881,'Policy Characteristics'!$C:$C,0))),"",INDEX('Policy Characteristics'!G:G,MATCH($C1881,'Policy Characteristics'!$C:$C,0)))</f>
        <v>0.3</v>
      </c>
      <c r="N1881" s="176">
        <f>IF(ISBLANK(INDEX('Policy Characteristics'!H:H,MATCH($C1881,'Policy Characteristics'!$C:$C,0))),"",INDEX('Policy Characteristics'!H:H,MATCH($C1881,'Policy Characteristics'!$C:$C,0)))</f>
        <v>0.01</v>
      </c>
      <c r="O1881" s="176" t="str">
        <f>IF(ISBLANK(INDEX('Policy Characteristics'!I:I,MATCH($C1881,'Policy Characteristics'!$C:$C,0))),"",INDEX('Policy Characteristics'!I:I,MATCH($C1881,'Policy Characteristics'!$C:$C,0)))</f>
        <v>% reduction in fuel use</v>
      </c>
      <c r="P1881" s="176" t="str">
        <f>IF(ISBLANK(INDEX('Policy Characteristics'!J:J,MATCH($C1881,'Policy Characteristics'!$C:$C,0))),"",INDEX('Policy Characteristics'!J:J,MATCH($C1881,'Policy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1" s="176" t="str">
        <f>IF(ISBLANK(INDEX('Policy Characteristics'!K:K,MATCH($C1881,'Policy Characteristics'!$C:$C,0))),"",INDEX('Policy Characteristics'!K:K,MATCH($C1881,'Policy Characteristics'!$C:$C,0)))</f>
        <v>architectural-design.html#rnd</v>
      </c>
      <c r="R1881" s="176" t="str">
        <f>IF(ISBLANK(INDEX('Policy Characteristics'!L:L,MATCH($C1881,'Policy Characteristics'!$C:$C,0))),"",INDEX('Policy Characteristics'!L:L,MATCH($C1881,'Policy Characteristics'!$C:$C,0)))</f>
        <v>research-and-development.html</v>
      </c>
    </row>
    <row r="1882" spans="1:18" x14ac:dyDescent="0.25">
      <c r="A1882" s="176" t="str">
        <f>IF(ISBLANK(INDEX('Policy Characteristics'!A:A,MATCH($C1882,'Policy Characteristics'!$C:$C,0))),"",INDEX('Policy Characteristics'!A:A,MATCH($C1882,'Policy Characteristics'!$C:$C,0)))</f>
        <v>Research and Development</v>
      </c>
      <c r="B1882" s="184" t="str">
        <f>IF(ISBLANK(INDEX('Policy Characteristics'!B:B,MATCH($C1882,'Policy Characteristics'!$C:$C,0))),"",INDEX('Policy Characteristics'!B:B,MATCH($C1882,'Policy Characteristics'!$C:$C,0)))</f>
        <v>Fuel Use Reduction</v>
      </c>
      <c r="C1882" s="176" t="str">
        <f t="shared" si="75"/>
        <v>RnD Electricity Fuel Use Perc Reduction</v>
      </c>
      <c r="D1882" s="6" t="s">
        <v>1624</v>
      </c>
      <c r="E1882" s="47"/>
      <c r="F1882" s="6" t="s">
        <v>2291</v>
      </c>
      <c r="G1882" s="47"/>
      <c r="H1882" s="44">
        <v>1827</v>
      </c>
      <c r="I1882" s="197" t="s">
        <v>43</v>
      </c>
      <c r="J1882" s="177" t="str">
        <f>IF(ISBLANK(INDEX('Policy Characteristics'!D:D,MATCH($C1882,'Policy Characteristics'!$C:$C,0))),"",INDEX('Policy Characteristics'!D:D,MATCH($C1882,'Policy Characteristics'!$C:$C,0)))</f>
        <v>R&amp;D Fuel Use Reductions</v>
      </c>
      <c r="K1882" s="176" t="str">
        <f>IF(ISBLANK(INDEX('Policy Characteristics'!E:E,MATCH($C1882,'Policy Characteristics'!$C:$C,0))),"",INDEX('Policy Characteristics'!E:E,MATCH($C1882,'Policy Characteristics'!$C:$C,0)))</f>
        <v>RnD electricity fuel use reduction</v>
      </c>
      <c r="L1882" s="176">
        <f>IF(ISBLANK(INDEX('Policy Characteristics'!F:F,MATCH($C1882,'Policy Characteristics'!$C:$C,0))),"",INDEX('Policy Characteristics'!F:F,MATCH($C1882,'Policy Characteristics'!$C:$C,0)))</f>
        <v>0</v>
      </c>
      <c r="M1882" s="176">
        <f>IF(ISBLANK(INDEX('Policy Characteristics'!G:G,MATCH($C1882,'Policy Characteristics'!$C:$C,0))),"",INDEX('Policy Characteristics'!G:G,MATCH($C1882,'Policy Characteristics'!$C:$C,0)))</f>
        <v>0.3</v>
      </c>
      <c r="N1882" s="176">
        <f>IF(ISBLANK(INDEX('Policy Characteristics'!H:H,MATCH($C1882,'Policy Characteristics'!$C:$C,0))),"",INDEX('Policy Characteristics'!H:H,MATCH($C1882,'Policy Characteristics'!$C:$C,0)))</f>
        <v>0.01</v>
      </c>
      <c r="O1882" s="176" t="str">
        <f>IF(ISBLANK(INDEX('Policy Characteristics'!I:I,MATCH($C1882,'Policy Characteristics'!$C:$C,0))),"",INDEX('Policy Characteristics'!I:I,MATCH($C1882,'Policy Characteristics'!$C:$C,0)))</f>
        <v>% reduction in fuel use</v>
      </c>
      <c r="P1882" s="176" t="str">
        <f>IF(ISBLANK(INDEX('Policy Characteristics'!J:J,MATCH($C1882,'Policy Characteristics'!$C:$C,0))),"",INDEX('Policy Characteristics'!J:J,MATCH($C1882,'Policy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2" s="176" t="str">
        <f>IF(ISBLANK(INDEX('Policy Characteristics'!K:K,MATCH($C1882,'Policy Characteristics'!$C:$C,0))),"",INDEX('Policy Characteristics'!K:K,MATCH($C1882,'Policy Characteristics'!$C:$C,0)))</f>
        <v>architectural-design.html#rnd</v>
      </c>
      <c r="R1882" s="176" t="str">
        <f>IF(ISBLANK(INDEX('Policy Characteristics'!L:L,MATCH($C1882,'Policy Characteristics'!$C:$C,0))),"",INDEX('Policy Characteristics'!L:L,MATCH($C1882,'Policy Characteristics'!$C:$C,0)))</f>
        <v>research-and-development.html</v>
      </c>
    </row>
    <row r="1883" spans="1:18" x14ac:dyDescent="0.25">
      <c r="A1883" s="176" t="str">
        <f>IF(ISBLANK(INDEX('Policy Characteristics'!A:A,MATCH($C1883,'Policy Characteristics'!$C:$C,0))),"",INDEX('Policy Characteristics'!A:A,MATCH($C1883,'Policy Characteristics'!$C:$C,0)))</f>
        <v>Research and Development</v>
      </c>
      <c r="B1883" s="184" t="str">
        <f>IF(ISBLANK(INDEX('Policy Characteristics'!B:B,MATCH($C1883,'Policy Characteristics'!$C:$C,0))),"",INDEX('Policy Characteristics'!B:B,MATCH($C1883,'Policy Characteristics'!$C:$C,0)))</f>
        <v>Fuel Use Reduction</v>
      </c>
      <c r="C1883" s="176" t="str">
        <f t="shared" si="75"/>
        <v>RnD Electricity Fuel Use Perc Reduction</v>
      </c>
      <c r="D1883" s="6" t="s">
        <v>2272</v>
      </c>
      <c r="E1883" s="47"/>
      <c r="F1883" s="6" t="s">
        <v>2292</v>
      </c>
      <c r="G1883" s="47"/>
      <c r="H1883" s="44">
        <v>1828</v>
      </c>
      <c r="I1883" s="197" t="s">
        <v>43</v>
      </c>
      <c r="J1883" s="177" t="str">
        <f>IF(ISBLANK(INDEX('Policy Characteristics'!D:D,MATCH($C1883,'Policy Characteristics'!$C:$C,0))),"",INDEX('Policy Characteristics'!D:D,MATCH($C1883,'Policy Characteristics'!$C:$C,0)))</f>
        <v>R&amp;D Fuel Use Reductions</v>
      </c>
      <c r="K1883" s="176" t="str">
        <f>IF(ISBLANK(INDEX('Policy Characteristics'!E:E,MATCH($C1883,'Policy Characteristics'!$C:$C,0))),"",INDEX('Policy Characteristics'!E:E,MATCH($C1883,'Policy Characteristics'!$C:$C,0)))</f>
        <v>RnD electricity fuel use reduction</v>
      </c>
      <c r="L1883" s="176">
        <f>IF(ISBLANK(INDEX('Policy Characteristics'!F:F,MATCH($C1883,'Policy Characteristics'!$C:$C,0))),"",INDEX('Policy Characteristics'!F:F,MATCH($C1883,'Policy Characteristics'!$C:$C,0)))</f>
        <v>0</v>
      </c>
      <c r="M1883" s="176">
        <f>IF(ISBLANK(INDEX('Policy Characteristics'!G:G,MATCH($C1883,'Policy Characteristics'!$C:$C,0))),"",INDEX('Policy Characteristics'!G:G,MATCH($C1883,'Policy Characteristics'!$C:$C,0)))</f>
        <v>0.3</v>
      </c>
      <c r="N1883" s="176">
        <f>IF(ISBLANK(INDEX('Policy Characteristics'!H:H,MATCH($C1883,'Policy Characteristics'!$C:$C,0))),"",INDEX('Policy Characteristics'!H:H,MATCH($C1883,'Policy Characteristics'!$C:$C,0)))</f>
        <v>0.01</v>
      </c>
      <c r="O1883" s="176" t="str">
        <f>IF(ISBLANK(INDEX('Policy Characteristics'!I:I,MATCH($C1883,'Policy Characteristics'!$C:$C,0))),"",INDEX('Policy Characteristics'!I:I,MATCH($C1883,'Policy Characteristics'!$C:$C,0)))</f>
        <v>% reduction in fuel use</v>
      </c>
      <c r="P1883" s="176" t="str">
        <f>IF(ISBLANK(INDEX('Policy Characteristics'!J:J,MATCH($C1883,'Policy Characteristics'!$C:$C,0))),"",INDEX('Policy Characteristics'!J:J,MATCH($C1883,'Policy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3" s="176" t="str">
        <f>IF(ISBLANK(INDEX('Policy Characteristics'!K:K,MATCH($C1883,'Policy Characteristics'!$C:$C,0))),"",INDEX('Policy Characteristics'!K:K,MATCH($C1883,'Policy Characteristics'!$C:$C,0)))</f>
        <v>architectural-design.html#rnd</v>
      </c>
      <c r="R1883" s="176" t="str">
        <f>IF(ISBLANK(INDEX('Policy Characteristics'!L:L,MATCH($C1883,'Policy Characteristics'!$C:$C,0))),"",INDEX('Policy Characteristics'!L:L,MATCH($C1883,'Policy Characteristics'!$C:$C,0)))</f>
        <v>research-and-development.html</v>
      </c>
    </row>
    <row r="1884" spans="1:18" x14ac:dyDescent="0.25">
      <c r="A1884" s="176" t="str">
        <f>IF(ISBLANK(INDEX('Policy Characteristics'!A:A,MATCH($C1884,'Policy Characteristics'!$C:$C,0))),"",INDEX('Policy Characteristics'!A:A,MATCH($C1884,'Policy Characteristics'!$C:$C,0)))</f>
        <v>Research and Development</v>
      </c>
      <c r="B1884" s="184" t="str">
        <f>IF(ISBLANK(INDEX('Policy Characteristics'!B:B,MATCH($C1884,'Policy Characteristics'!$C:$C,0))),"",INDEX('Policy Characteristics'!B:B,MATCH($C1884,'Policy Characteristics'!$C:$C,0)))</f>
        <v>Fuel Use Reduction</v>
      </c>
      <c r="C1884" s="176" t="str">
        <f t="shared" si="75"/>
        <v>RnD Electricity Fuel Use Perc Reduction</v>
      </c>
      <c r="D1884" s="6" t="s">
        <v>2275</v>
      </c>
      <c r="E1884" s="47"/>
      <c r="F1884" s="6" t="s">
        <v>2293</v>
      </c>
      <c r="G1884" s="47"/>
      <c r="H1884" s="44">
        <v>1829</v>
      </c>
      <c r="I1884" s="197" t="s">
        <v>43</v>
      </c>
      <c r="J1884" s="177" t="str">
        <f>IF(ISBLANK(INDEX('Policy Characteristics'!D:D,MATCH($C1884,'Policy Characteristics'!$C:$C,0))),"",INDEX('Policy Characteristics'!D:D,MATCH($C1884,'Policy Characteristics'!$C:$C,0)))</f>
        <v>R&amp;D Fuel Use Reductions</v>
      </c>
      <c r="K1884" s="176" t="str">
        <f>IF(ISBLANK(INDEX('Policy Characteristics'!E:E,MATCH($C1884,'Policy Characteristics'!$C:$C,0))),"",INDEX('Policy Characteristics'!E:E,MATCH($C1884,'Policy Characteristics'!$C:$C,0)))</f>
        <v>RnD electricity fuel use reduction</v>
      </c>
      <c r="L1884" s="176">
        <f>IF(ISBLANK(INDEX('Policy Characteristics'!F:F,MATCH($C1884,'Policy Characteristics'!$C:$C,0))),"",INDEX('Policy Characteristics'!F:F,MATCH($C1884,'Policy Characteristics'!$C:$C,0)))</f>
        <v>0</v>
      </c>
      <c r="M1884" s="176">
        <f>IF(ISBLANK(INDEX('Policy Characteristics'!G:G,MATCH($C1884,'Policy Characteristics'!$C:$C,0))),"",INDEX('Policy Characteristics'!G:G,MATCH($C1884,'Policy Characteristics'!$C:$C,0)))</f>
        <v>0.3</v>
      </c>
      <c r="N1884" s="176">
        <f>IF(ISBLANK(INDEX('Policy Characteristics'!H:H,MATCH($C1884,'Policy Characteristics'!$C:$C,0))),"",INDEX('Policy Characteristics'!H:H,MATCH($C1884,'Policy Characteristics'!$C:$C,0)))</f>
        <v>0.01</v>
      </c>
      <c r="O1884" s="176" t="str">
        <f>IF(ISBLANK(INDEX('Policy Characteristics'!I:I,MATCH($C1884,'Policy Characteristics'!$C:$C,0))),"",INDEX('Policy Characteristics'!I:I,MATCH($C1884,'Policy Characteristics'!$C:$C,0)))</f>
        <v>% reduction in fuel use</v>
      </c>
      <c r="P1884" s="176" t="str">
        <f>IF(ISBLANK(INDEX('Policy Characteristics'!J:J,MATCH($C1884,'Policy Characteristics'!$C:$C,0))),"",INDEX('Policy Characteristics'!J:J,MATCH($C1884,'Policy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4" s="176" t="str">
        <f>IF(ISBLANK(INDEX('Policy Characteristics'!K:K,MATCH($C1884,'Policy Characteristics'!$C:$C,0))),"",INDEX('Policy Characteristics'!K:K,MATCH($C1884,'Policy Characteristics'!$C:$C,0)))</f>
        <v>architectural-design.html#rnd</v>
      </c>
      <c r="R1884" s="176" t="str">
        <f>IF(ISBLANK(INDEX('Policy Characteristics'!L:L,MATCH($C1884,'Policy Characteristics'!$C:$C,0))),"",INDEX('Policy Characteristics'!L:L,MATCH($C1884,'Policy Characteristics'!$C:$C,0)))</f>
        <v>research-and-development.html</v>
      </c>
    </row>
    <row r="1885" spans="1:18" x14ac:dyDescent="0.25">
      <c r="A1885" s="176" t="str">
        <f>IF(ISBLANK(INDEX('Policy Characteristics'!A:A,MATCH($C1885,'Policy Characteristics'!$C:$C,0))),"",INDEX('Policy Characteristics'!A:A,MATCH($C1885,'Policy Characteristics'!$C:$C,0)))</f>
        <v>Research and Development</v>
      </c>
      <c r="B1885" s="184" t="str">
        <f>IF(ISBLANK(INDEX('Policy Characteristics'!B:B,MATCH($C1885,'Policy Characteristics'!$C:$C,0))),"",INDEX('Policy Characteristics'!B:B,MATCH($C1885,'Policy Characteristics'!$C:$C,0)))</f>
        <v>Fuel Use Reduction</v>
      </c>
      <c r="C1885" s="176" t="str">
        <f t="shared" si="75"/>
        <v>RnD Electricity Fuel Use Perc Reduction</v>
      </c>
      <c r="D1885" s="6" t="s">
        <v>2276</v>
      </c>
      <c r="E1885" s="47"/>
      <c r="F1885" s="6" t="s">
        <v>2294</v>
      </c>
      <c r="G1885" s="47"/>
      <c r="H1885" s="44">
        <v>1830</v>
      </c>
      <c r="I1885" s="197" t="s">
        <v>43</v>
      </c>
      <c r="J1885" s="177" t="str">
        <f>IF(ISBLANK(INDEX('Policy Characteristics'!D:D,MATCH($C1885,'Policy Characteristics'!$C:$C,0))),"",INDEX('Policy Characteristics'!D:D,MATCH($C1885,'Policy Characteristics'!$C:$C,0)))</f>
        <v>R&amp;D Fuel Use Reductions</v>
      </c>
      <c r="K1885" s="176" t="str">
        <f>IF(ISBLANK(INDEX('Policy Characteristics'!E:E,MATCH($C1885,'Policy Characteristics'!$C:$C,0))),"",INDEX('Policy Characteristics'!E:E,MATCH($C1885,'Policy Characteristics'!$C:$C,0)))</f>
        <v>RnD electricity fuel use reduction</v>
      </c>
      <c r="L1885" s="176">
        <f>IF(ISBLANK(INDEX('Policy Characteristics'!F:F,MATCH($C1885,'Policy Characteristics'!$C:$C,0))),"",INDEX('Policy Characteristics'!F:F,MATCH($C1885,'Policy Characteristics'!$C:$C,0)))</f>
        <v>0</v>
      </c>
      <c r="M1885" s="176">
        <f>IF(ISBLANK(INDEX('Policy Characteristics'!G:G,MATCH($C1885,'Policy Characteristics'!$C:$C,0))),"",INDEX('Policy Characteristics'!G:G,MATCH($C1885,'Policy Characteristics'!$C:$C,0)))</f>
        <v>0.3</v>
      </c>
      <c r="N1885" s="176">
        <f>IF(ISBLANK(INDEX('Policy Characteristics'!H:H,MATCH($C1885,'Policy Characteristics'!$C:$C,0))),"",INDEX('Policy Characteristics'!H:H,MATCH($C1885,'Policy Characteristics'!$C:$C,0)))</f>
        <v>0.01</v>
      </c>
      <c r="O1885" s="176" t="str">
        <f>IF(ISBLANK(INDEX('Policy Characteristics'!I:I,MATCH($C1885,'Policy Characteristics'!$C:$C,0))),"",INDEX('Policy Characteristics'!I:I,MATCH($C1885,'Policy Characteristics'!$C:$C,0)))</f>
        <v>% reduction in fuel use</v>
      </c>
      <c r="P1885" s="176" t="str">
        <f>IF(ISBLANK(INDEX('Policy Characteristics'!J:J,MATCH($C1885,'Policy Characteristics'!$C:$C,0))),"",INDEX('Policy Characteristics'!J:J,MATCH($C1885,'Policy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5" s="176" t="str">
        <f>IF(ISBLANK(INDEX('Policy Characteristics'!K:K,MATCH($C1885,'Policy Characteristics'!$C:$C,0))),"",INDEX('Policy Characteristics'!K:K,MATCH($C1885,'Policy Characteristics'!$C:$C,0)))</f>
        <v>architectural-design.html#rnd</v>
      </c>
      <c r="R1885" s="176" t="str">
        <f>IF(ISBLANK(INDEX('Policy Characteristics'!L:L,MATCH($C1885,'Policy Characteristics'!$C:$C,0))),"",INDEX('Policy Characteristics'!L:L,MATCH($C1885,'Policy Characteristics'!$C:$C,0)))</f>
        <v>research-and-development.html</v>
      </c>
    </row>
    <row r="1886" spans="1:18" x14ac:dyDescent="0.25">
      <c r="A1886" s="176" t="str">
        <f>IF(ISBLANK(INDEX('Policy Characteristics'!A:A,MATCH($C1886,'Policy Characteristics'!$C:$C,0))),"",INDEX('Policy Characteristics'!A:A,MATCH($C1886,'Policy Characteristics'!$C:$C,0)))</f>
        <v>Research and Development</v>
      </c>
      <c r="B1886" s="184" t="str">
        <f>IF(ISBLANK(INDEX('Policy Characteristics'!B:B,MATCH($C1886,'Policy Characteristics'!$C:$C,0))),"",INDEX('Policy Characteristics'!B:B,MATCH($C1886,'Policy Characteristics'!$C:$C,0)))</f>
        <v>Fuel Use Reduction</v>
      </c>
      <c r="C1886" s="176" t="str">
        <f t="shared" si="75"/>
        <v>RnD Electricity Fuel Use Perc Reduction</v>
      </c>
      <c r="D1886" s="6" t="s">
        <v>2277</v>
      </c>
      <c r="E1886" s="47"/>
      <c r="F1886" s="6" t="s">
        <v>2295</v>
      </c>
      <c r="G1886" s="47"/>
      <c r="H1886" s="44">
        <v>1831</v>
      </c>
      <c r="I1886" s="197" t="s">
        <v>43</v>
      </c>
      <c r="J1886" s="177" t="str">
        <f>IF(ISBLANK(INDEX('Policy Characteristics'!D:D,MATCH($C1886,'Policy Characteristics'!$C:$C,0))),"",INDEX('Policy Characteristics'!D:D,MATCH($C1886,'Policy Characteristics'!$C:$C,0)))</f>
        <v>R&amp;D Fuel Use Reductions</v>
      </c>
      <c r="K1886" s="176" t="str">
        <f>IF(ISBLANK(INDEX('Policy Characteristics'!E:E,MATCH($C1886,'Policy Characteristics'!$C:$C,0))),"",INDEX('Policy Characteristics'!E:E,MATCH($C1886,'Policy Characteristics'!$C:$C,0)))</f>
        <v>RnD electricity fuel use reduction</v>
      </c>
      <c r="L1886" s="176">
        <f>IF(ISBLANK(INDEX('Policy Characteristics'!F:F,MATCH($C1886,'Policy Characteristics'!$C:$C,0))),"",INDEX('Policy Characteristics'!F:F,MATCH($C1886,'Policy Characteristics'!$C:$C,0)))</f>
        <v>0</v>
      </c>
      <c r="M1886" s="176">
        <f>IF(ISBLANK(INDEX('Policy Characteristics'!G:G,MATCH($C1886,'Policy Characteristics'!$C:$C,0))),"",INDEX('Policy Characteristics'!G:G,MATCH($C1886,'Policy Characteristics'!$C:$C,0)))</f>
        <v>0.3</v>
      </c>
      <c r="N1886" s="176">
        <f>IF(ISBLANK(INDEX('Policy Characteristics'!H:H,MATCH($C1886,'Policy Characteristics'!$C:$C,0))),"",INDEX('Policy Characteristics'!H:H,MATCH($C1886,'Policy Characteristics'!$C:$C,0)))</f>
        <v>0.01</v>
      </c>
      <c r="O1886" s="176" t="str">
        <f>IF(ISBLANK(INDEX('Policy Characteristics'!I:I,MATCH($C1886,'Policy Characteristics'!$C:$C,0))),"",INDEX('Policy Characteristics'!I:I,MATCH($C1886,'Policy Characteristics'!$C:$C,0)))</f>
        <v>% reduction in fuel use</v>
      </c>
      <c r="P1886" s="176" t="str">
        <f>IF(ISBLANK(INDEX('Policy Characteristics'!J:J,MATCH($C1886,'Policy Characteristics'!$C:$C,0))),"",INDEX('Policy Characteristics'!J:J,MATCH($C1886,'Policy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6" s="176" t="str">
        <f>IF(ISBLANK(INDEX('Policy Characteristics'!K:K,MATCH($C1886,'Policy Characteristics'!$C:$C,0))),"",INDEX('Policy Characteristics'!K:K,MATCH($C1886,'Policy Characteristics'!$C:$C,0)))</f>
        <v>architectural-design.html#rnd</v>
      </c>
      <c r="R1886" s="176" t="str">
        <f>IF(ISBLANK(INDEX('Policy Characteristics'!L:L,MATCH($C1886,'Policy Characteristics'!$C:$C,0))),"",INDEX('Policy Characteristics'!L:L,MATCH($C1886,'Policy Characteristics'!$C:$C,0)))</f>
        <v>research-and-development.html</v>
      </c>
    </row>
    <row r="1887" spans="1:18" x14ac:dyDescent="0.25">
      <c r="A1887" s="176" t="str">
        <f>IF(ISBLANK(INDEX('Policy Characteristics'!A:A,MATCH($C1887,'Policy Characteristics'!$C:$C,0))),"",INDEX('Policy Characteristics'!A:A,MATCH($C1887,'Policy Characteristics'!$C:$C,0)))</f>
        <v>Research and Development</v>
      </c>
      <c r="B1887" s="184" t="str">
        <f>IF(ISBLANK(INDEX('Policy Characteristics'!B:B,MATCH($C1887,'Policy Characteristics'!$C:$C,0))),"",INDEX('Policy Characteristics'!B:B,MATCH($C1887,'Policy Characteristics'!$C:$C,0)))</f>
        <v>Fuel Use Reduction</v>
      </c>
      <c r="C1887" s="176" t="str">
        <f t="shared" si="75"/>
        <v>RnD Electricity Fuel Use Perc Reduction</v>
      </c>
      <c r="D1887" s="6" t="s">
        <v>2278</v>
      </c>
      <c r="E1887" s="47"/>
      <c r="F1887" s="6" t="s">
        <v>2296</v>
      </c>
      <c r="G1887" s="47"/>
      <c r="H1887" s="44">
        <v>1832</v>
      </c>
      <c r="I1887" s="197" t="s">
        <v>43</v>
      </c>
      <c r="J1887" s="177" t="str">
        <f>IF(ISBLANK(INDEX('Policy Characteristics'!D:D,MATCH($C1887,'Policy Characteristics'!$C:$C,0))),"",INDEX('Policy Characteristics'!D:D,MATCH($C1887,'Policy Characteristics'!$C:$C,0)))</f>
        <v>R&amp;D Fuel Use Reductions</v>
      </c>
      <c r="K1887" s="176" t="str">
        <f>IF(ISBLANK(INDEX('Policy Characteristics'!E:E,MATCH($C1887,'Policy Characteristics'!$C:$C,0))),"",INDEX('Policy Characteristics'!E:E,MATCH($C1887,'Policy Characteristics'!$C:$C,0)))</f>
        <v>RnD electricity fuel use reduction</v>
      </c>
      <c r="L1887" s="176">
        <f>IF(ISBLANK(INDEX('Policy Characteristics'!F:F,MATCH($C1887,'Policy Characteristics'!$C:$C,0))),"",INDEX('Policy Characteristics'!F:F,MATCH($C1887,'Policy Characteristics'!$C:$C,0)))</f>
        <v>0</v>
      </c>
      <c r="M1887" s="176">
        <f>IF(ISBLANK(INDEX('Policy Characteristics'!G:G,MATCH($C1887,'Policy Characteristics'!$C:$C,0))),"",INDEX('Policy Characteristics'!G:G,MATCH($C1887,'Policy Characteristics'!$C:$C,0)))</f>
        <v>0.3</v>
      </c>
      <c r="N1887" s="176">
        <f>IF(ISBLANK(INDEX('Policy Characteristics'!H:H,MATCH($C1887,'Policy Characteristics'!$C:$C,0))),"",INDEX('Policy Characteristics'!H:H,MATCH($C1887,'Policy Characteristics'!$C:$C,0)))</f>
        <v>0.01</v>
      </c>
      <c r="O1887" s="176" t="str">
        <f>IF(ISBLANK(INDEX('Policy Characteristics'!I:I,MATCH($C1887,'Policy Characteristics'!$C:$C,0))),"",INDEX('Policy Characteristics'!I:I,MATCH($C1887,'Policy Characteristics'!$C:$C,0)))</f>
        <v>% reduction in fuel use</v>
      </c>
      <c r="P1887" s="176" t="str">
        <f>IF(ISBLANK(INDEX('Policy Characteristics'!J:J,MATCH($C1887,'Policy Characteristics'!$C:$C,0))),"",INDEX('Policy Characteristics'!J:J,MATCH($C1887,'Policy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7" s="176" t="str">
        <f>IF(ISBLANK(INDEX('Policy Characteristics'!K:K,MATCH($C1887,'Policy Characteristics'!$C:$C,0))),"",INDEX('Policy Characteristics'!K:K,MATCH($C1887,'Policy Characteristics'!$C:$C,0)))</f>
        <v>architectural-design.html#rnd</v>
      </c>
      <c r="R1887" s="176" t="str">
        <f>IF(ISBLANK(INDEX('Policy Characteristics'!L:L,MATCH($C1887,'Policy Characteristics'!$C:$C,0))),"",INDEX('Policy Characteristics'!L:L,MATCH($C1887,'Policy Characteristics'!$C:$C,0)))</f>
        <v>research-and-development.html</v>
      </c>
    </row>
    <row r="1888" spans="1:18" x14ac:dyDescent="0.25">
      <c r="A1888" s="176" t="str">
        <f>IF(ISBLANK(INDEX('Policy Characteristics'!A:A,MATCH($C1888,'Policy Characteristics'!$C:$C,0))),"",INDEX('Policy Characteristics'!A:A,MATCH($C1888,'Policy Characteristics'!$C:$C,0)))</f>
        <v>Research and Development</v>
      </c>
      <c r="B1888" s="184" t="str">
        <f>IF(ISBLANK(INDEX('Policy Characteristics'!B:B,MATCH($C1888,'Policy Characteristics'!$C:$C,0))),"",INDEX('Policy Characteristics'!B:B,MATCH($C1888,'Policy Characteristics'!$C:$C,0)))</f>
        <v>Fuel Use Reduction</v>
      </c>
      <c r="C1888" s="176" t="str">
        <f t="shared" si="75"/>
        <v>RnD Electricity Fuel Use Perc Reduction</v>
      </c>
      <c r="D1888" s="6" t="s">
        <v>2354</v>
      </c>
      <c r="E1888" s="47"/>
      <c r="F1888" s="6" t="s">
        <v>2356</v>
      </c>
      <c r="G1888" s="47"/>
      <c r="H1888" s="44">
        <v>1833</v>
      </c>
      <c r="I1888" s="197" t="s">
        <v>43</v>
      </c>
      <c r="J1888" s="177" t="str">
        <f>IF(ISBLANK(INDEX('Policy Characteristics'!D:D,MATCH($C1888,'Policy Characteristics'!$C:$C,0))),"",INDEX('Policy Characteristics'!D:D,MATCH($C1888,'Policy Characteristics'!$C:$C,0)))</f>
        <v>R&amp;D Fuel Use Reductions</v>
      </c>
      <c r="K1888" s="176" t="str">
        <f>IF(ISBLANK(INDEX('Policy Characteristics'!E:E,MATCH($C1888,'Policy Characteristics'!$C:$C,0))),"",INDEX('Policy Characteristics'!E:E,MATCH($C1888,'Policy Characteristics'!$C:$C,0)))</f>
        <v>RnD electricity fuel use reduction</v>
      </c>
      <c r="L1888" s="176">
        <f>IF(ISBLANK(INDEX('Policy Characteristics'!F:F,MATCH($C1888,'Policy Characteristics'!$C:$C,0))),"",INDEX('Policy Characteristics'!F:F,MATCH($C1888,'Policy Characteristics'!$C:$C,0)))</f>
        <v>0</v>
      </c>
      <c r="M1888" s="176">
        <f>IF(ISBLANK(INDEX('Policy Characteristics'!G:G,MATCH($C1888,'Policy Characteristics'!$C:$C,0))),"",INDEX('Policy Characteristics'!G:G,MATCH($C1888,'Policy Characteristics'!$C:$C,0)))</f>
        <v>0.3</v>
      </c>
      <c r="N1888" s="176">
        <f>IF(ISBLANK(INDEX('Policy Characteristics'!H:H,MATCH($C1888,'Policy Characteristics'!$C:$C,0))),"",INDEX('Policy Characteristics'!H:H,MATCH($C1888,'Policy Characteristics'!$C:$C,0)))</f>
        <v>0.01</v>
      </c>
      <c r="O1888" s="176" t="str">
        <f>IF(ISBLANK(INDEX('Policy Characteristics'!I:I,MATCH($C1888,'Policy Characteristics'!$C:$C,0))),"",INDEX('Policy Characteristics'!I:I,MATCH($C1888,'Policy Characteristics'!$C:$C,0)))</f>
        <v>% reduction in fuel use</v>
      </c>
      <c r="P1888" s="176" t="str">
        <f>IF(ISBLANK(INDEX('Policy Characteristics'!J:J,MATCH($C1888,'Policy Characteristics'!$C:$C,0))),"",INDEX('Policy Characteristics'!J:J,MATCH($C1888,'Policy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8" s="176" t="str">
        <f>IF(ISBLANK(INDEX('Policy Characteristics'!K:K,MATCH($C1888,'Policy Characteristics'!$C:$C,0))),"",INDEX('Policy Characteristics'!K:K,MATCH($C1888,'Policy Characteristics'!$C:$C,0)))</f>
        <v>architectural-design.html#rnd</v>
      </c>
      <c r="R1888" s="176" t="str">
        <f>IF(ISBLANK(INDEX('Policy Characteristics'!L:L,MATCH($C1888,'Policy Characteristics'!$C:$C,0))),"",INDEX('Policy Characteristics'!L:L,MATCH($C1888,'Policy Characteristics'!$C:$C,0)))</f>
        <v>research-and-development.html</v>
      </c>
    </row>
    <row r="1889" spans="1:18" x14ac:dyDescent="0.25">
      <c r="A1889" s="176" t="str">
        <f>IF(ISBLANK(INDEX('Policy Characteristics'!A:A,MATCH($C1889,'Policy Characteristics'!$C:$C,0))),"",INDEX('Policy Characteristics'!A:A,MATCH($C1889,'Policy Characteristics'!$C:$C,0)))</f>
        <v>Research and Development</v>
      </c>
      <c r="B1889" s="184" t="str">
        <f>IF(ISBLANK(INDEX('Policy Characteristics'!B:B,MATCH($C1889,'Policy Characteristics'!$C:$C,0))),"",INDEX('Policy Characteristics'!B:B,MATCH($C1889,'Policy Characteristics'!$C:$C,0)))</f>
        <v>Fuel Use Reduction</v>
      </c>
      <c r="C1889" s="176" t="str">
        <f t="shared" si="75"/>
        <v>RnD Electricity Fuel Use Perc Reduction</v>
      </c>
      <c r="D1889" s="6" t="s">
        <v>2355</v>
      </c>
      <c r="E1889" s="47"/>
      <c r="F1889" s="6" t="s">
        <v>2357</v>
      </c>
      <c r="G1889" s="47"/>
      <c r="H1889" s="44">
        <v>2246</v>
      </c>
      <c r="I1889" s="197" t="s">
        <v>43</v>
      </c>
      <c r="J1889" s="177" t="str">
        <f>IF(ISBLANK(INDEX('Policy Characteristics'!D:D,MATCH($C1889,'Policy Characteristics'!$C:$C,0))),"",INDEX('Policy Characteristics'!D:D,MATCH($C1889,'Policy Characteristics'!$C:$C,0)))</f>
        <v>R&amp;D Fuel Use Reductions</v>
      </c>
      <c r="K1889" s="176" t="str">
        <f>IF(ISBLANK(INDEX('Policy Characteristics'!E:E,MATCH($C1889,'Policy Characteristics'!$C:$C,0))),"",INDEX('Policy Characteristics'!E:E,MATCH($C1889,'Policy Characteristics'!$C:$C,0)))</f>
        <v>RnD electricity fuel use reduction</v>
      </c>
      <c r="L1889" s="176">
        <f>IF(ISBLANK(INDEX('Policy Characteristics'!F:F,MATCH($C1889,'Policy Characteristics'!$C:$C,0))),"",INDEX('Policy Characteristics'!F:F,MATCH($C1889,'Policy Characteristics'!$C:$C,0)))</f>
        <v>0</v>
      </c>
      <c r="M1889" s="176">
        <f>IF(ISBLANK(INDEX('Policy Characteristics'!G:G,MATCH($C1889,'Policy Characteristics'!$C:$C,0))),"",INDEX('Policy Characteristics'!G:G,MATCH($C1889,'Policy Characteristics'!$C:$C,0)))</f>
        <v>0.3</v>
      </c>
      <c r="N1889" s="176">
        <f>IF(ISBLANK(INDEX('Policy Characteristics'!H:H,MATCH($C1889,'Policy Characteristics'!$C:$C,0))),"",INDEX('Policy Characteristics'!H:H,MATCH($C1889,'Policy Characteristics'!$C:$C,0)))</f>
        <v>0.01</v>
      </c>
      <c r="O1889" s="176" t="str">
        <f>IF(ISBLANK(INDEX('Policy Characteristics'!I:I,MATCH($C1889,'Policy Characteristics'!$C:$C,0))),"",INDEX('Policy Characteristics'!I:I,MATCH($C1889,'Policy Characteristics'!$C:$C,0)))</f>
        <v>% reduction in fuel use</v>
      </c>
      <c r="P1889" s="176" t="str">
        <f>IF(ISBLANK(INDEX('Policy Characteristics'!J:J,MATCH($C1889,'Policy Characteristics'!$C:$C,0))),"",INDEX('Policy Characteristics'!J:J,MATCH($C1889,'Policy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9" s="176" t="str">
        <f>IF(ISBLANK(INDEX('Policy Characteristics'!K:K,MATCH($C1889,'Policy Characteristics'!$C:$C,0))),"",INDEX('Policy Characteristics'!K:K,MATCH($C1889,'Policy Characteristics'!$C:$C,0)))</f>
        <v>architectural-design.html#rnd</v>
      </c>
      <c r="R1889" s="176" t="str">
        <f>IF(ISBLANK(INDEX('Policy Characteristics'!L:L,MATCH($C1889,'Policy Characteristics'!$C:$C,0))),"",INDEX('Policy Characteristics'!L:L,MATCH($C1889,'Policy Characteristics'!$C:$C,0)))</f>
        <v>research-and-development.html</v>
      </c>
    </row>
    <row r="1890" spans="1:18" x14ac:dyDescent="0.25">
      <c r="A1890" s="176" t="str">
        <f>IF(ISBLANK(INDEX('Policy Characteristics'!A:A,MATCH($C1890,'Policy Characteristics'!$C:$C,0))),"",INDEX('Policy Characteristics'!A:A,MATCH($C1890,'Policy Characteristics'!$C:$C,0)))</f>
        <v>Research and Development</v>
      </c>
      <c r="B1890" s="184" t="str">
        <f>IF(ISBLANK(INDEX('Policy Characteristics'!B:B,MATCH($C1890,'Policy Characteristics'!$C:$C,0))),"",INDEX('Policy Characteristics'!B:B,MATCH($C1890,'Policy Characteristics'!$C:$C,0)))</f>
        <v>Fuel Use Reduction</v>
      </c>
      <c r="C1890" t="s">
        <v>290</v>
      </c>
      <c r="D1890" t="s">
        <v>1932</v>
      </c>
      <c r="E1890" s="47"/>
      <c r="F1890" s="6" t="s">
        <v>1959</v>
      </c>
      <c r="G1890" s="47"/>
      <c r="H1890" s="44">
        <v>1487</v>
      </c>
      <c r="I1890" s="197" t="s">
        <v>43</v>
      </c>
      <c r="J1890" s="177" t="str">
        <f>IF(ISBLANK(INDEX('Policy Characteristics'!D:D,MATCH($C1890,'Policy Characteristics'!$C:$C,0))),"",INDEX('Policy Characteristics'!D:D,MATCH($C1890,'Policy Characteristics'!$C:$C,0)))</f>
        <v>R&amp;D Fuel Use Reductions</v>
      </c>
      <c r="K1890" s="176" t="str">
        <f>IF(ISBLANK(INDEX('Policy Characteristics'!E:E,MATCH($C1890,'Policy Characteristics'!$C:$C,0))),"",INDEX('Policy Characteristics'!E:E,MATCH($C1890,'Policy Characteristics'!$C:$C,0)))</f>
        <v>RnD industry fuel use reduction</v>
      </c>
      <c r="L1890" s="176">
        <f>IF(ISBLANK(INDEX('Policy Characteristics'!F:F,MATCH($C1890,'Policy Characteristics'!$C:$C,0))),"",INDEX('Policy Characteristics'!F:F,MATCH($C1890,'Policy Characteristics'!$C:$C,0)))</f>
        <v>0</v>
      </c>
      <c r="M1890" s="176">
        <f>IF(ISBLANK(INDEX('Policy Characteristics'!G:G,MATCH($C1890,'Policy Characteristics'!$C:$C,0))),"",INDEX('Policy Characteristics'!G:G,MATCH($C1890,'Policy Characteristics'!$C:$C,0)))</f>
        <v>0.3</v>
      </c>
      <c r="N1890" s="176">
        <f>IF(ISBLANK(INDEX('Policy Characteristics'!H:H,MATCH($C1890,'Policy Characteristics'!$C:$C,0))),"",INDEX('Policy Characteristics'!H:H,MATCH($C1890,'Policy Characteristics'!$C:$C,0)))</f>
        <v>0.01</v>
      </c>
      <c r="O1890" s="176" t="str">
        <f>IF(ISBLANK(INDEX('Policy Characteristics'!I:I,MATCH($C1890,'Policy Characteristics'!$C:$C,0))),"",INDEX('Policy Characteristics'!I:I,MATCH($C1890,'Policy Characteristics'!$C:$C,0)))</f>
        <v>% reduction in fuel use</v>
      </c>
      <c r="P1890" s="176" t="str">
        <f>IF(ISBLANK(INDEX('Policy Characteristics'!J:J,MATCH($C1890,'Policy Characteristics'!$C:$C,0))),"",INDEX('Policy Characteristics'!J:J,MATCH($C1890,'Policy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0" s="176" t="str">
        <f>IF(ISBLANK(INDEX('Policy Characteristics'!K:K,MATCH($C1890,'Policy Characteristics'!$C:$C,0))),"",INDEX('Policy Characteristics'!K:K,MATCH($C1890,'Policy Characteristics'!$C:$C,0)))</f>
        <v>architectural-design.html#rnd</v>
      </c>
      <c r="R1890" s="176" t="str">
        <f>IF(ISBLANK(INDEX('Policy Characteristics'!L:L,MATCH($C1890,'Policy Characteristics'!$C:$C,0))),"",INDEX('Policy Characteristics'!L:L,MATCH($C1890,'Policy Characteristics'!$C:$C,0)))</f>
        <v>research-and-development.html</v>
      </c>
    </row>
    <row r="1891" spans="1:18" x14ac:dyDescent="0.25">
      <c r="A1891" s="176" t="str">
        <f>IF(ISBLANK(INDEX('Policy Characteristics'!A:A,MATCH($C1891,'Policy Characteristics'!$C:$C,0))),"",INDEX('Policy Characteristics'!A:A,MATCH($C1891,'Policy Characteristics'!$C:$C,0)))</f>
        <v>Research and Development</v>
      </c>
      <c r="B1891" s="184" t="str">
        <f>IF(ISBLANK(INDEX('Policy Characteristics'!B:B,MATCH($C1891,'Policy Characteristics'!$C:$C,0))),"",INDEX('Policy Characteristics'!B:B,MATCH($C1891,'Policy Characteristics'!$C:$C,0)))</f>
        <v>Fuel Use Reduction</v>
      </c>
      <c r="C1891" s="176" t="str">
        <f t="shared" ref="C1891:C1914" si="76">C$1890</f>
        <v>RnD Industry Fuel Use Perc Reduction</v>
      </c>
      <c r="D1891" t="s">
        <v>1933</v>
      </c>
      <c r="E1891" s="47"/>
      <c r="F1891" s="6" t="s">
        <v>1960</v>
      </c>
      <c r="G1891" s="47"/>
      <c r="H1891" s="44">
        <v>1488</v>
      </c>
      <c r="I1891" s="197" t="s">
        <v>43</v>
      </c>
      <c r="J1891" s="177" t="str">
        <f>IF(ISBLANK(INDEX('Policy Characteristics'!D:D,MATCH($C1891,'Policy Characteristics'!$C:$C,0))),"",INDEX('Policy Characteristics'!D:D,MATCH($C1891,'Policy Characteristics'!$C:$C,0)))</f>
        <v>R&amp;D Fuel Use Reductions</v>
      </c>
      <c r="K1891" s="176" t="str">
        <f>IF(ISBLANK(INDEX('Policy Characteristics'!E:E,MATCH($C1891,'Policy Characteristics'!$C:$C,0))),"",INDEX('Policy Characteristics'!E:E,MATCH($C1891,'Policy Characteristics'!$C:$C,0)))</f>
        <v>RnD industry fuel use reduction</v>
      </c>
      <c r="L1891" s="176">
        <f>IF(ISBLANK(INDEX('Policy Characteristics'!F:F,MATCH($C1891,'Policy Characteristics'!$C:$C,0))),"",INDEX('Policy Characteristics'!F:F,MATCH($C1891,'Policy Characteristics'!$C:$C,0)))</f>
        <v>0</v>
      </c>
      <c r="M1891" s="176">
        <f>IF(ISBLANK(INDEX('Policy Characteristics'!G:G,MATCH($C1891,'Policy Characteristics'!$C:$C,0))),"",INDEX('Policy Characteristics'!G:G,MATCH($C1891,'Policy Characteristics'!$C:$C,0)))</f>
        <v>0.3</v>
      </c>
      <c r="N1891" s="176">
        <f>IF(ISBLANK(INDEX('Policy Characteristics'!H:H,MATCH($C1891,'Policy Characteristics'!$C:$C,0))),"",INDEX('Policy Characteristics'!H:H,MATCH($C1891,'Policy Characteristics'!$C:$C,0)))</f>
        <v>0.01</v>
      </c>
      <c r="O1891" s="176" t="str">
        <f>IF(ISBLANK(INDEX('Policy Characteristics'!I:I,MATCH($C1891,'Policy Characteristics'!$C:$C,0))),"",INDEX('Policy Characteristics'!I:I,MATCH($C1891,'Policy Characteristics'!$C:$C,0)))</f>
        <v>% reduction in fuel use</v>
      </c>
      <c r="P1891" s="176" t="str">
        <f>IF(ISBLANK(INDEX('Policy Characteristics'!J:J,MATCH($C1891,'Policy Characteristics'!$C:$C,0))),"",INDEX('Policy Characteristics'!J:J,MATCH($C1891,'Policy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1" s="176" t="str">
        <f>IF(ISBLANK(INDEX('Policy Characteristics'!K:K,MATCH($C1891,'Policy Characteristics'!$C:$C,0))),"",INDEX('Policy Characteristics'!K:K,MATCH($C1891,'Policy Characteristics'!$C:$C,0)))</f>
        <v>architectural-design.html#rnd</v>
      </c>
      <c r="R1891" s="176" t="str">
        <f>IF(ISBLANK(INDEX('Policy Characteristics'!L:L,MATCH($C1891,'Policy Characteristics'!$C:$C,0))),"",INDEX('Policy Characteristics'!L:L,MATCH($C1891,'Policy Characteristics'!$C:$C,0)))</f>
        <v>research-and-development.html</v>
      </c>
    </row>
    <row r="1892" spans="1:18" x14ac:dyDescent="0.25">
      <c r="A1892" s="176" t="str">
        <f>IF(ISBLANK(INDEX('Policy Characteristics'!A:A,MATCH($C1892,'Policy Characteristics'!$C:$C,0))),"",INDEX('Policy Characteristics'!A:A,MATCH($C1892,'Policy Characteristics'!$C:$C,0)))</f>
        <v>Research and Development</v>
      </c>
      <c r="B1892" s="184" t="str">
        <f>IF(ISBLANK(INDEX('Policy Characteristics'!B:B,MATCH($C1892,'Policy Characteristics'!$C:$C,0))),"",INDEX('Policy Characteristics'!B:B,MATCH($C1892,'Policy Characteristics'!$C:$C,0)))</f>
        <v>Fuel Use Reduction</v>
      </c>
      <c r="C1892" s="176" t="str">
        <f t="shared" si="76"/>
        <v>RnD Industry Fuel Use Perc Reduction</v>
      </c>
      <c r="D1892" t="s">
        <v>1934</v>
      </c>
      <c r="E1892" s="47"/>
      <c r="F1892" s="6" t="s">
        <v>1961</v>
      </c>
      <c r="G1892" s="47"/>
      <c r="H1892" s="44">
        <v>1489</v>
      </c>
      <c r="I1892" s="197" t="s">
        <v>43</v>
      </c>
      <c r="J1892" s="177" t="str">
        <f>IF(ISBLANK(INDEX('Policy Characteristics'!D:D,MATCH($C1892,'Policy Characteristics'!$C:$C,0))),"",INDEX('Policy Characteristics'!D:D,MATCH($C1892,'Policy Characteristics'!$C:$C,0)))</f>
        <v>R&amp;D Fuel Use Reductions</v>
      </c>
      <c r="K1892" s="176" t="str">
        <f>IF(ISBLANK(INDEX('Policy Characteristics'!E:E,MATCH($C1892,'Policy Characteristics'!$C:$C,0))),"",INDEX('Policy Characteristics'!E:E,MATCH($C1892,'Policy Characteristics'!$C:$C,0)))</f>
        <v>RnD industry fuel use reduction</v>
      </c>
      <c r="L1892" s="176">
        <f>IF(ISBLANK(INDEX('Policy Characteristics'!F:F,MATCH($C1892,'Policy Characteristics'!$C:$C,0))),"",INDEX('Policy Characteristics'!F:F,MATCH($C1892,'Policy Characteristics'!$C:$C,0)))</f>
        <v>0</v>
      </c>
      <c r="M1892" s="176">
        <f>IF(ISBLANK(INDEX('Policy Characteristics'!G:G,MATCH($C1892,'Policy Characteristics'!$C:$C,0))),"",INDEX('Policy Characteristics'!G:G,MATCH($C1892,'Policy Characteristics'!$C:$C,0)))</f>
        <v>0.3</v>
      </c>
      <c r="N1892" s="176">
        <f>IF(ISBLANK(INDEX('Policy Characteristics'!H:H,MATCH($C1892,'Policy Characteristics'!$C:$C,0))),"",INDEX('Policy Characteristics'!H:H,MATCH($C1892,'Policy Characteristics'!$C:$C,0)))</f>
        <v>0.01</v>
      </c>
      <c r="O1892" s="176" t="str">
        <f>IF(ISBLANK(INDEX('Policy Characteristics'!I:I,MATCH($C1892,'Policy Characteristics'!$C:$C,0))),"",INDEX('Policy Characteristics'!I:I,MATCH($C1892,'Policy Characteristics'!$C:$C,0)))</f>
        <v>% reduction in fuel use</v>
      </c>
      <c r="P1892" s="176" t="str">
        <f>IF(ISBLANK(INDEX('Policy Characteristics'!J:J,MATCH($C1892,'Policy Characteristics'!$C:$C,0))),"",INDEX('Policy Characteristics'!J:J,MATCH($C1892,'Policy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2" s="176" t="str">
        <f>IF(ISBLANK(INDEX('Policy Characteristics'!K:K,MATCH($C1892,'Policy Characteristics'!$C:$C,0))),"",INDEX('Policy Characteristics'!K:K,MATCH($C1892,'Policy Characteristics'!$C:$C,0)))</f>
        <v>architectural-design.html#rnd</v>
      </c>
      <c r="R1892" s="176" t="str">
        <f>IF(ISBLANK(INDEX('Policy Characteristics'!L:L,MATCH($C1892,'Policy Characteristics'!$C:$C,0))),"",INDEX('Policy Characteristics'!L:L,MATCH($C1892,'Policy Characteristics'!$C:$C,0)))</f>
        <v>research-and-development.html</v>
      </c>
    </row>
    <row r="1893" spans="1:18" x14ac:dyDescent="0.25">
      <c r="A1893" s="176" t="str">
        <f>IF(ISBLANK(INDEX('Policy Characteristics'!A:A,MATCH($C1893,'Policy Characteristics'!$C:$C,0))),"",INDEX('Policy Characteristics'!A:A,MATCH($C1893,'Policy Characteristics'!$C:$C,0)))</f>
        <v>Research and Development</v>
      </c>
      <c r="B1893" s="184" t="str">
        <f>IF(ISBLANK(INDEX('Policy Characteristics'!B:B,MATCH($C1893,'Policy Characteristics'!$C:$C,0))),"",INDEX('Policy Characteristics'!B:B,MATCH($C1893,'Policy Characteristics'!$C:$C,0)))</f>
        <v>Fuel Use Reduction</v>
      </c>
      <c r="C1893" s="176" t="str">
        <f t="shared" si="76"/>
        <v>RnD Industry Fuel Use Perc Reduction</v>
      </c>
      <c r="D1893" t="s">
        <v>1935</v>
      </c>
      <c r="E1893" s="47"/>
      <c r="F1893" s="6" t="s">
        <v>1962</v>
      </c>
      <c r="G1893" s="47"/>
      <c r="H1893" s="44">
        <v>1490</v>
      </c>
      <c r="I1893" s="197" t="s">
        <v>44</v>
      </c>
      <c r="J1893" s="177" t="str">
        <f>IF(ISBLANK(INDEX('Policy Characteristics'!D:D,MATCH($C1893,'Policy Characteristics'!$C:$C,0))),"",INDEX('Policy Characteristics'!D:D,MATCH($C1893,'Policy Characteristics'!$C:$C,0)))</f>
        <v>R&amp;D Fuel Use Reductions</v>
      </c>
      <c r="K1893" s="176" t="str">
        <f>IF(ISBLANK(INDEX('Policy Characteristics'!E:E,MATCH($C1893,'Policy Characteristics'!$C:$C,0))),"",INDEX('Policy Characteristics'!E:E,MATCH($C1893,'Policy Characteristics'!$C:$C,0)))</f>
        <v>RnD industry fuel use reduction</v>
      </c>
      <c r="L1893" s="176">
        <f>IF(ISBLANK(INDEX('Policy Characteristics'!F:F,MATCH($C1893,'Policy Characteristics'!$C:$C,0))),"",INDEX('Policy Characteristics'!F:F,MATCH($C1893,'Policy Characteristics'!$C:$C,0)))</f>
        <v>0</v>
      </c>
      <c r="M1893" s="176">
        <f>IF(ISBLANK(INDEX('Policy Characteristics'!G:G,MATCH($C1893,'Policy Characteristics'!$C:$C,0))),"",INDEX('Policy Characteristics'!G:G,MATCH($C1893,'Policy Characteristics'!$C:$C,0)))</f>
        <v>0.3</v>
      </c>
      <c r="N1893" s="176">
        <f>IF(ISBLANK(INDEX('Policy Characteristics'!H:H,MATCH($C1893,'Policy Characteristics'!$C:$C,0))),"",INDEX('Policy Characteristics'!H:H,MATCH($C1893,'Policy Characteristics'!$C:$C,0)))</f>
        <v>0.01</v>
      </c>
      <c r="O1893" s="176" t="str">
        <f>IF(ISBLANK(INDEX('Policy Characteristics'!I:I,MATCH($C1893,'Policy Characteristics'!$C:$C,0))),"",INDEX('Policy Characteristics'!I:I,MATCH($C1893,'Policy Characteristics'!$C:$C,0)))</f>
        <v>% reduction in fuel use</v>
      </c>
      <c r="P1893" s="176" t="str">
        <f>IF(ISBLANK(INDEX('Policy Characteristics'!J:J,MATCH($C1893,'Policy Characteristics'!$C:$C,0))),"",INDEX('Policy Characteristics'!J:J,MATCH($C1893,'Policy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3" s="176" t="str">
        <f>IF(ISBLANK(INDEX('Policy Characteristics'!K:K,MATCH($C1893,'Policy Characteristics'!$C:$C,0))),"",INDEX('Policy Characteristics'!K:K,MATCH($C1893,'Policy Characteristics'!$C:$C,0)))</f>
        <v>architectural-design.html#rnd</v>
      </c>
      <c r="R1893" s="176" t="str">
        <f>IF(ISBLANK(INDEX('Policy Characteristics'!L:L,MATCH($C1893,'Policy Characteristics'!$C:$C,0))),"",INDEX('Policy Characteristics'!L:L,MATCH($C1893,'Policy Characteristics'!$C:$C,0)))</f>
        <v>research-and-development.html</v>
      </c>
    </row>
    <row r="1894" spans="1:18" x14ac:dyDescent="0.25">
      <c r="A1894" s="176" t="str">
        <f>IF(ISBLANK(INDEX('Policy Characteristics'!A:A,MATCH($C1894,'Policy Characteristics'!$C:$C,0))),"",INDEX('Policy Characteristics'!A:A,MATCH($C1894,'Policy Characteristics'!$C:$C,0)))</f>
        <v>Research and Development</v>
      </c>
      <c r="B1894" s="184" t="str">
        <f>IF(ISBLANK(INDEX('Policy Characteristics'!B:B,MATCH($C1894,'Policy Characteristics'!$C:$C,0))),"",INDEX('Policy Characteristics'!B:B,MATCH($C1894,'Policy Characteristics'!$C:$C,0)))</f>
        <v>Fuel Use Reduction</v>
      </c>
      <c r="C1894" s="176" t="str">
        <f t="shared" si="76"/>
        <v>RnD Industry Fuel Use Perc Reduction</v>
      </c>
      <c r="D1894" t="s">
        <v>1936</v>
      </c>
      <c r="E1894" s="47"/>
      <c r="F1894" s="6" t="s">
        <v>1963</v>
      </c>
      <c r="G1894" s="47"/>
      <c r="H1894" s="44">
        <v>1491</v>
      </c>
      <c r="I1894" s="197" t="s">
        <v>43</v>
      </c>
      <c r="J1894" s="177" t="str">
        <f>IF(ISBLANK(INDEX('Policy Characteristics'!D:D,MATCH($C1894,'Policy Characteristics'!$C:$C,0))),"",INDEX('Policy Characteristics'!D:D,MATCH($C1894,'Policy Characteristics'!$C:$C,0)))</f>
        <v>R&amp;D Fuel Use Reductions</v>
      </c>
      <c r="K1894" s="176" t="str">
        <f>IF(ISBLANK(INDEX('Policy Characteristics'!E:E,MATCH($C1894,'Policy Characteristics'!$C:$C,0))),"",INDEX('Policy Characteristics'!E:E,MATCH($C1894,'Policy Characteristics'!$C:$C,0)))</f>
        <v>RnD industry fuel use reduction</v>
      </c>
      <c r="L1894" s="176">
        <f>IF(ISBLANK(INDEX('Policy Characteristics'!F:F,MATCH($C1894,'Policy Characteristics'!$C:$C,0))),"",INDEX('Policy Characteristics'!F:F,MATCH($C1894,'Policy Characteristics'!$C:$C,0)))</f>
        <v>0</v>
      </c>
      <c r="M1894" s="176">
        <f>IF(ISBLANK(INDEX('Policy Characteristics'!G:G,MATCH($C1894,'Policy Characteristics'!$C:$C,0))),"",INDEX('Policy Characteristics'!G:G,MATCH($C1894,'Policy Characteristics'!$C:$C,0)))</f>
        <v>0.3</v>
      </c>
      <c r="N1894" s="176">
        <f>IF(ISBLANK(INDEX('Policy Characteristics'!H:H,MATCH($C1894,'Policy Characteristics'!$C:$C,0))),"",INDEX('Policy Characteristics'!H:H,MATCH($C1894,'Policy Characteristics'!$C:$C,0)))</f>
        <v>0.01</v>
      </c>
      <c r="O1894" s="176" t="str">
        <f>IF(ISBLANK(INDEX('Policy Characteristics'!I:I,MATCH($C1894,'Policy Characteristics'!$C:$C,0))),"",INDEX('Policy Characteristics'!I:I,MATCH($C1894,'Policy Characteristics'!$C:$C,0)))</f>
        <v>% reduction in fuel use</v>
      </c>
      <c r="P1894" s="176" t="str">
        <f>IF(ISBLANK(INDEX('Policy Characteristics'!J:J,MATCH($C1894,'Policy Characteristics'!$C:$C,0))),"",INDEX('Policy Characteristics'!J:J,MATCH($C1894,'Policy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4" s="176" t="str">
        <f>IF(ISBLANK(INDEX('Policy Characteristics'!K:K,MATCH($C1894,'Policy Characteristics'!$C:$C,0))),"",INDEX('Policy Characteristics'!K:K,MATCH($C1894,'Policy Characteristics'!$C:$C,0)))</f>
        <v>architectural-design.html#rnd</v>
      </c>
      <c r="R1894" s="176" t="str">
        <f>IF(ISBLANK(INDEX('Policy Characteristics'!L:L,MATCH($C1894,'Policy Characteristics'!$C:$C,0))),"",INDEX('Policy Characteristics'!L:L,MATCH($C1894,'Policy Characteristics'!$C:$C,0)))</f>
        <v>research-and-development.html</v>
      </c>
    </row>
    <row r="1895" spans="1:18" x14ac:dyDescent="0.25">
      <c r="A1895" s="176" t="str">
        <f>IF(ISBLANK(INDEX('Policy Characteristics'!A:A,MATCH($C1895,'Policy Characteristics'!$C:$C,0))),"",INDEX('Policy Characteristics'!A:A,MATCH($C1895,'Policy Characteristics'!$C:$C,0)))</f>
        <v>Research and Development</v>
      </c>
      <c r="B1895" s="184" t="str">
        <f>IF(ISBLANK(INDEX('Policy Characteristics'!B:B,MATCH($C1895,'Policy Characteristics'!$C:$C,0))),"",INDEX('Policy Characteristics'!B:B,MATCH($C1895,'Policy Characteristics'!$C:$C,0)))</f>
        <v>Fuel Use Reduction</v>
      </c>
      <c r="C1895" s="176" t="str">
        <f t="shared" si="76"/>
        <v>RnD Industry Fuel Use Perc Reduction</v>
      </c>
      <c r="D1895" t="s">
        <v>1937</v>
      </c>
      <c r="E1895" s="47"/>
      <c r="F1895" s="6" t="s">
        <v>1964</v>
      </c>
      <c r="G1895" s="47"/>
      <c r="H1895" s="44">
        <v>1492</v>
      </c>
      <c r="I1895" s="197" t="s">
        <v>43</v>
      </c>
      <c r="J1895" s="177" t="str">
        <f>IF(ISBLANK(INDEX('Policy Characteristics'!D:D,MATCH($C1895,'Policy Characteristics'!$C:$C,0))),"",INDEX('Policy Characteristics'!D:D,MATCH($C1895,'Policy Characteristics'!$C:$C,0)))</f>
        <v>R&amp;D Fuel Use Reductions</v>
      </c>
      <c r="K1895" s="176" t="str">
        <f>IF(ISBLANK(INDEX('Policy Characteristics'!E:E,MATCH($C1895,'Policy Characteristics'!$C:$C,0))),"",INDEX('Policy Characteristics'!E:E,MATCH($C1895,'Policy Characteristics'!$C:$C,0)))</f>
        <v>RnD industry fuel use reduction</v>
      </c>
      <c r="L1895" s="176">
        <f>IF(ISBLANK(INDEX('Policy Characteristics'!F:F,MATCH($C1895,'Policy Characteristics'!$C:$C,0))),"",INDEX('Policy Characteristics'!F:F,MATCH($C1895,'Policy Characteristics'!$C:$C,0)))</f>
        <v>0</v>
      </c>
      <c r="M1895" s="176">
        <f>IF(ISBLANK(INDEX('Policy Characteristics'!G:G,MATCH($C1895,'Policy Characteristics'!$C:$C,0))),"",INDEX('Policy Characteristics'!G:G,MATCH($C1895,'Policy Characteristics'!$C:$C,0)))</f>
        <v>0.3</v>
      </c>
      <c r="N1895" s="176">
        <f>IF(ISBLANK(INDEX('Policy Characteristics'!H:H,MATCH($C1895,'Policy Characteristics'!$C:$C,0))),"",INDEX('Policy Characteristics'!H:H,MATCH($C1895,'Policy Characteristics'!$C:$C,0)))</f>
        <v>0.01</v>
      </c>
      <c r="O1895" s="176" t="str">
        <f>IF(ISBLANK(INDEX('Policy Characteristics'!I:I,MATCH($C1895,'Policy Characteristics'!$C:$C,0))),"",INDEX('Policy Characteristics'!I:I,MATCH($C1895,'Policy Characteristics'!$C:$C,0)))</f>
        <v>% reduction in fuel use</v>
      </c>
      <c r="P1895" s="176" t="str">
        <f>IF(ISBLANK(INDEX('Policy Characteristics'!J:J,MATCH($C1895,'Policy Characteristics'!$C:$C,0))),"",INDEX('Policy Characteristics'!J:J,MATCH($C1895,'Policy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5" s="176" t="str">
        <f>IF(ISBLANK(INDEX('Policy Characteristics'!K:K,MATCH($C1895,'Policy Characteristics'!$C:$C,0))),"",INDEX('Policy Characteristics'!K:K,MATCH($C1895,'Policy Characteristics'!$C:$C,0)))</f>
        <v>architectural-design.html#rnd</v>
      </c>
      <c r="R1895" s="176" t="str">
        <f>IF(ISBLANK(INDEX('Policy Characteristics'!L:L,MATCH($C1895,'Policy Characteristics'!$C:$C,0))),"",INDEX('Policy Characteristics'!L:L,MATCH($C1895,'Policy Characteristics'!$C:$C,0)))</f>
        <v>research-and-development.html</v>
      </c>
    </row>
    <row r="1896" spans="1:18" x14ac:dyDescent="0.25">
      <c r="A1896" s="176" t="str">
        <f>IF(ISBLANK(INDEX('Policy Characteristics'!A:A,MATCH($C1896,'Policy Characteristics'!$C:$C,0))),"",INDEX('Policy Characteristics'!A:A,MATCH($C1896,'Policy Characteristics'!$C:$C,0)))</f>
        <v>Research and Development</v>
      </c>
      <c r="B1896" s="184" t="str">
        <f>IF(ISBLANK(INDEX('Policy Characteristics'!B:B,MATCH($C1896,'Policy Characteristics'!$C:$C,0))),"",INDEX('Policy Characteristics'!B:B,MATCH($C1896,'Policy Characteristics'!$C:$C,0)))</f>
        <v>Fuel Use Reduction</v>
      </c>
      <c r="C1896" s="176" t="str">
        <f t="shared" si="76"/>
        <v>RnD Industry Fuel Use Perc Reduction</v>
      </c>
      <c r="D1896" t="s">
        <v>1938</v>
      </c>
      <c r="E1896" s="47"/>
      <c r="F1896" s="6" t="s">
        <v>1965</v>
      </c>
      <c r="G1896" s="47"/>
      <c r="H1896" s="44">
        <v>1493</v>
      </c>
      <c r="I1896" s="197" t="s">
        <v>43</v>
      </c>
      <c r="J1896" s="177" t="str">
        <f>IF(ISBLANK(INDEX('Policy Characteristics'!D:D,MATCH($C1896,'Policy Characteristics'!$C:$C,0))),"",INDEX('Policy Characteristics'!D:D,MATCH($C1896,'Policy Characteristics'!$C:$C,0)))</f>
        <v>R&amp;D Fuel Use Reductions</v>
      </c>
      <c r="K1896" s="176" t="str">
        <f>IF(ISBLANK(INDEX('Policy Characteristics'!E:E,MATCH($C1896,'Policy Characteristics'!$C:$C,0))),"",INDEX('Policy Characteristics'!E:E,MATCH($C1896,'Policy Characteristics'!$C:$C,0)))</f>
        <v>RnD industry fuel use reduction</v>
      </c>
      <c r="L1896" s="176">
        <f>IF(ISBLANK(INDEX('Policy Characteristics'!F:F,MATCH($C1896,'Policy Characteristics'!$C:$C,0))),"",INDEX('Policy Characteristics'!F:F,MATCH($C1896,'Policy Characteristics'!$C:$C,0)))</f>
        <v>0</v>
      </c>
      <c r="M1896" s="176">
        <f>IF(ISBLANK(INDEX('Policy Characteristics'!G:G,MATCH($C1896,'Policy Characteristics'!$C:$C,0))),"",INDEX('Policy Characteristics'!G:G,MATCH($C1896,'Policy Characteristics'!$C:$C,0)))</f>
        <v>0.3</v>
      </c>
      <c r="N1896" s="176">
        <f>IF(ISBLANK(INDEX('Policy Characteristics'!H:H,MATCH($C1896,'Policy Characteristics'!$C:$C,0))),"",INDEX('Policy Characteristics'!H:H,MATCH($C1896,'Policy Characteristics'!$C:$C,0)))</f>
        <v>0.01</v>
      </c>
      <c r="O1896" s="176" t="str">
        <f>IF(ISBLANK(INDEX('Policy Characteristics'!I:I,MATCH($C1896,'Policy Characteristics'!$C:$C,0))),"",INDEX('Policy Characteristics'!I:I,MATCH($C1896,'Policy Characteristics'!$C:$C,0)))</f>
        <v>% reduction in fuel use</v>
      </c>
      <c r="P1896" s="176" t="str">
        <f>IF(ISBLANK(INDEX('Policy Characteristics'!J:J,MATCH($C1896,'Policy Characteristics'!$C:$C,0))),"",INDEX('Policy Characteristics'!J:J,MATCH($C1896,'Policy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6" s="176" t="str">
        <f>IF(ISBLANK(INDEX('Policy Characteristics'!K:K,MATCH($C1896,'Policy Characteristics'!$C:$C,0))),"",INDEX('Policy Characteristics'!K:K,MATCH($C1896,'Policy Characteristics'!$C:$C,0)))</f>
        <v>architectural-design.html#rnd</v>
      </c>
      <c r="R1896" s="176" t="str">
        <f>IF(ISBLANK(INDEX('Policy Characteristics'!L:L,MATCH($C1896,'Policy Characteristics'!$C:$C,0))),"",INDEX('Policy Characteristics'!L:L,MATCH($C1896,'Policy Characteristics'!$C:$C,0)))</f>
        <v>research-and-development.html</v>
      </c>
    </row>
    <row r="1897" spans="1:18" x14ac:dyDescent="0.25">
      <c r="A1897" s="176" t="str">
        <f>IF(ISBLANK(INDEX('Policy Characteristics'!A:A,MATCH($C1897,'Policy Characteristics'!$C:$C,0))),"",INDEX('Policy Characteristics'!A:A,MATCH($C1897,'Policy Characteristics'!$C:$C,0)))</f>
        <v>Research and Development</v>
      </c>
      <c r="B1897" s="184" t="str">
        <f>IF(ISBLANK(INDEX('Policy Characteristics'!B:B,MATCH($C1897,'Policy Characteristics'!$C:$C,0))),"",INDEX('Policy Characteristics'!B:B,MATCH($C1897,'Policy Characteristics'!$C:$C,0)))</f>
        <v>Fuel Use Reduction</v>
      </c>
      <c r="C1897" s="176" t="str">
        <f t="shared" si="76"/>
        <v>RnD Industry Fuel Use Perc Reduction</v>
      </c>
      <c r="D1897" t="s">
        <v>1939</v>
      </c>
      <c r="E1897" s="47"/>
      <c r="F1897" s="6" t="s">
        <v>1966</v>
      </c>
      <c r="G1897" s="47"/>
      <c r="H1897" s="44">
        <v>1494</v>
      </c>
      <c r="I1897" s="197" t="s">
        <v>43</v>
      </c>
      <c r="J1897" s="177" t="str">
        <f>IF(ISBLANK(INDEX('Policy Characteristics'!D:D,MATCH($C1897,'Policy Characteristics'!$C:$C,0))),"",INDEX('Policy Characteristics'!D:D,MATCH($C1897,'Policy Characteristics'!$C:$C,0)))</f>
        <v>R&amp;D Fuel Use Reductions</v>
      </c>
      <c r="K1897" s="176" t="str">
        <f>IF(ISBLANK(INDEX('Policy Characteristics'!E:E,MATCH($C1897,'Policy Characteristics'!$C:$C,0))),"",INDEX('Policy Characteristics'!E:E,MATCH($C1897,'Policy Characteristics'!$C:$C,0)))</f>
        <v>RnD industry fuel use reduction</v>
      </c>
      <c r="L1897" s="176">
        <f>IF(ISBLANK(INDEX('Policy Characteristics'!F:F,MATCH($C1897,'Policy Characteristics'!$C:$C,0))),"",INDEX('Policy Characteristics'!F:F,MATCH($C1897,'Policy Characteristics'!$C:$C,0)))</f>
        <v>0</v>
      </c>
      <c r="M1897" s="176">
        <f>IF(ISBLANK(INDEX('Policy Characteristics'!G:G,MATCH($C1897,'Policy Characteristics'!$C:$C,0))),"",INDEX('Policy Characteristics'!G:G,MATCH($C1897,'Policy Characteristics'!$C:$C,0)))</f>
        <v>0.3</v>
      </c>
      <c r="N1897" s="176">
        <f>IF(ISBLANK(INDEX('Policy Characteristics'!H:H,MATCH($C1897,'Policy Characteristics'!$C:$C,0))),"",INDEX('Policy Characteristics'!H:H,MATCH($C1897,'Policy Characteristics'!$C:$C,0)))</f>
        <v>0.01</v>
      </c>
      <c r="O1897" s="176" t="str">
        <f>IF(ISBLANK(INDEX('Policy Characteristics'!I:I,MATCH($C1897,'Policy Characteristics'!$C:$C,0))),"",INDEX('Policy Characteristics'!I:I,MATCH($C1897,'Policy Characteristics'!$C:$C,0)))</f>
        <v>% reduction in fuel use</v>
      </c>
      <c r="P1897" s="176" t="str">
        <f>IF(ISBLANK(INDEX('Policy Characteristics'!J:J,MATCH($C1897,'Policy Characteristics'!$C:$C,0))),"",INDEX('Policy Characteristics'!J:J,MATCH($C1897,'Policy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7" s="176" t="str">
        <f>IF(ISBLANK(INDEX('Policy Characteristics'!K:K,MATCH($C1897,'Policy Characteristics'!$C:$C,0))),"",INDEX('Policy Characteristics'!K:K,MATCH($C1897,'Policy Characteristics'!$C:$C,0)))</f>
        <v>architectural-design.html#rnd</v>
      </c>
      <c r="R1897" s="176" t="str">
        <f>IF(ISBLANK(INDEX('Policy Characteristics'!L:L,MATCH($C1897,'Policy Characteristics'!$C:$C,0))),"",INDEX('Policy Characteristics'!L:L,MATCH($C1897,'Policy Characteristics'!$C:$C,0)))</f>
        <v>research-and-development.html</v>
      </c>
    </row>
    <row r="1898" spans="1:18" x14ac:dyDescent="0.25">
      <c r="A1898" s="176" t="str">
        <f>IF(ISBLANK(INDEX('Policy Characteristics'!A:A,MATCH($C1898,'Policy Characteristics'!$C:$C,0))),"",INDEX('Policy Characteristics'!A:A,MATCH($C1898,'Policy Characteristics'!$C:$C,0)))</f>
        <v>Research and Development</v>
      </c>
      <c r="B1898" s="184" t="str">
        <f>IF(ISBLANK(INDEX('Policy Characteristics'!B:B,MATCH($C1898,'Policy Characteristics'!$C:$C,0))),"",INDEX('Policy Characteristics'!B:B,MATCH($C1898,'Policy Characteristics'!$C:$C,0)))</f>
        <v>Fuel Use Reduction</v>
      </c>
      <c r="C1898" s="176" t="str">
        <f t="shared" si="76"/>
        <v>RnD Industry Fuel Use Perc Reduction</v>
      </c>
      <c r="D1898" t="s">
        <v>1940</v>
      </c>
      <c r="E1898" s="47"/>
      <c r="F1898" s="6" t="s">
        <v>1967</v>
      </c>
      <c r="G1898" s="47"/>
      <c r="H1898" s="44">
        <v>1495</v>
      </c>
      <c r="I1898" s="197" t="s">
        <v>43</v>
      </c>
      <c r="J1898" s="177" t="str">
        <f>IF(ISBLANK(INDEX('Policy Characteristics'!D:D,MATCH($C1898,'Policy Characteristics'!$C:$C,0))),"",INDEX('Policy Characteristics'!D:D,MATCH($C1898,'Policy Characteristics'!$C:$C,0)))</f>
        <v>R&amp;D Fuel Use Reductions</v>
      </c>
      <c r="K1898" s="176" t="str">
        <f>IF(ISBLANK(INDEX('Policy Characteristics'!E:E,MATCH($C1898,'Policy Characteristics'!$C:$C,0))),"",INDEX('Policy Characteristics'!E:E,MATCH($C1898,'Policy Characteristics'!$C:$C,0)))</f>
        <v>RnD industry fuel use reduction</v>
      </c>
      <c r="L1898" s="176">
        <f>IF(ISBLANK(INDEX('Policy Characteristics'!F:F,MATCH($C1898,'Policy Characteristics'!$C:$C,0))),"",INDEX('Policy Characteristics'!F:F,MATCH($C1898,'Policy Characteristics'!$C:$C,0)))</f>
        <v>0</v>
      </c>
      <c r="M1898" s="176">
        <f>IF(ISBLANK(INDEX('Policy Characteristics'!G:G,MATCH($C1898,'Policy Characteristics'!$C:$C,0))),"",INDEX('Policy Characteristics'!G:G,MATCH($C1898,'Policy Characteristics'!$C:$C,0)))</f>
        <v>0.3</v>
      </c>
      <c r="N1898" s="176">
        <f>IF(ISBLANK(INDEX('Policy Characteristics'!H:H,MATCH($C1898,'Policy Characteristics'!$C:$C,0))),"",INDEX('Policy Characteristics'!H:H,MATCH($C1898,'Policy Characteristics'!$C:$C,0)))</f>
        <v>0.01</v>
      </c>
      <c r="O1898" s="176" t="str">
        <f>IF(ISBLANK(INDEX('Policy Characteristics'!I:I,MATCH($C1898,'Policy Characteristics'!$C:$C,0))),"",INDEX('Policy Characteristics'!I:I,MATCH($C1898,'Policy Characteristics'!$C:$C,0)))</f>
        <v>% reduction in fuel use</v>
      </c>
      <c r="P1898" s="176" t="str">
        <f>IF(ISBLANK(INDEX('Policy Characteristics'!J:J,MATCH($C1898,'Policy Characteristics'!$C:$C,0))),"",INDEX('Policy Characteristics'!J:J,MATCH($C1898,'Policy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8" s="176" t="str">
        <f>IF(ISBLANK(INDEX('Policy Characteristics'!K:K,MATCH($C1898,'Policy Characteristics'!$C:$C,0))),"",INDEX('Policy Characteristics'!K:K,MATCH($C1898,'Policy Characteristics'!$C:$C,0)))</f>
        <v>architectural-design.html#rnd</v>
      </c>
      <c r="R1898" s="176" t="str">
        <f>IF(ISBLANK(INDEX('Policy Characteristics'!L:L,MATCH($C1898,'Policy Characteristics'!$C:$C,0))),"",INDEX('Policy Characteristics'!L:L,MATCH($C1898,'Policy Characteristics'!$C:$C,0)))</f>
        <v>research-and-development.html</v>
      </c>
    </row>
    <row r="1899" spans="1:18" x14ac:dyDescent="0.25">
      <c r="A1899" s="176" t="str">
        <f>IF(ISBLANK(INDEX('Policy Characteristics'!A:A,MATCH($C1899,'Policy Characteristics'!$C:$C,0))),"",INDEX('Policy Characteristics'!A:A,MATCH($C1899,'Policy Characteristics'!$C:$C,0)))</f>
        <v>Research and Development</v>
      </c>
      <c r="B1899" s="184" t="str">
        <f>IF(ISBLANK(INDEX('Policy Characteristics'!B:B,MATCH($C1899,'Policy Characteristics'!$C:$C,0))),"",INDEX('Policy Characteristics'!B:B,MATCH($C1899,'Policy Characteristics'!$C:$C,0)))</f>
        <v>Fuel Use Reduction</v>
      </c>
      <c r="C1899" s="176" t="str">
        <f t="shared" si="76"/>
        <v>RnD Industry Fuel Use Perc Reduction</v>
      </c>
      <c r="D1899" t="s">
        <v>1941</v>
      </c>
      <c r="E1899" s="47"/>
      <c r="F1899" s="6" t="s">
        <v>319</v>
      </c>
      <c r="G1899" s="47"/>
      <c r="H1899" s="44">
        <v>1496</v>
      </c>
      <c r="I1899" s="197" t="s">
        <v>43</v>
      </c>
      <c r="J1899" s="177" t="str">
        <f>IF(ISBLANK(INDEX('Policy Characteristics'!D:D,MATCH($C1899,'Policy Characteristics'!$C:$C,0))),"",INDEX('Policy Characteristics'!D:D,MATCH($C1899,'Policy Characteristics'!$C:$C,0)))</f>
        <v>R&amp;D Fuel Use Reductions</v>
      </c>
      <c r="K1899" s="176" t="str">
        <f>IF(ISBLANK(INDEX('Policy Characteristics'!E:E,MATCH($C1899,'Policy Characteristics'!$C:$C,0))),"",INDEX('Policy Characteristics'!E:E,MATCH($C1899,'Policy Characteristics'!$C:$C,0)))</f>
        <v>RnD industry fuel use reduction</v>
      </c>
      <c r="L1899" s="176">
        <f>IF(ISBLANK(INDEX('Policy Characteristics'!F:F,MATCH($C1899,'Policy Characteristics'!$C:$C,0))),"",INDEX('Policy Characteristics'!F:F,MATCH($C1899,'Policy Characteristics'!$C:$C,0)))</f>
        <v>0</v>
      </c>
      <c r="M1899" s="176">
        <f>IF(ISBLANK(INDEX('Policy Characteristics'!G:G,MATCH($C1899,'Policy Characteristics'!$C:$C,0))),"",INDEX('Policy Characteristics'!G:G,MATCH($C1899,'Policy Characteristics'!$C:$C,0)))</f>
        <v>0.3</v>
      </c>
      <c r="N1899" s="176">
        <f>IF(ISBLANK(INDEX('Policy Characteristics'!H:H,MATCH($C1899,'Policy Characteristics'!$C:$C,0))),"",INDEX('Policy Characteristics'!H:H,MATCH($C1899,'Policy Characteristics'!$C:$C,0)))</f>
        <v>0.01</v>
      </c>
      <c r="O1899" s="176" t="str">
        <f>IF(ISBLANK(INDEX('Policy Characteristics'!I:I,MATCH($C1899,'Policy Characteristics'!$C:$C,0))),"",INDEX('Policy Characteristics'!I:I,MATCH($C1899,'Policy Characteristics'!$C:$C,0)))</f>
        <v>% reduction in fuel use</v>
      </c>
      <c r="P1899" s="176" t="str">
        <f>IF(ISBLANK(INDEX('Policy Characteristics'!J:J,MATCH($C1899,'Policy Characteristics'!$C:$C,0))),"",INDEX('Policy Characteristics'!J:J,MATCH($C1899,'Policy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9" s="176" t="str">
        <f>IF(ISBLANK(INDEX('Policy Characteristics'!K:K,MATCH($C1899,'Policy Characteristics'!$C:$C,0))),"",INDEX('Policy Characteristics'!K:K,MATCH($C1899,'Policy Characteristics'!$C:$C,0)))</f>
        <v>architectural-design.html#rnd</v>
      </c>
      <c r="R1899" s="176" t="str">
        <f>IF(ISBLANK(INDEX('Policy Characteristics'!L:L,MATCH($C1899,'Policy Characteristics'!$C:$C,0))),"",INDEX('Policy Characteristics'!L:L,MATCH($C1899,'Policy Characteristics'!$C:$C,0)))</f>
        <v>research-and-development.html</v>
      </c>
    </row>
    <row r="1900" spans="1:18" x14ac:dyDescent="0.25">
      <c r="A1900" s="176" t="str">
        <f>IF(ISBLANK(INDEX('Policy Characteristics'!A:A,MATCH($C1900,'Policy Characteristics'!$C:$C,0))),"",INDEX('Policy Characteristics'!A:A,MATCH($C1900,'Policy Characteristics'!$C:$C,0)))</f>
        <v>Research and Development</v>
      </c>
      <c r="B1900" s="184" t="str">
        <f>IF(ISBLANK(INDEX('Policy Characteristics'!B:B,MATCH($C1900,'Policy Characteristics'!$C:$C,0))),"",INDEX('Policy Characteristics'!B:B,MATCH($C1900,'Policy Characteristics'!$C:$C,0)))</f>
        <v>Fuel Use Reduction</v>
      </c>
      <c r="C1900" s="176" t="str">
        <f t="shared" si="76"/>
        <v>RnD Industry Fuel Use Perc Reduction</v>
      </c>
      <c r="D1900" t="s">
        <v>1942</v>
      </c>
      <c r="E1900" s="47"/>
      <c r="F1900" s="6" t="s">
        <v>1968</v>
      </c>
      <c r="G1900" s="47"/>
      <c r="H1900" s="44">
        <v>1497</v>
      </c>
      <c r="I1900" s="197" t="s">
        <v>44</v>
      </c>
      <c r="J1900" s="177" t="str">
        <f>IF(ISBLANK(INDEX('Policy Characteristics'!D:D,MATCH($C1900,'Policy Characteristics'!$C:$C,0))),"",INDEX('Policy Characteristics'!D:D,MATCH($C1900,'Policy Characteristics'!$C:$C,0)))</f>
        <v>R&amp;D Fuel Use Reductions</v>
      </c>
      <c r="K1900" s="176" t="str">
        <f>IF(ISBLANK(INDEX('Policy Characteristics'!E:E,MATCH($C1900,'Policy Characteristics'!$C:$C,0))),"",INDEX('Policy Characteristics'!E:E,MATCH($C1900,'Policy Characteristics'!$C:$C,0)))</f>
        <v>RnD industry fuel use reduction</v>
      </c>
      <c r="L1900" s="176">
        <f>IF(ISBLANK(INDEX('Policy Characteristics'!F:F,MATCH($C1900,'Policy Characteristics'!$C:$C,0))),"",INDEX('Policy Characteristics'!F:F,MATCH($C1900,'Policy Characteristics'!$C:$C,0)))</f>
        <v>0</v>
      </c>
      <c r="M1900" s="176">
        <f>IF(ISBLANK(INDEX('Policy Characteristics'!G:G,MATCH($C1900,'Policy Characteristics'!$C:$C,0))),"",INDEX('Policy Characteristics'!G:G,MATCH($C1900,'Policy Characteristics'!$C:$C,0)))</f>
        <v>0.3</v>
      </c>
      <c r="N1900" s="176">
        <f>IF(ISBLANK(INDEX('Policy Characteristics'!H:H,MATCH($C1900,'Policy Characteristics'!$C:$C,0))),"",INDEX('Policy Characteristics'!H:H,MATCH($C1900,'Policy Characteristics'!$C:$C,0)))</f>
        <v>0.01</v>
      </c>
      <c r="O1900" s="176" t="str">
        <f>IF(ISBLANK(INDEX('Policy Characteristics'!I:I,MATCH($C1900,'Policy Characteristics'!$C:$C,0))),"",INDEX('Policy Characteristics'!I:I,MATCH($C1900,'Policy Characteristics'!$C:$C,0)))</f>
        <v>% reduction in fuel use</v>
      </c>
      <c r="P1900" s="176" t="str">
        <f>IF(ISBLANK(INDEX('Policy Characteristics'!J:J,MATCH($C1900,'Policy Characteristics'!$C:$C,0))),"",INDEX('Policy Characteristics'!J:J,MATCH($C1900,'Policy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0" s="176" t="str">
        <f>IF(ISBLANK(INDEX('Policy Characteristics'!K:K,MATCH($C1900,'Policy Characteristics'!$C:$C,0))),"",INDEX('Policy Characteristics'!K:K,MATCH($C1900,'Policy Characteristics'!$C:$C,0)))</f>
        <v>architectural-design.html#rnd</v>
      </c>
      <c r="R1900" s="176" t="str">
        <f>IF(ISBLANK(INDEX('Policy Characteristics'!L:L,MATCH($C1900,'Policy Characteristics'!$C:$C,0))),"",INDEX('Policy Characteristics'!L:L,MATCH($C1900,'Policy Characteristics'!$C:$C,0)))</f>
        <v>research-and-development.html</v>
      </c>
    </row>
    <row r="1901" spans="1:18" x14ac:dyDescent="0.25">
      <c r="A1901" s="176" t="str">
        <f>IF(ISBLANK(INDEX('Policy Characteristics'!A:A,MATCH($C1901,'Policy Characteristics'!$C:$C,0))),"",INDEX('Policy Characteristics'!A:A,MATCH($C1901,'Policy Characteristics'!$C:$C,0)))</f>
        <v>Research and Development</v>
      </c>
      <c r="B1901" s="184" t="str">
        <f>IF(ISBLANK(INDEX('Policy Characteristics'!B:B,MATCH($C1901,'Policy Characteristics'!$C:$C,0))),"",INDEX('Policy Characteristics'!B:B,MATCH($C1901,'Policy Characteristics'!$C:$C,0)))</f>
        <v>Fuel Use Reduction</v>
      </c>
      <c r="C1901" s="176" t="str">
        <f t="shared" si="76"/>
        <v>RnD Industry Fuel Use Perc Reduction</v>
      </c>
      <c r="D1901" t="s">
        <v>1943</v>
      </c>
      <c r="E1901" s="47"/>
      <c r="F1901" s="6" t="s">
        <v>1969</v>
      </c>
      <c r="G1901" s="47"/>
      <c r="H1901" s="44">
        <v>1498</v>
      </c>
      <c r="I1901" s="197" t="s">
        <v>43</v>
      </c>
      <c r="J1901" s="177" t="str">
        <f>IF(ISBLANK(INDEX('Policy Characteristics'!D:D,MATCH($C1901,'Policy Characteristics'!$C:$C,0))),"",INDEX('Policy Characteristics'!D:D,MATCH($C1901,'Policy Characteristics'!$C:$C,0)))</f>
        <v>R&amp;D Fuel Use Reductions</v>
      </c>
      <c r="K1901" s="176" t="str">
        <f>IF(ISBLANK(INDEX('Policy Characteristics'!E:E,MATCH($C1901,'Policy Characteristics'!$C:$C,0))),"",INDEX('Policy Characteristics'!E:E,MATCH($C1901,'Policy Characteristics'!$C:$C,0)))</f>
        <v>RnD industry fuel use reduction</v>
      </c>
      <c r="L1901" s="176">
        <f>IF(ISBLANK(INDEX('Policy Characteristics'!F:F,MATCH($C1901,'Policy Characteristics'!$C:$C,0))),"",INDEX('Policy Characteristics'!F:F,MATCH($C1901,'Policy Characteristics'!$C:$C,0)))</f>
        <v>0</v>
      </c>
      <c r="M1901" s="176">
        <f>IF(ISBLANK(INDEX('Policy Characteristics'!G:G,MATCH($C1901,'Policy Characteristics'!$C:$C,0))),"",INDEX('Policy Characteristics'!G:G,MATCH($C1901,'Policy Characteristics'!$C:$C,0)))</f>
        <v>0.3</v>
      </c>
      <c r="N1901" s="176">
        <f>IF(ISBLANK(INDEX('Policy Characteristics'!H:H,MATCH($C1901,'Policy Characteristics'!$C:$C,0))),"",INDEX('Policy Characteristics'!H:H,MATCH($C1901,'Policy Characteristics'!$C:$C,0)))</f>
        <v>0.01</v>
      </c>
      <c r="O1901" s="176" t="str">
        <f>IF(ISBLANK(INDEX('Policy Characteristics'!I:I,MATCH($C1901,'Policy Characteristics'!$C:$C,0))),"",INDEX('Policy Characteristics'!I:I,MATCH($C1901,'Policy Characteristics'!$C:$C,0)))</f>
        <v>% reduction in fuel use</v>
      </c>
      <c r="P1901" s="176" t="str">
        <f>IF(ISBLANK(INDEX('Policy Characteristics'!J:J,MATCH($C1901,'Policy Characteristics'!$C:$C,0))),"",INDEX('Policy Characteristics'!J:J,MATCH($C1901,'Policy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1" s="176" t="str">
        <f>IF(ISBLANK(INDEX('Policy Characteristics'!K:K,MATCH($C1901,'Policy Characteristics'!$C:$C,0))),"",INDEX('Policy Characteristics'!K:K,MATCH($C1901,'Policy Characteristics'!$C:$C,0)))</f>
        <v>architectural-design.html#rnd</v>
      </c>
      <c r="R1901" s="176" t="str">
        <f>IF(ISBLANK(INDEX('Policy Characteristics'!L:L,MATCH($C1901,'Policy Characteristics'!$C:$C,0))),"",INDEX('Policy Characteristics'!L:L,MATCH($C1901,'Policy Characteristics'!$C:$C,0)))</f>
        <v>research-and-development.html</v>
      </c>
    </row>
    <row r="1902" spans="1:18" x14ac:dyDescent="0.25">
      <c r="A1902" s="176" t="str">
        <f>IF(ISBLANK(INDEX('Policy Characteristics'!A:A,MATCH($C1902,'Policy Characteristics'!$C:$C,0))),"",INDEX('Policy Characteristics'!A:A,MATCH($C1902,'Policy Characteristics'!$C:$C,0)))</f>
        <v>Research and Development</v>
      </c>
      <c r="B1902" s="184" t="str">
        <f>IF(ISBLANK(INDEX('Policy Characteristics'!B:B,MATCH($C1902,'Policy Characteristics'!$C:$C,0))),"",INDEX('Policy Characteristics'!B:B,MATCH($C1902,'Policy Characteristics'!$C:$C,0)))</f>
        <v>Fuel Use Reduction</v>
      </c>
      <c r="C1902" s="176" t="str">
        <f t="shared" si="76"/>
        <v>RnD Industry Fuel Use Perc Reduction</v>
      </c>
      <c r="D1902" t="s">
        <v>1944</v>
      </c>
      <c r="E1902" s="47"/>
      <c r="F1902" s="6" t="s">
        <v>1970</v>
      </c>
      <c r="G1902" s="47"/>
      <c r="H1902" s="44">
        <v>1499</v>
      </c>
      <c r="I1902" s="197" t="s">
        <v>43</v>
      </c>
      <c r="J1902" s="177" t="str">
        <f>IF(ISBLANK(INDEX('Policy Characteristics'!D:D,MATCH($C1902,'Policy Characteristics'!$C:$C,0))),"",INDEX('Policy Characteristics'!D:D,MATCH($C1902,'Policy Characteristics'!$C:$C,0)))</f>
        <v>R&amp;D Fuel Use Reductions</v>
      </c>
      <c r="K1902" s="176" t="str">
        <f>IF(ISBLANK(INDEX('Policy Characteristics'!E:E,MATCH($C1902,'Policy Characteristics'!$C:$C,0))),"",INDEX('Policy Characteristics'!E:E,MATCH($C1902,'Policy Characteristics'!$C:$C,0)))</f>
        <v>RnD industry fuel use reduction</v>
      </c>
      <c r="L1902" s="176">
        <f>IF(ISBLANK(INDEX('Policy Characteristics'!F:F,MATCH($C1902,'Policy Characteristics'!$C:$C,0))),"",INDEX('Policy Characteristics'!F:F,MATCH($C1902,'Policy Characteristics'!$C:$C,0)))</f>
        <v>0</v>
      </c>
      <c r="M1902" s="176">
        <f>IF(ISBLANK(INDEX('Policy Characteristics'!G:G,MATCH($C1902,'Policy Characteristics'!$C:$C,0))),"",INDEX('Policy Characteristics'!G:G,MATCH($C1902,'Policy Characteristics'!$C:$C,0)))</f>
        <v>0.3</v>
      </c>
      <c r="N1902" s="176">
        <f>IF(ISBLANK(INDEX('Policy Characteristics'!H:H,MATCH($C1902,'Policy Characteristics'!$C:$C,0))),"",INDEX('Policy Characteristics'!H:H,MATCH($C1902,'Policy Characteristics'!$C:$C,0)))</f>
        <v>0.01</v>
      </c>
      <c r="O1902" s="176" t="str">
        <f>IF(ISBLANK(INDEX('Policy Characteristics'!I:I,MATCH($C1902,'Policy Characteristics'!$C:$C,0))),"",INDEX('Policy Characteristics'!I:I,MATCH($C1902,'Policy Characteristics'!$C:$C,0)))</f>
        <v>% reduction in fuel use</v>
      </c>
      <c r="P1902" s="176" t="str">
        <f>IF(ISBLANK(INDEX('Policy Characteristics'!J:J,MATCH($C1902,'Policy Characteristics'!$C:$C,0))),"",INDEX('Policy Characteristics'!J:J,MATCH($C1902,'Policy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2" s="176" t="str">
        <f>IF(ISBLANK(INDEX('Policy Characteristics'!K:K,MATCH($C1902,'Policy Characteristics'!$C:$C,0))),"",INDEX('Policy Characteristics'!K:K,MATCH($C1902,'Policy Characteristics'!$C:$C,0)))</f>
        <v>architectural-design.html#rnd</v>
      </c>
      <c r="R1902" s="176" t="str">
        <f>IF(ISBLANK(INDEX('Policy Characteristics'!L:L,MATCH($C1902,'Policy Characteristics'!$C:$C,0))),"",INDEX('Policy Characteristics'!L:L,MATCH($C1902,'Policy Characteristics'!$C:$C,0)))</f>
        <v>research-and-development.html</v>
      </c>
    </row>
    <row r="1903" spans="1:18" x14ac:dyDescent="0.25">
      <c r="A1903" s="176" t="str">
        <f>IF(ISBLANK(INDEX('Policy Characteristics'!A:A,MATCH($C1903,'Policy Characteristics'!$C:$C,0))),"",INDEX('Policy Characteristics'!A:A,MATCH($C1903,'Policy Characteristics'!$C:$C,0)))</f>
        <v>Research and Development</v>
      </c>
      <c r="B1903" s="184" t="str">
        <f>IF(ISBLANK(INDEX('Policy Characteristics'!B:B,MATCH($C1903,'Policy Characteristics'!$C:$C,0))),"",INDEX('Policy Characteristics'!B:B,MATCH($C1903,'Policy Characteristics'!$C:$C,0)))</f>
        <v>Fuel Use Reduction</v>
      </c>
      <c r="C1903" s="176" t="str">
        <f t="shared" si="76"/>
        <v>RnD Industry Fuel Use Perc Reduction</v>
      </c>
      <c r="D1903" t="s">
        <v>1945</v>
      </c>
      <c r="E1903" s="47"/>
      <c r="F1903" s="6" t="s">
        <v>318</v>
      </c>
      <c r="G1903" s="47"/>
      <c r="H1903" s="44">
        <v>1500</v>
      </c>
      <c r="I1903" s="197" t="s">
        <v>43</v>
      </c>
      <c r="J1903" s="177" t="str">
        <f>IF(ISBLANK(INDEX('Policy Characteristics'!D:D,MATCH($C1903,'Policy Characteristics'!$C:$C,0))),"",INDEX('Policy Characteristics'!D:D,MATCH($C1903,'Policy Characteristics'!$C:$C,0)))</f>
        <v>R&amp;D Fuel Use Reductions</v>
      </c>
      <c r="K1903" s="176" t="str">
        <f>IF(ISBLANK(INDEX('Policy Characteristics'!E:E,MATCH($C1903,'Policy Characteristics'!$C:$C,0))),"",INDEX('Policy Characteristics'!E:E,MATCH($C1903,'Policy Characteristics'!$C:$C,0)))</f>
        <v>RnD industry fuel use reduction</v>
      </c>
      <c r="L1903" s="176">
        <f>IF(ISBLANK(INDEX('Policy Characteristics'!F:F,MATCH($C1903,'Policy Characteristics'!$C:$C,0))),"",INDEX('Policy Characteristics'!F:F,MATCH($C1903,'Policy Characteristics'!$C:$C,0)))</f>
        <v>0</v>
      </c>
      <c r="M1903" s="176">
        <f>IF(ISBLANK(INDEX('Policy Characteristics'!G:G,MATCH($C1903,'Policy Characteristics'!$C:$C,0))),"",INDEX('Policy Characteristics'!G:G,MATCH($C1903,'Policy Characteristics'!$C:$C,0)))</f>
        <v>0.3</v>
      </c>
      <c r="N1903" s="176">
        <f>IF(ISBLANK(INDEX('Policy Characteristics'!H:H,MATCH($C1903,'Policy Characteristics'!$C:$C,0))),"",INDEX('Policy Characteristics'!H:H,MATCH($C1903,'Policy Characteristics'!$C:$C,0)))</f>
        <v>0.01</v>
      </c>
      <c r="O1903" s="176" t="str">
        <f>IF(ISBLANK(INDEX('Policy Characteristics'!I:I,MATCH($C1903,'Policy Characteristics'!$C:$C,0))),"",INDEX('Policy Characteristics'!I:I,MATCH($C1903,'Policy Characteristics'!$C:$C,0)))</f>
        <v>% reduction in fuel use</v>
      </c>
      <c r="P1903" s="176" t="str">
        <f>IF(ISBLANK(INDEX('Policy Characteristics'!J:J,MATCH($C1903,'Policy Characteristics'!$C:$C,0))),"",INDEX('Policy Characteristics'!J:J,MATCH($C1903,'Policy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3" s="176" t="str">
        <f>IF(ISBLANK(INDEX('Policy Characteristics'!K:K,MATCH($C1903,'Policy Characteristics'!$C:$C,0))),"",INDEX('Policy Characteristics'!K:K,MATCH($C1903,'Policy Characteristics'!$C:$C,0)))</f>
        <v>architectural-design.html#rnd</v>
      </c>
      <c r="R1903" s="176" t="str">
        <f>IF(ISBLANK(INDEX('Policy Characteristics'!L:L,MATCH($C1903,'Policy Characteristics'!$C:$C,0))),"",INDEX('Policy Characteristics'!L:L,MATCH($C1903,'Policy Characteristics'!$C:$C,0)))</f>
        <v>research-and-development.html</v>
      </c>
    </row>
    <row r="1904" spans="1:18" x14ac:dyDescent="0.25">
      <c r="A1904" s="176" t="str">
        <f>IF(ISBLANK(INDEX('Policy Characteristics'!A:A,MATCH($C1904,'Policy Characteristics'!$C:$C,0))),"",INDEX('Policy Characteristics'!A:A,MATCH($C1904,'Policy Characteristics'!$C:$C,0)))</f>
        <v>Research and Development</v>
      </c>
      <c r="B1904" s="184" t="str">
        <f>IF(ISBLANK(INDEX('Policy Characteristics'!B:B,MATCH($C1904,'Policy Characteristics'!$C:$C,0))),"",INDEX('Policy Characteristics'!B:B,MATCH($C1904,'Policy Characteristics'!$C:$C,0)))</f>
        <v>Fuel Use Reduction</v>
      </c>
      <c r="C1904" s="176" t="str">
        <f t="shared" si="76"/>
        <v>RnD Industry Fuel Use Perc Reduction</v>
      </c>
      <c r="D1904" t="s">
        <v>1946</v>
      </c>
      <c r="E1904" s="47"/>
      <c r="F1904" s="6" t="s">
        <v>1971</v>
      </c>
      <c r="G1904" s="47"/>
      <c r="H1904" s="44">
        <v>1501</v>
      </c>
      <c r="I1904" s="197" t="s">
        <v>43</v>
      </c>
      <c r="J1904" s="177" t="str">
        <f>IF(ISBLANK(INDEX('Policy Characteristics'!D:D,MATCH($C1904,'Policy Characteristics'!$C:$C,0))),"",INDEX('Policy Characteristics'!D:D,MATCH($C1904,'Policy Characteristics'!$C:$C,0)))</f>
        <v>R&amp;D Fuel Use Reductions</v>
      </c>
      <c r="K1904" s="176" t="str">
        <f>IF(ISBLANK(INDEX('Policy Characteristics'!E:E,MATCH($C1904,'Policy Characteristics'!$C:$C,0))),"",INDEX('Policy Characteristics'!E:E,MATCH($C1904,'Policy Characteristics'!$C:$C,0)))</f>
        <v>RnD industry fuel use reduction</v>
      </c>
      <c r="L1904" s="176">
        <f>IF(ISBLANK(INDEX('Policy Characteristics'!F:F,MATCH($C1904,'Policy Characteristics'!$C:$C,0))),"",INDEX('Policy Characteristics'!F:F,MATCH($C1904,'Policy Characteristics'!$C:$C,0)))</f>
        <v>0</v>
      </c>
      <c r="M1904" s="176">
        <f>IF(ISBLANK(INDEX('Policy Characteristics'!G:G,MATCH($C1904,'Policy Characteristics'!$C:$C,0))),"",INDEX('Policy Characteristics'!G:G,MATCH($C1904,'Policy Characteristics'!$C:$C,0)))</f>
        <v>0.3</v>
      </c>
      <c r="N1904" s="176">
        <f>IF(ISBLANK(INDEX('Policy Characteristics'!H:H,MATCH($C1904,'Policy Characteristics'!$C:$C,0))),"",INDEX('Policy Characteristics'!H:H,MATCH($C1904,'Policy Characteristics'!$C:$C,0)))</f>
        <v>0.01</v>
      </c>
      <c r="O1904" s="176" t="str">
        <f>IF(ISBLANK(INDEX('Policy Characteristics'!I:I,MATCH($C1904,'Policy Characteristics'!$C:$C,0))),"",INDEX('Policy Characteristics'!I:I,MATCH($C1904,'Policy Characteristics'!$C:$C,0)))</f>
        <v>% reduction in fuel use</v>
      </c>
      <c r="P1904" s="176" t="str">
        <f>IF(ISBLANK(INDEX('Policy Characteristics'!J:J,MATCH($C1904,'Policy Characteristics'!$C:$C,0))),"",INDEX('Policy Characteristics'!J:J,MATCH($C1904,'Policy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4" s="176" t="str">
        <f>IF(ISBLANK(INDEX('Policy Characteristics'!K:K,MATCH($C1904,'Policy Characteristics'!$C:$C,0))),"",INDEX('Policy Characteristics'!K:K,MATCH($C1904,'Policy Characteristics'!$C:$C,0)))</f>
        <v>architectural-design.html#rnd</v>
      </c>
      <c r="R1904" s="176" t="str">
        <f>IF(ISBLANK(INDEX('Policy Characteristics'!L:L,MATCH($C1904,'Policy Characteristics'!$C:$C,0))),"",INDEX('Policy Characteristics'!L:L,MATCH($C1904,'Policy Characteristics'!$C:$C,0)))</f>
        <v>research-and-development.html</v>
      </c>
    </row>
    <row r="1905" spans="1:18" ht="30" x14ac:dyDescent="0.25">
      <c r="A1905" s="176" t="str">
        <f>IF(ISBLANK(INDEX('Policy Characteristics'!A:A,MATCH($C1905,'Policy Characteristics'!$C:$C,0))),"",INDEX('Policy Characteristics'!A:A,MATCH($C1905,'Policy Characteristics'!$C:$C,0)))</f>
        <v>Research and Development</v>
      </c>
      <c r="B1905" s="184" t="str">
        <f>IF(ISBLANK(INDEX('Policy Characteristics'!B:B,MATCH($C1905,'Policy Characteristics'!$C:$C,0))),"",INDEX('Policy Characteristics'!B:B,MATCH($C1905,'Policy Characteristics'!$C:$C,0)))</f>
        <v>Fuel Use Reduction</v>
      </c>
      <c r="C1905" s="176" t="str">
        <f t="shared" si="76"/>
        <v>RnD Industry Fuel Use Perc Reduction</v>
      </c>
      <c r="D1905" t="s">
        <v>1947</v>
      </c>
      <c r="E1905" s="47"/>
      <c r="F1905" s="6" t="s">
        <v>1972</v>
      </c>
      <c r="G1905" s="47"/>
      <c r="H1905" s="44">
        <v>1502</v>
      </c>
      <c r="I1905" s="198" t="s">
        <v>44</v>
      </c>
      <c r="J1905" s="177" t="str">
        <f>IF(ISBLANK(INDEX('Policy Characteristics'!D:D,MATCH($C1905,'Policy Characteristics'!$C:$C,0))),"",INDEX('Policy Characteristics'!D:D,MATCH($C1905,'Policy Characteristics'!$C:$C,0)))</f>
        <v>R&amp;D Fuel Use Reductions</v>
      </c>
      <c r="K1905" s="176" t="str">
        <f>IF(ISBLANK(INDEX('Policy Characteristics'!E:E,MATCH($C1905,'Policy Characteristics'!$C:$C,0))),"",INDEX('Policy Characteristics'!E:E,MATCH($C1905,'Policy Characteristics'!$C:$C,0)))</f>
        <v>RnD industry fuel use reduction</v>
      </c>
      <c r="L1905" s="176">
        <f>IF(ISBLANK(INDEX('Policy Characteristics'!F:F,MATCH($C1905,'Policy Characteristics'!$C:$C,0))),"",INDEX('Policy Characteristics'!F:F,MATCH($C1905,'Policy Characteristics'!$C:$C,0)))</f>
        <v>0</v>
      </c>
      <c r="M1905" s="176">
        <f>IF(ISBLANK(INDEX('Policy Characteristics'!G:G,MATCH($C1905,'Policy Characteristics'!$C:$C,0))),"",INDEX('Policy Characteristics'!G:G,MATCH($C1905,'Policy Characteristics'!$C:$C,0)))</f>
        <v>0.3</v>
      </c>
      <c r="N1905" s="176">
        <f>IF(ISBLANK(INDEX('Policy Characteristics'!H:H,MATCH($C1905,'Policy Characteristics'!$C:$C,0))),"",INDEX('Policy Characteristics'!H:H,MATCH($C1905,'Policy Characteristics'!$C:$C,0)))</f>
        <v>0.01</v>
      </c>
      <c r="O1905" s="176" t="str">
        <f>IF(ISBLANK(INDEX('Policy Characteristics'!I:I,MATCH($C1905,'Policy Characteristics'!$C:$C,0))),"",INDEX('Policy Characteristics'!I:I,MATCH($C1905,'Policy Characteristics'!$C:$C,0)))</f>
        <v>% reduction in fuel use</v>
      </c>
      <c r="P1905" s="176" t="str">
        <f>IF(ISBLANK(INDEX('Policy Characteristics'!J:J,MATCH($C1905,'Policy Characteristics'!$C:$C,0))),"",INDEX('Policy Characteristics'!J:J,MATCH($C1905,'Policy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5" s="176" t="str">
        <f>IF(ISBLANK(INDEX('Policy Characteristics'!K:K,MATCH($C1905,'Policy Characteristics'!$C:$C,0))),"",INDEX('Policy Characteristics'!K:K,MATCH($C1905,'Policy Characteristics'!$C:$C,0)))</f>
        <v>architectural-design.html#rnd</v>
      </c>
      <c r="R1905" s="176" t="str">
        <f>IF(ISBLANK(INDEX('Policy Characteristics'!L:L,MATCH($C1905,'Policy Characteristics'!$C:$C,0))),"",INDEX('Policy Characteristics'!L:L,MATCH($C1905,'Policy Characteristics'!$C:$C,0)))</f>
        <v>research-and-development.html</v>
      </c>
    </row>
    <row r="1906" spans="1:18" x14ac:dyDescent="0.25">
      <c r="A1906" s="176" t="str">
        <f>IF(ISBLANK(INDEX('Policy Characteristics'!A:A,MATCH($C1906,'Policy Characteristics'!$C:$C,0))),"",INDEX('Policy Characteristics'!A:A,MATCH($C1906,'Policy Characteristics'!$C:$C,0)))</f>
        <v>Research and Development</v>
      </c>
      <c r="B1906" s="184" t="str">
        <f>IF(ISBLANK(INDEX('Policy Characteristics'!B:B,MATCH($C1906,'Policy Characteristics'!$C:$C,0))),"",INDEX('Policy Characteristics'!B:B,MATCH($C1906,'Policy Characteristics'!$C:$C,0)))</f>
        <v>Fuel Use Reduction</v>
      </c>
      <c r="C1906" s="176" t="str">
        <f t="shared" si="76"/>
        <v>RnD Industry Fuel Use Perc Reduction</v>
      </c>
      <c r="D1906" t="s">
        <v>1948</v>
      </c>
      <c r="E1906" s="47"/>
      <c r="F1906" s="6" t="s">
        <v>1973</v>
      </c>
      <c r="G1906" s="47"/>
      <c r="H1906" s="44">
        <v>1503</v>
      </c>
      <c r="I1906" s="198" t="s">
        <v>44</v>
      </c>
      <c r="J1906" s="177" t="str">
        <f>IF(ISBLANK(INDEX('Policy Characteristics'!D:D,MATCH($C1906,'Policy Characteristics'!$C:$C,0))),"",INDEX('Policy Characteristics'!D:D,MATCH($C1906,'Policy Characteristics'!$C:$C,0)))</f>
        <v>R&amp;D Fuel Use Reductions</v>
      </c>
      <c r="K1906" s="176" t="str">
        <f>IF(ISBLANK(INDEX('Policy Characteristics'!E:E,MATCH($C1906,'Policy Characteristics'!$C:$C,0))),"",INDEX('Policy Characteristics'!E:E,MATCH($C1906,'Policy Characteristics'!$C:$C,0)))</f>
        <v>RnD industry fuel use reduction</v>
      </c>
      <c r="L1906" s="176">
        <f>IF(ISBLANK(INDEX('Policy Characteristics'!F:F,MATCH($C1906,'Policy Characteristics'!$C:$C,0))),"",INDEX('Policy Characteristics'!F:F,MATCH($C1906,'Policy Characteristics'!$C:$C,0)))</f>
        <v>0</v>
      </c>
      <c r="M1906" s="176">
        <f>IF(ISBLANK(INDEX('Policy Characteristics'!G:G,MATCH($C1906,'Policy Characteristics'!$C:$C,0))),"",INDEX('Policy Characteristics'!G:G,MATCH($C1906,'Policy Characteristics'!$C:$C,0)))</f>
        <v>0.3</v>
      </c>
      <c r="N1906" s="176">
        <f>IF(ISBLANK(INDEX('Policy Characteristics'!H:H,MATCH($C1906,'Policy Characteristics'!$C:$C,0))),"",INDEX('Policy Characteristics'!H:H,MATCH($C1906,'Policy Characteristics'!$C:$C,0)))</f>
        <v>0.01</v>
      </c>
      <c r="O1906" s="176" t="str">
        <f>IF(ISBLANK(INDEX('Policy Characteristics'!I:I,MATCH($C1906,'Policy Characteristics'!$C:$C,0))),"",INDEX('Policy Characteristics'!I:I,MATCH($C1906,'Policy Characteristics'!$C:$C,0)))</f>
        <v>% reduction in fuel use</v>
      </c>
      <c r="P1906" s="176" t="str">
        <f>IF(ISBLANK(INDEX('Policy Characteristics'!J:J,MATCH($C1906,'Policy Characteristics'!$C:$C,0))),"",INDEX('Policy Characteristics'!J:J,MATCH($C1906,'Policy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6" s="176" t="str">
        <f>IF(ISBLANK(INDEX('Policy Characteristics'!K:K,MATCH($C1906,'Policy Characteristics'!$C:$C,0))),"",INDEX('Policy Characteristics'!K:K,MATCH($C1906,'Policy Characteristics'!$C:$C,0)))</f>
        <v>architectural-design.html#rnd</v>
      </c>
      <c r="R1906" s="176" t="str">
        <f>IF(ISBLANK(INDEX('Policy Characteristics'!L:L,MATCH($C1906,'Policy Characteristics'!$C:$C,0))),"",INDEX('Policy Characteristics'!L:L,MATCH($C1906,'Policy Characteristics'!$C:$C,0)))</f>
        <v>research-and-development.html</v>
      </c>
    </row>
    <row r="1907" spans="1:18" x14ac:dyDescent="0.25">
      <c r="A1907" s="176" t="str">
        <f>IF(ISBLANK(INDEX('Policy Characteristics'!A:A,MATCH($C1907,'Policy Characteristics'!$C:$C,0))),"",INDEX('Policy Characteristics'!A:A,MATCH($C1907,'Policy Characteristics'!$C:$C,0)))</f>
        <v>Research and Development</v>
      </c>
      <c r="B1907" s="184" t="str">
        <f>IF(ISBLANK(INDEX('Policy Characteristics'!B:B,MATCH($C1907,'Policy Characteristics'!$C:$C,0))),"",INDEX('Policy Characteristics'!B:B,MATCH($C1907,'Policy Characteristics'!$C:$C,0)))</f>
        <v>Fuel Use Reduction</v>
      </c>
      <c r="C1907" s="176" t="str">
        <f t="shared" si="76"/>
        <v>RnD Industry Fuel Use Perc Reduction</v>
      </c>
      <c r="D1907" t="s">
        <v>1949</v>
      </c>
      <c r="E1907" s="47"/>
      <c r="F1907" s="6" t="s">
        <v>1974</v>
      </c>
      <c r="G1907" s="47"/>
      <c r="H1907" s="44">
        <v>1504</v>
      </c>
      <c r="I1907" s="197" t="s">
        <v>44</v>
      </c>
      <c r="J1907" s="177" t="str">
        <f>IF(ISBLANK(INDEX('Policy Characteristics'!D:D,MATCH($C1907,'Policy Characteristics'!$C:$C,0))),"",INDEX('Policy Characteristics'!D:D,MATCH($C1907,'Policy Characteristics'!$C:$C,0)))</f>
        <v>R&amp;D Fuel Use Reductions</v>
      </c>
      <c r="K1907" s="176" t="str">
        <f>IF(ISBLANK(INDEX('Policy Characteristics'!E:E,MATCH($C1907,'Policy Characteristics'!$C:$C,0))),"",INDEX('Policy Characteristics'!E:E,MATCH($C1907,'Policy Characteristics'!$C:$C,0)))</f>
        <v>RnD industry fuel use reduction</v>
      </c>
      <c r="L1907" s="176">
        <f>IF(ISBLANK(INDEX('Policy Characteristics'!F:F,MATCH($C1907,'Policy Characteristics'!$C:$C,0))),"",INDEX('Policy Characteristics'!F:F,MATCH($C1907,'Policy Characteristics'!$C:$C,0)))</f>
        <v>0</v>
      </c>
      <c r="M1907" s="176">
        <f>IF(ISBLANK(INDEX('Policy Characteristics'!G:G,MATCH($C1907,'Policy Characteristics'!$C:$C,0))),"",INDEX('Policy Characteristics'!G:G,MATCH($C1907,'Policy Characteristics'!$C:$C,0)))</f>
        <v>0.3</v>
      </c>
      <c r="N1907" s="176">
        <f>IF(ISBLANK(INDEX('Policy Characteristics'!H:H,MATCH($C1907,'Policy Characteristics'!$C:$C,0))),"",INDEX('Policy Characteristics'!H:H,MATCH($C1907,'Policy Characteristics'!$C:$C,0)))</f>
        <v>0.01</v>
      </c>
      <c r="O1907" s="176" t="str">
        <f>IF(ISBLANK(INDEX('Policy Characteristics'!I:I,MATCH($C1907,'Policy Characteristics'!$C:$C,0))),"",INDEX('Policy Characteristics'!I:I,MATCH($C1907,'Policy Characteristics'!$C:$C,0)))</f>
        <v>% reduction in fuel use</v>
      </c>
      <c r="P1907" s="176" t="str">
        <f>IF(ISBLANK(INDEX('Policy Characteristics'!J:J,MATCH($C1907,'Policy Characteristics'!$C:$C,0))),"",INDEX('Policy Characteristics'!J:J,MATCH($C1907,'Policy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7" s="176" t="str">
        <f>IF(ISBLANK(INDEX('Policy Characteristics'!K:K,MATCH($C1907,'Policy Characteristics'!$C:$C,0))),"",INDEX('Policy Characteristics'!K:K,MATCH($C1907,'Policy Characteristics'!$C:$C,0)))</f>
        <v>architectural-design.html#rnd</v>
      </c>
      <c r="R1907" s="176" t="str">
        <f>IF(ISBLANK(INDEX('Policy Characteristics'!L:L,MATCH($C1907,'Policy Characteristics'!$C:$C,0))),"",INDEX('Policy Characteristics'!L:L,MATCH($C1907,'Policy Characteristics'!$C:$C,0)))</f>
        <v>research-and-development.html</v>
      </c>
    </row>
    <row r="1908" spans="1:18" x14ac:dyDescent="0.25">
      <c r="A1908" s="176" t="str">
        <f>IF(ISBLANK(INDEX('Policy Characteristics'!A:A,MATCH($C1908,'Policy Characteristics'!$C:$C,0))),"",INDEX('Policy Characteristics'!A:A,MATCH($C1908,'Policy Characteristics'!$C:$C,0)))</f>
        <v>Research and Development</v>
      </c>
      <c r="B1908" s="184" t="str">
        <f>IF(ISBLANK(INDEX('Policy Characteristics'!B:B,MATCH($C1908,'Policy Characteristics'!$C:$C,0))),"",INDEX('Policy Characteristics'!B:B,MATCH($C1908,'Policy Characteristics'!$C:$C,0)))</f>
        <v>Fuel Use Reduction</v>
      </c>
      <c r="C1908" s="176" t="str">
        <f t="shared" si="76"/>
        <v>RnD Industry Fuel Use Perc Reduction</v>
      </c>
      <c r="D1908" t="s">
        <v>1950</v>
      </c>
      <c r="E1908" s="47"/>
      <c r="F1908" s="6" t="s">
        <v>1975</v>
      </c>
      <c r="G1908" s="47"/>
      <c r="H1908" s="44">
        <v>1505</v>
      </c>
      <c r="I1908" s="197" t="s">
        <v>43</v>
      </c>
      <c r="J1908" s="177" t="str">
        <f>IF(ISBLANK(INDEX('Policy Characteristics'!D:D,MATCH($C1908,'Policy Characteristics'!$C:$C,0))),"",INDEX('Policy Characteristics'!D:D,MATCH($C1908,'Policy Characteristics'!$C:$C,0)))</f>
        <v>R&amp;D Fuel Use Reductions</v>
      </c>
      <c r="K1908" s="176" t="str">
        <f>IF(ISBLANK(INDEX('Policy Characteristics'!E:E,MATCH($C1908,'Policy Characteristics'!$C:$C,0))),"",INDEX('Policy Characteristics'!E:E,MATCH($C1908,'Policy Characteristics'!$C:$C,0)))</f>
        <v>RnD industry fuel use reduction</v>
      </c>
      <c r="L1908" s="176">
        <f>IF(ISBLANK(INDEX('Policy Characteristics'!F:F,MATCH($C1908,'Policy Characteristics'!$C:$C,0))),"",INDEX('Policy Characteristics'!F:F,MATCH($C1908,'Policy Characteristics'!$C:$C,0)))</f>
        <v>0</v>
      </c>
      <c r="M1908" s="176">
        <f>IF(ISBLANK(INDEX('Policy Characteristics'!G:G,MATCH($C1908,'Policy Characteristics'!$C:$C,0))),"",INDEX('Policy Characteristics'!G:G,MATCH($C1908,'Policy Characteristics'!$C:$C,0)))</f>
        <v>0.3</v>
      </c>
      <c r="N1908" s="176">
        <f>IF(ISBLANK(INDEX('Policy Characteristics'!H:H,MATCH($C1908,'Policy Characteristics'!$C:$C,0))),"",INDEX('Policy Characteristics'!H:H,MATCH($C1908,'Policy Characteristics'!$C:$C,0)))</f>
        <v>0.01</v>
      </c>
      <c r="O1908" s="176" t="str">
        <f>IF(ISBLANK(INDEX('Policy Characteristics'!I:I,MATCH($C1908,'Policy Characteristics'!$C:$C,0))),"",INDEX('Policy Characteristics'!I:I,MATCH($C1908,'Policy Characteristics'!$C:$C,0)))</f>
        <v>% reduction in fuel use</v>
      </c>
      <c r="P1908" s="176" t="str">
        <f>IF(ISBLANK(INDEX('Policy Characteristics'!J:J,MATCH($C1908,'Policy Characteristics'!$C:$C,0))),"",INDEX('Policy Characteristics'!J:J,MATCH($C1908,'Policy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8" s="176" t="str">
        <f>IF(ISBLANK(INDEX('Policy Characteristics'!K:K,MATCH($C1908,'Policy Characteristics'!$C:$C,0))),"",INDEX('Policy Characteristics'!K:K,MATCH($C1908,'Policy Characteristics'!$C:$C,0)))</f>
        <v>architectural-design.html#rnd</v>
      </c>
      <c r="R1908" s="176" t="str">
        <f>IF(ISBLANK(INDEX('Policy Characteristics'!L:L,MATCH($C1908,'Policy Characteristics'!$C:$C,0))),"",INDEX('Policy Characteristics'!L:L,MATCH($C1908,'Policy Characteristics'!$C:$C,0)))</f>
        <v>research-and-development.html</v>
      </c>
    </row>
    <row r="1909" spans="1:18" x14ac:dyDescent="0.25">
      <c r="A1909" s="176" t="str">
        <f>IF(ISBLANK(INDEX('Policy Characteristics'!A:A,MATCH($C1909,'Policy Characteristics'!$C:$C,0))),"",INDEX('Policy Characteristics'!A:A,MATCH($C1909,'Policy Characteristics'!$C:$C,0)))</f>
        <v>Research and Development</v>
      </c>
      <c r="B1909" s="184" t="str">
        <f>IF(ISBLANK(INDEX('Policy Characteristics'!B:B,MATCH($C1909,'Policy Characteristics'!$C:$C,0))),"",INDEX('Policy Characteristics'!B:B,MATCH($C1909,'Policy Characteristics'!$C:$C,0)))</f>
        <v>Fuel Use Reduction</v>
      </c>
      <c r="C1909" s="176" t="str">
        <f t="shared" si="76"/>
        <v>RnD Industry Fuel Use Perc Reduction</v>
      </c>
      <c r="D1909" t="s">
        <v>1951</v>
      </c>
      <c r="E1909" s="47"/>
      <c r="F1909" s="6" t="s">
        <v>1976</v>
      </c>
      <c r="G1909" s="47"/>
      <c r="H1909" s="44">
        <v>1506</v>
      </c>
      <c r="I1909" s="197" t="s">
        <v>43</v>
      </c>
      <c r="J1909" s="177" t="str">
        <f>IF(ISBLANK(INDEX('Policy Characteristics'!D:D,MATCH($C1909,'Policy Characteristics'!$C:$C,0))),"",INDEX('Policy Characteristics'!D:D,MATCH($C1909,'Policy Characteristics'!$C:$C,0)))</f>
        <v>R&amp;D Fuel Use Reductions</v>
      </c>
      <c r="K1909" s="176" t="str">
        <f>IF(ISBLANK(INDEX('Policy Characteristics'!E:E,MATCH($C1909,'Policy Characteristics'!$C:$C,0))),"",INDEX('Policy Characteristics'!E:E,MATCH($C1909,'Policy Characteristics'!$C:$C,0)))</f>
        <v>RnD industry fuel use reduction</v>
      </c>
      <c r="L1909" s="176">
        <f>IF(ISBLANK(INDEX('Policy Characteristics'!F:F,MATCH($C1909,'Policy Characteristics'!$C:$C,0))),"",INDEX('Policy Characteristics'!F:F,MATCH($C1909,'Policy Characteristics'!$C:$C,0)))</f>
        <v>0</v>
      </c>
      <c r="M1909" s="176">
        <f>IF(ISBLANK(INDEX('Policy Characteristics'!G:G,MATCH($C1909,'Policy Characteristics'!$C:$C,0))),"",INDEX('Policy Characteristics'!G:G,MATCH($C1909,'Policy Characteristics'!$C:$C,0)))</f>
        <v>0.3</v>
      </c>
      <c r="N1909" s="176">
        <f>IF(ISBLANK(INDEX('Policy Characteristics'!H:H,MATCH($C1909,'Policy Characteristics'!$C:$C,0))),"",INDEX('Policy Characteristics'!H:H,MATCH($C1909,'Policy Characteristics'!$C:$C,0)))</f>
        <v>0.01</v>
      </c>
      <c r="O1909" s="176" t="str">
        <f>IF(ISBLANK(INDEX('Policy Characteristics'!I:I,MATCH($C1909,'Policy Characteristics'!$C:$C,0))),"",INDEX('Policy Characteristics'!I:I,MATCH($C1909,'Policy Characteristics'!$C:$C,0)))</f>
        <v>% reduction in fuel use</v>
      </c>
      <c r="P1909" s="176" t="str">
        <f>IF(ISBLANK(INDEX('Policy Characteristics'!J:J,MATCH($C1909,'Policy Characteristics'!$C:$C,0))),"",INDEX('Policy Characteristics'!J:J,MATCH($C1909,'Policy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9" s="176" t="str">
        <f>IF(ISBLANK(INDEX('Policy Characteristics'!K:K,MATCH($C1909,'Policy Characteristics'!$C:$C,0))),"",INDEX('Policy Characteristics'!K:K,MATCH($C1909,'Policy Characteristics'!$C:$C,0)))</f>
        <v>architectural-design.html#rnd</v>
      </c>
      <c r="R1909" s="176" t="str">
        <f>IF(ISBLANK(INDEX('Policy Characteristics'!L:L,MATCH($C1909,'Policy Characteristics'!$C:$C,0))),"",INDEX('Policy Characteristics'!L:L,MATCH($C1909,'Policy Characteristics'!$C:$C,0)))</f>
        <v>research-and-development.html</v>
      </c>
    </row>
    <row r="1910" spans="1:18" x14ac:dyDescent="0.25">
      <c r="A1910" s="176" t="str">
        <f>IF(ISBLANK(INDEX('Policy Characteristics'!A:A,MATCH($C1910,'Policy Characteristics'!$C:$C,0))),"",INDEX('Policy Characteristics'!A:A,MATCH($C1910,'Policy Characteristics'!$C:$C,0)))</f>
        <v>Research and Development</v>
      </c>
      <c r="B1910" s="184" t="str">
        <f>IF(ISBLANK(INDEX('Policy Characteristics'!B:B,MATCH($C1910,'Policy Characteristics'!$C:$C,0))),"",INDEX('Policy Characteristics'!B:B,MATCH($C1910,'Policy Characteristics'!$C:$C,0)))</f>
        <v>Fuel Use Reduction</v>
      </c>
      <c r="C1910" s="176" t="str">
        <f t="shared" si="76"/>
        <v>RnD Industry Fuel Use Perc Reduction</v>
      </c>
      <c r="D1910" t="s">
        <v>1952</v>
      </c>
      <c r="E1910" s="47"/>
      <c r="F1910" s="6" t="s">
        <v>1977</v>
      </c>
      <c r="G1910" s="47"/>
      <c r="H1910" s="44">
        <v>1507</v>
      </c>
      <c r="I1910" s="198" t="s">
        <v>44</v>
      </c>
      <c r="J1910" s="177" t="str">
        <f>IF(ISBLANK(INDEX('Policy Characteristics'!D:D,MATCH($C1910,'Policy Characteristics'!$C:$C,0))),"",INDEX('Policy Characteristics'!D:D,MATCH($C1910,'Policy Characteristics'!$C:$C,0)))</f>
        <v>R&amp;D Fuel Use Reductions</v>
      </c>
      <c r="K1910" s="176" t="str">
        <f>IF(ISBLANK(INDEX('Policy Characteristics'!E:E,MATCH($C1910,'Policy Characteristics'!$C:$C,0))),"",INDEX('Policy Characteristics'!E:E,MATCH($C1910,'Policy Characteristics'!$C:$C,0)))</f>
        <v>RnD industry fuel use reduction</v>
      </c>
      <c r="L1910" s="176">
        <f>IF(ISBLANK(INDEX('Policy Characteristics'!F:F,MATCH($C1910,'Policy Characteristics'!$C:$C,0))),"",INDEX('Policy Characteristics'!F:F,MATCH($C1910,'Policy Characteristics'!$C:$C,0)))</f>
        <v>0</v>
      </c>
      <c r="M1910" s="176">
        <f>IF(ISBLANK(INDEX('Policy Characteristics'!G:G,MATCH($C1910,'Policy Characteristics'!$C:$C,0))),"",INDEX('Policy Characteristics'!G:G,MATCH($C1910,'Policy Characteristics'!$C:$C,0)))</f>
        <v>0.3</v>
      </c>
      <c r="N1910" s="176">
        <f>IF(ISBLANK(INDEX('Policy Characteristics'!H:H,MATCH($C1910,'Policy Characteristics'!$C:$C,0))),"",INDEX('Policy Characteristics'!H:H,MATCH($C1910,'Policy Characteristics'!$C:$C,0)))</f>
        <v>0.01</v>
      </c>
      <c r="O1910" s="176" t="str">
        <f>IF(ISBLANK(INDEX('Policy Characteristics'!I:I,MATCH($C1910,'Policy Characteristics'!$C:$C,0))),"",INDEX('Policy Characteristics'!I:I,MATCH($C1910,'Policy Characteristics'!$C:$C,0)))</f>
        <v>% reduction in fuel use</v>
      </c>
      <c r="P1910" s="176" t="str">
        <f>IF(ISBLANK(INDEX('Policy Characteristics'!J:J,MATCH($C1910,'Policy Characteristics'!$C:$C,0))),"",INDEX('Policy Characteristics'!J:J,MATCH($C1910,'Policy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0" s="176" t="str">
        <f>IF(ISBLANK(INDEX('Policy Characteristics'!K:K,MATCH($C1910,'Policy Characteristics'!$C:$C,0))),"",INDEX('Policy Characteristics'!K:K,MATCH($C1910,'Policy Characteristics'!$C:$C,0)))</f>
        <v>architectural-design.html#rnd</v>
      </c>
      <c r="R1910" s="176" t="str">
        <f>IF(ISBLANK(INDEX('Policy Characteristics'!L:L,MATCH($C1910,'Policy Characteristics'!$C:$C,0))),"",INDEX('Policy Characteristics'!L:L,MATCH($C1910,'Policy Characteristics'!$C:$C,0)))</f>
        <v>research-and-development.html</v>
      </c>
    </row>
    <row r="1911" spans="1:18" x14ac:dyDescent="0.25">
      <c r="A1911" s="176" t="str">
        <f>IF(ISBLANK(INDEX('Policy Characteristics'!A:A,MATCH($C1911,'Policy Characteristics'!$C:$C,0))),"",INDEX('Policy Characteristics'!A:A,MATCH($C1911,'Policy Characteristics'!$C:$C,0)))</f>
        <v>Research and Development</v>
      </c>
      <c r="B1911" s="184" t="str">
        <f>IF(ISBLANK(INDEX('Policy Characteristics'!B:B,MATCH($C1911,'Policy Characteristics'!$C:$C,0))),"",INDEX('Policy Characteristics'!B:B,MATCH($C1911,'Policy Characteristics'!$C:$C,0)))</f>
        <v>Fuel Use Reduction</v>
      </c>
      <c r="C1911" s="176" t="str">
        <f t="shared" si="76"/>
        <v>RnD Industry Fuel Use Perc Reduction</v>
      </c>
      <c r="D1911" t="s">
        <v>1953</v>
      </c>
      <c r="E1911" s="47"/>
      <c r="F1911" s="6" t="s">
        <v>1978</v>
      </c>
      <c r="G1911" s="47"/>
      <c r="H1911" s="44">
        <v>1508</v>
      </c>
      <c r="I1911" s="197" t="s">
        <v>43</v>
      </c>
      <c r="J1911" s="177" t="str">
        <f>IF(ISBLANK(INDEX('Policy Characteristics'!D:D,MATCH($C1911,'Policy Characteristics'!$C:$C,0))),"",INDEX('Policy Characteristics'!D:D,MATCH($C1911,'Policy Characteristics'!$C:$C,0)))</f>
        <v>R&amp;D Fuel Use Reductions</v>
      </c>
      <c r="K1911" s="176" t="str">
        <f>IF(ISBLANK(INDEX('Policy Characteristics'!E:E,MATCH($C1911,'Policy Characteristics'!$C:$C,0))),"",INDEX('Policy Characteristics'!E:E,MATCH($C1911,'Policy Characteristics'!$C:$C,0)))</f>
        <v>RnD industry fuel use reduction</v>
      </c>
      <c r="L1911" s="176">
        <f>IF(ISBLANK(INDEX('Policy Characteristics'!F:F,MATCH($C1911,'Policy Characteristics'!$C:$C,0))),"",INDEX('Policy Characteristics'!F:F,MATCH($C1911,'Policy Characteristics'!$C:$C,0)))</f>
        <v>0</v>
      </c>
      <c r="M1911" s="176">
        <f>IF(ISBLANK(INDEX('Policy Characteristics'!G:G,MATCH($C1911,'Policy Characteristics'!$C:$C,0))),"",INDEX('Policy Characteristics'!G:G,MATCH($C1911,'Policy Characteristics'!$C:$C,0)))</f>
        <v>0.3</v>
      </c>
      <c r="N1911" s="176">
        <f>IF(ISBLANK(INDEX('Policy Characteristics'!H:H,MATCH($C1911,'Policy Characteristics'!$C:$C,0))),"",INDEX('Policy Characteristics'!H:H,MATCH($C1911,'Policy Characteristics'!$C:$C,0)))</f>
        <v>0.01</v>
      </c>
      <c r="O1911" s="176" t="str">
        <f>IF(ISBLANK(INDEX('Policy Characteristics'!I:I,MATCH($C1911,'Policy Characteristics'!$C:$C,0))),"",INDEX('Policy Characteristics'!I:I,MATCH($C1911,'Policy Characteristics'!$C:$C,0)))</f>
        <v>% reduction in fuel use</v>
      </c>
      <c r="P1911" s="176" t="str">
        <f>IF(ISBLANK(INDEX('Policy Characteristics'!J:J,MATCH($C1911,'Policy Characteristics'!$C:$C,0))),"",INDEX('Policy Characteristics'!J:J,MATCH($C1911,'Policy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1" s="176" t="str">
        <f>IF(ISBLANK(INDEX('Policy Characteristics'!K:K,MATCH($C1911,'Policy Characteristics'!$C:$C,0))),"",INDEX('Policy Characteristics'!K:K,MATCH($C1911,'Policy Characteristics'!$C:$C,0)))</f>
        <v>architectural-design.html#rnd</v>
      </c>
      <c r="R1911" s="176" t="str">
        <f>IF(ISBLANK(INDEX('Policy Characteristics'!L:L,MATCH($C1911,'Policy Characteristics'!$C:$C,0))),"",INDEX('Policy Characteristics'!L:L,MATCH($C1911,'Policy Characteristics'!$C:$C,0)))</f>
        <v>research-and-development.html</v>
      </c>
    </row>
    <row r="1912" spans="1:18" x14ac:dyDescent="0.25">
      <c r="A1912" s="176" t="str">
        <f>IF(ISBLANK(INDEX('Policy Characteristics'!A:A,MATCH($C1912,'Policy Characteristics'!$C:$C,0))),"",INDEX('Policy Characteristics'!A:A,MATCH($C1912,'Policy Characteristics'!$C:$C,0)))</f>
        <v>Research and Development</v>
      </c>
      <c r="B1912" s="184" t="str">
        <f>IF(ISBLANK(INDEX('Policy Characteristics'!B:B,MATCH($C1912,'Policy Characteristics'!$C:$C,0))),"",INDEX('Policy Characteristics'!B:B,MATCH($C1912,'Policy Characteristics'!$C:$C,0)))</f>
        <v>Fuel Use Reduction</v>
      </c>
      <c r="C1912" s="176" t="str">
        <f t="shared" si="76"/>
        <v>RnD Industry Fuel Use Perc Reduction</v>
      </c>
      <c r="D1912" t="s">
        <v>1954</v>
      </c>
      <c r="E1912" s="47"/>
      <c r="F1912" s="6" t="s">
        <v>1979</v>
      </c>
      <c r="G1912" s="47"/>
      <c r="H1912" s="44">
        <v>1509</v>
      </c>
      <c r="I1912" s="197" t="s">
        <v>43</v>
      </c>
      <c r="J1912" s="177" t="str">
        <f>IF(ISBLANK(INDEX('Policy Characteristics'!D:D,MATCH($C1912,'Policy Characteristics'!$C:$C,0))),"",INDEX('Policy Characteristics'!D:D,MATCH($C1912,'Policy Characteristics'!$C:$C,0)))</f>
        <v>R&amp;D Fuel Use Reductions</v>
      </c>
      <c r="K1912" s="176" t="str">
        <f>IF(ISBLANK(INDEX('Policy Characteristics'!E:E,MATCH($C1912,'Policy Characteristics'!$C:$C,0))),"",INDEX('Policy Characteristics'!E:E,MATCH($C1912,'Policy Characteristics'!$C:$C,0)))</f>
        <v>RnD industry fuel use reduction</v>
      </c>
      <c r="L1912" s="176">
        <f>IF(ISBLANK(INDEX('Policy Characteristics'!F:F,MATCH($C1912,'Policy Characteristics'!$C:$C,0))),"",INDEX('Policy Characteristics'!F:F,MATCH($C1912,'Policy Characteristics'!$C:$C,0)))</f>
        <v>0</v>
      </c>
      <c r="M1912" s="176">
        <f>IF(ISBLANK(INDEX('Policy Characteristics'!G:G,MATCH($C1912,'Policy Characteristics'!$C:$C,0))),"",INDEX('Policy Characteristics'!G:G,MATCH($C1912,'Policy Characteristics'!$C:$C,0)))</f>
        <v>0.3</v>
      </c>
      <c r="N1912" s="176">
        <f>IF(ISBLANK(INDEX('Policy Characteristics'!H:H,MATCH($C1912,'Policy Characteristics'!$C:$C,0))),"",INDEX('Policy Characteristics'!H:H,MATCH($C1912,'Policy Characteristics'!$C:$C,0)))</f>
        <v>0.01</v>
      </c>
      <c r="O1912" s="176" t="str">
        <f>IF(ISBLANK(INDEX('Policy Characteristics'!I:I,MATCH($C1912,'Policy Characteristics'!$C:$C,0))),"",INDEX('Policy Characteristics'!I:I,MATCH($C1912,'Policy Characteristics'!$C:$C,0)))</f>
        <v>% reduction in fuel use</v>
      </c>
      <c r="P1912" s="176" t="str">
        <f>IF(ISBLANK(INDEX('Policy Characteristics'!J:J,MATCH($C1912,'Policy Characteristics'!$C:$C,0))),"",INDEX('Policy Characteristics'!J:J,MATCH($C1912,'Policy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2" s="176" t="str">
        <f>IF(ISBLANK(INDEX('Policy Characteristics'!K:K,MATCH($C1912,'Policy Characteristics'!$C:$C,0))),"",INDEX('Policy Characteristics'!K:K,MATCH($C1912,'Policy Characteristics'!$C:$C,0)))</f>
        <v>architectural-design.html#rnd</v>
      </c>
      <c r="R1912" s="176" t="str">
        <f>IF(ISBLANK(INDEX('Policy Characteristics'!L:L,MATCH($C1912,'Policy Characteristics'!$C:$C,0))),"",INDEX('Policy Characteristics'!L:L,MATCH($C1912,'Policy Characteristics'!$C:$C,0)))</f>
        <v>research-and-development.html</v>
      </c>
    </row>
    <row r="1913" spans="1:18" x14ac:dyDescent="0.25">
      <c r="A1913" s="176" t="str">
        <f>IF(ISBLANK(INDEX('Policy Characteristics'!A:A,MATCH($C1913,'Policy Characteristics'!$C:$C,0))),"",INDEX('Policy Characteristics'!A:A,MATCH($C1913,'Policy Characteristics'!$C:$C,0)))</f>
        <v>Research and Development</v>
      </c>
      <c r="B1913" s="184" t="str">
        <f>IF(ISBLANK(INDEX('Policy Characteristics'!B:B,MATCH($C1913,'Policy Characteristics'!$C:$C,0))),"",INDEX('Policy Characteristics'!B:B,MATCH($C1913,'Policy Characteristics'!$C:$C,0)))</f>
        <v>Fuel Use Reduction</v>
      </c>
      <c r="C1913" s="176" t="str">
        <f t="shared" si="76"/>
        <v>RnD Industry Fuel Use Perc Reduction</v>
      </c>
      <c r="D1913" t="s">
        <v>1955</v>
      </c>
      <c r="E1913" s="47"/>
      <c r="F1913" s="6" t="s">
        <v>1980</v>
      </c>
      <c r="G1913" s="47"/>
      <c r="H1913" s="44">
        <v>1510</v>
      </c>
      <c r="I1913" s="197" t="s">
        <v>43</v>
      </c>
      <c r="J1913" s="177" t="str">
        <f>IF(ISBLANK(INDEX('Policy Characteristics'!D:D,MATCH($C1913,'Policy Characteristics'!$C:$C,0))),"",INDEX('Policy Characteristics'!D:D,MATCH($C1913,'Policy Characteristics'!$C:$C,0)))</f>
        <v>R&amp;D Fuel Use Reductions</v>
      </c>
      <c r="K1913" s="176" t="str">
        <f>IF(ISBLANK(INDEX('Policy Characteristics'!E:E,MATCH($C1913,'Policy Characteristics'!$C:$C,0))),"",INDEX('Policy Characteristics'!E:E,MATCH($C1913,'Policy Characteristics'!$C:$C,0)))</f>
        <v>RnD industry fuel use reduction</v>
      </c>
      <c r="L1913" s="176">
        <f>IF(ISBLANK(INDEX('Policy Characteristics'!F:F,MATCH($C1913,'Policy Characteristics'!$C:$C,0))),"",INDEX('Policy Characteristics'!F:F,MATCH($C1913,'Policy Characteristics'!$C:$C,0)))</f>
        <v>0</v>
      </c>
      <c r="M1913" s="176">
        <f>IF(ISBLANK(INDEX('Policy Characteristics'!G:G,MATCH($C1913,'Policy Characteristics'!$C:$C,0))),"",INDEX('Policy Characteristics'!G:G,MATCH($C1913,'Policy Characteristics'!$C:$C,0)))</f>
        <v>0.3</v>
      </c>
      <c r="N1913" s="176">
        <f>IF(ISBLANK(INDEX('Policy Characteristics'!H:H,MATCH($C1913,'Policy Characteristics'!$C:$C,0))),"",INDEX('Policy Characteristics'!H:H,MATCH($C1913,'Policy Characteristics'!$C:$C,0)))</f>
        <v>0.01</v>
      </c>
      <c r="O1913" s="176" t="str">
        <f>IF(ISBLANK(INDEX('Policy Characteristics'!I:I,MATCH($C1913,'Policy Characteristics'!$C:$C,0))),"",INDEX('Policy Characteristics'!I:I,MATCH($C1913,'Policy Characteristics'!$C:$C,0)))</f>
        <v>% reduction in fuel use</v>
      </c>
      <c r="P1913" s="176" t="str">
        <f>IF(ISBLANK(INDEX('Policy Characteristics'!J:J,MATCH($C1913,'Policy Characteristics'!$C:$C,0))),"",INDEX('Policy Characteristics'!J:J,MATCH($C1913,'Policy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3" s="176" t="str">
        <f>IF(ISBLANK(INDEX('Policy Characteristics'!K:K,MATCH($C1913,'Policy Characteristics'!$C:$C,0))),"",INDEX('Policy Characteristics'!K:K,MATCH($C1913,'Policy Characteristics'!$C:$C,0)))</f>
        <v>architectural-design.html#rnd</v>
      </c>
      <c r="R1913" s="176" t="str">
        <f>IF(ISBLANK(INDEX('Policy Characteristics'!L:L,MATCH($C1913,'Policy Characteristics'!$C:$C,0))),"",INDEX('Policy Characteristics'!L:L,MATCH($C1913,'Policy Characteristics'!$C:$C,0)))</f>
        <v>research-and-development.html</v>
      </c>
    </row>
    <row r="1914" spans="1:18" x14ac:dyDescent="0.25">
      <c r="A1914" s="176" t="str">
        <f>IF(ISBLANK(INDEX('Policy Characteristics'!A:A,MATCH($C1914,'Policy Characteristics'!$C:$C,0))),"",INDEX('Policy Characteristics'!A:A,MATCH($C1914,'Policy Characteristics'!$C:$C,0)))</f>
        <v>Research and Development</v>
      </c>
      <c r="B1914" s="184" t="str">
        <f>IF(ISBLANK(INDEX('Policy Characteristics'!B:B,MATCH($C1914,'Policy Characteristics'!$C:$C,0))),"",INDEX('Policy Characteristics'!B:B,MATCH($C1914,'Policy Characteristics'!$C:$C,0)))</f>
        <v>Fuel Use Reduction</v>
      </c>
      <c r="C1914" s="176" t="str">
        <f t="shared" si="76"/>
        <v>RnD Industry Fuel Use Perc Reduction</v>
      </c>
      <c r="D1914" t="s">
        <v>1956</v>
      </c>
      <c r="E1914" s="47"/>
      <c r="F1914" s="6" t="s">
        <v>1981</v>
      </c>
      <c r="G1914" s="47"/>
      <c r="H1914" s="44">
        <v>1511</v>
      </c>
      <c r="I1914" s="197" t="s">
        <v>44</v>
      </c>
      <c r="J1914" s="177" t="str">
        <f>IF(ISBLANK(INDEX('Policy Characteristics'!D:D,MATCH($C1914,'Policy Characteristics'!$C:$C,0))),"",INDEX('Policy Characteristics'!D:D,MATCH($C1914,'Policy Characteristics'!$C:$C,0)))</f>
        <v>R&amp;D Fuel Use Reductions</v>
      </c>
      <c r="K1914" s="176" t="str">
        <f>IF(ISBLANK(INDEX('Policy Characteristics'!E:E,MATCH($C1914,'Policy Characteristics'!$C:$C,0))),"",INDEX('Policy Characteristics'!E:E,MATCH($C1914,'Policy Characteristics'!$C:$C,0)))</f>
        <v>RnD industry fuel use reduction</v>
      </c>
      <c r="L1914" s="176">
        <f>IF(ISBLANK(INDEX('Policy Characteristics'!F:F,MATCH($C1914,'Policy Characteristics'!$C:$C,0))),"",INDEX('Policy Characteristics'!F:F,MATCH($C1914,'Policy Characteristics'!$C:$C,0)))</f>
        <v>0</v>
      </c>
      <c r="M1914" s="176">
        <f>IF(ISBLANK(INDEX('Policy Characteristics'!G:G,MATCH($C1914,'Policy Characteristics'!$C:$C,0))),"",INDEX('Policy Characteristics'!G:G,MATCH($C1914,'Policy Characteristics'!$C:$C,0)))</f>
        <v>0.3</v>
      </c>
      <c r="N1914" s="176">
        <f>IF(ISBLANK(INDEX('Policy Characteristics'!H:H,MATCH($C1914,'Policy Characteristics'!$C:$C,0))),"",INDEX('Policy Characteristics'!H:H,MATCH($C1914,'Policy Characteristics'!$C:$C,0)))</f>
        <v>0.01</v>
      </c>
      <c r="O1914" s="176" t="str">
        <f>IF(ISBLANK(INDEX('Policy Characteristics'!I:I,MATCH($C1914,'Policy Characteristics'!$C:$C,0))),"",INDEX('Policy Characteristics'!I:I,MATCH($C1914,'Policy Characteristics'!$C:$C,0)))</f>
        <v>% reduction in fuel use</v>
      </c>
      <c r="P1914" s="176" t="str">
        <f>IF(ISBLANK(INDEX('Policy Characteristics'!J:J,MATCH($C1914,'Policy Characteristics'!$C:$C,0))),"",INDEX('Policy Characteristics'!J:J,MATCH($C1914,'Policy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4" s="176" t="str">
        <f>IF(ISBLANK(INDEX('Policy Characteristics'!K:K,MATCH($C1914,'Policy Characteristics'!$C:$C,0))),"",INDEX('Policy Characteristics'!K:K,MATCH($C1914,'Policy Characteristics'!$C:$C,0)))</f>
        <v>architectural-design.html#rnd</v>
      </c>
      <c r="R1914" s="176" t="str">
        <f>IF(ISBLANK(INDEX('Policy Characteristics'!L:L,MATCH($C1914,'Policy Characteristics'!$C:$C,0))),"",INDEX('Policy Characteristics'!L:L,MATCH($C1914,'Policy Characteristics'!$C:$C,0)))</f>
        <v>research-and-development.html</v>
      </c>
    </row>
    <row r="1915" spans="1:18" x14ac:dyDescent="0.25">
      <c r="A1915" s="176" t="str">
        <f>IF(ISBLANK(INDEX('Policy Characteristics'!A:A,MATCH($C1915,'Policy Characteristics'!$C:$C,0))),"",INDEX('Policy Characteristics'!A:A,MATCH($C1915,'Policy Characteristics'!$C:$C,0)))</f>
        <v>Research and Development</v>
      </c>
      <c r="B1915" s="184" t="str">
        <f>IF(ISBLANK(INDEX('Policy Characteristics'!B:B,MATCH($C1915,'Policy Characteristics'!$C:$C,0))),"",INDEX('Policy Characteristics'!B:B,MATCH($C1915,'Policy Characteristics'!$C:$C,0)))</f>
        <v>Fuel Use Reduction</v>
      </c>
      <c r="C1915" t="s">
        <v>291</v>
      </c>
      <c r="D1915" s="47" t="s">
        <v>1136</v>
      </c>
      <c r="E1915" s="47"/>
      <c r="F1915" s="47" t="s">
        <v>461</v>
      </c>
      <c r="G1915" s="47"/>
      <c r="H1915" s="44">
        <v>133</v>
      </c>
      <c r="I1915" s="197" t="s">
        <v>43</v>
      </c>
      <c r="J1915" s="177" t="str">
        <f>IF(ISBLANK(INDEX('Policy Characteristics'!D:D,MATCH($C1915,'Policy Characteristics'!$C:$C,0))),"",INDEX('Policy Characteristics'!D:D,MATCH($C1915,'Policy Characteristics'!$C:$C,0)))</f>
        <v>R&amp;D Fuel Use Reductions</v>
      </c>
      <c r="K1915" s="176" t="str">
        <f>IF(ISBLANK(INDEX('Policy Characteristics'!E:E,MATCH($C1915,'Policy Characteristics'!$C:$C,0))),"",INDEX('Policy Characteristics'!E:E,MATCH($C1915,'Policy Characteristics'!$C:$C,0)))</f>
        <v>RnD transportation fuel use reduction</v>
      </c>
      <c r="L1915" s="176">
        <f>IF(ISBLANK(INDEX('Policy Characteristics'!F:F,MATCH($C1915,'Policy Characteristics'!$C:$C,0))),"",INDEX('Policy Characteristics'!F:F,MATCH($C1915,'Policy Characteristics'!$C:$C,0)))</f>
        <v>0</v>
      </c>
      <c r="M1915" s="176">
        <f>IF(ISBLANK(INDEX('Policy Characteristics'!G:G,MATCH($C1915,'Policy Characteristics'!$C:$C,0))),"",INDEX('Policy Characteristics'!G:G,MATCH($C1915,'Policy Characteristics'!$C:$C,0)))</f>
        <v>0.3</v>
      </c>
      <c r="N1915" s="176">
        <f>IF(ISBLANK(INDEX('Policy Characteristics'!H:H,MATCH($C1915,'Policy Characteristics'!$C:$C,0))),"",INDEX('Policy Characteristics'!H:H,MATCH($C1915,'Policy Characteristics'!$C:$C,0)))</f>
        <v>0.01</v>
      </c>
      <c r="O1915" s="176" t="str">
        <f>IF(ISBLANK(INDEX('Policy Characteristics'!I:I,MATCH($C1915,'Policy Characteristics'!$C:$C,0))),"",INDEX('Policy Characteristics'!I:I,MATCH($C1915,'Policy Characteristics'!$C:$C,0)))</f>
        <v>% reduction in fuel use</v>
      </c>
      <c r="P1915" s="176" t="str">
        <f>IF(ISBLANK(INDEX('Policy Characteristics'!J:J,MATCH($C1915,'Policy Characteristics'!$C:$C,0))),"",INDEX('Policy Characteristics'!J:J,MATCH($C1915,'Policy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5" s="176" t="str">
        <f>IF(ISBLANK(INDEX('Policy Characteristics'!K:K,MATCH($C1915,'Policy Characteristics'!$C:$C,0))),"",INDEX('Policy Characteristics'!K:K,MATCH($C1915,'Policy Characteristics'!$C:$C,0)))</f>
        <v>architectural-design.html#rnd</v>
      </c>
      <c r="R1915" s="176" t="str">
        <f>IF(ISBLANK(INDEX('Policy Characteristics'!L:L,MATCH($C1915,'Policy Characteristics'!$C:$C,0))),"",INDEX('Policy Characteristics'!L:L,MATCH($C1915,'Policy Characteristics'!$C:$C,0)))</f>
        <v>research-and-development.html</v>
      </c>
    </row>
    <row r="1916" spans="1:18" x14ac:dyDescent="0.25">
      <c r="A1916" s="176" t="str">
        <f>IF(ISBLANK(INDEX('Policy Characteristics'!A:A,MATCH($C1916,'Policy Characteristics'!$C:$C,0))),"",INDEX('Policy Characteristics'!A:A,MATCH($C1916,'Policy Characteristics'!$C:$C,0)))</f>
        <v>Research and Development</v>
      </c>
      <c r="B1916" s="184" t="str">
        <f>IF(ISBLANK(INDEX('Policy Characteristics'!B:B,MATCH($C1916,'Policy Characteristics'!$C:$C,0))),"",INDEX('Policy Characteristics'!B:B,MATCH($C1916,'Policy Characteristics'!$C:$C,0)))</f>
        <v>Fuel Use Reduction</v>
      </c>
      <c r="C1916" s="176" t="str">
        <f t="shared" ref="C1916:C1921" si="77">C$1915</f>
        <v>RnD Transportation Fuel Use Perc Reduction</v>
      </c>
      <c r="D1916" s="47" t="s">
        <v>1137</v>
      </c>
      <c r="E1916" s="47"/>
      <c r="F1916" s="47" t="s">
        <v>462</v>
      </c>
      <c r="G1916" s="47"/>
      <c r="H1916" s="44">
        <v>134</v>
      </c>
      <c r="I1916" s="197" t="s">
        <v>43</v>
      </c>
      <c r="J1916" s="177" t="str">
        <f>IF(ISBLANK(INDEX('Policy Characteristics'!D:D,MATCH($C1916,'Policy Characteristics'!$C:$C,0))),"",INDEX('Policy Characteristics'!D:D,MATCH($C1916,'Policy Characteristics'!$C:$C,0)))</f>
        <v>R&amp;D Fuel Use Reductions</v>
      </c>
      <c r="K1916" s="176" t="str">
        <f>IF(ISBLANK(INDEX('Policy Characteristics'!E:E,MATCH($C1916,'Policy Characteristics'!$C:$C,0))),"",INDEX('Policy Characteristics'!E:E,MATCH($C1916,'Policy Characteristics'!$C:$C,0)))</f>
        <v>RnD transportation fuel use reduction</v>
      </c>
      <c r="L1916" s="176">
        <f>IF(ISBLANK(INDEX('Policy Characteristics'!F:F,MATCH($C1916,'Policy Characteristics'!$C:$C,0))),"",INDEX('Policy Characteristics'!F:F,MATCH($C1916,'Policy Characteristics'!$C:$C,0)))</f>
        <v>0</v>
      </c>
      <c r="M1916" s="176">
        <f>IF(ISBLANK(INDEX('Policy Characteristics'!G:G,MATCH($C1916,'Policy Characteristics'!$C:$C,0))),"",INDEX('Policy Characteristics'!G:G,MATCH($C1916,'Policy Characteristics'!$C:$C,0)))</f>
        <v>0.3</v>
      </c>
      <c r="N1916" s="176">
        <f>IF(ISBLANK(INDEX('Policy Characteristics'!H:H,MATCH($C1916,'Policy Characteristics'!$C:$C,0))),"",INDEX('Policy Characteristics'!H:H,MATCH($C1916,'Policy Characteristics'!$C:$C,0)))</f>
        <v>0.01</v>
      </c>
      <c r="O1916" s="176" t="str">
        <f>IF(ISBLANK(INDEX('Policy Characteristics'!I:I,MATCH($C1916,'Policy Characteristics'!$C:$C,0))),"",INDEX('Policy Characteristics'!I:I,MATCH($C1916,'Policy Characteristics'!$C:$C,0)))</f>
        <v>% reduction in fuel use</v>
      </c>
      <c r="P1916" s="176" t="str">
        <f>IF(ISBLANK(INDEX('Policy Characteristics'!J:J,MATCH($C1916,'Policy Characteristics'!$C:$C,0))),"",INDEX('Policy Characteristics'!J:J,MATCH($C1916,'Policy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6" s="176" t="str">
        <f>IF(ISBLANK(INDEX('Policy Characteristics'!K:K,MATCH($C1916,'Policy Characteristics'!$C:$C,0))),"",INDEX('Policy Characteristics'!K:K,MATCH($C1916,'Policy Characteristics'!$C:$C,0)))</f>
        <v>architectural-design.html#rnd</v>
      </c>
      <c r="R1916" s="176" t="str">
        <f>IF(ISBLANK(INDEX('Policy Characteristics'!L:L,MATCH($C1916,'Policy Characteristics'!$C:$C,0))),"",INDEX('Policy Characteristics'!L:L,MATCH($C1916,'Policy Characteristics'!$C:$C,0)))</f>
        <v>research-and-development.html</v>
      </c>
    </row>
    <row r="1917" spans="1:18" x14ac:dyDescent="0.25">
      <c r="A1917" s="176" t="str">
        <f>IF(ISBLANK(INDEX('Policy Characteristics'!A:A,MATCH($C1917,'Policy Characteristics'!$C:$C,0))),"",INDEX('Policy Characteristics'!A:A,MATCH($C1917,'Policy Characteristics'!$C:$C,0)))</f>
        <v>Research and Development</v>
      </c>
      <c r="B1917" s="184" t="str">
        <f>IF(ISBLANK(INDEX('Policy Characteristics'!B:B,MATCH($C1917,'Policy Characteristics'!$C:$C,0))),"",INDEX('Policy Characteristics'!B:B,MATCH($C1917,'Policy Characteristics'!$C:$C,0)))</f>
        <v>Fuel Use Reduction</v>
      </c>
      <c r="C1917" s="176" t="str">
        <f t="shared" si="77"/>
        <v>RnD Transportation Fuel Use Perc Reduction</v>
      </c>
      <c r="D1917" s="47" t="s">
        <v>1138</v>
      </c>
      <c r="E1917" s="47"/>
      <c r="F1917" s="47" t="s">
        <v>463</v>
      </c>
      <c r="G1917" s="47"/>
      <c r="H1917" s="44">
        <v>135</v>
      </c>
      <c r="I1917" s="197" t="s">
        <v>43</v>
      </c>
      <c r="J1917" s="177" t="str">
        <f>IF(ISBLANK(INDEX('Policy Characteristics'!D:D,MATCH($C1917,'Policy Characteristics'!$C:$C,0))),"",INDEX('Policy Characteristics'!D:D,MATCH($C1917,'Policy Characteristics'!$C:$C,0)))</f>
        <v>R&amp;D Fuel Use Reductions</v>
      </c>
      <c r="K1917" s="176" t="str">
        <f>IF(ISBLANK(INDEX('Policy Characteristics'!E:E,MATCH($C1917,'Policy Characteristics'!$C:$C,0))),"",INDEX('Policy Characteristics'!E:E,MATCH($C1917,'Policy Characteristics'!$C:$C,0)))</f>
        <v>RnD transportation fuel use reduction</v>
      </c>
      <c r="L1917" s="176">
        <f>IF(ISBLANK(INDEX('Policy Characteristics'!F:F,MATCH($C1917,'Policy Characteristics'!$C:$C,0))),"",INDEX('Policy Characteristics'!F:F,MATCH($C1917,'Policy Characteristics'!$C:$C,0)))</f>
        <v>0</v>
      </c>
      <c r="M1917" s="176">
        <f>IF(ISBLANK(INDEX('Policy Characteristics'!G:G,MATCH($C1917,'Policy Characteristics'!$C:$C,0))),"",INDEX('Policy Characteristics'!G:G,MATCH($C1917,'Policy Characteristics'!$C:$C,0)))</f>
        <v>0.3</v>
      </c>
      <c r="N1917" s="176">
        <f>IF(ISBLANK(INDEX('Policy Characteristics'!H:H,MATCH($C1917,'Policy Characteristics'!$C:$C,0))),"",INDEX('Policy Characteristics'!H:H,MATCH($C1917,'Policy Characteristics'!$C:$C,0)))</f>
        <v>0.01</v>
      </c>
      <c r="O1917" s="176" t="str">
        <f>IF(ISBLANK(INDEX('Policy Characteristics'!I:I,MATCH($C1917,'Policy Characteristics'!$C:$C,0))),"",INDEX('Policy Characteristics'!I:I,MATCH($C1917,'Policy Characteristics'!$C:$C,0)))</f>
        <v>% reduction in fuel use</v>
      </c>
      <c r="P1917" s="176" t="str">
        <f>IF(ISBLANK(INDEX('Policy Characteristics'!J:J,MATCH($C1917,'Policy Characteristics'!$C:$C,0))),"",INDEX('Policy Characteristics'!J:J,MATCH($C1917,'Policy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7" s="176" t="str">
        <f>IF(ISBLANK(INDEX('Policy Characteristics'!K:K,MATCH($C1917,'Policy Characteristics'!$C:$C,0))),"",INDEX('Policy Characteristics'!K:K,MATCH($C1917,'Policy Characteristics'!$C:$C,0)))</f>
        <v>architectural-design.html#rnd</v>
      </c>
      <c r="R1917" s="176" t="str">
        <f>IF(ISBLANK(INDEX('Policy Characteristics'!L:L,MATCH($C1917,'Policy Characteristics'!$C:$C,0))),"",INDEX('Policy Characteristics'!L:L,MATCH($C1917,'Policy Characteristics'!$C:$C,0)))</f>
        <v>research-and-development.html</v>
      </c>
    </row>
    <row r="1918" spans="1:18" x14ac:dyDescent="0.25">
      <c r="A1918" s="176" t="str">
        <f>IF(ISBLANK(INDEX('Policy Characteristics'!A:A,MATCH($C1918,'Policy Characteristics'!$C:$C,0))),"",INDEX('Policy Characteristics'!A:A,MATCH($C1918,'Policy Characteristics'!$C:$C,0)))</f>
        <v>Research and Development</v>
      </c>
      <c r="B1918" s="184" t="str">
        <f>IF(ISBLANK(INDEX('Policy Characteristics'!B:B,MATCH($C1918,'Policy Characteristics'!$C:$C,0))),"",INDEX('Policy Characteristics'!B:B,MATCH($C1918,'Policy Characteristics'!$C:$C,0)))</f>
        <v>Fuel Use Reduction</v>
      </c>
      <c r="C1918" s="176" t="str">
        <f t="shared" si="77"/>
        <v>RnD Transportation Fuel Use Perc Reduction</v>
      </c>
      <c r="D1918" s="47" t="s">
        <v>1139</v>
      </c>
      <c r="E1918" s="47"/>
      <c r="F1918" s="47" t="s">
        <v>464</v>
      </c>
      <c r="G1918" s="47"/>
      <c r="H1918" s="44">
        <v>136</v>
      </c>
      <c r="I1918" s="197" t="s">
        <v>43</v>
      </c>
      <c r="J1918" s="177" t="str">
        <f>IF(ISBLANK(INDEX('Policy Characteristics'!D:D,MATCH($C1918,'Policy Characteristics'!$C:$C,0))),"",INDEX('Policy Characteristics'!D:D,MATCH($C1918,'Policy Characteristics'!$C:$C,0)))</f>
        <v>R&amp;D Fuel Use Reductions</v>
      </c>
      <c r="K1918" s="176" t="str">
        <f>IF(ISBLANK(INDEX('Policy Characteristics'!E:E,MATCH($C1918,'Policy Characteristics'!$C:$C,0))),"",INDEX('Policy Characteristics'!E:E,MATCH($C1918,'Policy Characteristics'!$C:$C,0)))</f>
        <v>RnD transportation fuel use reduction</v>
      </c>
      <c r="L1918" s="176">
        <f>IF(ISBLANK(INDEX('Policy Characteristics'!F:F,MATCH($C1918,'Policy Characteristics'!$C:$C,0))),"",INDEX('Policy Characteristics'!F:F,MATCH($C1918,'Policy Characteristics'!$C:$C,0)))</f>
        <v>0</v>
      </c>
      <c r="M1918" s="176">
        <f>IF(ISBLANK(INDEX('Policy Characteristics'!G:G,MATCH($C1918,'Policy Characteristics'!$C:$C,0))),"",INDEX('Policy Characteristics'!G:G,MATCH($C1918,'Policy Characteristics'!$C:$C,0)))</f>
        <v>0.3</v>
      </c>
      <c r="N1918" s="176">
        <f>IF(ISBLANK(INDEX('Policy Characteristics'!H:H,MATCH($C1918,'Policy Characteristics'!$C:$C,0))),"",INDEX('Policy Characteristics'!H:H,MATCH($C1918,'Policy Characteristics'!$C:$C,0)))</f>
        <v>0.01</v>
      </c>
      <c r="O1918" s="176" t="str">
        <f>IF(ISBLANK(INDEX('Policy Characteristics'!I:I,MATCH($C1918,'Policy Characteristics'!$C:$C,0))),"",INDEX('Policy Characteristics'!I:I,MATCH($C1918,'Policy Characteristics'!$C:$C,0)))</f>
        <v>% reduction in fuel use</v>
      </c>
      <c r="P1918" s="176" t="str">
        <f>IF(ISBLANK(INDEX('Policy Characteristics'!J:J,MATCH($C1918,'Policy Characteristics'!$C:$C,0))),"",INDEX('Policy Characteristics'!J:J,MATCH($C1918,'Policy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8" s="176" t="str">
        <f>IF(ISBLANK(INDEX('Policy Characteristics'!K:K,MATCH($C1918,'Policy Characteristics'!$C:$C,0))),"",INDEX('Policy Characteristics'!K:K,MATCH($C1918,'Policy Characteristics'!$C:$C,0)))</f>
        <v>architectural-design.html#rnd</v>
      </c>
      <c r="R1918" s="176" t="str">
        <f>IF(ISBLANK(INDEX('Policy Characteristics'!L:L,MATCH($C1918,'Policy Characteristics'!$C:$C,0))),"",INDEX('Policy Characteristics'!L:L,MATCH($C1918,'Policy Characteristics'!$C:$C,0)))</f>
        <v>research-and-development.html</v>
      </c>
    </row>
    <row r="1919" spans="1:18" x14ac:dyDescent="0.25">
      <c r="A1919" s="176" t="str">
        <f>IF(ISBLANK(INDEX('Policy Characteristics'!A:A,MATCH($C1919,'Policy Characteristics'!$C:$C,0))),"",INDEX('Policy Characteristics'!A:A,MATCH($C1919,'Policy Characteristics'!$C:$C,0)))</f>
        <v>Research and Development</v>
      </c>
      <c r="B1919" s="184" t="str">
        <f>IF(ISBLANK(INDEX('Policy Characteristics'!B:B,MATCH($C1919,'Policy Characteristics'!$C:$C,0))),"",INDEX('Policy Characteristics'!B:B,MATCH($C1919,'Policy Characteristics'!$C:$C,0)))</f>
        <v>Fuel Use Reduction</v>
      </c>
      <c r="C1919" s="176" t="str">
        <f t="shared" si="77"/>
        <v>RnD Transportation Fuel Use Perc Reduction</v>
      </c>
      <c r="D1919" s="47" t="s">
        <v>1140</v>
      </c>
      <c r="E1919" s="47"/>
      <c r="F1919" s="47" t="s">
        <v>465</v>
      </c>
      <c r="G1919" s="47"/>
      <c r="H1919" s="44">
        <v>137</v>
      </c>
      <c r="I1919" s="197" t="s">
        <v>43</v>
      </c>
      <c r="J1919" s="177" t="str">
        <f>IF(ISBLANK(INDEX('Policy Characteristics'!D:D,MATCH($C1919,'Policy Characteristics'!$C:$C,0))),"",INDEX('Policy Characteristics'!D:D,MATCH($C1919,'Policy Characteristics'!$C:$C,0)))</f>
        <v>R&amp;D Fuel Use Reductions</v>
      </c>
      <c r="K1919" s="176" t="str">
        <f>IF(ISBLANK(INDEX('Policy Characteristics'!E:E,MATCH($C1919,'Policy Characteristics'!$C:$C,0))),"",INDEX('Policy Characteristics'!E:E,MATCH($C1919,'Policy Characteristics'!$C:$C,0)))</f>
        <v>RnD transportation fuel use reduction</v>
      </c>
      <c r="L1919" s="176">
        <f>IF(ISBLANK(INDEX('Policy Characteristics'!F:F,MATCH($C1919,'Policy Characteristics'!$C:$C,0))),"",INDEX('Policy Characteristics'!F:F,MATCH($C1919,'Policy Characteristics'!$C:$C,0)))</f>
        <v>0</v>
      </c>
      <c r="M1919" s="176">
        <f>IF(ISBLANK(INDEX('Policy Characteristics'!G:G,MATCH($C1919,'Policy Characteristics'!$C:$C,0))),"",INDEX('Policy Characteristics'!G:G,MATCH($C1919,'Policy Characteristics'!$C:$C,0)))</f>
        <v>0.3</v>
      </c>
      <c r="N1919" s="176">
        <f>IF(ISBLANK(INDEX('Policy Characteristics'!H:H,MATCH($C1919,'Policy Characteristics'!$C:$C,0))),"",INDEX('Policy Characteristics'!H:H,MATCH($C1919,'Policy Characteristics'!$C:$C,0)))</f>
        <v>0.01</v>
      </c>
      <c r="O1919" s="176" t="str">
        <f>IF(ISBLANK(INDEX('Policy Characteristics'!I:I,MATCH($C1919,'Policy Characteristics'!$C:$C,0))),"",INDEX('Policy Characteristics'!I:I,MATCH($C1919,'Policy Characteristics'!$C:$C,0)))</f>
        <v>% reduction in fuel use</v>
      </c>
      <c r="P1919" s="176" t="str">
        <f>IF(ISBLANK(INDEX('Policy Characteristics'!J:J,MATCH($C1919,'Policy Characteristics'!$C:$C,0))),"",INDEX('Policy Characteristics'!J:J,MATCH($C1919,'Policy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9" s="176" t="str">
        <f>IF(ISBLANK(INDEX('Policy Characteristics'!K:K,MATCH($C1919,'Policy Characteristics'!$C:$C,0))),"",INDEX('Policy Characteristics'!K:K,MATCH($C1919,'Policy Characteristics'!$C:$C,0)))</f>
        <v>architectural-design.html#rnd</v>
      </c>
      <c r="R1919" s="176" t="str">
        <f>IF(ISBLANK(INDEX('Policy Characteristics'!L:L,MATCH($C1919,'Policy Characteristics'!$C:$C,0))),"",INDEX('Policy Characteristics'!L:L,MATCH($C1919,'Policy Characteristics'!$C:$C,0)))</f>
        <v>research-and-development.html</v>
      </c>
    </row>
    <row r="1920" spans="1:18" x14ac:dyDescent="0.25">
      <c r="A1920" s="176" t="str">
        <f>IF(ISBLANK(INDEX('Policy Characteristics'!A:A,MATCH($C1920,'Policy Characteristics'!$C:$C,0))),"",INDEX('Policy Characteristics'!A:A,MATCH($C1920,'Policy Characteristics'!$C:$C,0)))</f>
        <v>Research and Development</v>
      </c>
      <c r="B1920" s="184" t="str">
        <f>IF(ISBLANK(INDEX('Policy Characteristics'!B:B,MATCH($C1920,'Policy Characteristics'!$C:$C,0))),"",INDEX('Policy Characteristics'!B:B,MATCH($C1920,'Policy Characteristics'!$C:$C,0)))</f>
        <v>Fuel Use Reduction</v>
      </c>
      <c r="C1920" s="176" t="str">
        <f t="shared" si="77"/>
        <v>RnD Transportation Fuel Use Perc Reduction</v>
      </c>
      <c r="D1920" s="47" t="s">
        <v>1386</v>
      </c>
      <c r="E1920" s="47"/>
      <c r="F1920" s="47" t="s">
        <v>1666</v>
      </c>
      <c r="G1920" s="47"/>
      <c r="H1920" s="44">
        <v>138</v>
      </c>
      <c r="I1920" s="197" t="s">
        <v>43</v>
      </c>
      <c r="J1920" s="177" t="str">
        <f>IF(ISBLANK(INDEX('Policy Characteristics'!D:D,MATCH($C1920,'Policy Characteristics'!$C:$C,0))),"",INDEX('Policy Characteristics'!D:D,MATCH($C1920,'Policy Characteristics'!$C:$C,0)))</f>
        <v>R&amp;D Fuel Use Reductions</v>
      </c>
      <c r="K1920" s="176" t="str">
        <f>IF(ISBLANK(INDEX('Policy Characteristics'!E:E,MATCH($C1920,'Policy Characteristics'!$C:$C,0))),"",INDEX('Policy Characteristics'!E:E,MATCH($C1920,'Policy Characteristics'!$C:$C,0)))</f>
        <v>RnD transportation fuel use reduction</v>
      </c>
      <c r="L1920" s="176">
        <f>IF(ISBLANK(INDEX('Policy Characteristics'!F:F,MATCH($C1920,'Policy Characteristics'!$C:$C,0))),"",INDEX('Policy Characteristics'!F:F,MATCH($C1920,'Policy Characteristics'!$C:$C,0)))</f>
        <v>0</v>
      </c>
      <c r="M1920" s="176">
        <f>IF(ISBLANK(INDEX('Policy Characteristics'!G:G,MATCH($C1920,'Policy Characteristics'!$C:$C,0))),"",INDEX('Policy Characteristics'!G:G,MATCH($C1920,'Policy Characteristics'!$C:$C,0)))</f>
        <v>0.3</v>
      </c>
      <c r="N1920" s="176">
        <f>IF(ISBLANK(INDEX('Policy Characteristics'!H:H,MATCH($C1920,'Policy Characteristics'!$C:$C,0))),"",INDEX('Policy Characteristics'!H:H,MATCH($C1920,'Policy Characteristics'!$C:$C,0)))</f>
        <v>0.01</v>
      </c>
      <c r="O1920" s="176" t="str">
        <f>IF(ISBLANK(INDEX('Policy Characteristics'!I:I,MATCH($C1920,'Policy Characteristics'!$C:$C,0))),"",INDEX('Policy Characteristics'!I:I,MATCH($C1920,'Policy Characteristics'!$C:$C,0)))</f>
        <v>% reduction in fuel use</v>
      </c>
      <c r="P1920" s="176" t="str">
        <f>IF(ISBLANK(INDEX('Policy Characteristics'!J:J,MATCH($C1920,'Policy Characteristics'!$C:$C,0))),"",INDEX('Policy Characteristics'!J:J,MATCH($C1920,'Policy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20" s="176" t="str">
        <f>IF(ISBLANK(INDEX('Policy Characteristics'!K:K,MATCH($C1920,'Policy Characteristics'!$C:$C,0))),"",INDEX('Policy Characteristics'!K:K,MATCH($C1920,'Policy Characteristics'!$C:$C,0)))</f>
        <v>architectural-design.html#rnd</v>
      </c>
      <c r="R1920" s="176" t="str">
        <f>IF(ISBLANK(INDEX('Policy Characteristics'!L:L,MATCH($C1920,'Policy Characteristics'!$C:$C,0))),"",INDEX('Policy Characteristics'!L:L,MATCH($C1920,'Policy Characteristics'!$C:$C,0)))</f>
        <v>research-and-development.html</v>
      </c>
    </row>
    <row r="1921" spans="1:18" x14ac:dyDescent="0.25">
      <c r="A1921" s="176" t="str">
        <f>IF(ISBLANK(INDEX('Policy Characteristics'!A:A,MATCH($C1921,'Policy Characteristics'!$C:$C,0))),"",INDEX('Policy Characteristics'!A:A,MATCH($C1921,'Policy Characteristics'!$C:$C,0)))</f>
        <v>Research and Development</v>
      </c>
      <c r="B1921" s="184" t="str">
        <f>IF(ISBLANK(INDEX('Policy Characteristics'!B:B,MATCH($C1921,'Policy Characteristics'!$C:$C,0))),"",INDEX('Policy Characteristics'!B:B,MATCH($C1921,'Policy Characteristics'!$C:$C,0)))</f>
        <v>Fuel Use Reduction</v>
      </c>
      <c r="C1921" s="176" t="str">
        <f t="shared" si="77"/>
        <v>RnD Transportation Fuel Use Perc Reduction</v>
      </c>
      <c r="D1921" s="47" t="s">
        <v>1385</v>
      </c>
      <c r="E1921" s="47"/>
      <c r="F1921" s="47" t="s">
        <v>1667</v>
      </c>
      <c r="G1921" s="47"/>
      <c r="H1921" s="44">
        <v>524</v>
      </c>
      <c r="I1921" s="197" t="s">
        <v>43</v>
      </c>
      <c r="J1921" s="177" t="str">
        <f>IF(ISBLANK(INDEX('Policy Characteristics'!D:D,MATCH($C1921,'Policy Characteristics'!$C:$C,0))),"",INDEX('Policy Characteristics'!D:D,MATCH($C1921,'Policy Characteristics'!$C:$C,0)))</f>
        <v>R&amp;D Fuel Use Reductions</v>
      </c>
      <c r="K1921" s="176" t="str">
        <f>IF(ISBLANK(INDEX('Policy Characteristics'!E:E,MATCH($C1921,'Policy Characteristics'!$C:$C,0))),"",INDEX('Policy Characteristics'!E:E,MATCH($C1921,'Policy Characteristics'!$C:$C,0)))</f>
        <v>RnD transportation fuel use reduction</v>
      </c>
      <c r="L1921" s="176">
        <f>IF(ISBLANK(INDEX('Policy Characteristics'!F:F,MATCH($C1921,'Policy Characteristics'!$C:$C,0))),"",INDEX('Policy Characteristics'!F:F,MATCH($C1921,'Policy Characteristics'!$C:$C,0)))</f>
        <v>0</v>
      </c>
      <c r="M1921" s="176">
        <f>IF(ISBLANK(INDEX('Policy Characteristics'!G:G,MATCH($C1921,'Policy Characteristics'!$C:$C,0))),"",INDEX('Policy Characteristics'!G:G,MATCH($C1921,'Policy Characteristics'!$C:$C,0)))</f>
        <v>0.3</v>
      </c>
      <c r="N1921" s="176">
        <f>IF(ISBLANK(INDEX('Policy Characteristics'!H:H,MATCH($C1921,'Policy Characteristics'!$C:$C,0))),"",INDEX('Policy Characteristics'!H:H,MATCH($C1921,'Policy Characteristics'!$C:$C,0)))</f>
        <v>0.01</v>
      </c>
      <c r="O1921" s="176" t="str">
        <f>IF(ISBLANK(INDEX('Policy Characteristics'!I:I,MATCH($C1921,'Policy Characteristics'!$C:$C,0))),"",INDEX('Policy Characteristics'!I:I,MATCH($C1921,'Policy Characteristics'!$C:$C,0)))</f>
        <v>% reduction in fuel use</v>
      </c>
      <c r="P1921" s="176" t="str">
        <f>IF(ISBLANK(INDEX('Policy Characteristics'!J:J,MATCH($C1921,'Policy Characteristics'!$C:$C,0))),"",INDEX('Policy Characteristics'!J:J,MATCH($C1921,'Policy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21" s="176" t="str">
        <f>IF(ISBLANK(INDEX('Policy Characteristics'!K:K,MATCH($C1921,'Policy Characteristics'!$C:$C,0))),"",INDEX('Policy Characteristics'!K:K,MATCH($C1921,'Policy Characteristics'!$C:$C,0)))</f>
        <v>architectural-design.html#rnd</v>
      </c>
      <c r="R1921" s="176" t="str">
        <f>IF(ISBLANK(INDEX('Policy Characteristics'!L:L,MATCH($C1921,'Policy Characteristics'!$C:$C,0))),"",INDEX('Policy Characteristics'!L:L,MATCH($C1921,'Policy Characteristics'!$C:$C,0)))</f>
        <v>research-and-development.html</v>
      </c>
    </row>
    <row r="1922" spans="1:18" x14ac:dyDescent="0.25">
      <c r="A1922" s="176" t="str">
        <f>IF(ISBLANK(INDEX('Policy Characteristics'!A:A,MATCH($C1922,'Policy Characteristics'!$C:$C,0))),"",INDEX('Policy Characteristics'!A:A,MATCH($C1922,'Policy Characteristics'!$C:$C,0)))</f>
        <v>Government Revenue Accounting</v>
      </c>
      <c r="B1922" s="184" t="str">
        <f>IF(ISBLANK(INDEX('Policy Characteristics'!B:B,MATCH($C1922,'Policy Characteristics'!$C:$C,0))),"",INDEX('Policy Characteristics'!B:B,MATCH($C1922,'Policy Characteristics'!$C:$C,0)))</f>
        <v>Carbon Tax Revenue</v>
      </c>
      <c r="C1922" t="s">
        <v>1822</v>
      </c>
      <c r="D1922" s="1" t="s">
        <v>1830</v>
      </c>
      <c r="F1922" s="1" t="s">
        <v>1835</v>
      </c>
      <c r="H1922" s="44">
        <v>545</v>
      </c>
      <c r="I1922" s="196" t="s">
        <v>43</v>
      </c>
      <c r="J1922" s="177" t="str">
        <f>IF(ISBLANK(INDEX('Policy Characteristics'!D:D,MATCH($C1922,'Policy Characteristics'!$C:$C,0))),"",INDEX('Policy Characteristics'!D:D,MATCH($C1922,'Policy Characteristics'!$C:$C,0)))</f>
        <v/>
      </c>
      <c r="K1922" s="176" t="str">
        <f>IF(ISBLANK(INDEX('Policy Characteristics'!E:E,MATCH($C1922,'Policy Characteristics'!$C:$C,0))),"",INDEX('Policy Characteristics'!E:E,MATCH($C1922,'Policy Characteristics'!$C:$C,0)))</f>
        <v>GRA carbon tax revenue</v>
      </c>
      <c r="L1922" s="176">
        <f>IF(ISBLANK(INDEX('Policy Characteristics'!F:F,MATCH($C1922,'Policy Characteristics'!$C:$C,0))),"",INDEX('Policy Characteristics'!F:F,MATCH($C1922,'Policy Characteristics'!$C:$C,0)))</f>
        <v>0</v>
      </c>
      <c r="M1922" s="176">
        <f>IF(ISBLANK(INDEX('Policy Characteristics'!G:G,MATCH($C1922,'Policy Characteristics'!$C:$C,0))),"",INDEX('Policy Characteristics'!G:G,MATCH($C1922,'Policy Characteristics'!$C:$C,0)))</f>
        <v>10</v>
      </c>
      <c r="N1922" s="176">
        <f>IF(ISBLANK(INDEX('Policy Characteristics'!H:H,MATCH($C1922,'Policy Characteristics'!$C:$C,0))),"",INDEX('Policy Characteristics'!H:H,MATCH($C1922,'Policy Characteristics'!$C:$C,0)))</f>
        <v>1</v>
      </c>
      <c r="O1922" s="176" t="str">
        <f>IF(ISBLANK(INDEX('Policy Characteristics'!I:I,MATCH($C1922,'Policy Characteristics'!$C:$C,0))),"",INDEX('Policy Characteristics'!I:I,MATCH($C1922,'Policy Characteristics'!$C:$C,0)))</f>
        <v>weight</v>
      </c>
      <c r="P1922" s="176" t="str">
        <f>IF(ISBLANK(INDEX('Policy Characteristics'!J:J,MATCH($C1922,'Policy Characteristics'!$C:$C,0))),"",INDEX('Policy Characteristics'!J:J,MATCH($C1922,'Policy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2" s="176" t="str">
        <f>IF(ISBLANK(INDEX('Policy Characteristics'!K:K,MATCH($C1922,'Policy Characteristics'!$C:$C,0))),"",INDEX('Policy Characteristics'!K:K,MATCH($C1922,'Policy Characteristics'!$C:$C,0)))</f>
        <v>io-model.html</v>
      </c>
      <c r="R1922" s="176" t="str">
        <f>IF(ISBLANK(INDEX('Policy Characteristics'!L:L,MATCH($C1922,'Policy Characteristics'!$C:$C,0))),"",INDEX('Policy Characteristics'!L:L,MATCH($C1922,'Policy Characteristics'!$C:$C,0)))</f>
        <v/>
      </c>
    </row>
    <row r="1923" spans="1:18" x14ac:dyDescent="0.25">
      <c r="A1923" s="176" t="str">
        <f>IF(ISBLANK(INDEX('Policy Characteristics'!A:A,MATCH($C1923,'Policy Characteristics'!$C:$C,0))),"",INDEX('Policy Characteristics'!A:A,MATCH($C1923,'Policy Characteristics'!$C:$C,0)))</f>
        <v>Government Revenue Accounting</v>
      </c>
      <c r="B1923" s="184" t="str">
        <f>IF(ISBLANK(INDEX('Policy Characteristics'!B:B,MATCH($C1923,'Policy Characteristics'!$C:$C,0))),"",INDEX('Policy Characteristics'!B:B,MATCH($C1923,'Policy Characteristics'!$C:$C,0)))</f>
        <v>Carbon Tax Revenue</v>
      </c>
      <c r="C1923" s="176" t="str">
        <f t="shared" ref="C1923" si="78">C$1922</f>
        <v>GRA for Carbon Tax Revenue</v>
      </c>
      <c r="D1923" s="1" t="s">
        <v>1831</v>
      </c>
      <c r="F1923" s="1" t="s">
        <v>1846</v>
      </c>
      <c r="H1923" s="44">
        <v>546</v>
      </c>
      <c r="I1923" s="199" t="str">
        <f t="shared" ref="I1923:I1926" si="79">I$1922</f>
        <v>Yes</v>
      </c>
      <c r="J1923" s="177" t="str">
        <f>IF(ISBLANK(INDEX('Policy Characteristics'!D:D,MATCH($C1923,'Policy Characteristics'!$C:$C,0))),"",INDEX('Policy Characteristics'!D:D,MATCH($C1923,'Policy Characteristics'!$C:$C,0)))</f>
        <v/>
      </c>
      <c r="K1923" s="176" t="str">
        <f>IF(ISBLANK(INDEX('Policy Characteristics'!E:E,MATCH($C1923,'Policy Characteristics'!$C:$C,0))),"",INDEX('Policy Characteristics'!E:E,MATCH($C1923,'Policy Characteristics'!$C:$C,0)))</f>
        <v>GRA carbon tax revenue</v>
      </c>
      <c r="L1923" s="176">
        <f>IF(ISBLANK(INDEX('Policy Characteristics'!F:F,MATCH($C1923,'Policy Characteristics'!$C:$C,0))),"",INDEX('Policy Characteristics'!F:F,MATCH($C1923,'Policy Characteristics'!$C:$C,0)))</f>
        <v>0</v>
      </c>
      <c r="M1923" s="176">
        <f>IF(ISBLANK(INDEX('Policy Characteristics'!G:G,MATCH($C1923,'Policy Characteristics'!$C:$C,0))),"",INDEX('Policy Characteristics'!G:G,MATCH($C1923,'Policy Characteristics'!$C:$C,0)))</f>
        <v>10</v>
      </c>
      <c r="N1923" s="176">
        <f>IF(ISBLANK(INDEX('Policy Characteristics'!H:H,MATCH($C1923,'Policy Characteristics'!$C:$C,0))),"",INDEX('Policy Characteristics'!H:H,MATCH($C1923,'Policy Characteristics'!$C:$C,0)))</f>
        <v>1</v>
      </c>
      <c r="O1923" s="176" t="str">
        <f>IF(ISBLANK(INDEX('Policy Characteristics'!I:I,MATCH($C1923,'Policy Characteristics'!$C:$C,0))),"",INDEX('Policy Characteristics'!I:I,MATCH($C1923,'Policy Characteristics'!$C:$C,0)))</f>
        <v>weight</v>
      </c>
      <c r="P1923" s="176" t="str">
        <f>IF(ISBLANK(INDEX('Policy Characteristics'!J:J,MATCH($C1923,'Policy Characteristics'!$C:$C,0))),"",INDEX('Policy Characteristics'!J:J,MATCH($C1923,'Policy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3" s="176" t="str">
        <f>IF(ISBLANK(INDEX('Policy Characteristics'!K:K,MATCH($C1923,'Policy Characteristics'!$C:$C,0))),"",INDEX('Policy Characteristics'!K:K,MATCH($C1923,'Policy Characteristics'!$C:$C,0)))</f>
        <v>io-model.html</v>
      </c>
      <c r="R1923" s="176" t="str">
        <f>IF(ISBLANK(INDEX('Policy Characteristics'!L:L,MATCH($C1923,'Policy Characteristics'!$C:$C,0))),"",INDEX('Policy Characteristics'!L:L,MATCH($C1923,'Policy Characteristics'!$C:$C,0)))</f>
        <v/>
      </c>
    </row>
    <row r="1924" spans="1:18" x14ac:dyDescent="0.25">
      <c r="A1924" s="176" t="str">
        <f>IF(ISBLANK(INDEX('Policy Characteristics'!A:A,MATCH($C1924,'Policy Characteristics'!$C:$C,0))),"",INDEX('Policy Characteristics'!A:A,MATCH($C1924,'Policy Characteristics'!$C:$C,0)))</f>
        <v>Government Revenue Accounting</v>
      </c>
      <c r="B1924" s="184" t="str">
        <f>IF(ISBLANK(INDEX('Policy Characteristics'!B:B,MATCH($C1924,'Policy Characteristics'!$C:$C,0))),"",INDEX('Policy Characteristics'!B:B,MATCH($C1924,'Policy Characteristics'!$C:$C,0)))</f>
        <v>Carbon Tax Revenue</v>
      </c>
      <c r="C1924" s="176" t="str">
        <f t="shared" ref="C1924:C1926" si="80">C$1922</f>
        <v>GRA for Carbon Tax Revenue</v>
      </c>
      <c r="D1924" s="1" t="s">
        <v>1832</v>
      </c>
      <c r="F1924" s="1" t="s">
        <v>1836</v>
      </c>
      <c r="H1924" s="44">
        <v>547</v>
      </c>
      <c r="I1924" s="199" t="str">
        <f t="shared" si="79"/>
        <v>Yes</v>
      </c>
      <c r="J1924" s="177" t="str">
        <f>IF(ISBLANK(INDEX('Policy Characteristics'!D:D,MATCH($C1924,'Policy Characteristics'!$C:$C,0))),"",INDEX('Policy Characteristics'!D:D,MATCH($C1924,'Policy Characteristics'!$C:$C,0)))</f>
        <v/>
      </c>
      <c r="K1924" s="176" t="str">
        <f>IF(ISBLANK(INDEX('Policy Characteristics'!E:E,MATCH($C1924,'Policy Characteristics'!$C:$C,0))),"",INDEX('Policy Characteristics'!E:E,MATCH($C1924,'Policy Characteristics'!$C:$C,0)))</f>
        <v>GRA carbon tax revenue</v>
      </c>
      <c r="L1924" s="176">
        <f>IF(ISBLANK(INDEX('Policy Characteristics'!F:F,MATCH($C1924,'Policy Characteristics'!$C:$C,0))),"",INDEX('Policy Characteristics'!F:F,MATCH($C1924,'Policy Characteristics'!$C:$C,0)))</f>
        <v>0</v>
      </c>
      <c r="M1924" s="176">
        <f>IF(ISBLANK(INDEX('Policy Characteristics'!G:G,MATCH($C1924,'Policy Characteristics'!$C:$C,0))),"",INDEX('Policy Characteristics'!G:G,MATCH($C1924,'Policy Characteristics'!$C:$C,0)))</f>
        <v>10</v>
      </c>
      <c r="N1924" s="176">
        <f>IF(ISBLANK(INDEX('Policy Characteristics'!H:H,MATCH($C1924,'Policy Characteristics'!$C:$C,0))),"",INDEX('Policy Characteristics'!H:H,MATCH($C1924,'Policy Characteristics'!$C:$C,0)))</f>
        <v>1</v>
      </c>
      <c r="O1924" s="176" t="str">
        <f>IF(ISBLANK(INDEX('Policy Characteristics'!I:I,MATCH($C1924,'Policy Characteristics'!$C:$C,0))),"",INDEX('Policy Characteristics'!I:I,MATCH($C1924,'Policy Characteristics'!$C:$C,0)))</f>
        <v>weight</v>
      </c>
      <c r="P1924" s="176" t="str">
        <f>IF(ISBLANK(INDEX('Policy Characteristics'!J:J,MATCH($C1924,'Policy Characteristics'!$C:$C,0))),"",INDEX('Policy Characteristics'!J:J,MATCH($C1924,'Policy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4" s="176" t="str">
        <f>IF(ISBLANK(INDEX('Policy Characteristics'!K:K,MATCH($C1924,'Policy Characteristics'!$C:$C,0))),"",INDEX('Policy Characteristics'!K:K,MATCH($C1924,'Policy Characteristics'!$C:$C,0)))</f>
        <v>io-model.html</v>
      </c>
      <c r="R1924" s="176" t="str">
        <f>IF(ISBLANK(INDEX('Policy Characteristics'!L:L,MATCH($C1924,'Policy Characteristics'!$C:$C,0))),"",INDEX('Policy Characteristics'!L:L,MATCH($C1924,'Policy Characteristics'!$C:$C,0)))</f>
        <v/>
      </c>
    </row>
    <row r="1925" spans="1:18" x14ac:dyDescent="0.25">
      <c r="A1925" s="176" t="str">
        <f>IF(ISBLANK(INDEX('Policy Characteristics'!A:A,MATCH($C1925,'Policy Characteristics'!$C:$C,0))),"",INDEX('Policy Characteristics'!A:A,MATCH($C1925,'Policy Characteristics'!$C:$C,0)))</f>
        <v>Government Revenue Accounting</v>
      </c>
      <c r="B1925" s="184" t="str">
        <f>IF(ISBLANK(INDEX('Policy Characteristics'!B:B,MATCH($C1925,'Policy Characteristics'!$C:$C,0))),"",INDEX('Policy Characteristics'!B:B,MATCH($C1925,'Policy Characteristics'!$C:$C,0)))</f>
        <v>Carbon Tax Revenue</v>
      </c>
      <c r="C1925" s="176" t="str">
        <f t="shared" si="80"/>
        <v>GRA for Carbon Tax Revenue</v>
      </c>
      <c r="D1925" s="1" t="s">
        <v>1833</v>
      </c>
      <c r="F1925" s="1" t="s">
        <v>1837</v>
      </c>
      <c r="H1925" s="44">
        <v>548</v>
      </c>
      <c r="I1925" s="199" t="str">
        <f t="shared" si="79"/>
        <v>Yes</v>
      </c>
      <c r="J1925" s="177" t="str">
        <f>IF(ISBLANK(INDEX('Policy Characteristics'!D:D,MATCH($C1925,'Policy Characteristics'!$C:$C,0))),"",INDEX('Policy Characteristics'!D:D,MATCH($C1925,'Policy Characteristics'!$C:$C,0)))</f>
        <v/>
      </c>
      <c r="K1925" s="176" t="str">
        <f>IF(ISBLANK(INDEX('Policy Characteristics'!E:E,MATCH($C1925,'Policy Characteristics'!$C:$C,0))),"",INDEX('Policy Characteristics'!E:E,MATCH($C1925,'Policy Characteristics'!$C:$C,0)))</f>
        <v>GRA carbon tax revenue</v>
      </c>
      <c r="L1925" s="176">
        <f>IF(ISBLANK(INDEX('Policy Characteristics'!F:F,MATCH($C1925,'Policy Characteristics'!$C:$C,0))),"",INDEX('Policy Characteristics'!F:F,MATCH($C1925,'Policy Characteristics'!$C:$C,0)))</f>
        <v>0</v>
      </c>
      <c r="M1925" s="176">
        <f>IF(ISBLANK(INDEX('Policy Characteristics'!G:G,MATCH($C1925,'Policy Characteristics'!$C:$C,0))),"",INDEX('Policy Characteristics'!G:G,MATCH($C1925,'Policy Characteristics'!$C:$C,0)))</f>
        <v>10</v>
      </c>
      <c r="N1925" s="176">
        <f>IF(ISBLANK(INDEX('Policy Characteristics'!H:H,MATCH($C1925,'Policy Characteristics'!$C:$C,0))),"",INDEX('Policy Characteristics'!H:H,MATCH($C1925,'Policy Characteristics'!$C:$C,0)))</f>
        <v>1</v>
      </c>
      <c r="O1925" s="176" t="str">
        <f>IF(ISBLANK(INDEX('Policy Characteristics'!I:I,MATCH($C1925,'Policy Characteristics'!$C:$C,0))),"",INDEX('Policy Characteristics'!I:I,MATCH($C1925,'Policy Characteristics'!$C:$C,0)))</f>
        <v>weight</v>
      </c>
      <c r="P1925" s="176" t="str">
        <f>IF(ISBLANK(INDEX('Policy Characteristics'!J:J,MATCH($C1925,'Policy Characteristics'!$C:$C,0))),"",INDEX('Policy Characteristics'!J:J,MATCH($C1925,'Policy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5" s="176" t="str">
        <f>IF(ISBLANK(INDEX('Policy Characteristics'!K:K,MATCH($C1925,'Policy Characteristics'!$C:$C,0))),"",INDEX('Policy Characteristics'!K:K,MATCH($C1925,'Policy Characteristics'!$C:$C,0)))</f>
        <v>io-model.html</v>
      </c>
      <c r="R1925" s="176" t="str">
        <f>IF(ISBLANK(INDEX('Policy Characteristics'!L:L,MATCH($C1925,'Policy Characteristics'!$C:$C,0))),"",INDEX('Policy Characteristics'!L:L,MATCH($C1925,'Policy Characteristics'!$C:$C,0)))</f>
        <v/>
      </c>
    </row>
    <row r="1926" spans="1:18" x14ac:dyDescent="0.25">
      <c r="A1926" s="176" t="str">
        <f>IF(ISBLANK(INDEX('Policy Characteristics'!A:A,MATCH($C1926,'Policy Characteristics'!$C:$C,0))),"",INDEX('Policy Characteristics'!A:A,MATCH($C1926,'Policy Characteristics'!$C:$C,0)))</f>
        <v>Government Revenue Accounting</v>
      </c>
      <c r="B1926" s="184" t="str">
        <f>IF(ISBLANK(INDEX('Policy Characteristics'!B:B,MATCH($C1926,'Policy Characteristics'!$C:$C,0))),"",INDEX('Policy Characteristics'!B:B,MATCH($C1926,'Policy Characteristics'!$C:$C,0)))</f>
        <v>Carbon Tax Revenue</v>
      </c>
      <c r="C1926" s="176" t="str">
        <f t="shared" si="80"/>
        <v>GRA for Carbon Tax Revenue</v>
      </c>
      <c r="D1926" s="1" t="s">
        <v>1834</v>
      </c>
      <c r="F1926" s="1" t="s">
        <v>1838</v>
      </c>
      <c r="H1926" s="44">
        <v>549</v>
      </c>
      <c r="I1926" s="199" t="str">
        <f t="shared" si="79"/>
        <v>Yes</v>
      </c>
      <c r="J1926" s="177" t="str">
        <f>IF(ISBLANK(INDEX('Policy Characteristics'!D:D,MATCH($C1926,'Policy Characteristics'!$C:$C,0))),"",INDEX('Policy Characteristics'!D:D,MATCH($C1926,'Policy Characteristics'!$C:$C,0)))</f>
        <v/>
      </c>
      <c r="K1926" s="176" t="str">
        <f>IF(ISBLANK(INDEX('Policy Characteristics'!E:E,MATCH($C1926,'Policy Characteristics'!$C:$C,0))),"",INDEX('Policy Characteristics'!E:E,MATCH($C1926,'Policy Characteristics'!$C:$C,0)))</f>
        <v>GRA carbon tax revenue</v>
      </c>
      <c r="L1926" s="176">
        <f>IF(ISBLANK(INDEX('Policy Characteristics'!F:F,MATCH($C1926,'Policy Characteristics'!$C:$C,0))),"",INDEX('Policy Characteristics'!F:F,MATCH($C1926,'Policy Characteristics'!$C:$C,0)))</f>
        <v>0</v>
      </c>
      <c r="M1926" s="176">
        <f>IF(ISBLANK(INDEX('Policy Characteristics'!G:G,MATCH($C1926,'Policy Characteristics'!$C:$C,0))),"",INDEX('Policy Characteristics'!G:G,MATCH($C1926,'Policy Characteristics'!$C:$C,0)))</f>
        <v>10</v>
      </c>
      <c r="N1926" s="176">
        <f>IF(ISBLANK(INDEX('Policy Characteristics'!H:H,MATCH($C1926,'Policy Characteristics'!$C:$C,0))),"",INDEX('Policy Characteristics'!H:H,MATCH($C1926,'Policy Characteristics'!$C:$C,0)))</f>
        <v>1</v>
      </c>
      <c r="O1926" s="176" t="str">
        <f>IF(ISBLANK(INDEX('Policy Characteristics'!I:I,MATCH($C1926,'Policy Characteristics'!$C:$C,0))),"",INDEX('Policy Characteristics'!I:I,MATCH($C1926,'Policy Characteristics'!$C:$C,0)))</f>
        <v>weight</v>
      </c>
      <c r="P1926" s="176" t="str">
        <f>IF(ISBLANK(INDEX('Policy Characteristics'!J:J,MATCH($C1926,'Policy Characteristics'!$C:$C,0))),"",INDEX('Policy Characteristics'!J:J,MATCH($C1926,'Policy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6" s="176" t="str">
        <f>IF(ISBLANK(INDEX('Policy Characteristics'!K:K,MATCH($C1926,'Policy Characteristics'!$C:$C,0))),"",INDEX('Policy Characteristics'!K:K,MATCH($C1926,'Policy Characteristics'!$C:$C,0)))</f>
        <v>io-model.html</v>
      </c>
      <c r="R1926" s="176" t="str">
        <f>IF(ISBLANK(INDEX('Policy Characteristics'!L:L,MATCH($C1926,'Policy Characteristics'!$C:$C,0))),"",INDEX('Policy Characteristics'!L:L,MATCH($C1926,'Policy Characteristics'!$C:$C,0)))</f>
        <v/>
      </c>
    </row>
    <row r="1927" spans="1:18" x14ac:dyDescent="0.25">
      <c r="A1927" s="176" t="str">
        <f>IF(ISBLANK(INDEX('Policy Characteristics'!A:A,MATCH($C1927,'Policy Characteristics'!$C:$C,0))),"",INDEX('Policy Characteristics'!A:A,MATCH($C1927,'Policy Characteristics'!$C:$C,0)))</f>
        <v>Government Revenue Accounting</v>
      </c>
      <c r="B1927" s="184" t="str">
        <f>IF(ISBLANK(INDEX('Policy Characteristics'!B:B,MATCH($C1927,'Policy Characteristics'!$C:$C,0))),"",INDEX('Policy Characteristics'!B:B,MATCH($C1927,'Policy Characteristics'!$C:$C,0)))</f>
        <v>Fuel Tax Revenue</v>
      </c>
      <c r="C1927" t="s">
        <v>1823</v>
      </c>
      <c r="D1927" s="1" t="s">
        <v>1830</v>
      </c>
      <c r="F1927" s="1" t="s">
        <v>1835</v>
      </c>
      <c r="H1927" s="44">
        <v>550</v>
      </c>
      <c r="I1927" s="196" t="s">
        <v>43</v>
      </c>
      <c r="J1927" s="177" t="str">
        <f>IF(ISBLANK(INDEX('Policy Characteristics'!D:D,MATCH($C1927,'Policy Characteristics'!$C:$C,0))),"",INDEX('Policy Characteristics'!D:D,MATCH($C1927,'Policy Characteristics'!$C:$C,0)))</f>
        <v/>
      </c>
      <c r="K1927" s="176" t="str">
        <f>IF(ISBLANK(INDEX('Policy Characteristics'!E:E,MATCH($C1927,'Policy Characteristics'!$C:$C,0))),"",INDEX('Policy Characteristics'!E:E,MATCH($C1927,'Policy Characteristics'!$C:$C,0)))</f>
        <v>GRA fuel tax revenue</v>
      </c>
      <c r="L1927" s="176">
        <f>IF(ISBLANK(INDEX('Policy Characteristics'!F:F,MATCH($C1927,'Policy Characteristics'!$C:$C,0))),"",INDEX('Policy Characteristics'!F:F,MATCH($C1927,'Policy Characteristics'!$C:$C,0)))</f>
        <v>0</v>
      </c>
      <c r="M1927" s="176">
        <f>IF(ISBLANK(INDEX('Policy Characteristics'!G:G,MATCH($C1927,'Policy Characteristics'!$C:$C,0))),"",INDEX('Policy Characteristics'!G:G,MATCH($C1927,'Policy Characteristics'!$C:$C,0)))</f>
        <v>10</v>
      </c>
      <c r="N1927" s="176">
        <f>IF(ISBLANK(INDEX('Policy Characteristics'!H:H,MATCH($C1927,'Policy Characteristics'!$C:$C,0))),"",INDEX('Policy Characteristics'!H:H,MATCH($C1927,'Policy Characteristics'!$C:$C,0)))</f>
        <v>1</v>
      </c>
      <c r="O1927" s="176" t="str">
        <f>IF(ISBLANK(INDEX('Policy Characteristics'!I:I,MATCH($C1927,'Policy Characteristics'!$C:$C,0))),"",INDEX('Policy Characteristics'!I:I,MATCH($C1927,'Policy Characteristics'!$C:$C,0)))</f>
        <v>weight</v>
      </c>
      <c r="P1927" s="176" t="str">
        <f>IF(ISBLANK(INDEX('Policy Characteristics'!J:J,MATCH($C1927,'Policy Characteristics'!$C:$C,0))),"",INDEX('Policy Characteristics'!J:J,MATCH($C1927,'Policy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7" s="176" t="str">
        <f>IF(ISBLANK(INDEX('Policy Characteristics'!K:K,MATCH($C1927,'Policy Characteristics'!$C:$C,0))),"",INDEX('Policy Characteristics'!K:K,MATCH($C1927,'Policy Characteristics'!$C:$C,0)))</f>
        <v>io-model.html</v>
      </c>
      <c r="R1927" s="176" t="str">
        <f>IF(ISBLANK(INDEX('Policy Characteristics'!L:L,MATCH($C1927,'Policy Characteristics'!$C:$C,0))),"",INDEX('Policy Characteristics'!L:L,MATCH($C1927,'Policy Characteristics'!$C:$C,0)))</f>
        <v/>
      </c>
    </row>
    <row r="1928" spans="1:18" x14ac:dyDescent="0.25">
      <c r="A1928" s="176" t="str">
        <f>IF(ISBLANK(INDEX('Policy Characteristics'!A:A,MATCH($C1928,'Policy Characteristics'!$C:$C,0))),"",INDEX('Policy Characteristics'!A:A,MATCH($C1928,'Policy Characteristics'!$C:$C,0)))</f>
        <v>Government Revenue Accounting</v>
      </c>
      <c r="B1928" s="184" t="str">
        <f>IF(ISBLANK(INDEX('Policy Characteristics'!B:B,MATCH($C1928,'Policy Characteristics'!$C:$C,0))),"",INDEX('Policy Characteristics'!B:B,MATCH($C1928,'Policy Characteristics'!$C:$C,0)))</f>
        <v>Fuel Tax Revenue</v>
      </c>
      <c r="C1928" s="176" t="str">
        <f t="shared" ref="C1928:C1931" si="81">C$1927</f>
        <v>GRA for Fuel Tax Revenue</v>
      </c>
      <c r="D1928" s="1" t="s">
        <v>1831</v>
      </c>
      <c r="F1928" s="1" t="s">
        <v>1846</v>
      </c>
      <c r="H1928" s="44">
        <v>551</v>
      </c>
      <c r="I1928" s="199" t="str">
        <f t="shared" ref="I1928:I1931" si="82">I$1927</f>
        <v>Yes</v>
      </c>
      <c r="J1928" s="177" t="str">
        <f>IF(ISBLANK(INDEX('Policy Characteristics'!D:D,MATCH($C1928,'Policy Characteristics'!$C:$C,0))),"",INDEX('Policy Characteristics'!D:D,MATCH($C1928,'Policy Characteristics'!$C:$C,0)))</f>
        <v/>
      </c>
      <c r="K1928" s="176" t="str">
        <f>IF(ISBLANK(INDEX('Policy Characteristics'!E:E,MATCH($C1928,'Policy Characteristics'!$C:$C,0))),"",INDEX('Policy Characteristics'!E:E,MATCH($C1928,'Policy Characteristics'!$C:$C,0)))</f>
        <v>GRA fuel tax revenue</v>
      </c>
      <c r="L1928" s="176">
        <f>IF(ISBLANK(INDEX('Policy Characteristics'!F:F,MATCH($C1928,'Policy Characteristics'!$C:$C,0))),"",INDEX('Policy Characteristics'!F:F,MATCH($C1928,'Policy Characteristics'!$C:$C,0)))</f>
        <v>0</v>
      </c>
      <c r="M1928" s="176">
        <f>IF(ISBLANK(INDEX('Policy Characteristics'!G:G,MATCH($C1928,'Policy Characteristics'!$C:$C,0))),"",INDEX('Policy Characteristics'!G:G,MATCH($C1928,'Policy Characteristics'!$C:$C,0)))</f>
        <v>10</v>
      </c>
      <c r="N1928" s="176">
        <f>IF(ISBLANK(INDEX('Policy Characteristics'!H:H,MATCH($C1928,'Policy Characteristics'!$C:$C,0))),"",INDEX('Policy Characteristics'!H:H,MATCH($C1928,'Policy Characteristics'!$C:$C,0)))</f>
        <v>1</v>
      </c>
      <c r="O1928" s="176" t="str">
        <f>IF(ISBLANK(INDEX('Policy Characteristics'!I:I,MATCH($C1928,'Policy Characteristics'!$C:$C,0))),"",INDEX('Policy Characteristics'!I:I,MATCH($C1928,'Policy Characteristics'!$C:$C,0)))</f>
        <v>weight</v>
      </c>
      <c r="P1928" s="176" t="str">
        <f>IF(ISBLANK(INDEX('Policy Characteristics'!J:J,MATCH($C1928,'Policy Characteristics'!$C:$C,0))),"",INDEX('Policy Characteristics'!J:J,MATCH($C1928,'Policy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8" s="176" t="str">
        <f>IF(ISBLANK(INDEX('Policy Characteristics'!K:K,MATCH($C1928,'Policy Characteristics'!$C:$C,0))),"",INDEX('Policy Characteristics'!K:K,MATCH($C1928,'Policy Characteristics'!$C:$C,0)))</f>
        <v>io-model.html</v>
      </c>
      <c r="R1928" s="176" t="str">
        <f>IF(ISBLANK(INDEX('Policy Characteristics'!L:L,MATCH($C1928,'Policy Characteristics'!$C:$C,0))),"",INDEX('Policy Characteristics'!L:L,MATCH($C1928,'Policy Characteristics'!$C:$C,0)))</f>
        <v/>
      </c>
    </row>
    <row r="1929" spans="1:18" x14ac:dyDescent="0.25">
      <c r="A1929" s="176" t="str">
        <f>IF(ISBLANK(INDEX('Policy Characteristics'!A:A,MATCH($C1929,'Policy Characteristics'!$C:$C,0))),"",INDEX('Policy Characteristics'!A:A,MATCH($C1929,'Policy Characteristics'!$C:$C,0)))</f>
        <v>Government Revenue Accounting</v>
      </c>
      <c r="B1929" s="184" t="str">
        <f>IF(ISBLANK(INDEX('Policy Characteristics'!B:B,MATCH($C1929,'Policy Characteristics'!$C:$C,0))),"",INDEX('Policy Characteristics'!B:B,MATCH($C1929,'Policy Characteristics'!$C:$C,0)))</f>
        <v>Fuel Tax Revenue</v>
      </c>
      <c r="C1929" s="176" t="str">
        <f t="shared" si="81"/>
        <v>GRA for Fuel Tax Revenue</v>
      </c>
      <c r="D1929" s="1" t="s">
        <v>1832</v>
      </c>
      <c r="F1929" s="1" t="s">
        <v>1836</v>
      </c>
      <c r="H1929" s="44">
        <v>552</v>
      </c>
      <c r="I1929" s="199" t="str">
        <f t="shared" si="82"/>
        <v>Yes</v>
      </c>
      <c r="J1929" s="177" t="str">
        <f>IF(ISBLANK(INDEX('Policy Characteristics'!D:D,MATCH($C1929,'Policy Characteristics'!$C:$C,0))),"",INDEX('Policy Characteristics'!D:D,MATCH($C1929,'Policy Characteristics'!$C:$C,0)))</f>
        <v/>
      </c>
      <c r="K1929" s="176" t="str">
        <f>IF(ISBLANK(INDEX('Policy Characteristics'!E:E,MATCH($C1929,'Policy Characteristics'!$C:$C,0))),"",INDEX('Policy Characteristics'!E:E,MATCH($C1929,'Policy Characteristics'!$C:$C,0)))</f>
        <v>GRA fuel tax revenue</v>
      </c>
      <c r="L1929" s="176">
        <f>IF(ISBLANK(INDEX('Policy Characteristics'!F:F,MATCH($C1929,'Policy Characteristics'!$C:$C,0))),"",INDEX('Policy Characteristics'!F:F,MATCH($C1929,'Policy Characteristics'!$C:$C,0)))</f>
        <v>0</v>
      </c>
      <c r="M1929" s="176">
        <f>IF(ISBLANK(INDEX('Policy Characteristics'!G:G,MATCH($C1929,'Policy Characteristics'!$C:$C,0))),"",INDEX('Policy Characteristics'!G:G,MATCH($C1929,'Policy Characteristics'!$C:$C,0)))</f>
        <v>10</v>
      </c>
      <c r="N1929" s="176">
        <f>IF(ISBLANK(INDEX('Policy Characteristics'!H:H,MATCH($C1929,'Policy Characteristics'!$C:$C,0))),"",INDEX('Policy Characteristics'!H:H,MATCH($C1929,'Policy Characteristics'!$C:$C,0)))</f>
        <v>1</v>
      </c>
      <c r="O1929" s="176" t="str">
        <f>IF(ISBLANK(INDEX('Policy Characteristics'!I:I,MATCH($C1929,'Policy Characteristics'!$C:$C,0))),"",INDEX('Policy Characteristics'!I:I,MATCH($C1929,'Policy Characteristics'!$C:$C,0)))</f>
        <v>weight</v>
      </c>
      <c r="P1929" s="176" t="str">
        <f>IF(ISBLANK(INDEX('Policy Characteristics'!J:J,MATCH($C1929,'Policy Characteristics'!$C:$C,0))),"",INDEX('Policy Characteristics'!J:J,MATCH($C1929,'Policy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9" s="176" t="str">
        <f>IF(ISBLANK(INDEX('Policy Characteristics'!K:K,MATCH($C1929,'Policy Characteristics'!$C:$C,0))),"",INDEX('Policy Characteristics'!K:K,MATCH($C1929,'Policy Characteristics'!$C:$C,0)))</f>
        <v>io-model.html</v>
      </c>
      <c r="R1929" s="176" t="str">
        <f>IF(ISBLANK(INDEX('Policy Characteristics'!L:L,MATCH($C1929,'Policy Characteristics'!$C:$C,0))),"",INDEX('Policy Characteristics'!L:L,MATCH($C1929,'Policy Characteristics'!$C:$C,0)))</f>
        <v/>
      </c>
    </row>
    <row r="1930" spans="1:18" x14ac:dyDescent="0.25">
      <c r="A1930" s="176" t="str">
        <f>IF(ISBLANK(INDEX('Policy Characteristics'!A:A,MATCH($C1930,'Policy Characteristics'!$C:$C,0))),"",INDEX('Policy Characteristics'!A:A,MATCH($C1930,'Policy Characteristics'!$C:$C,0)))</f>
        <v>Government Revenue Accounting</v>
      </c>
      <c r="B1930" s="184" t="str">
        <f>IF(ISBLANK(INDEX('Policy Characteristics'!B:B,MATCH($C1930,'Policy Characteristics'!$C:$C,0))),"",INDEX('Policy Characteristics'!B:B,MATCH($C1930,'Policy Characteristics'!$C:$C,0)))</f>
        <v>Fuel Tax Revenue</v>
      </c>
      <c r="C1930" s="176" t="str">
        <f t="shared" si="81"/>
        <v>GRA for Fuel Tax Revenue</v>
      </c>
      <c r="D1930" s="1" t="s">
        <v>1833</v>
      </c>
      <c r="F1930" s="1" t="s">
        <v>1837</v>
      </c>
      <c r="H1930" s="44">
        <v>553</v>
      </c>
      <c r="I1930" s="199" t="str">
        <f t="shared" si="82"/>
        <v>Yes</v>
      </c>
      <c r="J1930" s="177" t="str">
        <f>IF(ISBLANK(INDEX('Policy Characteristics'!D:D,MATCH($C1930,'Policy Characteristics'!$C:$C,0))),"",INDEX('Policy Characteristics'!D:D,MATCH($C1930,'Policy Characteristics'!$C:$C,0)))</f>
        <v/>
      </c>
      <c r="K1930" s="176" t="str">
        <f>IF(ISBLANK(INDEX('Policy Characteristics'!E:E,MATCH($C1930,'Policy Characteristics'!$C:$C,0))),"",INDEX('Policy Characteristics'!E:E,MATCH($C1930,'Policy Characteristics'!$C:$C,0)))</f>
        <v>GRA fuel tax revenue</v>
      </c>
      <c r="L1930" s="176">
        <f>IF(ISBLANK(INDEX('Policy Characteristics'!F:F,MATCH($C1930,'Policy Characteristics'!$C:$C,0))),"",INDEX('Policy Characteristics'!F:F,MATCH($C1930,'Policy Characteristics'!$C:$C,0)))</f>
        <v>0</v>
      </c>
      <c r="M1930" s="176">
        <f>IF(ISBLANK(INDEX('Policy Characteristics'!G:G,MATCH($C1930,'Policy Characteristics'!$C:$C,0))),"",INDEX('Policy Characteristics'!G:G,MATCH($C1930,'Policy Characteristics'!$C:$C,0)))</f>
        <v>10</v>
      </c>
      <c r="N1930" s="176">
        <f>IF(ISBLANK(INDEX('Policy Characteristics'!H:H,MATCH($C1930,'Policy Characteristics'!$C:$C,0))),"",INDEX('Policy Characteristics'!H:H,MATCH($C1930,'Policy Characteristics'!$C:$C,0)))</f>
        <v>1</v>
      </c>
      <c r="O1930" s="176" t="str">
        <f>IF(ISBLANK(INDEX('Policy Characteristics'!I:I,MATCH($C1930,'Policy Characteristics'!$C:$C,0))),"",INDEX('Policy Characteristics'!I:I,MATCH($C1930,'Policy Characteristics'!$C:$C,0)))</f>
        <v>weight</v>
      </c>
      <c r="P1930" s="176" t="str">
        <f>IF(ISBLANK(INDEX('Policy Characteristics'!J:J,MATCH($C1930,'Policy Characteristics'!$C:$C,0))),"",INDEX('Policy Characteristics'!J:J,MATCH($C1930,'Policy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0" s="176" t="str">
        <f>IF(ISBLANK(INDEX('Policy Characteristics'!K:K,MATCH($C1930,'Policy Characteristics'!$C:$C,0))),"",INDEX('Policy Characteristics'!K:K,MATCH($C1930,'Policy Characteristics'!$C:$C,0)))</f>
        <v>io-model.html</v>
      </c>
      <c r="R1930" s="176" t="str">
        <f>IF(ISBLANK(INDEX('Policy Characteristics'!L:L,MATCH($C1930,'Policy Characteristics'!$C:$C,0))),"",INDEX('Policy Characteristics'!L:L,MATCH($C1930,'Policy Characteristics'!$C:$C,0)))</f>
        <v/>
      </c>
    </row>
    <row r="1931" spans="1:18" x14ac:dyDescent="0.25">
      <c r="A1931" s="176" t="str">
        <f>IF(ISBLANK(INDEX('Policy Characteristics'!A:A,MATCH($C1931,'Policy Characteristics'!$C:$C,0))),"",INDEX('Policy Characteristics'!A:A,MATCH($C1931,'Policy Characteristics'!$C:$C,0)))</f>
        <v>Government Revenue Accounting</v>
      </c>
      <c r="B1931" s="184" t="str">
        <f>IF(ISBLANK(INDEX('Policy Characteristics'!B:B,MATCH($C1931,'Policy Characteristics'!$C:$C,0))),"",INDEX('Policy Characteristics'!B:B,MATCH($C1931,'Policy Characteristics'!$C:$C,0)))</f>
        <v>Fuel Tax Revenue</v>
      </c>
      <c r="C1931" s="176" t="str">
        <f t="shared" si="81"/>
        <v>GRA for Fuel Tax Revenue</v>
      </c>
      <c r="D1931" s="1" t="s">
        <v>1834</v>
      </c>
      <c r="F1931" s="1" t="s">
        <v>1838</v>
      </c>
      <c r="H1931" s="44">
        <v>554</v>
      </c>
      <c r="I1931" s="199" t="str">
        <f t="shared" si="82"/>
        <v>Yes</v>
      </c>
      <c r="J1931" s="177" t="str">
        <f>IF(ISBLANK(INDEX('Policy Characteristics'!D:D,MATCH($C1931,'Policy Characteristics'!$C:$C,0))),"",INDEX('Policy Characteristics'!D:D,MATCH($C1931,'Policy Characteristics'!$C:$C,0)))</f>
        <v/>
      </c>
      <c r="K1931" s="176" t="str">
        <f>IF(ISBLANK(INDEX('Policy Characteristics'!E:E,MATCH($C1931,'Policy Characteristics'!$C:$C,0))),"",INDEX('Policy Characteristics'!E:E,MATCH($C1931,'Policy Characteristics'!$C:$C,0)))</f>
        <v>GRA fuel tax revenue</v>
      </c>
      <c r="L1931" s="176">
        <f>IF(ISBLANK(INDEX('Policy Characteristics'!F:F,MATCH($C1931,'Policy Characteristics'!$C:$C,0))),"",INDEX('Policy Characteristics'!F:F,MATCH($C1931,'Policy Characteristics'!$C:$C,0)))</f>
        <v>0</v>
      </c>
      <c r="M1931" s="176">
        <f>IF(ISBLANK(INDEX('Policy Characteristics'!G:G,MATCH($C1931,'Policy Characteristics'!$C:$C,0))),"",INDEX('Policy Characteristics'!G:G,MATCH($C1931,'Policy Characteristics'!$C:$C,0)))</f>
        <v>10</v>
      </c>
      <c r="N1931" s="176">
        <f>IF(ISBLANK(INDEX('Policy Characteristics'!H:H,MATCH($C1931,'Policy Characteristics'!$C:$C,0))),"",INDEX('Policy Characteristics'!H:H,MATCH($C1931,'Policy Characteristics'!$C:$C,0)))</f>
        <v>1</v>
      </c>
      <c r="O1931" s="176" t="str">
        <f>IF(ISBLANK(INDEX('Policy Characteristics'!I:I,MATCH($C1931,'Policy Characteristics'!$C:$C,0))),"",INDEX('Policy Characteristics'!I:I,MATCH($C1931,'Policy Characteristics'!$C:$C,0)))</f>
        <v>weight</v>
      </c>
      <c r="P1931" s="176" t="str">
        <f>IF(ISBLANK(INDEX('Policy Characteristics'!J:J,MATCH($C1931,'Policy Characteristics'!$C:$C,0))),"",INDEX('Policy Characteristics'!J:J,MATCH($C1931,'Policy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1" s="176" t="str">
        <f>IF(ISBLANK(INDEX('Policy Characteristics'!K:K,MATCH($C1931,'Policy Characteristics'!$C:$C,0))),"",INDEX('Policy Characteristics'!K:K,MATCH($C1931,'Policy Characteristics'!$C:$C,0)))</f>
        <v>io-model.html</v>
      </c>
      <c r="R1931" s="176" t="str">
        <f>IF(ISBLANK(INDEX('Policy Characteristics'!L:L,MATCH($C1931,'Policy Characteristics'!$C:$C,0))),"",INDEX('Policy Characteristics'!L:L,MATCH($C1931,'Policy Characteristics'!$C:$C,0)))</f>
        <v/>
      </c>
    </row>
    <row r="1932" spans="1:18" x14ac:dyDescent="0.25">
      <c r="A1932" s="176" t="str">
        <f>IF(ISBLANK(INDEX('Policy Characteristics'!A:A,MATCH($C1932,'Policy Characteristics'!$C:$C,0))),"",INDEX('Policy Characteristics'!A:A,MATCH($C1932,'Policy Characteristics'!$C:$C,0)))</f>
        <v>Government Revenue Accounting</v>
      </c>
      <c r="B1932" s="184" t="str">
        <f>IF(ISBLANK(INDEX('Policy Characteristics'!B:B,MATCH($C1932,'Policy Characteristics'!$C:$C,0))),"",INDEX('Policy Characteristics'!B:B,MATCH($C1932,'Policy Characteristics'!$C:$C,0)))</f>
        <v>Vehicle Subsidy</v>
      </c>
      <c r="C1932" t="s">
        <v>2389</v>
      </c>
      <c r="D1932" s="1" t="s">
        <v>1830</v>
      </c>
      <c r="F1932" s="1" t="s">
        <v>1835</v>
      </c>
      <c r="H1932" s="44">
        <v>555</v>
      </c>
      <c r="I1932" s="196" t="s">
        <v>43</v>
      </c>
      <c r="J1932" s="177" t="str">
        <f>IF(ISBLANK(INDEX('Policy Characteristics'!D:D,MATCH($C1932,'Policy Characteristics'!$C:$C,0))),"",INDEX('Policy Characteristics'!D:D,MATCH($C1932,'Policy Characteristics'!$C:$C,0)))</f>
        <v/>
      </c>
      <c r="K1932" s="176" t="str">
        <f>IF(ISBLANK(INDEX('Policy Characteristics'!E:E,MATCH($C1932,'Policy Characteristics'!$C:$C,0))),"",INDEX('Policy Characteristics'!E:E,MATCH($C1932,'Policy Characteristics'!$C:$C,0)))</f>
        <v>GRA EV subsidy</v>
      </c>
      <c r="L1932" s="176">
        <f>IF(ISBLANK(INDEX('Policy Characteristics'!F:F,MATCH($C1932,'Policy Characteristics'!$C:$C,0))),"",INDEX('Policy Characteristics'!F:F,MATCH($C1932,'Policy Characteristics'!$C:$C,0)))</f>
        <v>0</v>
      </c>
      <c r="M1932" s="176">
        <f>IF(ISBLANK(INDEX('Policy Characteristics'!G:G,MATCH($C1932,'Policy Characteristics'!$C:$C,0))),"",INDEX('Policy Characteristics'!G:G,MATCH($C1932,'Policy Characteristics'!$C:$C,0)))</f>
        <v>10</v>
      </c>
      <c r="N1932" s="176">
        <f>IF(ISBLANK(INDEX('Policy Characteristics'!H:H,MATCH($C1932,'Policy Characteristics'!$C:$C,0))),"",INDEX('Policy Characteristics'!H:H,MATCH($C1932,'Policy Characteristics'!$C:$C,0)))</f>
        <v>1</v>
      </c>
      <c r="O1932" s="176" t="str">
        <f>IF(ISBLANK(INDEX('Policy Characteristics'!I:I,MATCH($C1932,'Policy Characteristics'!$C:$C,0))),"",INDEX('Policy Characteristics'!I:I,MATCH($C1932,'Policy Characteristics'!$C:$C,0)))</f>
        <v>weight</v>
      </c>
      <c r="P1932" s="176" t="str">
        <f>IF(ISBLANK(INDEX('Policy Characteristics'!J:J,MATCH($C1932,'Policy Characteristics'!$C:$C,0))),"",INDEX('Policy Characteristics'!J:J,MATCH($C1932,'Policy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2" s="176" t="str">
        <f>IF(ISBLANK(INDEX('Policy Characteristics'!K:K,MATCH($C1932,'Policy Characteristics'!$C:$C,0))),"",INDEX('Policy Characteristics'!K:K,MATCH($C1932,'Policy Characteristics'!$C:$C,0)))</f>
        <v>io-model.html</v>
      </c>
      <c r="R1932" s="176" t="str">
        <f>IF(ISBLANK(INDEX('Policy Characteristics'!L:L,MATCH($C1932,'Policy Characteristics'!$C:$C,0))),"",INDEX('Policy Characteristics'!L:L,MATCH($C1932,'Policy Characteristics'!$C:$C,0)))</f>
        <v/>
      </c>
    </row>
    <row r="1933" spans="1:18" x14ac:dyDescent="0.25">
      <c r="A1933" s="176" t="str">
        <f>IF(ISBLANK(INDEX('Policy Characteristics'!A:A,MATCH($C1933,'Policy Characteristics'!$C:$C,0))),"",INDEX('Policy Characteristics'!A:A,MATCH($C1933,'Policy Characteristics'!$C:$C,0)))</f>
        <v>Government Revenue Accounting</v>
      </c>
      <c r="B1933" s="184" t="str">
        <f>IF(ISBLANK(INDEX('Policy Characteristics'!B:B,MATCH($C1933,'Policy Characteristics'!$C:$C,0))),"",INDEX('Policy Characteristics'!B:B,MATCH($C1933,'Policy Characteristics'!$C:$C,0)))</f>
        <v>Vehicle Subsidy</v>
      </c>
      <c r="C1933" s="176" t="str">
        <f t="shared" ref="C1933:C1936" si="83">C$1932</f>
        <v>GRA for Vehicle Subsidy</v>
      </c>
      <c r="D1933" s="1" t="s">
        <v>1831</v>
      </c>
      <c r="F1933" s="1" t="s">
        <v>1846</v>
      </c>
      <c r="H1933" s="44">
        <v>556</v>
      </c>
      <c r="I1933" s="199" t="str">
        <f t="shared" ref="I1933:I1941" si="84">I$1932</f>
        <v>Yes</v>
      </c>
      <c r="J1933" s="177" t="str">
        <f>IF(ISBLANK(INDEX('Policy Characteristics'!D:D,MATCH($C1933,'Policy Characteristics'!$C:$C,0))),"",INDEX('Policy Characteristics'!D:D,MATCH($C1933,'Policy Characteristics'!$C:$C,0)))</f>
        <v/>
      </c>
      <c r="K1933" s="176" t="str">
        <f>IF(ISBLANK(INDEX('Policy Characteristics'!E:E,MATCH($C1933,'Policy Characteristics'!$C:$C,0))),"",INDEX('Policy Characteristics'!E:E,MATCH($C1933,'Policy Characteristics'!$C:$C,0)))</f>
        <v>GRA EV subsidy</v>
      </c>
      <c r="L1933" s="176">
        <f>IF(ISBLANK(INDEX('Policy Characteristics'!F:F,MATCH($C1933,'Policy Characteristics'!$C:$C,0))),"",INDEX('Policy Characteristics'!F:F,MATCH($C1933,'Policy Characteristics'!$C:$C,0)))</f>
        <v>0</v>
      </c>
      <c r="M1933" s="176">
        <f>IF(ISBLANK(INDEX('Policy Characteristics'!G:G,MATCH($C1933,'Policy Characteristics'!$C:$C,0))),"",INDEX('Policy Characteristics'!G:G,MATCH($C1933,'Policy Characteristics'!$C:$C,0)))</f>
        <v>10</v>
      </c>
      <c r="N1933" s="176">
        <f>IF(ISBLANK(INDEX('Policy Characteristics'!H:H,MATCH($C1933,'Policy Characteristics'!$C:$C,0))),"",INDEX('Policy Characteristics'!H:H,MATCH($C1933,'Policy Characteristics'!$C:$C,0)))</f>
        <v>1</v>
      </c>
      <c r="O1933" s="176" t="str">
        <f>IF(ISBLANK(INDEX('Policy Characteristics'!I:I,MATCH($C1933,'Policy Characteristics'!$C:$C,0))),"",INDEX('Policy Characteristics'!I:I,MATCH($C1933,'Policy Characteristics'!$C:$C,0)))</f>
        <v>weight</v>
      </c>
      <c r="P1933" s="176" t="str">
        <f>IF(ISBLANK(INDEX('Policy Characteristics'!J:J,MATCH($C1933,'Policy Characteristics'!$C:$C,0))),"",INDEX('Policy Characteristics'!J:J,MATCH($C1933,'Policy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3" s="176" t="str">
        <f>IF(ISBLANK(INDEX('Policy Characteristics'!K:K,MATCH($C1933,'Policy Characteristics'!$C:$C,0))),"",INDEX('Policy Characteristics'!K:K,MATCH($C1933,'Policy Characteristics'!$C:$C,0)))</f>
        <v>io-model.html</v>
      </c>
      <c r="R1933" s="176" t="str">
        <f>IF(ISBLANK(INDEX('Policy Characteristics'!L:L,MATCH($C1933,'Policy Characteristics'!$C:$C,0))),"",INDEX('Policy Characteristics'!L:L,MATCH($C1933,'Policy Characteristics'!$C:$C,0)))</f>
        <v/>
      </c>
    </row>
    <row r="1934" spans="1:18" x14ac:dyDescent="0.25">
      <c r="A1934" s="176" t="str">
        <f>IF(ISBLANK(INDEX('Policy Characteristics'!A:A,MATCH($C1934,'Policy Characteristics'!$C:$C,0))),"",INDEX('Policy Characteristics'!A:A,MATCH($C1934,'Policy Characteristics'!$C:$C,0)))</f>
        <v>Government Revenue Accounting</v>
      </c>
      <c r="B1934" s="184" t="str">
        <f>IF(ISBLANK(INDEX('Policy Characteristics'!B:B,MATCH($C1934,'Policy Characteristics'!$C:$C,0))),"",INDEX('Policy Characteristics'!B:B,MATCH($C1934,'Policy Characteristics'!$C:$C,0)))</f>
        <v>Vehicle Subsidy</v>
      </c>
      <c r="C1934" s="176" t="str">
        <f t="shared" si="83"/>
        <v>GRA for Vehicle Subsidy</v>
      </c>
      <c r="D1934" s="1" t="s">
        <v>1832</v>
      </c>
      <c r="F1934" s="1" t="s">
        <v>1836</v>
      </c>
      <c r="H1934" s="44">
        <v>557</v>
      </c>
      <c r="I1934" s="199" t="str">
        <f t="shared" si="84"/>
        <v>Yes</v>
      </c>
      <c r="J1934" s="177" t="str">
        <f>IF(ISBLANK(INDEX('Policy Characteristics'!D:D,MATCH($C1934,'Policy Characteristics'!$C:$C,0))),"",INDEX('Policy Characteristics'!D:D,MATCH($C1934,'Policy Characteristics'!$C:$C,0)))</f>
        <v/>
      </c>
      <c r="K1934" s="176" t="str">
        <f>IF(ISBLANK(INDEX('Policy Characteristics'!E:E,MATCH($C1934,'Policy Characteristics'!$C:$C,0))),"",INDEX('Policy Characteristics'!E:E,MATCH($C1934,'Policy Characteristics'!$C:$C,0)))</f>
        <v>GRA EV subsidy</v>
      </c>
      <c r="L1934" s="176">
        <f>IF(ISBLANK(INDEX('Policy Characteristics'!F:F,MATCH($C1934,'Policy Characteristics'!$C:$C,0))),"",INDEX('Policy Characteristics'!F:F,MATCH($C1934,'Policy Characteristics'!$C:$C,0)))</f>
        <v>0</v>
      </c>
      <c r="M1934" s="176">
        <f>IF(ISBLANK(INDEX('Policy Characteristics'!G:G,MATCH($C1934,'Policy Characteristics'!$C:$C,0))),"",INDEX('Policy Characteristics'!G:G,MATCH($C1934,'Policy Characteristics'!$C:$C,0)))</f>
        <v>10</v>
      </c>
      <c r="N1934" s="176">
        <f>IF(ISBLANK(INDEX('Policy Characteristics'!H:H,MATCH($C1934,'Policy Characteristics'!$C:$C,0))),"",INDEX('Policy Characteristics'!H:H,MATCH($C1934,'Policy Characteristics'!$C:$C,0)))</f>
        <v>1</v>
      </c>
      <c r="O1934" s="176" t="str">
        <f>IF(ISBLANK(INDEX('Policy Characteristics'!I:I,MATCH($C1934,'Policy Characteristics'!$C:$C,0))),"",INDEX('Policy Characteristics'!I:I,MATCH($C1934,'Policy Characteristics'!$C:$C,0)))</f>
        <v>weight</v>
      </c>
      <c r="P1934" s="176" t="str">
        <f>IF(ISBLANK(INDEX('Policy Characteristics'!J:J,MATCH($C1934,'Policy Characteristics'!$C:$C,0))),"",INDEX('Policy Characteristics'!J:J,MATCH($C1934,'Policy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4" s="176" t="str">
        <f>IF(ISBLANK(INDEX('Policy Characteristics'!K:K,MATCH($C1934,'Policy Characteristics'!$C:$C,0))),"",INDEX('Policy Characteristics'!K:K,MATCH($C1934,'Policy Characteristics'!$C:$C,0)))</f>
        <v>io-model.html</v>
      </c>
      <c r="R1934" s="176" t="str">
        <f>IF(ISBLANK(INDEX('Policy Characteristics'!L:L,MATCH($C1934,'Policy Characteristics'!$C:$C,0))),"",INDEX('Policy Characteristics'!L:L,MATCH($C1934,'Policy Characteristics'!$C:$C,0)))</f>
        <v/>
      </c>
    </row>
    <row r="1935" spans="1:18" x14ac:dyDescent="0.25">
      <c r="A1935" s="176" t="str">
        <f>IF(ISBLANK(INDEX('Policy Characteristics'!A:A,MATCH($C1935,'Policy Characteristics'!$C:$C,0))),"",INDEX('Policy Characteristics'!A:A,MATCH($C1935,'Policy Characteristics'!$C:$C,0)))</f>
        <v>Government Revenue Accounting</v>
      </c>
      <c r="B1935" s="184" t="str">
        <f>IF(ISBLANK(INDEX('Policy Characteristics'!B:B,MATCH($C1935,'Policy Characteristics'!$C:$C,0))),"",INDEX('Policy Characteristics'!B:B,MATCH($C1935,'Policy Characteristics'!$C:$C,0)))</f>
        <v>Vehicle Subsidy</v>
      </c>
      <c r="C1935" s="176" t="str">
        <f t="shared" si="83"/>
        <v>GRA for Vehicle Subsidy</v>
      </c>
      <c r="D1935" s="1" t="s">
        <v>1833</v>
      </c>
      <c r="F1935" s="1" t="s">
        <v>1837</v>
      </c>
      <c r="H1935" s="44">
        <v>558</v>
      </c>
      <c r="I1935" s="199" t="str">
        <f t="shared" si="84"/>
        <v>Yes</v>
      </c>
      <c r="J1935" s="177" t="str">
        <f>IF(ISBLANK(INDEX('Policy Characteristics'!D:D,MATCH($C1935,'Policy Characteristics'!$C:$C,0))),"",INDEX('Policy Characteristics'!D:D,MATCH($C1935,'Policy Characteristics'!$C:$C,0)))</f>
        <v/>
      </c>
      <c r="K1935" s="176" t="str">
        <f>IF(ISBLANK(INDEX('Policy Characteristics'!E:E,MATCH($C1935,'Policy Characteristics'!$C:$C,0))),"",INDEX('Policy Characteristics'!E:E,MATCH($C1935,'Policy Characteristics'!$C:$C,0)))</f>
        <v>GRA EV subsidy</v>
      </c>
      <c r="L1935" s="176">
        <f>IF(ISBLANK(INDEX('Policy Characteristics'!F:F,MATCH($C1935,'Policy Characteristics'!$C:$C,0))),"",INDEX('Policy Characteristics'!F:F,MATCH($C1935,'Policy Characteristics'!$C:$C,0)))</f>
        <v>0</v>
      </c>
      <c r="M1935" s="176">
        <f>IF(ISBLANK(INDEX('Policy Characteristics'!G:G,MATCH($C1935,'Policy Characteristics'!$C:$C,0))),"",INDEX('Policy Characteristics'!G:G,MATCH($C1935,'Policy Characteristics'!$C:$C,0)))</f>
        <v>10</v>
      </c>
      <c r="N1935" s="176">
        <f>IF(ISBLANK(INDEX('Policy Characteristics'!H:H,MATCH($C1935,'Policy Characteristics'!$C:$C,0))),"",INDEX('Policy Characteristics'!H:H,MATCH($C1935,'Policy Characteristics'!$C:$C,0)))</f>
        <v>1</v>
      </c>
      <c r="O1935" s="176" t="str">
        <f>IF(ISBLANK(INDEX('Policy Characteristics'!I:I,MATCH($C1935,'Policy Characteristics'!$C:$C,0))),"",INDEX('Policy Characteristics'!I:I,MATCH($C1935,'Policy Characteristics'!$C:$C,0)))</f>
        <v>weight</v>
      </c>
      <c r="P1935" s="176" t="str">
        <f>IF(ISBLANK(INDEX('Policy Characteristics'!J:J,MATCH($C1935,'Policy Characteristics'!$C:$C,0))),"",INDEX('Policy Characteristics'!J:J,MATCH($C1935,'Policy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5" s="176" t="str">
        <f>IF(ISBLANK(INDEX('Policy Characteristics'!K:K,MATCH($C1935,'Policy Characteristics'!$C:$C,0))),"",INDEX('Policy Characteristics'!K:K,MATCH($C1935,'Policy Characteristics'!$C:$C,0)))</f>
        <v>io-model.html</v>
      </c>
      <c r="R1935" s="176" t="str">
        <f>IF(ISBLANK(INDEX('Policy Characteristics'!L:L,MATCH($C1935,'Policy Characteristics'!$C:$C,0))),"",INDEX('Policy Characteristics'!L:L,MATCH($C1935,'Policy Characteristics'!$C:$C,0)))</f>
        <v/>
      </c>
    </row>
    <row r="1936" spans="1:18" x14ac:dyDescent="0.25">
      <c r="A1936" s="176" t="str">
        <f>IF(ISBLANK(INDEX('Policy Characteristics'!A:A,MATCH($C1936,'Policy Characteristics'!$C:$C,0))),"",INDEX('Policy Characteristics'!A:A,MATCH($C1936,'Policy Characteristics'!$C:$C,0)))</f>
        <v>Government Revenue Accounting</v>
      </c>
      <c r="B1936" s="184" t="str">
        <f>IF(ISBLANK(INDEX('Policy Characteristics'!B:B,MATCH($C1936,'Policy Characteristics'!$C:$C,0))),"",INDEX('Policy Characteristics'!B:B,MATCH($C1936,'Policy Characteristics'!$C:$C,0)))</f>
        <v>Vehicle Subsidy</v>
      </c>
      <c r="C1936" s="176" t="str">
        <f t="shared" si="83"/>
        <v>GRA for Vehicle Subsidy</v>
      </c>
      <c r="D1936" s="1" t="s">
        <v>1834</v>
      </c>
      <c r="F1936" s="1" t="s">
        <v>1838</v>
      </c>
      <c r="H1936" s="44">
        <v>559</v>
      </c>
      <c r="I1936" s="199" t="str">
        <f t="shared" si="84"/>
        <v>Yes</v>
      </c>
      <c r="J1936" s="177" t="str">
        <f>IF(ISBLANK(INDEX('Policy Characteristics'!D:D,MATCH($C1936,'Policy Characteristics'!$C:$C,0))),"",INDEX('Policy Characteristics'!D:D,MATCH($C1936,'Policy Characteristics'!$C:$C,0)))</f>
        <v/>
      </c>
      <c r="K1936" s="176" t="str">
        <f>IF(ISBLANK(INDEX('Policy Characteristics'!E:E,MATCH($C1936,'Policy Characteristics'!$C:$C,0))),"",INDEX('Policy Characteristics'!E:E,MATCH($C1936,'Policy Characteristics'!$C:$C,0)))</f>
        <v>GRA EV subsidy</v>
      </c>
      <c r="L1936" s="176">
        <f>IF(ISBLANK(INDEX('Policy Characteristics'!F:F,MATCH($C1936,'Policy Characteristics'!$C:$C,0))),"",INDEX('Policy Characteristics'!F:F,MATCH($C1936,'Policy Characteristics'!$C:$C,0)))</f>
        <v>0</v>
      </c>
      <c r="M1936" s="176">
        <f>IF(ISBLANK(INDEX('Policy Characteristics'!G:G,MATCH($C1936,'Policy Characteristics'!$C:$C,0))),"",INDEX('Policy Characteristics'!G:G,MATCH($C1936,'Policy Characteristics'!$C:$C,0)))</f>
        <v>10</v>
      </c>
      <c r="N1936" s="176">
        <f>IF(ISBLANK(INDEX('Policy Characteristics'!H:H,MATCH($C1936,'Policy Characteristics'!$C:$C,0))),"",INDEX('Policy Characteristics'!H:H,MATCH($C1936,'Policy Characteristics'!$C:$C,0)))</f>
        <v>1</v>
      </c>
      <c r="O1936" s="176" t="str">
        <f>IF(ISBLANK(INDEX('Policy Characteristics'!I:I,MATCH($C1936,'Policy Characteristics'!$C:$C,0))),"",INDEX('Policy Characteristics'!I:I,MATCH($C1936,'Policy Characteristics'!$C:$C,0)))</f>
        <v>weight</v>
      </c>
      <c r="P1936" s="176" t="str">
        <f>IF(ISBLANK(INDEX('Policy Characteristics'!J:J,MATCH($C1936,'Policy Characteristics'!$C:$C,0))),"",INDEX('Policy Characteristics'!J:J,MATCH($C1936,'Policy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6" s="176" t="str">
        <f>IF(ISBLANK(INDEX('Policy Characteristics'!K:K,MATCH($C1936,'Policy Characteristics'!$C:$C,0))),"",INDEX('Policy Characteristics'!K:K,MATCH($C1936,'Policy Characteristics'!$C:$C,0)))</f>
        <v>io-model.html</v>
      </c>
      <c r="R1936" s="176" t="str">
        <f>IF(ISBLANK(INDEX('Policy Characteristics'!L:L,MATCH($C1936,'Policy Characteristics'!$C:$C,0))),"",INDEX('Policy Characteristics'!L:L,MATCH($C1936,'Policy Characteristics'!$C:$C,0)))</f>
        <v/>
      </c>
    </row>
    <row r="1937" spans="1:18" x14ac:dyDescent="0.25">
      <c r="A1937" s="176" t="str">
        <f>IF(ISBLANK(INDEX('Policy Characteristics'!A:A,MATCH($C1937,'Policy Characteristics'!$C:$C,0))),"",INDEX('Policy Characteristics'!A:A,MATCH($C1937,'Policy Characteristics'!$C:$C,0)))</f>
        <v>Government Revenue Accounting</v>
      </c>
      <c r="B1937" s="184" t="str">
        <f>IF(ISBLANK(INDEX('Policy Characteristics'!B:B,MATCH($C1937,'Policy Characteristics'!$C:$C,0))),"",INDEX('Policy Characteristics'!B:B,MATCH($C1937,'Policy Characteristics'!$C:$C,0)))</f>
        <v>Vehicle Battery Subsidy</v>
      </c>
      <c r="C1937" t="s">
        <v>2391</v>
      </c>
      <c r="D1937" s="1" t="s">
        <v>1830</v>
      </c>
      <c r="F1937" s="1" t="s">
        <v>1835</v>
      </c>
      <c r="H1937" s="44">
        <v>2247</v>
      </c>
      <c r="I1937" s="196" t="s">
        <v>43</v>
      </c>
      <c r="J1937" s="177" t="str">
        <f>IF(ISBLANK(INDEX('Policy Characteristics'!D:D,MATCH($C1937,'Policy Characteristics'!$C:$C,0))),"",INDEX('Policy Characteristics'!D:D,MATCH($C1937,'Policy Characteristics'!$C:$C,0)))</f>
        <v/>
      </c>
      <c r="K1937" s="176" t="str">
        <f>IF(ISBLANK(INDEX('Policy Characteristics'!E:E,MATCH($C1937,'Policy Characteristics'!$C:$C,0))),"",INDEX('Policy Characteristics'!E:E,MATCH($C1937,'Policy Characteristics'!$C:$C,0)))</f>
        <v>GRA trans battery subsidy</v>
      </c>
      <c r="L1937" s="176">
        <f>IF(ISBLANK(INDEX('Policy Characteristics'!F:F,MATCH($C1937,'Policy Characteristics'!$C:$C,0))),"",INDEX('Policy Characteristics'!F:F,MATCH($C1937,'Policy Characteristics'!$C:$C,0)))</f>
        <v>0</v>
      </c>
      <c r="M1937" s="176">
        <f>IF(ISBLANK(INDEX('Policy Characteristics'!G:G,MATCH($C1937,'Policy Characteristics'!$C:$C,0))),"",INDEX('Policy Characteristics'!G:G,MATCH($C1937,'Policy Characteristics'!$C:$C,0)))</f>
        <v>10</v>
      </c>
      <c r="N1937" s="176">
        <f>IF(ISBLANK(INDEX('Policy Characteristics'!H:H,MATCH($C1937,'Policy Characteristics'!$C:$C,0))),"",INDEX('Policy Characteristics'!H:H,MATCH($C1937,'Policy Characteristics'!$C:$C,0)))</f>
        <v>1</v>
      </c>
      <c r="O1937" s="176" t="str">
        <f>IF(ISBLANK(INDEX('Policy Characteristics'!I:I,MATCH($C1937,'Policy Characteristics'!$C:$C,0))),"",INDEX('Policy Characteristics'!I:I,MATCH($C1937,'Policy Characteristics'!$C:$C,0)))</f>
        <v>weight</v>
      </c>
      <c r="P1937" s="176" t="str">
        <f>IF(ISBLANK(INDEX('Policy Characteristics'!J:J,MATCH($C1937,'Policy Characteristics'!$C:$C,0))),"",INDEX('Policy Characteristics'!J:J,MATCH($C1937,'Policy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7" s="176" t="str">
        <f>IF(ISBLANK(INDEX('Policy Characteristics'!K:K,MATCH($C1937,'Policy Characteristics'!$C:$C,0))),"",INDEX('Policy Characteristics'!K:K,MATCH($C1937,'Policy Characteristics'!$C:$C,0)))</f>
        <v>io-model.html</v>
      </c>
      <c r="R1937" s="176" t="str">
        <f>IF(ISBLANK(INDEX('Policy Characteristics'!L:L,MATCH($C1937,'Policy Characteristics'!$C:$C,0))),"",INDEX('Policy Characteristics'!L:L,MATCH($C1937,'Policy Characteristics'!$C:$C,0)))</f>
        <v/>
      </c>
    </row>
    <row r="1938" spans="1:18" x14ac:dyDescent="0.25">
      <c r="A1938" s="176" t="str">
        <f>IF(ISBLANK(INDEX('Policy Characteristics'!A:A,MATCH($C1938,'Policy Characteristics'!$C:$C,0))),"",INDEX('Policy Characteristics'!A:A,MATCH($C1938,'Policy Characteristics'!$C:$C,0)))</f>
        <v>Government Revenue Accounting</v>
      </c>
      <c r="B1938" s="184" t="str">
        <f>IF(ISBLANK(INDEX('Policy Characteristics'!B:B,MATCH($C1938,'Policy Characteristics'!$C:$C,0))),"",INDEX('Policy Characteristics'!B:B,MATCH($C1938,'Policy Characteristics'!$C:$C,0)))</f>
        <v>Vehicle Battery Subsidy</v>
      </c>
      <c r="C1938" s="176" t="str">
        <f>C$1937</f>
        <v>GRA for Vehicle Battery Subsidy</v>
      </c>
      <c r="D1938" s="1" t="s">
        <v>1831</v>
      </c>
      <c r="F1938" s="1" t="s">
        <v>1846</v>
      </c>
      <c r="H1938" s="44">
        <v>2248</v>
      </c>
      <c r="I1938" s="199" t="str">
        <f t="shared" si="84"/>
        <v>Yes</v>
      </c>
      <c r="J1938" s="177" t="str">
        <f>IF(ISBLANK(INDEX('Policy Characteristics'!D:D,MATCH($C1938,'Policy Characteristics'!$C:$C,0))),"",INDEX('Policy Characteristics'!D:D,MATCH($C1938,'Policy Characteristics'!$C:$C,0)))</f>
        <v/>
      </c>
      <c r="K1938" s="176" t="str">
        <f>IF(ISBLANK(INDEX('Policy Characteristics'!E:E,MATCH($C1938,'Policy Characteristics'!$C:$C,0))),"",INDEX('Policy Characteristics'!E:E,MATCH($C1938,'Policy Characteristics'!$C:$C,0)))</f>
        <v>GRA trans battery subsidy</v>
      </c>
      <c r="L1938" s="176">
        <f>IF(ISBLANK(INDEX('Policy Characteristics'!F:F,MATCH($C1938,'Policy Characteristics'!$C:$C,0))),"",INDEX('Policy Characteristics'!F:F,MATCH($C1938,'Policy Characteristics'!$C:$C,0)))</f>
        <v>0</v>
      </c>
      <c r="M1938" s="176">
        <f>IF(ISBLANK(INDEX('Policy Characteristics'!G:G,MATCH($C1938,'Policy Characteristics'!$C:$C,0))),"",INDEX('Policy Characteristics'!G:G,MATCH($C1938,'Policy Characteristics'!$C:$C,0)))</f>
        <v>10</v>
      </c>
      <c r="N1938" s="176">
        <f>IF(ISBLANK(INDEX('Policy Characteristics'!H:H,MATCH($C1938,'Policy Characteristics'!$C:$C,0))),"",INDEX('Policy Characteristics'!H:H,MATCH($C1938,'Policy Characteristics'!$C:$C,0)))</f>
        <v>1</v>
      </c>
      <c r="O1938" s="176" t="str">
        <f>IF(ISBLANK(INDEX('Policy Characteristics'!I:I,MATCH($C1938,'Policy Characteristics'!$C:$C,0))),"",INDEX('Policy Characteristics'!I:I,MATCH($C1938,'Policy Characteristics'!$C:$C,0)))</f>
        <v>weight</v>
      </c>
      <c r="P1938" s="176" t="str">
        <f>IF(ISBLANK(INDEX('Policy Characteristics'!J:J,MATCH($C1938,'Policy Characteristics'!$C:$C,0))),"",INDEX('Policy Characteristics'!J:J,MATCH($C1938,'Policy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8" s="176" t="str">
        <f>IF(ISBLANK(INDEX('Policy Characteristics'!K:K,MATCH($C1938,'Policy Characteristics'!$C:$C,0))),"",INDEX('Policy Characteristics'!K:K,MATCH($C1938,'Policy Characteristics'!$C:$C,0)))</f>
        <v>io-model.html</v>
      </c>
      <c r="R1938" s="176" t="str">
        <f>IF(ISBLANK(INDEX('Policy Characteristics'!L:L,MATCH($C1938,'Policy Characteristics'!$C:$C,0))),"",INDEX('Policy Characteristics'!L:L,MATCH($C1938,'Policy Characteristics'!$C:$C,0)))</f>
        <v/>
      </c>
    </row>
    <row r="1939" spans="1:18" x14ac:dyDescent="0.25">
      <c r="A1939" s="176" t="str">
        <f>IF(ISBLANK(INDEX('Policy Characteristics'!A:A,MATCH($C1939,'Policy Characteristics'!$C:$C,0))),"",INDEX('Policy Characteristics'!A:A,MATCH($C1939,'Policy Characteristics'!$C:$C,0)))</f>
        <v>Government Revenue Accounting</v>
      </c>
      <c r="B1939" s="184" t="str">
        <f>IF(ISBLANK(INDEX('Policy Characteristics'!B:B,MATCH($C1939,'Policy Characteristics'!$C:$C,0))),"",INDEX('Policy Characteristics'!B:B,MATCH($C1939,'Policy Characteristics'!$C:$C,0)))</f>
        <v>Vehicle Battery Subsidy</v>
      </c>
      <c r="C1939" s="176" t="str">
        <f t="shared" ref="C1939:C1941" si="85">C$1937</f>
        <v>GRA for Vehicle Battery Subsidy</v>
      </c>
      <c r="D1939" s="1" t="s">
        <v>1832</v>
      </c>
      <c r="F1939" s="1" t="s">
        <v>1836</v>
      </c>
      <c r="H1939" s="44">
        <v>2249</v>
      </c>
      <c r="I1939" s="199" t="str">
        <f t="shared" si="84"/>
        <v>Yes</v>
      </c>
      <c r="J1939" s="177" t="str">
        <f>IF(ISBLANK(INDEX('Policy Characteristics'!D:D,MATCH($C1939,'Policy Characteristics'!$C:$C,0))),"",INDEX('Policy Characteristics'!D:D,MATCH($C1939,'Policy Characteristics'!$C:$C,0)))</f>
        <v/>
      </c>
      <c r="K1939" s="176" t="str">
        <f>IF(ISBLANK(INDEX('Policy Characteristics'!E:E,MATCH($C1939,'Policy Characteristics'!$C:$C,0))),"",INDEX('Policy Characteristics'!E:E,MATCH($C1939,'Policy Characteristics'!$C:$C,0)))</f>
        <v>GRA trans battery subsidy</v>
      </c>
      <c r="L1939" s="176">
        <f>IF(ISBLANK(INDEX('Policy Characteristics'!F:F,MATCH($C1939,'Policy Characteristics'!$C:$C,0))),"",INDEX('Policy Characteristics'!F:F,MATCH($C1939,'Policy Characteristics'!$C:$C,0)))</f>
        <v>0</v>
      </c>
      <c r="M1939" s="176">
        <f>IF(ISBLANK(INDEX('Policy Characteristics'!G:G,MATCH($C1939,'Policy Characteristics'!$C:$C,0))),"",INDEX('Policy Characteristics'!G:G,MATCH($C1939,'Policy Characteristics'!$C:$C,0)))</f>
        <v>10</v>
      </c>
      <c r="N1939" s="176">
        <f>IF(ISBLANK(INDEX('Policy Characteristics'!H:H,MATCH($C1939,'Policy Characteristics'!$C:$C,0))),"",INDEX('Policy Characteristics'!H:H,MATCH($C1939,'Policy Characteristics'!$C:$C,0)))</f>
        <v>1</v>
      </c>
      <c r="O1939" s="176" t="str">
        <f>IF(ISBLANK(INDEX('Policy Characteristics'!I:I,MATCH($C1939,'Policy Characteristics'!$C:$C,0))),"",INDEX('Policy Characteristics'!I:I,MATCH($C1939,'Policy Characteristics'!$C:$C,0)))</f>
        <v>weight</v>
      </c>
      <c r="P1939" s="176" t="str">
        <f>IF(ISBLANK(INDEX('Policy Characteristics'!J:J,MATCH($C1939,'Policy Characteristics'!$C:$C,0))),"",INDEX('Policy Characteristics'!J:J,MATCH($C1939,'Policy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9" s="176" t="str">
        <f>IF(ISBLANK(INDEX('Policy Characteristics'!K:K,MATCH($C1939,'Policy Characteristics'!$C:$C,0))),"",INDEX('Policy Characteristics'!K:K,MATCH($C1939,'Policy Characteristics'!$C:$C,0)))</f>
        <v>io-model.html</v>
      </c>
      <c r="R1939" s="176" t="str">
        <f>IF(ISBLANK(INDEX('Policy Characteristics'!L:L,MATCH($C1939,'Policy Characteristics'!$C:$C,0))),"",INDEX('Policy Characteristics'!L:L,MATCH($C1939,'Policy Characteristics'!$C:$C,0)))</f>
        <v/>
      </c>
    </row>
    <row r="1940" spans="1:18" x14ac:dyDescent="0.25">
      <c r="A1940" s="176" t="str">
        <f>IF(ISBLANK(INDEX('Policy Characteristics'!A:A,MATCH($C1940,'Policy Characteristics'!$C:$C,0))),"",INDEX('Policy Characteristics'!A:A,MATCH($C1940,'Policy Characteristics'!$C:$C,0)))</f>
        <v>Government Revenue Accounting</v>
      </c>
      <c r="B1940" s="184" t="str">
        <f>IF(ISBLANK(INDEX('Policy Characteristics'!B:B,MATCH($C1940,'Policy Characteristics'!$C:$C,0))),"",INDEX('Policy Characteristics'!B:B,MATCH($C1940,'Policy Characteristics'!$C:$C,0)))</f>
        <v>Vehicle Battery Subsidy</v>
      </c>
      <c r="C1940" s="176" t="str">
        <f t="shared" si="85"/>
        <v>GRA for Vehicle Battery Subsidy</v>
      </c>
      <c r="D1940" s="1" t="s">
        <v>1833</v>
      </c>
      <c r="F1940" s="1" t="s">
        <v>1837</v>
      </c>
      <c r="H1940" s="44">
        <v>2250</v>
      </c>
      <c r="I1940" s="199" t="str">
        <f t="shared" si="84"/>
        <v>Yes</v>
      </c>
      <c r="J1940" s="177" t="str">
        <f>IF(ISBLANK(INDEX('Policy Characteristics'!D:D,MATCH($C1940,'Policy Characteristics'!$C:$C,0))),"",INDEX('Policy Characteristics'!D:D,MATCH($C1940,'Policy Characteristics'!$C:$C,0)))</f>
        <v/>
      </c>
      <c r="K1940" s="176" t="str">
        <f>IF(ISBLANK(INDEX('Policy Characteristics'!E:E,MATCH($C1940,'Policy Characteristics'!$C:$C,0))),"",INDEX('Policy Characteristics'!E:E,MATCH($C1940,'Policy Characteristics'!$C:$C,0)))</f>
        <v>GRA trans battery subsidy</v>
      </c>
      <c r="L1940" s="176">
        <f>IF(ISBLANK(INDEX('Policy Characteristics'!F:F,MATCH($C1940,'Policy Characteristics'!$C:$C,0))),"",INDEX('Policy Characteristics'!F:F,MATCH($C1940,'Policy Characteristics'!$C:$C,0)))</f>
        <v>0</v>
      </c>
      <c r="M1940" s="176">
        <f>IF(ISBLANK(INDEX('Policy Characteristics'!G:G,MATCH($C1940,'Policy Characteristics'!$C:$C,0))),"",INDEX('Policy Characteristics'!G:G,MATCH($C1940,'Policy Characteristics'!$C:$C,0)))</f>
        <v>10</v>
      </c>
      <c r="N1940" s="176">
        <f>IF(ISBLANK(INDEX('Policy Characteristics'!H:H,MATCH($C1940,'Policy Characteristics'!$C:$C,0))),"",INDEX('Policy Characteristics'!H:H,MATCH($C1940,'Policy Characteristics'!$C:$C,0)))</f>
        <v>1</v>
      </c>
      <c r="O1940" s="176" t="str">
        <f>IF(ISBLANK(INDEX('Policy Characteristics'!I:I,MATCH($C1940,'Policy Characteristics'!$C:$C,0))),"",INDEX('Policy Characteristics'!I:I,MATCH($C1940,'Policy Characteristics'!$C:$C,0)))</f>
        <v>weight</v>
      </c>
      <c r="P1940" s="176" t="str">
        <f>IF(ISBLANK(INDEX('Policy Characteristics'!J:J,MATCH($C1940,'Policy Characteristics'!$C:$C,0))),"",INDEX('Policy Characteristics'!J:J,MATCH($C1940,'Policy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0" s="176" t="str">
        <f>IF(ISBLANK(INDEX('Policy Characteristics'!K:K,MATCH($C1940,'Policy Characteristics'!$C:$C,0))),"",INDEX('Policy Characteristics'!K:K,MATCH($C1940,'Policy Characteristics'!$C:$C,0)))</f>
        <v>io-model.html</v>
      </c>
      <c r="R1940" s="176" t="str">
        <f>IF(ISBLANK(INDEX('Policy Characteristics'!L:L,MATCH($C1940,'Policy Characteristics'!$C:$C,0))),"",INDEX('Policy Characteristics'!L:L,MATCH($C1940,'Policy Characteristics'!$C:$C,0)))</f>
        <v/>
      </c>
    </row>
    <row r="1941" spans="1:18" x14ac:dyDescent="0.25">
      <c r="A1941" s="176" t="str">
        <f>IF(ISBLANK(INDEX('Policy Characteristics'!A:A,MATCH($C1941,'Policy Characteristics'!$C:$C,0))),"",INDEX('Policy Characteristics'!A:A,MATCH($C1941,'Policy Characteristics'!$C:$C,0)))</f>
        <v>Government Revenue Accounting</v>
      </c>
      <c r="B1941" s="184" t="str">
        <f>IF(ISBLANK(INDEX('Policy Characteristics'!B:B,MATCH($C1941,'Policy Characteristics'!$C:$C,0))),"",INDEX('Policy Characteristics'!B:B,MATCH($C1941,'Policy Characteristics'!$C:$C,0)))</f>
        <v>Vehicle Battery Subsidy</v>
      </c>
      <c r="C1941" s="176" t="str">
        <f t="shared" si="85"/>
        <v>GRA for Vehicle Battery Subsidy</v>
      </c>
      <c r="D1941" s="1" t="s">
        <v>1834</v>
      </c>
      <c r="F1941" s="1" t="s">
        <v>1838</v>
      </c>
      <c r="H1941" s="44">
        <v>2251</v>
      </c>
      <c r="I1941" s="199" t="str">
        <f t="shared" si="84"/>
        <v>Yes</v>
      </c>
      <c r="J1941" s="177" t="str">
        <f>IF(ISBLANK(INDEX('Policy Characteristics'!D:D,MATCH($C1941,'Policy Characteristics'!$C:$C,0))),"",INDEX('Policy Characteristics'!D:D,MATCH($C1941,'Policy Characteristics'!$C:$C,0)))</f>
        <v/>
      </c>
      <c r="K1941" s="176" t="str">
        <f>IF(ISBLANK(INDEX('Policy Characteristics'!E:E,MATCH($C1941,'Policy Characteristics'!$C:$C,0))),"",INDEX('Policy Characteristics'!E:E,MATCH($C1941,'Policy Characteristics'!$C:$C,0)))</f>
        <v>GRA trans battery subsidy</v>
      </c>
      <c r="L1941" s="176">
        <f>IF(ISBLANK(INDEX('Policy Characteristics'!F:F,MATCH($C1941,'Policy Characteristics'!$C:$C,0))),"",INDEX('Policy Characteristics'!F:F,MATCH($C1941,'Policy Characteristics'!$C:$C,0)))</f>
        <v>0</v>
      </c>
      <c r="M1941" s="176">
        <f>IF(ISBLANK(INDEX('Policy Characteristics'!G:G,MATCH($C1941,'Policy Characteristics'!$C:$C,0))),"",INDEX('Policy Characteristics'!G:G,MATCH($C1941,'Policy Characteristics'!$C:$C,0)))</f>
        <v>10</v>
      </c>
      <c r="N1941" s="176">
        <f>IF(ISBLANK(INDEX('Policy Characteristics'!H:H,MATCH($C1941,'Policy Characteristics'!$C:$C,0))),"",INDEX('Policy Characteristics'!H:H,MATCH($C1941,'Policy Characteristics'!$C:$C,0)))</f>
        <v>1</v>
      </c>
      <c r="O1941" s="176" t="str">
        <f>IF(ISBLANK(INDEX('Policy Characteristics'!I:I,MATCH($C1941,'Policy Characteristics'!$C:$C,0))),"",INDEX('Policy Characteristics'!I:I,MATCH($C1941,'Policy Characteristics'!$C:$C,0)))</f>
        <v>weight</v>
      </c>
      <c r="P1941" s="176" t="str">
        <f>IF(ISBLANK(INDEX('Policy Characteristics'!J:J,MATCH($C1941,'Policy Characteristics'!$C:$C,0))),"",INDEX('Policy Characteristics'!J:J,MATCH($C1941,'Policy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1" s="176" t="str">
        <f>IF(ISBLANK(INDEX('Policy Characteristics'!K:K,MATCH($C1941,'Policy Characteristics'!$C:$C,0))),"",INDEX('Policy Characteristics'!K:K,MATCH($C1941,'Policy Characteristics'!$C:$C,0)))</f>
        <v>io-model.html</v>
      </c>
      <c r="R1941" s="176" t="str">
        <f>IF(ISBLANK(INDEX('Policy Characteristics'!L:L,MATCH($C1941,'Policy Characteristics'!$C:$C,0))),"",INDEX('Policy Characteristics'!L:L,MATCH($C1941,'Policy Characteristics'!$C:$C,0)))</f>
        <v/>
      </c>
    </row>
    <row r="1942" spans="1:18" x14ac:dyDescent="0.25">
      <c r="A1942" s="176" t="str">
        <f>IF(ISBLANK(INDEX('Policy Characteristics'!A:A,MATCH($C1942,'Policy Characteristics'!$C:$C,0))),"",INDEX('Policy Characteristics'!A:A,MATCH($C1942,'Policy Characteristics'!$C:$C,0)))</f>
        <v>Government Revenue Accounting</v>
      </c>
      <c r="B1942" s="184" t="str">
        <f>IF(ISBLANK(INDEX('Policy Characteristics'!B:B,MATCH($C1942,'Policy Characteristics'!$C:$C,0))),"",INDEX('Policy Characteristics'!B:B,MATCH($C1942,'Policy Characteristics'!$C:$C,0)))</f>
        <v>Electricity Generation Subsidy</v>
      </c>
      <c r="C1942" t="s">
        <v>1824</v>
      </c>
      <c r="D1942" s="1" t="s">
        <v>1830</v>
      </c>
      <c r="F1942" s="1" t="s">
        <v>1835</v>
      </c>
      <c r="H1942" s="44">
        <v>560</v>
      </c>
      <c r="I1942" s="196" t="s">
        <v>43</v>
      </c>
      <c r="J1942" s="177" t="str">
        <f>IF(ISBLANK(INDEX('Policy Characteristics'!D:D,MATCH($C1942,'Policy Characteristics'!$C:$C,0))),"",INDEX('Policy Characteristics'!D:D,MATCH($C1942,'Policy Characteristics'!$C:$C,0)))</f>
        <v/>
      </c>
      <c r="K1942" s="176" t="str">
        <f>IF(ISBLANK(INDEX('Policy Characteristics'!E:E,MATCH($C1942,'Policy Characteristics'!$C:$C,0))),"",INDEX('Policy Characteristics'!E:E,MATCH($C1942,'Policy Characteristics'!$C:$C,0)))</f>
        <v>GRA elec gen subsidy</v>
      </c>
      <c r="L1942" s="176">
        <f>IF(ISBLANK(INDEX('Policy Characteristics'!F:F,MATCH($C1942,'Policy Characteristics'!$C:$C,0))),"",INDEX('Policy Characteristics'!F:F,MATCH($C1942,'Policy Characteristics'!$C:$C,0)))</f>
        <v>0</v>
      </c>
      <c r="M1942" s="176">
        <f>IF(ISBLANK(INDEX('Policy Characteristics'!G:G,MATCH($C1942,'Policy Characteristics'!$C:$C,0))),"",INDEX('Policy Characteristics'!G:G,MATCH($C1942,'Policy Characteristics'!$C:$C,0)))</f>
        <v>10</v>
      </c>
      <c r="N1942" s="176">
        <f>IF(ISBLANK(INDEX('Policy Characteristics'!H:H,MATCH($C1942,'Policy Characteristics'!$C:$C,0))),"",INDEX('Policy Characteristics'!H:H,MATCH($C1942,'Policy Characteristics'!$C:$C,0)))</f>
        <v>1</v>
      </c>
      <c r="O1942" s="176" t="str">
        <f>IF(ISBLANK(INDEX('Policy Characteristics'!I:I,MATCH($C1942,'Policy Characteristics'!$C:$C,0))),"",INDEX('Policy Characteristics'!I:I,MATCH($C1942,'Policy Characteristics'!$C:$C,0)))</f>
        <v>weight</v>
      </c>
      <c r="P1942" s="176" t="str">
        <f>IF(ISBLANK(INDEX('Policy Characteristics'!J:J,MATCH($C1942,'Policy Characteristics'!$C:$C,0))),"",INDEX('Policy Characteristics'!J:J,MATCH($C1942,'Policy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2" s="176" t="str">
        <f>IF(ISBLANK(INDEX('Policy Characteristics'!K:K,MATCH($C1942,'Policy Characteristics'!$C:$C,0))),"",INDEX('Policy Characteristics'!K:K,MATCH($C1942,'Policy Characteristics'!$C:$C,0)))</f>
        <v>io-model.html</v>
      </c>
      <c r="R1942" s="176" t="str">
        <f>IF(ISBLANK(INDEX('Policy Characteristics'!L:L,MATCH($C1942,'Policy Characteristics'!$C:$C,0))),"",INDEX('Policy Characteristics'!L:L,MATCH($C1942,'Policy Characteristics'!$C:$C,0)))</f>
        <v/>
      </c>
    </row>
    <row r="1943" spans="1:18" x14ac:dyDescent="0.25">
      <c r="A1943" s="176" t="str">
        <f>IF(ISBLANK(INDEX('Policy Characteristics'!A:A,MATCH($C1943,'Policy Characteristics'!$C:$C,0))),"",INDEX('Policy Characteristics'!A:A,MATCH($C1943,'Policy Characteristics'!$C:$C,0)))</f>
        <v>Government Revenue Accounting</v>
      </c>
      <c r="B1943" s="184" t="str">
        <f>IF(ISBLANK(INDEX('Policy Characteristics'!B:B,MATCH($C1943,'Policy Characteristics'!$C:$C,0))),"",INDEX('Policy Characteristics'!B:B,MATCH($C1943,'Policy Characteristics'!$C:$C,0)))</f>
        <v>Electricity Generation Subsidy</v>
      </c>
      <c r="C1943" s="176" t="str">
        <f t="shared" ref="C1943:C1946" si="86">C$1942</f>
        <v>GRA for Electricity Generation Subsidies</v>
      </c>
      <c r="D1943" s="1" t="s">
        <v>1831</v>
      </c>
      <c r="F1943" s="1" t="s">
        <v>1846</v>
      </c>
      <c r="H1943" s="44">
        <v>561</v>
      </c>
      <c r="I1943" s="199" t="str">
        <f t="shared" ref="I1943:I1946" si="87">I$1942</f>
        <v>Yes</v>
      </c>
      <c r="J1943" s="177" t="str">
        <f>IF(ISBLANK(INDEX('Policy Characteristics'!D:D,MATCH($C1943,'Policy Characteristics'!$C:$C,0))),"",INDEX('Policy Characteristics'!D:D,MATCH($C1943,'Policy Characteristics'!$C:$C,0)))</f>
        <v/>
      </c>
      <c r="K1943" s="176" t="str">
        <f>IF(ISBLANK(INDEX('Policy Characteristics'!E:E,MATCH($C1943,'Policy Characteristics'!$C:$C,0))),"",INDEX('Policy Characteristics'!E:E,MATCH($C1943,'Policy Characteristics'!$C:$C,0)))</f>
        <v>GRA elec gen subsidy</v>
      </c>
      <c r="L1943" s="176">
        <f>IF(ISBLANK(INDEX('Policy Characteristics'!F:F,MATCH($C1943,'Policy Characteristics'!$C:$C,0))),"",INDEX('Policy Characteristics'!F:F,MATCH($C1943,'Policy Characteristics'!$C:$C,0)))</f>
        <v>0</v>
      </c>
      <c r="M1943" s="176">
        <f>IF(ISBLANK(INDEX('Policy Characteristics'!G:G,MATCH($C1943,'Policy Characteristics'!$C:$C,0))),"",INDEX('Policy Characteristics'!G:G,MATCH($C1943,'Policy Characteristics'!$C:$C,0)))</f>
        <v>10</v>
      </c>
      <c r="N1943" s="176">
        <f>IF(ISBLANK(INDEX('Policy Characteristics'!H:H,MATCH($C1943,'Policy Characteristics'!$C:$C,0))),"",INDEX('Policy Characteristics'!H:H,MATCH($C1943,'Policy Characteristics'!$C:$C,0)))</f>
        <v>1</v>
      </c>
      <c r="O1943" s="176" t="str">
        <f>IF(ISBLANK(INDEX('Policy Characteristics'!I:I,MATCH($C1943,'Policy Characteristics'!$C:$C,0))),"",INDEX('Policy Characteristics'!I:I,MATCH($C1943,'Policy Characteristics'!$C:$C,0)))</f>
        <v>weight</v>
      </c>
      <c r="P1943" s="176" t="str">
        <f>IF(ISBLANK(INDEX('Policy Characteristics'!J:J,MATCH($C1943,'Policy Characteristics'!$C:$C,0))),"",INDEX('Policy Characteristics'!J:J,MATCH($C1943,'Policy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3" s="176" t="str">
        <f>IF(ISBLANK(INDEX('Policy Characteristics'!K:K,MATCH($C1943,'Policy Characteristics'!$C:$C,0))),"",INDEX('Policy Characteristics'!K:K,MATCH($C1943,'Policy Characteristics'!$C:$C,0)))</f>
        <v>io-model.html</v>
      </c>
      <c r="R1943" s="176" t="str">
        <f>IF(ISBLANK(INDEX('Policy Characteristics'!L:L,MATCH($C1943,'Policy Characteristics'!$C:$C,0))),"",INDEX('Policy Characteristics'!L:L,MATCH($C1943,'Policy Characteristics'!$C:$C,0)))</f>
        <v/>
      </c>
    </row>
    <row r="1944" spans="1:18" x14ac:dyDescent="0.25">
      <c r="A1944" s="176" t="str">
        <f>IF(ISBLANK(INDEX('Policy Characteristics'!A:A,MATCH($C1944,'Policy Characteristics'!$C:$C,0))),"",INDEX('Policy Characteristics'!A:A,MATCH($C1944,'Policy Characteristics'!$C:$C,0)))</f>
        <v>Government Revenue Accounting</v>
      </c>
      <c r="B1944" s="184" t="str">
        <f>IF(ISBLANK(INDEX('Policy Characteristics'!B:B,MATCH($C1944,'Policy Characteristics'!$C:$C,0))),"",INDEX('Policy Characteristics'!B:B,MATCH($C1944,'Policy Characteristics'!$C:$C,0)))</f>
        <v>Electricity Generation Subsidy</v>
      </c>
      <c r="C1944" s="176" t="str">
        <f t="shared" si="86"/>
        <v>GRA for Electricity Generation Subsidies</v>
      </c>
      <c r="D1944" s="1" t="s">
        <v>1832</v>
      </c>
      <c r="F1944" s="1" t="s">
        <v>1836</v>
      </c>
      <c r="H1944" s="44">
        <v>562</v>
      </c>
      <c r="I1944" s="199" t="str">
        <f t="shared" si="87"/>
        <v>Yes</v>
      </c>
      <c r="J1944" s="177" t="str">
        <f>IF(ISBLANK(INDEX('Policy Characteristics'!D:D,MATCH($C1944,'Policy Characteristics'!$C:$C,0))),"",INDEX('Policy Characteristics'!D:D,MATCH($C1944,'Policy Characteristics'!$C:$C,0)))</f>
        <v/>
      </c>
      <c r="K1944" s="176" t="str">
        <f>IF(ISBLANK(INDEX('Policy Characteristics'!E:E,MATCH($C1944,'Policy Characteristics'!$C:$C,0))),"",INDEX('Policy Characteristics'!E:E,MATCH($C1944,'Policy Characteristics'!$C:$C,0)))</f>
        <v>GRA elec gen subsidy</v>
      </c>
      <c r="L1944" s="176">
        <f>IF(ISBLANK(INDEX('Policy Characteristics'!F:F,MATCH($C1944,'Policy Characteristics'!$C:$C,0))),"",INDEX('Policy Characteristics'!F:F,MATCH($C1944,'Policy Characteristics'!$C:$C,0)))</f>
        <v>0</v>
      </c>
      <c r="M1944" s="176">
        <f>IF(ISBLANK(INDEX('Policy Characteristics'!G:G,MATCH($C1944,'Policy Characteristics'!$C:$C,0))),"",INDEX('Policy Characteristics'!G:G,MATCH($C1944,'Policy Characteristics'!$C:$C,0)))</f>
        <v>10</v>
      </c>
      <c r="N1944" s="176">
        <f>IF(ISBLANK(INDEX('Policy Characteristics'!H:H,MATCH($C1944,'Policy Characteristics'!$C:$C,0))),"",INDEX('Policy Characteristics'!H:H,MATCH($C1944,'Policy Characteristics'!$C:$C,0)))</f>
        <v>1</v>
      </c>
      <c r="O1944" s="176" t="str">
        <f>IF(ISBLANK(INDEX('Policy Characteristics'!I:I,MATCH($C1944,'Policy Characteristics'!$C:$C,0))),"",INDEX('Policy Characteristics'!I:I,MATCH($C1944,'Policy Characteristics'!$C:$C,0)))</f>
        <v>weight</v>
      </c>
      <c r="P1944" s="176" t="str">
        <f>IF(ISBLANK(INDEX('Policy Characteristics'!J:J,MATCH($C1944,'Policy Characteristics'!$C:$C,0))),"",INDEX('Policy Characteristics'!J:J,MATCH($C1944,'Policy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4" s="176" t="str">
        <f>IF(ISBLANK(INDEX('Policy Characteristics'!K:K,MATCH($C1944,'Policy Characteristics'!$C:$C,0))),"",INDEX('Policy Characteristics'!K:K,MATCH($C1944,'Policy Characteristics'!$C:$C,0)))</f>
        <v>io-model.html</v>
      </c>
      <c r="R1944" s="176" t="str">
        <f>IF(ISBLANK(INDEX('Policy Characteristics'!L:L,MATCH($C1944,'Policy Characteristics'!$C:$C,0))),"",INDEX('Policy Characteristics'!L:L,MATCH($C1944,'Policy Characteristics'!$C:$C,0)))</f>
        <v/>
      </c>
    </row>
    <row r="1945" spans="1:18" x14ac:dyDescent="0.25">
      <c r="A1945" s="176" t="str">
        <f>IF(ISBLANK(INDEX('Policy Characteristics'!A:A,MATCH($C1945,'Policy Characteristics'!$C:$C,0))),"",INDEX('Policy Characteristics'!A:A,MATCH($C1945,'Policy Characteristics'!$C:$C,0)))</f>
        <v>Government Revenue Accounting</v>
      </c>
      <c r="B1945" s="184" t="str">
        <f>IF(ISBLANK(INDEX('Policy Characteristics'!B:B,MATCH($C1945,'Policy Characteristics'!$C:$C,0))),"",INDEX('Policy Characteristics'!B:B,MATCH($C1945,'Policy Characteristics'!$C:$C,0)))</f>
        <v>Electricity Generation Subsidy</v>
      </c>
      <c r="C1945" s="176" t="str">
        <f t="shared" si="86"/>
        <v>GRA for Electricity Generation Subsidies</v>
      </c>
      <c r="D1945" s="1" t="s">
        <v>1833</v>
      </c>
      <c r="F1945" s="1" t="s">
        <v>1837</v>
      </c>
      <c r="H1945" s="44">
        <v>563</v>
      </c>
      <c r="I1945" s="199" t="str">
        <f t="shared" si="87"/>
        <v>Yes</v>
      </c>
      <c r="J1945" s="177" t="str">
        <f>IF(ISBLANK(INDEX('Policy Characteristics'!D:D,MATCH($C1945,'Policy Characteristics'!$C:$C,0))),"",INDEX('Policy Characteristics'!D:D,MATCH($C1945,'Policy Characteristics'!$C:$C,0)))</f>
        <v/>
      </c>
      <c r="K1945" s="176" t="str">
        <f>IF(ISBLANK(INDEX('Policy Characteristics'!E:E,MATCH($C1945,'Policy Characteristics'!$C:$C,0))),"",INDEX('Policy Characteristics'!E:E,MATCH($C1945,'Policy Characteristics'!$C:$C,0)))</f>
        <v>GRA elec gen subsidy</v>
      </c>
      <c r="L1945" s="176">
        <f>IF(ISBLANK(INDEX('Policy Characteristics'!F:F,MATCH($C1945,'Policy Characteristics'!$C:$C,0))),"",INDEX('Policy Characteristics'!F:F,MATCH($C1945,'Policy Characteristics'!$C:$C,0)))</f>
        <v>0</v>
      </c>
      <c r="M1945" s="176">
        <f>IF(ISBLANK(INDEX('Policy Characteristics'!G:G,MATCH($C1945,'Policy Characteristics'!$C:$C,0))),"",INDEX('Policy Characteristics'!G:G,MATCH($C1945,'Policy Characteristics'!$C:$C,0)))</f>
        <v>10</v>
      </c>
      <c r="N1945" s="176">
        <f>IF(ISBLANK(INDEX('Policy Characteristics'!H:H,MATCH($C1945,'Policy Characteristics'!$C:$C,0))),"",INDEX('Policy Characteristics'!H:H,MATCH($C1945,'Policy Characteristics'!$C:$C,0)))</f>
        <v>1</v>
      </c>
      <c r="O1945" s="176" t="str">
        <f>IF(ISBLANK(INDEX('Policy Characteristics'!I:I,MATCH($C1945,'Policy Characteristics'!$C:$C,0))),"",INDEX('Policy Characteristics'!I:I,MATCH($C1945,'Policy Characteristics'!$C:$C,0)))</f>
        <v>weight</v>
      </c>
      <c r="P1945" s="176" t="str">
        <f>IF(ISBLANK(INDEX('Policy Characteristics'!J:J,MATCH($C1945,'Policy Characteristics'!$C:$C,0))),"",INDEX('Policy Characteristics'!J:J,MATCH($C1945,'Policy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5" s="176" t="str">
        <f>IF(ISBLANK(INDEX('Policy Characteristics'!K:K,MATCH($C1945,'Policy Characteristics'!$C:$C,0))),"",INDEX('Policy Characteristics'!K:K,MATCH($C1945,'Policy Characteristics'!$C:$C,0)))</f>
        <v>io-model.html</v>
      </c>
      <c r="R1945" s="176" t="str">
        <f>IF(ISBLANK(INDEX('Policy Characteristics'!L:L,MATCH($C1945,'Policy Characteristics'!$C:$C,0))),"",INDEX('Policy Characteristics'!L:L,MATCH($C1945,'Policy Characteristics'!$C:$C,0)))</f>
        <v/>
      </c>
    </row>
    <row r="1946" spans="1:18" x14ac:dyDescent="0.25">
      <c r="A1946" s="176" t="str">
        <f>IF(ISBLANK(INDEX('Policy Characteristics'!A:A,MATCH($C1946,'Policy Characteristics'!$C:$C,0))),"",INDEX('Policy Characteristics'!A:A,MATCH($C1946,'Policy Characteristics'!$C:$C,0)))</f>
        <v>Government Revenue Accounting</v>
      </c>
      <c r="B1946" s="184" t="str">
        <f>IF(ISBLANK(INDEX('Policy Characteristics'!B:B,MATCH($C1946,'Policy Characteristics'!$C:$C,0))),"",INDEX('Policy Characteristics'!B:B,MATCH($C1946,'Policy Characteristics'!$C:$C,0)))</f>
        <v>Electricity Generation Subsidy</v>
      </c>
      <c r="C1946" s="176" t="str">
        <f t="shared" si="86"/>
        <v>GRA for Electricity Generation Subsidies</v>
      </c>
      <c r="D1946" s="1" t="s">
        <v>1834</v>
      </c>
      <c r="F1946" s="1" t="s">
        <v>1838</v>
      </c>
      <c r="H1946" s="44">
        <v>564</v>
      </c>
      <c r="I1946" s="199" t="str">
        <f t="shared" si="87"/>
        <v>Yes</v>
      </c>
      <c r="J1946" s="177" t="str">
        <f>IF(ISBLANK(INDEX('Policy Characteristics'!D:D,MATCH($C1946,'Policy Characteristics'!$C:$C,0))),"",INDEX('Policy Characteristics'!D:D,MATCH($C1946,'Policy Characteristics'!$C:$C,0)))</f>
        <v/>
      </c>
      <c r="K1946" s="176" t="str">
        <f>IF(ISBLANK(INDEX('Policy Characteristics'!E:E,MATCH($C1946,'Policy Characteristics'!$C:$C,0))),"",INDEX('Policy Characteristics'!E:E,MATCH($C1946,'Policy Characteristics'!$C:$C,0)))</f>
        <v>GRA elec gen subsidy</v>
      </c>
      <c r="L1946" s="176">
        <f>IF(ISBLANK(INDEX('Policy Characteristics'!F:F,MATCH($C1946,'Policy Characteristics'!$C:$C,0))),"",INDEX('Policy Characteristics'!F:F,MATCH($C1946,'Policy Characteristics'!$C:$C,0)))</f>
        <v>0</v>
      </c>
      <c r="M1946" s="176">
        <f>IF(ISBLANK(INDEX('Policy Characteristics'!G:G,MATCH($C1946,'Policy Characteristics'!$C:$C,0))),"",INDEX('Policy Characteristics'!G:G,MATCH($C1946,'Policy Characteristics'!$C:$C,0)))</f>
        <v>10</v>
      </c>
      <c r="N1946" s="176">
        <f>IF(ISBLANK(INDEX('Policy Characteristics'!H:H,MATCH($C1946,'Policy Characteristics'!$C:$C,0))),"",INDEX('Policy Characteristics'!H:H,MATCH($C1946,'Policy Characteristics'!$C:$C,0)))</f>
        <v>1</v>
      </c>
      <c r="O1946" s="176" t="str">
        <f>IF(ISBLANK(INDEX('Policy Characteristics'!I:I,MATCH($C1946,'Policy Characteristics'!$C:$C,0))),"",INDEX('Policy Characteristics'!I:I,MATCH($C1946,'Policy Characteristics'!$C:$C,0)))</f>
        <v>weight</v>
      </c>
      <c r="P1946" s="176" t="str">
        <f>IF(ISBLANK(INDEX('Policy Characteristics'!J:J,MATCH($C1946,'Policy Characteristics'!$C:$C,0))),"",INDEX('Policy Characteristics'!J:J,MATCH($C1946,'Policy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6" s="176" t="str">
        <f>IF(ISBLANK(INDEX('Policy Characteristics'!K:K,MATCH($C1946,'Policy Characteristics'!$C:$C,0))),"",INDEX('Policy Characteristics'!K:K,MATCH($C1946,'Policy Characteristics'!$C:$C,0)))</f>
        <v>io-model.html</v>
      </c>
      <c r="R1946" s="176" t="str">
        <f>IF(ISBLANK(INDEX('Policy Characteristics'!L:L,MATCH($C1946,'Policy Characteristics'!$C:$C,0))),"",INDEX('Policy Characteristics'!L:L,MATCH($C1946,'Policy Characteristics'!$C:$C,0)))</f>
        <v/>
      </c>
    </row>
    <row r="1947" spans="1:18" x14ac:dyDescent="0.25">
      <c r="A1947" s="176" t="str">
        <f>IF(ISBLANK(INDEX('Policy Characteristics'!A:A,MATCH($C1947,'Policy Characteristics'!$C:$C,0))),"",INDEX('Policy Characteristics'!A:A,MATCH($C1947,'Policy Characteristics'!$C:$C,0)))</f>
        <v>Government Revenue Accounting</v>
      </c>
      <c r="B1947" s="184" t="str">
        <f>IF(ISBLANK(INDEX('Policy Characteristics'!B:B,MATCH($C1947,'Policy Characteristics'!$C:$C,0))),"",INDEX('Policy Characteristics'!B:B,MATCH($C1947,'Policy Characteristics'!$C:$C,0)))</f>
        <v>Electricity Capacity Construction Subsidy</v>
      </c>
      <c r="C1947" t="s">
        <v>1825</v>
      </c>
      <c r="D1947" s="1" t="s">
        <v>1830</v>
      </c>
      <c r="F1947" s="1" t="s">
        <v>1835</v>
      </c>
      <c r="H1947" s="44">
        <v>565</v>
      </c>
      <c r="I1947" s="196" t="s">
        <v>43</v>
      </c>
      <c r="J1947" s="177" t="str">
        <f>IF(ISBLANK(INDEX('Policy Characteristics'!D:D,MATCH($C1947,'Policy Characteristics'!$C:$C,0))),"",INDEX('Policy Characteristics'!D:D,MATCH($C1947,'Policy Characteristics'!$C:$C,0)))</f>
        <v/>
      </c>
      <c r="K1947" s="176" t="str">
        <f>IF(ISBLANK(INDEX('Policy Characteristics'!E:E,MATCH($C1947,'Policy Characteristics'!$C:$C,0))),"",INDEX('Policy Characteristics'!E:E,MATCH($C1947,'Policy Characteristics'!$C:$C,0)))</f>
        <v>GRA elec cap const subsidy</v>
      </c>
      <c r="L1947" s="176">
        <f>IF(ISBLANK(INDEX('Policy Characteristics'!F:F,MATCH($C1947,'Policy Characteristics'!$C:$C,0))),"",INDEX('Policy Characteristics'!F:F,MATCH($C1947,'Policy Characteristics'!$C:$C,0)))</f>
        <v>0</v>
      </c>
      <c r="M1947" s="176">
        <f>IF(ISBLANK(INDEX('Policy Characteristics'!G:G,MATCH($C1947,'Policy Characteristics'!$C:$C,0))),"",INDEX('Policy Characteristics'!G:G,MATCH($C1947,'Policy Characteristics'!$C:$C,0)))</f>
        <v>10</v>
      </c>
      <c r="N1947" s="176">
        <f>IF(ISBLANK(INDEX('Policy Characteristics'!H:H,MATCH($C1947,'Policy Characteristics'!$C:$C,0))),"",INDEX('Policy Characteristics'!H:H,MATCH($C1947,'Policy Characteristics'!$C:$C,0)))</f>
        <v>1</v>
      </c>
      <c r="O1947" s="176" t="str">
        <f>IF(ISBLANK(INDEX('Policy Characteristics'!I:I,MATCH($C1947,'Policy Characteristics'!$C:$C,0))),"",INDEX('Policy Characteristics'!I:I,MATCH($C1947,'Policy Characteristics'!$C:$C,0)))</f>
        <v>weight</v>
      </c>
      <c r="P1947" s="176" t="str">
        <f>IF(ISBLANK(INDEX('Policy Characteristics'!J:J,MATCH($C1947,'Policy Characteristics'!$C:$C,0))),"",INDEX('Policy Characteristics'!J:J,MATCH($C1947,'Policy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7" s="176" t="str">
        <f>IF(ISBLANK(INDEX('Policy Characteristics'!K:K,MATCH($C1947,'Policy Characteristics'!$C:$C,0))),"",INDEX('Policy Characteristics'!K:K,MATCH($C1947,'Policy Characteristics'!$C:$C,0)))</f>
        <v>io-model.html</v>
      </c>
      <c r="R1947" s="176" t="str">
        <f>IF(ISBLANK(INDEX('Policy Characteristics'!L:L,MATCH($C1947,'Policy Characteristics'!$C:$C,0))),"",INDEX('Policy Characteristics'!L:L,MATCH($C1947,'Policy Characteristics'!$C:$C,0)))</f>
        <v/>
      </c>
    </row>
    <row r="1948" spans="1:18" x14ac:dyDescent="0.25">
      <c r="A1948" s="176" t="str">
        <f>IF(ISBLANK(INDEX('Policy Characteristics'!A:A,MATCH($C1948,'Policy Characteristics'!$C:$C,0))),"",INDEX('Policy Characteristics'!A:A,MATCH($C1948,'Policy Characteristics'!$C:$C,0)))</f>
        <v>Government Revenue Accounting</v>
      </c>
      <c r="B1948" s="184" t="str">
        <f>IF(ISBLANK(INDEX('Policy Characteristics'!B:B,MATCH($C1948,'Policy Characteristics'!$C:$C,0))),"",INDEX('Policy Characteristics'!B:B,MATCH($C1948,'Policy Characteristics'!$C:$C,0)))</f>
        <v>Electricity Capacity Construction Subsidy</v>
      </c>
      <c r="C1948" s="176" t="str">
        <f t="shared" ref="C1948:C1951" si="88">C$1947</f>
        <v>GRA for Electricity Capacity Construction Subsidies</v>
      </c>
      <c r="D1948" s="1" t="s">
        <v>1831</v>
      </c>
      <c r="F1948" s="1" t="s">
        <v>1846</v>
      </c>
      <c r="H1948" s="44">
        <v>566</v>
      </c>
      <c r="I1948" s="199" t="str">
        <f t="shared" ref="I1948:I1951" si="89">I$1947</f>
        <v>Yes</v>
      </c>
      <c r="J1948" s="177" t="str">
        <f>IF(ISBLANK(INDEX('Policy Characteristics'!D:D,MATCH($C1948,'Policy Characteristics'!$C:$C,0))),"",INDEX('Policy Characteristics'!D:D,MATCH($C1948,'Policy Characteristics'!$C:$C,0)))</f>
        <v/>
      </c>
      <c r="K1948" s="176" t="str">
        <f>IF(ISBLANK(INDEX('Policy Characteristics'!E:E,MATCH($C1948,'Policy Characteristics'!$C:$C,0))),"",INDEX('Policy Characteristics'!E:E,MATCH($C1948,'Policy Characteristics'!$C:$C,0)))</f>
        <v>GRA elec cap const subsidy</v>
      </c>
      <c r="L1948" s="176">
        <f>IF(ISBLANK(INDEX('Policy Characteristics'!F:F,MATCH($C1948,'Policy Characteristics'!$C:$C,0))),"",INDEX('Policy Characteristics'!F:F,MATCH($C1948,'Policy Characteristics'!$C:$C,0)))</f>
        <v>0</v>
      </c>
      <c r="M1948" s="176">
        <f>IF(ISBLANK(INDEX('Policy Characteristics'!G:G,MATCH($C1948,'Policy Characteristics'!$C:$C,0))),"",INDEX('Policy Characteristics'!G:G,MATCH($C1948,'Policy Characteristics'!$C:$C,0)))</f>
        <v>10</v>
      </c>
      <c r="N1948" s="176">
        <f>IF(ISBLANK(INDEX('Policy Characteristics'!H:H,MATCH($C1948,'Policy Characteristics'!$C:$C,0))),"",INDEX('Policy Characteristics'!H:H,MATCH($C1948,'Policy Characteristics'!$C:$C,0)))</f>
        <v>1</v>
      </c>
      <c r="O1948" s="176" t="str">
        <f>IF(ISBLANK(INDEX('Policy Characteristics'!I:I,MATCH($C1948,'Policy Characteristics'!$C:$C,0))),"",INDEX('Policy Characteristics'!I:I,MATCH($C1948,'Policy Characteristics'!$C:$C,0)))</f>
        <v>weight</v>
      </c>
      <c r="P1948" s="176" t="str">
        <f>IF(ISBLANK(INDEX('Policy Characteristics'!J:J,MATCH($C1948,'Policy Characteristics'!$C:$C,0))),"",INDEX('Policy Characteristics'!J:J,MATCH($C1948,'Policy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8" s="176" t="str">
        <f>IF(ISBLANK(INDEX('Policy Characteristics'!K:K,MATCH($C1948,'Policy Characteristics'!$C:$C,0))),"",INDEX('Policy Characteristics'!K:K,MATCH($C1948,'Policy Characteristics'!$C:$C,0)))</f>
        <v>io-model.html</v>
      </c>
      <c r="R1948" s="176" t="str">
        <f>IF(ISBLANK(INDEX('Policy Characteristics'!L:L,MATCH($C1948,'Policy Characteristics'!$C:$C,0))),"",INDEX('Policy Characteristics'!L:L,MATCH($C1948,'Policy Characteristics'!$C:$C,0)))</f>
        <v/>
      </c>
    </row>
    <row r="1949" spans="1:18" x14ac:dyDescent="0.25">
      <c r="A1949" s="176" t="str">
        <f>IF(ISBLANK(INDEX('Policy Characteristics'!A:A,MATCH($C1949,'Policy Characteristics'!$C:$C,0))),"",INDEX('Policy Characteristics'!A:A,MATCH($C1949,'Policy Characteristics'!$C:$C,0)))</f>
        <v>Government Revenue Accounting</v>
      </c>
      <c r="B1949" s="184" t="str">
        <f>IF(ISBLANK(INDEX('Policy Characteristics'!B:B,MATCH($C1949,'Policy Characteristics'!$C:$C,0))),"",INDEX('Policy Characteristics'!B:B,MATCH($C1949,'Policy Characteristics'!$C:$C,0)))</f>
        <v>Electricity Capacity Construction Subsidy</v>
      </c>
      <c r="C1949" s="176" t="str">
        <f t="shared" si="88"/>
        <v>GRA for Electricity Capacity Construction Subsidies</v>
      </c>
      <c r="D1949" s="1" t="s">
        <v>1832</v>
      </c>
      <c r="F1949" s="1" t="s">
        <v>1836</v>
      </c>
      <c r="H1949" s="44">
        <v>567</v>
      </c>
      <c r="I1949" s="199" t="str">
        <f t="shared" si="89"/>
        <v>Yes</v>
      </c>
      <c r="J1949" s="177" t="str">
        <f>IF(ISBLANK(INDEX('Policy Characteristics'!D:D,MATCH($C1949,'Policy Characteristics'!$C:$C,0))),"",INDEX('Policy Characteristics'!D:D,MATCH($C1949,'Policy Characteristics'!$C:$C,0)))</f>
        <v/>
      </c>
      <c r="K1949" s="176" t="str">
        <f>IF(ISBLANK(INDEX('Policy Characteristics'!E:E,MATCH($C1949,'Policy Characteristics'!$C:$C,0))),"",INDEX('Policy Characteristics'!E:E,MATCH($C1949,'Policy Characteristics'!$C:$C,0)))</f>
        <v>GRA elec cap const subsidy</v>
      </c>
      <c r="L1949" s="176">
        <f>IF(ISBLANK(INDEX('Policy Characteristics'!F:F,MATCH($C1949,'Policy Characteristics'!$C:$C,0))),"",INDEX('Policy Characteristics'!F:F,MATCH($C1949,'Policy Characteristics'!$C:$C,0)))</f>
        <v>0</v>
      </c>
      <c r="M1949" s="176">
        <f>IF(ISBLANK(INDEX('Policy Characteristics'!G:G,MATCH($C1949,'Policy Characteristics'!$C:$C,0))),"",INDEX('Policy Characteristics'!G:G,MATCH($C1949,'Policy Characteristics'!$C:$C,0)))</f>
        <v>10</v>
      </c>
      <c r="N1949" s="176">
        <f>IF(ISBLANK(INDEX('Policy Characteristics'!H:H,MATCH($C1949,'Policy Characteristics'!$C:$C,0))),"",INDEX('Policy Characteristics'!H:H,MATCH($C1949,'Policy Characteristics'!$C:$C,0)))</f>
        <v>1</v>
      </c>
      <c r="O1949" s="176" t="str">
        <f>IF(ISBLANK(INDEX('Policy Characteristics'!I:I,MATCH($C1949,'Policy Characteristics'!$C:$C,0))),"",INDEX('Policy Characteristics'!I:I,MATCH($C1949,'Policy Characteristics'!$C:$C,0)))</f>
        <v>weight</v>
      </c>
      <c r="P1949" s="176" t="str">
        <f>IF(ISBLANK(INDEX('Policy Characteristics'!J:J,MATCH($C1949,'Policy Characteristics'!$C:$C,0))),"",INDEX('Policy Characteristics'!J:J,MATCH($C1949,'Policy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9" s="176" t="str">
        <f>IF(ISBLANK(INDEX('Policy Characteristics'!K:K,MATCH($C1949,'Policy Characteristics'!$C:$C,0))),"",INDEX('Policy Characteristics'!K:K,MATCH($C1949,'Policy Characteristics'!$C:$C,0)))</f>
        <v>io-model.html</v>
      </c>
      <c r="R1949" s="176" t="str">
        <f>IF(ISBLANK(INDEX('Policy Characteristics'!L:L,MATCH($C1949,'Policy Characteristics'!$C:$C,0))),"",INDEX('Policy Characteristics'!L:L,MATCH($C1949,'Policy Characteristics'!$C:$C,0)))</f>
        <v/>
      </c>
    </row>
    <row r="1950" spans="1:18" x14ac:dyDescent="0.25">
      <c r="A1950" s="176" t="str">
        <f>IF(ISBLANK(INDEX('Policy Characteristics'!A:A,MATCH($C1950,'Policy Characteristics'!$C:$C,0))),"",INDEX('Policy Characteristics'!A:A,MATCH($C1950,'Policy Characteristics'!$C:$C,0)))</f>
        <v>Government Revenue Accounting</v>
      </c>
      <c r="B1950" s="184" t="str">
        <f>IF(ISBLANK(INDEX('Policy Characteristics'!B:B,MATCH($C1950,'Policy Characteristics'!$C:$C,0))),"",INDEX('Policy Characteristics'!B:B,MATCH($C1950,'Policy Characteristics'!$C:$C,0)))</f>
        <v>Electricity Capacity Construction Subsidy</v>
      </c>
      <c r="C1950" s="176" t="str">
        <f t="shared" si="88"/>
        <v>GRA for Electricity Capacity Construction Subsidies</v>
      </c>
      <c r="D1950" s="1" t="s">
        <v>1833</v>
      </c>
      <c r="F1950" s="1" t="s">
        <v>1837</v>
      </c>
      <c r="H1950" s="44">
        <v>568</v>
      </c>
      <c r="I1950" s="199" t="str">
        <f t="shared" si="89"/>
        <v>Yes</v>
      </c>
      <c r="J1950" s="177" t="str">
        <f>IF(ISBLANK(INDEX('Policy Characteristics'!D:D,MATCH($C1950,'Policy Characteristics'!$C:$C,0))),"",INDEX('Policy Characteristics'!D:D,MATCH($C1950,'Policy Characteristics'!$C:$C,0)))</f>
        <v/>
      </c>
      <c r="K1950" s="176" t="str">
        <f>IF(ISBLANK(INDEX('Policy Characteristics'!E:E,MATCH($C1950,'Policy Characteristics'!$C:$C,0))),"",INDEX('Policy Characteristics'!E:E,MATCH($C1950,'Policy Characteristics'!$C:$C,0)))</f>
        <v>GRA elec cap const subsidy</v>
      </c>
      <c r="L1950" s="176">
        <f>IF(ISBLANK(INDEX('Policy Characteristics'!F:F,MATCH($C1950,'Policy Characteristics'!$C:$C,0))),"",INDEX('Policy Characteristics'!F:F,MATCH($C1950,'Policy Characteristics'!$C:$C,0)))</f>
        <v>0</v>
      </c>
      <c r="M1950" s="176">
        <f>IF(ISBLANK(INDEX('Policy Characteristics'!G:G,MATCH($C1950,'Policy Characteristics'!$C:$C,0))),"",INDEX('Policy Characteristics'!G:G,MATCH($C1950,'Policy Characteristics'!$C:$C,0)))</f>
        <v>10</v>
      </c>
      <c r="N1950" s="176">
        <f>IF(ISBLANK(INDEX('Policy Characteristics'!H:H,MATCH($C1950,'Policy Characteristics'!$C:$C,0))),"",INDEX('Policy Characteristics'!H:H,MATCH($C1950,'Policy Characteristics'!$C:$C,0)))</f>
        <v>1</v>
      </c>
      <c r="O1950" s="176" t="str">
        <f>IF(ISBLANK(INDEX('Policy Characteristics'!I:I,MATCH($C1950,'Policy Characteristics'!$C:$C,0))),"",INDEX('Policy Characteristics'!I:I,MATCH($C1950,'Policy Characteristics'!$C:$C,0)))</f>
        <v>weight</v>
      </c>
      <c r="P1950" s="176" t="str">
        <f>IF(ISBLANK(INDEX('Policy Characteristics'!J:J,MATCH($C1950,'Policy Characteristics'!$C:$C,0))),"",INDEX('Policy Characteristics'!J:J,MATCH($C1950,'Policy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0" s="176" t="str">
        <f>IF(ISBLANK(INDEX('Policy Characteristics'!K:K,MATCH($C1950,'Policy Characteristics'!$C:$C,0))),"",INDEX('Policy Characteristics'!K:K,MATCH($C1950,'Policy Characteristics'!$C:$C,0)))</f>
        <v>io-model.html</v>
      </c>
      <c r="R1950" s="176" t="str">
        <f>IF(ISBLANK(INDEX('Policy Characteristics'!L:L,MATCH($C1950,'Policy Characteristics'!$C:$C,0))),"",INDEX('Policy Characteristics'!L:L,MATCH($C1950,'Policy Characteristics'!$C:$C,0)))</f>
        <v/>
      </c>
    </row>
    <row r="1951" spans="1:18" x14ac:dyDescent="0.25">
      <c r="A1951" s="176" t="str">
        <f>IF(ISBLANK(INDEX('Policy Characteristics'!A:A,MATCH($C1951,'Policy Characteristics'!$C:$C,0))),"",INDEX('Policy Characteristics'!A:A,MATCH($C1951,'Policy Characteristics'!$C:$C,0)))</f>
        <v>Government Revenue Accounting</v>
      </c>
      <c r="B1951" s="184" t="str">
        <f>IF(ISBLANK(INDEX('Policy Characteristics'!B:B,MATCH($C1951,'Policy Characteristics'!$C:$C,0))),"",INDEX('Policy Characteristics'!B:B,MATCH($C1951,'Policy Characteristics'!$C:$C,0)))</f>
        <v>Electricity Capacity Construction Subsidy</v>
      </c>
      <c r="C1951" s="176" t="str">
        <f t="shared" si="88"/>
        <v>GRA for Electricity Capacity Construction Subsidies</v>
      </c>
      <c r="D1951" s="1" t="s">
        <v>1834</v>
      </c>
      <c r="F1951" s="1" t="s">
        <v>1838</v>
      </c>
      <c r="H1951" s="44">
        <v>569</v>
      </c>
      <c r="I1951" s="199" t="str">
        <f t="shared" si="89"/>
        <v>Yes</v>
      </c>
      <c r="J1951" s="177" t="str">
        <f>IF(ISBLANK(INDEX('Policy Characteristics'!D:D,MATCH($C1951,'Policy Characteristics'!$C:$C,0))),"",INDEX('Policy Characteristics'!D:D,MATCH($C1951,'Policy Characteristics'!$C:$C,0)))</f>
        <v/>
      </c>
      <c r="K1951" s="176" t="str">
        <f>IF(ISBLANK(INDEX('Policy Characteristics'!E:E,MATCH($C1951,'Policy Characteristics'!$C:$C,0))),"",INDEX('Policy Characteristics'!E:E,MATCH($C1951,'Policy Characteristics'!$C:$C,0)))</f>
        <v>GRA elec cap const subsidy</v>
      </c>
      <c r="L1951" s="176">
        <f>IF(ISBLANK(INDEX('Policy Characteristics'!F:F,MATCH($C1951,'Policy Characteristics'!$C:$C,0))),"",INDEX('Policy Characteristics'!F:F,MATCH($C1951,'Policy Characteristics'!$C:$C,0)))</f>
        <v>0</v>
      </c>
      <c r="M1951" s="176">
        <f>IF(ISBLANK(INDEX('Policy Characteristics'!G:G,MATCH($C1951,'Policy Characteristics'!$C:$C,0))),"",INDEX('Policy Characteristics'!G:G,MATCH($C1951,'Policy Characteristics'!$C:$C,0)))</f>
        <v>10</v>
      </c>
      <c r="N1951" s="176">
        <f>IF(ISBLANK(INDEX('Policy Characteristics'!H:H,MATCH($C1951,'Policy Characteristics'!$C:$C,0))),"",INDEX('Policy Characteristics'!H:H,MATCH($C1951,'Policy Characteristics'!$C:$C,0)))</f>
        <v>1</v>
      </c>
      <c r="O1951" s="176" t="str">
        <f>IF(ISBLANK(INDEX('Policy Characteristics'!I:I,MATCH($C1951,'Policy Characteristics'!$C:$C,0))),"",INDEX('Policy Characteristics'!I:I,MATCH($C1951,'Policy Characteristics'!$C:$C,0)))</f>
        <v>weight</v>
      </c>
      <c r="P1951" s="176" t="str">
        <f>IF(ISBLANK(INDEX('Policy Characteristics'!J:J,MATCH($C1951,'Policy Characteristics'!$C:$C,0))),"",INDEX('Policy Characteristics'!J:J,MATCH($C1951,'Policy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1" s="176" t="str">
        <f>IF(ISBLANK(INDEX('Policy Characteristics'!K:K,MATCH($C1951,'Policy Characteristics'!$C:$C,0))),"",INDEX('Policy Characteristics'!K:K,MATCH($C1951,'Policy Characteristics'!$C:$C,0)))</f>
        <v>io-model.html</v>
      </c>
      <c r="R1951" s="176" t="str">
        <f>IF(ISBLANK(INDEX('Policy Characteristics'!L:L,MATCH($C1951,'Policy Characteristics'!$C:$C,0))),"",INDEX('Policy Characteristics'!L:L,MATCH($C1951,'Policy Characteristics'!$C:$C,0)))</f>
        <v/>
      </c>
    </row>
    <row r="1952" spans="1:18" x14ac:dyDescent="0.25">
      <c r="A1952" s="176" t="str">
        <f>IF(ISBLANK(INDEX('Policy Characteristics'!A:A,MATCH($C1952,'Policy Characteristics'!$C:$C,0))),"",INDEX('Policy Characteristics'!A:A,MATCH($C1952,'Policy Characteristics'!$C:$C,0)))</f>
        <v>Government Revenue Accounting</v>
      </c>
      <c r="B1952" s="184" t="str">
        <f>IF(ISBLANK(INDEX('Policy Characteristics'!B:B,MATCH($C1952,'Policy Characteristics'!$C:$C,0))),"",INDEX('Policy Characteristics'!B:B,MATCH($C1952,'Policy Characteristics'!$C:$C,0)))</f>
        <v>Distributed Solar Subsidy</v>
      </c>
      <c r="C1952" t="s">
        <v>1826</v>
      </c>
      <c r="D1952" s="1" t="s">
        <v>1830</v>
      </c>
      <c r="F1952" s="1" t="s">
        <v>1835</v>
      </c>
      <c r="H1952" s="44">
        <v>570</v>
      </c>
      <c r="I1952" s="196" t="s">
        <v>43</v>
      </c>
      <c r="J1952" s="177" t="str">
        <f>IF(ISBLANK(INDEX('Policy Characteristics'!D:D,MATCH($C1952,'Policy Characteristics'!$C:$C,0))),"",INDEX('Policy Characteristics'!D:D,MATCH($C1952,'Policy Characteristics'!$C:$C,0)))</f>
        <v/>
      </c>
      <c r="K1952" s="176" t="str">
        <f>IF(ISBLANK(INDEX('Policy Characteristics'!E:E,MATCH($C1952,'Policy Characteristics'!$C:$C,0))),"",INDEX('Policy Characteristics'!E:E,MATCH($C1952,'Policy Characteristics'!$C:$C,0)))</f>
        <v>GRA dist solar subsidy</v>
      </c>
      <c r="L1952" s="176">
        <f>IF(ISBLANK(INDEX('Policy Characteristics'!F:F,MATCH($C1952,'Policy Characteristics'!$C:$C,0))),"",INDEX('Policy Characteristics'!F:F,MATCH($C1952,'Policy Characteristics'!$C:$C,0)))</f>
        <v>0</v>
      </c>
      <c r="M1952" s="176">
        <f>IF(ISBLANK(INDEX('Policy Characteristics'!G:G,MATCH($C1952,'Policy Characteristics'!$C:$C,0))),"",INDEX('Policy Characteristics'!G:G,MATCH($C1952,'Policy Characteristics'!$C:$C,0)))</f>
        <v>10</v>
      </c>
      <c r="N1952" s="176">
        <f>IF(ISBLANK(INDEX('Policy Characteristics'!H:H,MATCH($C1952,'Policy Characteristics'!$C:$C,0))),"",INDEX('Policy Characteristics'!H:H,MATCH($C1952,'Policy Characteristics'!$C:$C,0)))</f>
        <v>1</v>
      </c>
      <c r="O1952" s="176" t="str">
        <f>IF(ISBLANK(INDEX('Policy Characteristics'!I:I,MATCH($C1952,'Policy Characteristics'!$C:$C,0))),"",INDEX('Policy Characteristics'!I:I,MATCH($C1952,'Policy Characteristics'!$C:$C,0)))</f>
        <v>weight</v>
      </c>
      <c r="P1952" s="176" t="str">
        <f>IF(ISBLANK(INDEX('Policy Characteristics'!J:J,MATCH($C1952,'Policy Characteristics'!$C:$C,0))),"",INDEX('Policy Characteristics'!J:J,MATCH($C1952,'Policy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2" s="176" t="str">
        <f>IF(ISBLANK(INDEX('Policy Characteristics'!K:K,MATCH($C1952,'Policy Characteristics'!$C:$C,0))),"",INDEX('Policy Characteristics'!K:K,MATCH($C1952,'Policy Characteristics'!$C:$C,0)))</f>
        <v>io-model.html</v>
      </c>
      <c r="R1952" s="176" t="str">
        <f>IF(ISBLANK(INDEX('Policy Characteristics'!L:L,MATCH($C1952,'Policy Characteristics'!$C:$C,0))),"",INDEX('Policy Characteristics'!L:L,MATCH($C1952,'Policy Characteristics'!$C:$C,0)))</f>
        <v/>
      </c>
    </row>
    <row r="1953" spans="1:18" x14ac:dyDescent="0.25">
      <c r="A1953" s="176" t="str">
        <f>IF(ISBLANK(INDEX('Policy Characteristics'!A:A,MATCH($C1953,'Policy Characteristics'!$C:$C,0))),"",INDEX('Policy Characteristics'!A:A,MATCH($C1953,'Policy Characteristics'!$C:$C,0)))</f>
        <v>Government Revenue Accounting</v>
      </c>
      <c r="B1953" s="184" t="str">
        <f>IF(ISBLANK(INDEX('Policy Characteristics'!B:B,MATCH($C1953,'Policy Characteristics'!$C:$C,0))),"",INDEX('Policy Characteristics'!B:B,MATCH($C1953,'Policy Characteristics'!$C:$C,0)))</f>
        <v>Distributed Solar Subsidy</v>
      </c>
      <c r="C1953" s="176" t="str">
        <f t="shared" ref="C1953:C1956" si="90">C$1952</f>
        <v>GRA for Distributed Solar Subsidy</v>
      </c>
      <c r="D1953" s="1" t="s">
        <v>1831</v>
      </c>
      <c r="F1953" s="1" t="s">
        <v>1846</v>
      </c>
      <c r="H1953" s="44">
        <v>571</v>
      </c>
      <c r="I1953" s="199" t="str">
        <f t="shared" ref="I1953:I1956" si="91">I$1952</f>
        <v>Yes</v>
      </c>
      <c r="J1953" s="177" t="str">
        <f>IF(ISBLANK(INDEX('Policy Characteristics'!D:D,MATCH($C1953,'Policy Characteristics'!$C:$C,0))),"",INDEX('Policy Characteristics'!D:D,MATCH($C1953,'Policy Characteristics'!$C:$C,0)))</f>
        <v/>
      </c>
      <c r="K1953" s="176" t="str">
        <f>IF(ISBLANK(INDEX('Policy Characteristics'!E:E,MATCH($C1953,'Policy Characteristics'!$C:$C,0))),"",INDEX('Policy Characteristics'!E:E,MATCH($C1953,'Policy Characteristics'!$C:$C,0)))</f>
        <v>GRA dist solar subsidy</v>
      </c>
      <c r="L1953" s="176">
        <f>IF(ISBLANK(INDEX('Policy Characteristics'!F:F,MATCH($C1953,'Policy Characteristics'!$C:$C,0))),"",INDEX('Policy Characteristics'!F:F,MATCH($C1953,'Policy Characteristics'!$C:$C,0)))</f>
        <v>0</v>
      </c>
      <c r="M1953" s="176">
        <f>IF(ISBLANK(INDEX('Policy Characteristics'!G:G,MATCH($C1953,'Policy Characteristics'!$C:$C,0))),"",INDEX('Policy Characteristics'!G:G,MATCH($C1953,'Policy Characteristics'!$C:$C,0)))</f>
        <v>10</v>
      </c>
      <c r="N1953" s="176">
        <f>IF(ISBLANK(INDEX('Policy Characteristics'!H:H,MATCH($C1953,'Policy Characteristics'!$C:$C,0))),"",INDEX('Policy Characteristics'!H:H,MATCH($C1953,'Policy Characteristics'!$C:$C,0)))</f>
        <v>1</v>
      </c>
      <c r="O1953" s="176" t="str">
        <f>IF(ISBLANK(INDEX('Policy Characteristics'!I:I,MATCH($C1953,'Policy Characteristics'!$C:$C,0))),"",INDEX('Policy Characteristics'!I:I,MATCH($C1953,'Policy Characteristics'!$C:$C,0)))</f>
        <v>weight</v>
      </c>
      <c r="P1953" s="176" t="str">
        <f>IF(ISBLANK(INDEX('Policy Characteristics'!J:J,MATCH($C1953,'Policy Characteristics'!$C:$C,0))),"",INDEX('Policy Characteristics'!J:J,MATCH($C1953,'Policy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3" s="176" t="str">
        <f>IF(ISBLANK(INDEX('Policy Characteristics'!K:K,MATCH($C1953,'Policy Characteristics'!$C:$C,0))),"",INDEX('Policy Characteristics'!K:K,MATCH($C1953,'Policy Characteristics'!$C:$C,0)))</f>
        <v>io-model.html</v>
      </c>
      <c r="R1953" s="176" t="str">
        <f>IF(ISBLANK(INDEX('Policy Characteristics'!L:L,MATCH($C1953,'Policy Characteristics'!$C:$C,0))),"",INDEX('Policy Characteristics'!L:L,MATCH($C1953,'Policy Characteristics'!$C:$C,0)))</f>
        <v/>
      </c>
    </row>
    <row r="1954" spans="1:18" x14ac:dyDescent="0.25">
      <c r="A1954" s="176" t="str">
        <f>IF(ISBLANK(INDEX('Policy Characteristics'!A:A,MATCH($C1954,'Policy Characteristics'!$C:$C,0))),"",INDEX('Policy Characteristics'!A:A,MATCH($C1954,'Policy Characteristics'!$C:$C,0)))</f>
        <v>Government Revenue Accounting</v>
      </c>
      <c r="B1954" s="184" t="str">
        <f>IF(ISBLANK(INDEX('Policy Characteristics'!B:B,MATCH($C1954,'Policy Characteristics'!$C:$C,0))),"",INDEX('Policy Characteristics'!B:B,MATCH($C1954,'Policy Characteristics'!$C:$C,0)))</f>
        <v>Distributed Solar Subsidy</v>
      </c>
      <c r="C1954" s="176" t="str">
        <f t="shared" si="90"/>
        <v>GRA for Distributed Solar Subsidy</v>
      </c>
      <c r="D1954" s="1" t="s">
        <v>1832</v>
      </c>
      <c r="F1954" s="1" t="s">
        <v>1836</v>
      </c>
      <c r="H1954" s="44">
        <v>572</v>
      </c>
      <c r="I1954" s="199" t="str">
        <f t="shared" si="91"/>
        <v>Yes</v>
      </c>
      <c r="J1954" s="177" t="str">
        <f>IF(ISBLANK(INDEX('Policy Characteristics'!D:D,MATCH($C1954,'Policy Characteristics'!$C:$C,0))),"",INDEX('Policy Characteristics'!D:D,MATCH($C1954,'Policy Characteristics'!$C:$C,0)))</f>
        <v/>
      </c>
      <c r="K1954" s="176" t="str">
        <f>IF(ISBLANK(INDEX('Policy Characteristics'!E:E,MATCH($C1954,'Policy Characteristics'!$C:$C,0))),"",INDEX('Policy Characteristics'!E:E,MATCH($C1954,'Policy Characteristics'!$C:$C,0)))</f>
        <v>GRA dist solar subsidy</v>
      </c>
      <c r="L1954" s="176">
        <f>IF(ISBLANK(INDEX('Policy Characteristics'!F:F,MATCH($C1954,'Policy Characteristics'!$C:$C,0))),"",INDEX('Policy Characteristics'!F:F,MATCH($C1954,'Policy Characteristics'!$C:$C,0)))</f>
        <v>0</v>
      </c>
      <c r="M1954" s="176">
        <f>IF(ISBLANK(INDEX('Policy Characteristics'!G:G,MATCH($C1954,'Policy Characteristics'!$C:$C,0))),"",INDEX('Policy Characteristics'!G:G,MATCH($C1954,'Policy Characteristics'!$C:$C,0)))</f>
        <v>10</v>
      </c>
      <c r="N1954" s="176">
        <f>IF(ISBLANK(INDEX('Policy Characteristics'!H:H,MATCH($C1954,'Policy Characteristics'!$C:$C,0))),"",INDEX('Policy Characteristics'!H:H,MATCH($C1954,'Policy Characteristics'!$C:$C,0)))</f>
        <v>1</v>
      </c>
      <c r="O1954" s="176" t="str">
        <f>IF(ISBLANK(INDEX('Policy Characteristics'!I:I,MATCH($C1954,'Policy Characteristics'!$C:$C,0))),"",INDEX('Policy Characteristics'!I:I,MATCH($C1954,'Policy Characteristics'!$C:$C,0)))</f>
        <v>weight</v>
      </c>
      <c r="P1954" s="176" t="str">
        <f>IF(ISBLANK(INDEX('Policy Characteristics'!J:J,MATCH($C1954,'Policy Characteristics'!$C:$C,0))),"",INDEX('Policy Characteristics'!J:J,MATCH($C1954,'Policy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4" s="176" t="str">
        <f>IF(ISBLANK(INDEX('Policy Characteristics'!K:K,MATCH($C1954,'Policy Characteristics'!$C:$C,0))),"",INDEX('Policy Characteristics'!K:K,MATCH($C1954,'Policy Characteristics'!$C:$C,0)))</f>
        <v>io-model.html</v>
      </c>
      <c r="R1954" s="176" t="str">
        <f>IF(ISBLANK(INDEX('Policy Characteristics'!L:L,MATCH($C1954,'Policy Characteristics'!$C:$C,0))),"",INDEX('Policy Characteristics'!L:L,MATCH($C1954,'Policy Characteristics'!$C:$C,0)))</f>
        <v/>
      </c>
    </row>
    <row r="1955" spans="1:18" x14ac:dyDescent="0.25">
      <c r="A1955" s="176" t="str">
        <f>IF(ISBLANK(INDEX('Policy Characteristics'!A:A,MATCH($C1955,'Policy Characteristics'!$C:$C,0))),"",INDEX('Policy Characteristics'!A:A,MATCH($C1955,'Policy Characteristics'!$C:$C,0)))</f>
        <v>Government Revenue Accounting</v>
      </c>
      <c r="B1955" s="184" t="str">
        <f>IF(ISBLANK(INDEX('Policy Characteristics'!B:B,MATCH($C1955,'Policy Characteristics'!$C:$C,0))),"",INDEX('Policy Characteristics'!B:B,MATCH($C1955,'Policy Characteristics'!$C:$C,0)))</f>
        <v>Distributed Solar Subsidy</v>
      </c>
      <c r="C1955" s="176" t="str">
        <f t="shared" si="90"/>
        <v>GRA for Distributed Solar Subsidy</v>
      </c>
      <c r="D1955" s="1" t="s">
        <v>1833</v>
      </c>
      <c r="F1955" s="1" t="s">
        <v>1837</v>
      </c>
      <c r="H1955" s="44">
        <v>573</v>
      </c>
      <c r="I1955" s="199" t="str">
        <f t="shared" si="91"/>
        <v>Yes</v>
      </c>
      <c r="J1955" s="177" t="str">
        <f>IF(ISBLANK(INDEX('Policy Characteristics'!D:D,MATCH($C1955,'Policy Characteristics'!$C:$C,0))),"",INDEX('Policy Characteristics'!D:D,MATCH($C1955,'Policy Characteristics'!$C:$C,0)))</f>
        <v/>
      </c>
      <c r="K1955" s="176" t="str">
        <f>IF(ISBLANK(INDEX('Policy Characteristics'!E:E,MATCH($C1955,'Policy Characteristics'!$C:$C,0))),"",INDEX('Policy Characteristics'!E:E,MATCH($C1955,'Policy Characteristics'!$C:$C,0)))</f>
        <v>GRA dist solar subsidy</v>
      </c>
      <c r="L1955" s="176">
        <f>IF(ISBLANK(INDEX('Policy Characteristics'!F:F,MATCH($C1955,'Policy Characteristics'!$C:$C,0))),"",INDEX('Policy Characteristics'!F:F,MATCH($C1955,'Policy Characteristics'!$C:$C,0)))</f>
        <v>0</v>
      </c>
      <c r="M1955" s="176">
        <f>IF(ISBLANK(INDEX('Policy Characteristics'!G:G,MATCH($C1955,'Policy Characteristics'!$C:$C,0))),"",INDEX('Policy Characteristics'!G:G,MATCH($C1955,'Policy Characteristics'!$C:$C,0)))</f>
        <v>10</v>
      </c>
      <c r="N1955" s="176">
        <f>IF(ISBLANK(INDEX('Policy Characteristics'!H:H,MATCH($C1955,'Policy Characteristics'!$C:$C,0))),"",INDEX('Policy Characteristics'!H:H,MATCH($C1955,'Policy Characteristics'!$C:$C,0)))</f>
        <v>1</v>
      </c>
      <c r="O1955" s="176" t="str">
        <f>IF(ISBLANK(INDEX('Policy Characteristics'!I:I,MATCH($C1955,'Policy Characteristics'!$C:$C,0))),"",INDEX('Policy Characteristics'!I:I,MATCH($C1955,'Policy Characteristics'!$C:$C,0)))</f>
        <v>weight</v>
      </c>
      <c r="P1955" s="176" t="str">
        <f>IF(ISBLANK(INDEX('Policy Characteristics'!J:J,MATCH($C1955,'Policy Characteristics'!$C:$C,0))),"",INDEX('Policy Characteristics'!J:J,MATCH($C1955,'Policy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5" s="176" t="str">
        <f>IF(ISBLANK(INDEX('Policy Characteristics'!K:K,MATCH($C1955,'Policy Characteristics'!$C:$C,0))),"",INDEX('Policy Characteristics'!K:K,MATCH($C1955,'Policy Characteristics'!$C:$C,0)))</f>
        <v>io-model.html</v>
      </c>
      <c r="R1955" s="176" t="str">
        <f>IF(ISBLANK(INDEX('Policy Characteristics'!L:L,MATCH($C1955,'Policy Characteristics'!$C:$C,0))),"",INDEX('Policy Characteristics'!L:L,MATCH($C1955,'Policy Characteristics'!$C:$C,0)))</f>
        <v/>
      </c>
    </row>
    <row r="1956" spans="1:18" x14ac:dyDescent="0.25">
      <c r="A1956" s="176" t="str">
        <f>IF(ISBLANK(INDEX('Policy Characteristics'!A:A,MATCH($C1956,'Policy Characteristics'!$C:$C,0))),"",INDEX('Policy Characteristics'!A:A,MATCH($C1956,'Policy Characteristics'!$C:$C,0)))</f>
        <v>Government Revenue Accounting</v>
      </c>
      <c r="B1956" s="184" t="str">
        <f>IF(ISBLANK(INDEX('Policy Characteristics'!B:B,MATCH($C1956,'Policy Characteristics'!$C:$C,0))),"",INDEX('Policy Characteristics'!B:B,MATCH($C1956,'Policy Characteristics'!$C:$C,0)))</f>
        <v>Distributed Solar Subsidy</v>
      </c>
      <c r="C1956" s="176" t="str">
        <f t="shared" si="90"/>
        <v>GRA for Distributed Solar Subsidy</v>
      </c>
      <c r="D1956" s="1" t="s">
        <v>1834</v>
      </c>
      <c r="F1956" s="1" t="s">
        <v>1838</v>
      </c>
      <c r="H1956" s="44">
        <v>574</v>
      </c>
      <c r="I1956" s="199" t="str">
        <f t="shared" si="91"/>
        <v>Yes</v>
      </c>
      <c r="J1956" s="177" t="str">
        <f>IF(ISBLANK(INDEX('Policy Characteristics'!D:D,MATCH($C1956,'Policy Characteristics'!$C:$C,0))),"",INDEX('Policy Characteristics'!D:D,MATCH($C1956,'Policy Characteristics'!$C:$C,0)))</f>
        <v/>
      </c>
      <c r="K1956" s="176" t="str">
        <f>IF(ISBLANK(INDEX('Policy Characteristics'!E:E,MATCH($C1956,'Policy Characteristics'!$C:$C,0))),"",INDEX('Policy Characteristics'!E:E,MATCH($C1956,'Policy Characteristics'!$C:$C,0)))</f>
        <v>GRA dist solar subsidy</v>
      </c>
      <c r="L1956" s="176">
        <f>IF(ISBLANK(INDEX('Policy Characteristics'!F:F,MATCH($C1956,'Policy Characteristics'!$C:$C,0))),"",INDEX('Policy Characteristics'!F:F,MATCH($C1956,'Policy Characteristics'!$C:$C,0)))</f>
        <v>0</v>
      </c>
      <c r="M1956" s="176">
        <f>IF(ISBLANK(INDEX('Policy Characteristics'!G:G,MATCH($C1956,'Policy Characteristics'!$C:$C,0))),"",INDEX('Policy Characteristics'!G:G,MATCH($C1956,'Policy Characteristics'!$C:$C,0)))</f>
        <v>10</v>
      </c>
      <c r="N1956" s="176">
        <f>IF(ISBLANK(INDEX('Policy Characteristics'!H:H,MATCH($C1956,'Policy Characteristics'!$C:$C,0))),"",INDEX('Policy Characteristics'!H:H,MATCH($C1956,'Policy Characteristics'!$C:$C,0)))</f>
        <v>1</v>
      </c>
      <c r="O1956" s="176" t="str">
        <f>IF(ISBLANK(INDEX('Policy Characteristics'!I:I,MATCH($C1956,'Policy Characteristics'!$C:$C,0))),"",INDEX('Policy Characteristics'!I:I,MATCH($C1956,'Policy Characteristics'!$C:$C,0)))</f>
        <v>weight</v>
      </c>
      <c r="P1956" s="176" t="str">
        <f>IF(ISBLANK(INDEX('Policy Characteristics'!J:J,MATCH($C1956,'Policy Characteristics'!$C:$C,0))),"",INDEX('Policy Characteristics'!J:J,MATCH($C1956,'Policy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6" s="176" t="str">
        <f>IF(ISBLANK(INDEX('Policy Characteristics'!K:K,MATCH($C1956,'Policy Characteristics'!$C:$C,0))),"",INDEX('Policy Characteristics'!K:K,MATCH($C1956,'Policy Characteristics'!$C:$C,0)))</f>
        <v>io-model.html</v>
      </c>
      <c r="R1956" s="176" t="str">
        <f>IF(ISBLANK(INDEX('Policy Characteristics'!L:L,MATCH($C1956,'Policy Characteristics'!$C:$C,0))),"",INDEX('Policy Characteristics'!L:L,MATCH($C1956,'Policy Characteristics'!$C:$C,0)))</f>
        <v/>
      </c>
    </row>
    <row r="1957" spans="1:18" x14ac:dyDescent="0.25">
      <c r="A1957" s="176" t="str">
        <f>IF(ISBLANK(INDEX('Policy Characteristics'!A:A,MATCH($C1957,'Policy Characteristics'!$C:$C,0))),"",INDEX('Policy Characteristics'!A:A,MATCH($C1957,'Policy Characteristics'!$C:$C,0)))</f>
        <v>Government Revenue Accounting</v>
      </c>
      <c r="B1957" s="184" t="str">
        <f>IF(ISBLANK(INDEX('Policy Characteristics'!B:B,MATCH($C1957,'Policy Characteristics'!$C:$C,0))),"",INDEX('Policy Characteristics'!B:B,MATCH($C1957,'Policy Characteristics'!$C:$C,0)))</f>
        <v>Fuel Subsidy</v>
      </c>
      <c r="C1957" t="s">
        <v>1827</v>
      </c>
      <c r="D1957" s="1" t="s">
        <v>1830</v>
      </c>
      <c r="F1957" s="1" t="s">
        <v>1835</v>
      </c>
      <c r="H1957" s="44">
        <v>575</v>
      </c>
      <c r="I1957" s="196" t="s">
        <v>43</v>
      </c>
      <c r="J1957" s="177" t="str">
        <f>IF(ISBLANK(INDEX('Policy Characteristics'!D:D,MATCH($C1957,'Policy Characteristics'!$C:$C,0))),"",INDEX('Policy Characteristics'!D:D,MATCH($C1957,'Policy Characteristics'!$C:$C,0)))</f>
        <v/>
      </c>
      <c r="K1957" s="176" t="str">
        <f>IF(ISBLANK(INDEX('Policy Characteristics'!E:E,MATCH($C1957,'Policy Characteristics'!$C:$C,0))),"",INDEX('Policy Characteristics'!E:E,MATCH($C1957,'Policy Characteristics'!$C:$C,0)))</f>
        <v>GRA fuel subsidy</v>
      </c>
      <c r="L1957" s="176">
        <f>IF(ISBLANK(INDEX('Policy Characteristics'!F:F,MATCH($C1957,'Policy Characteristics'!$C:$C,0))),"",INDEX('Policy Characteristics'!F:F,MATCH($C1957,'Policy Characteristics'!$C:$C,0)))</f>
        <v>0</v>
      </c>
      <c r="M1957" s="176">
        <f>IF(ISBLANK(INDEX('Policy Characteristics'!G:G,MATCH($C1957,'Policy Characteristics'!$C:$C,0))),"",INDEX('Policy Characteristics'!G:G,MATCH($C1957,'Policy Characteristics'!$C:$C,0)))</f>
        <v>10</v>
      </c>
      <c r="N1957" s="176">
        <f>IF(ISBLANK(INDEX('Policy Characteristics'!H:H,MATCH($C1957,'Policy Characteristics'!$C:$C,0))),"",INDEX('Policy Characteristics'!H:H,MATCH($C1957,'Policy Characteristics'!$C:$C,0)))</f>
        <v>1</v>
      </c>
      <c r="O1957" s="176" t="str">
        <f>IF(ISBLANK(INDEX('Policy Characteristics'!I:I,MATCH($C1957,'Policy Characteristics'!$C:$C,0))),"",INDEX('Policy Characteristics'!I:I,MATCH($C1957,'Policy Characteristics'!$C:$C,0)))</f>
        <v>weight</v>
      </c>
      <c r="P1957" s="176" t="str">
        <f>IF(ISBLANK(INDEX('Policy Characteristics'!J:J,MATCH($C1957,'Policy Characteristics'!$C:$C,0))),"",INDEX('Policy Characteristics'!J:J,MATCH($C1957,'Policy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7" s="176" t="str">
        <f>IF(ISBLANK(INDEX('Policy Characteristics'!K:K,MATCH($C1957,'Policy Characteristics'!$C:$C,0))),"",INDEX('Policy Characteristics'!K:K,MATCH($C1957,'Policy Characteristics'!$C:$C,0)))</f>
        <v>io-model.html</v>
      </c>
      <c r="R1957" s="176" t="str">
        <f>IF(ISBLANK(INDEX('Policy Characteristics'!L:L,MATCH($C1957,'Policy Characteristics'!$C:$C,0))),"",INDEX('Policy Characteristics'!L:L,MATCH($C1957,'Policy Characteristics'!$C:$C,0)))</f>
        <v/>
      </c>
    </row>
    <row r="1958" spans="1:18" x14ac:dyDescent="0.25">
      <c r="A1958" s="176" t="str">
        <f>IF(ISBLANK(INDEX('Policy Characteristics'!A:A,MATCH($C1958,'Policy Characteristics'!$C:$C,0))),"",INDEX('Policy Characteristics'!A:A,MATCH($C1958,'Policy Characteristics'!$C:$C,0)))</f>
        <v>Government Revenue Accounting</v>
      </c>
      <c r="B1958" s="184" t="str">
        <f>IF(ISBLANK(INDEX('Policy Characteristics'!B:B,MATCH($C1958,'Policy Characteristics'!$C:$C,0))),"",INDEX('Policy Characteristics'!B:B,MATCH($C1958,'Policy Characteristics'!$C:$C,0)))</f>
        <v>Fuel Subsidy</v>
      </c>
      <c r="C1958" s="176" t="str">
        <f t="shared" ref="C1958:C1961" si="92">C$1957</f>
        <v>GRA for Fuel Subsidies</v>
      </c>
      <c r="D1958" s="1" t="s">
        <v>1831</v>
      </c>
      <c r="F1958" s="1" t="s">
        <v>1846</v>
      </c>
      <c r="H1958" s="44">
        <v>576</v>
      </c>
      <c r="I1958" s="199" t="str">
        <f t="shared" ref="I1958:I1966" si="93">I$1957</f>
        <v>Yes</v>
      </c>
      <c r="J1958" s="177" t="str">
        <f>IF(ISBLANK(INDEX('Policy Characteristics'!D:D,MATCH($C1958,'Policy Characteristics'!$C:$C,0))),"",INDEX('Policy Characteristics'!D:D,MATCH($C1958,'Policy Characteristics'!$C:$C,0)))</f>
        <v/>
      </c>
      <c r="K1958" s="176" t="str">
        <f>IF(ISBLANK(INDEX('Policy Characteristics'!E:E,MATCH($C1958,'Policy Characteristics'!$C:$C,0))),"",INDEX('Policy Characteristics'!E:E,MATCH($C1958,'Policy Characteristics'!$C:$C,0)))</f>
        <v>GRA fuel subsidy</v>
      </c>
      <c r="L1958" s="176">
        <f>IF(ISBLANK(INDEX('Policy Characteristics'!F:F,MATCH($C1958,'Policy Characteristics'!$C:$C,0))),"",INDEX('Policy Characteristics'!F:F,MATCH($C1958,'Policy Characteristics'!$C:$C,0)))</f>
        <v>0</v>
      </c>
      <c r="M1958" s="176">
        <f>IF(ISBLANK(INDEX('Policy Characteristics'!G:G,MATCH($C1958,'Policy Characteristics'!$C:$C,0))),"",INDEX('Policy Characteristics'!G:G,MATCH($C1958,'Policy Characteristics'!$C:$C,0)))</f>
        <v>10</v>
      </c>
      <c r="N1958" s="176">
        <f>IF(ISBLANK(INDEX('Policy Characteristics'!H:H,MATCH($C1958,'Policy Characteristics'!$C:$C,0))),"",INDEX('Policy Characteristics'!H:H,MATCH($C1958,'Policy Characteristics'!$C:$C,0)))</f>
        <v>1</v>
      </c>
      <c r="O1958" s="176" t="str">
        <f>IF(ISBLANK(INDEX('Policy Characteristics'!I:I,MATCH($C1958,'Policy Characteristics'!$C:$C,0))),"",INDEX('Policy Characteristics'!I:I,MATCH($C1958,'Policy Characteristics'!$C:$C,0)))</f>
        <v>weight</v>
      </c>
      <c r="P1958" s="176" t="str">
        <f>IF(ISBLANK(INDEX('Policy Characteristics'!J:J,MATCH($C1958,'Policy Characteristics'!$C:$C,0))),"",INDEX('Policy Characteristics'!J:J,MATCH($C1958,'Policy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8" s="176" t="str">
        <f>IF(ISBLANK(INDEX('Policy Characteristics'!K:K,MATCH($C1958,'Policy Characteristics'!$C:$C,0))),"",INDEX('Policy Characteristics'!K:K,MATCH($C1958,'Policy Characteristics'!$C:$C,0)))</f>
        <v>io-model.html</v>
      </c>
      <c r="R1958" s="176" t="str">
        <f>IF(ISBLANK(INDEX('Policy Characteristics'!L:L,MATCH($C1958,'Policy Characteristics'!$C:$C,0))),"",INDEX('Policy Characteristics'!L:L,MATCH($C1958,'Policy Characteristics'!$C:$C,0)))</f>
        <v/>
      </c>
    </row>
    <row r="1959" spans="1:18" x14ac:dyDescent="0.25">
      <c r="A1959" s="176" t="str">
        <f>IF(ISBLANK(INDEX('Policy Characteristics'!A:A,MATCH($C1959,'Policy Characteristics'!$C:$C,0))),"",INDEX('Policy Characteristics'!A:A,MATCH($C1959,'Policy Characteristics'!$C:$C,0)))</f>
        <v>Government Revenue Accounting</v>
      </c>
      <c r="B1959" s="184" t="str">
        <f>IF(ISBLANK(INDEX('Policy Characteristics'!B:B,MATCH($C1959,'Policy Characteristics'!$C:$C,0))),"",INDEX('Policy Characteristics'!B:B,MATCH($C1959,'Policy Characteristics'!$C:$C,0)))</f>
        <v>Fuel Subsidy</v>
      </c>
      <c r="C1959" s="176" t="str">
        <f t="shared" si="92"/>
        <v>GRA for Fuel Subsidies</v>
      </c>
      <c r="D1959" s="1" t="s">
        <v>1832</v>
      </c>
      <c r="F1959" s="1" t="s">
        <v>1836</v>
      </c>
      <c r="H1959" s="44">
        <v>577</v>
      </c>
      <c r="I1959" s="199" t="str">
        <f t="shared" si="93"/>
        <v>Yes</v>
      </c>
      <c r="J1959" s="177" t="str">
        <f>IF(ISBLANK(INDEX('Policy Characteristics'!D:D,MATCH($C1959,'Policy Characteristics'!$C:$C,0))),"",INDEX('Policy Characteristics'!D:D,MATCH($C1959,'Policy Characteristics'!$C:$C,0)))</f>
        <v/>
      </c>
      <c r="K1959" s="176" t="str">
        <f>IF(ISBLANK(INDEX('Policy Characteristics'!E:E,MATCH($C1959,'Policy Characteristics'!$C:$C,0))),"",INDEX('Policy Characteristics'!E:E,MATCH($C1959,'Policy Characteristics'!$C:$C,0)))</f>
        <v>GRA fuel subsidy</v>
      </c>
      <c r="L1959" s="176">
        <f>IF(ISBLANK(INDEX('Policy Characteristics'!F:F,MATCH($C1959,'Policy Characteristics'!$C:$C,0))),"",INDEX('Policy Characteristics'!F:F,MATCH($C1959,'Policy Characteristics'!$C:$C,0)))</f>
        <v>0</v>
      </c>
      <c r="M1959" s="176">
        <f>IF(ISBLANK(INDEX('Policy Characteristics'!G:G,MATCH($C1959,'Policy Characteristics'!$C:$C,0))),"",INDEX('Policy Characteristics'!G:G,MATCH($C1959,'Policy Characteristics'!$C:$C,0)))</f>
        <v>10</v>
      </c>
      <c r="N1959" s="176">
        <f>IF(ISBLANK(INDEX('Policy Characteristics'!H:H,MATCH($C1959,'Policy Characteristics'!$C:$C,0))),"",INDEX('Policy Characteristics'!H:H,MATCH($C1959,'Policy Characteristics'!$C:$C,0)))</f>
        <v>1</v>
      </c>
      <c r="O1959" s="176" t="str">
        <f>IF(ISBLANK(INDEX('Policy Characteristics'!I:I,MATCH($C1959,'Policy Characteristics'!$C:$C,0))),"",INDEX('Policy Characteristics'!I:I,MATCH($C1959,'Policy Characteristics'!$C:$C,0)))</f>
        <v>weight</v>
      </c>
      <c r="P1959" s="176" t="str">
        <f>IF(ISBLANK(INDEX('Policy Characteristics'!J:J,MATCH($C1959,'Policy Characteristics'!$C:$C,0))),"",INDEX('Policy Characteristics'!J:J,MATCH($C1959,'Policy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9" s="176" t="str">
        <f>IF(ISBLANK(INDEX('Policy Characteristics'!K:K,MATCH($C1959,'Policy Characteristics'!$C:$C,0))),"",INDEX('Policy Characteristics'!K:K,MATCH($C1959,'Policy Characteristics'!$C:$C,0)))</f>
        <v>io-model.html</v>
      </c>
      <c r="R1959" s="176" t="str">
        <f>IF(ISBLANK(INDEX('Policy Characteristics'!L:L,MATCH($C1959,'Policy Characteristics'!$C:$C,0))),"",INDEX('Policy Characteristics'!L:L,MATCH($C1959,'Policy Characteristics'!$C:$C,0)))</f>
        <v/>
      </c>
    </row>
    <row r="1960" spans="1:18" x14ac:dyDescent="0.25">
      <c r="A1960" s="176" t="str">
        <f>IF(ISBLANK(INDEX('Policy Characteristics'!A:A,MATCH($C1960,'Policy Characteristics'!$C:$C,0))),"",INDEX('Policy Characteristics'!A:A,MATCH($C1960,'Policy Characteristics'!$C:$C,0)))</f>
        <v>Government Revenue Accounting</v>
      </c>
      <c r="B1960" s="184" t="str">
        <f>IF(ISBLANK(INDEX('Policy Characteristics'!B:B,MATCH($C1960,'Policy Characteristics'!$C:$C,0))),"",INDEX('Policy Characteristics'!B:B,MATCH($C1960,'Policy Characteristics'!$C:$C,0)))</f>
        <v>Fuel Subsidy</v>
      </c>
      <c r="C1960" s="176" t="str">
        <f t="shared" si="92"/>
        <v>GRA for Fuel Subsidies</v>
      </c>
      <c r="D1960" s="1" t="s">
        <v>1833</v>
      </c>
      <c r="F1960" s="1" t="s">
        <v>1837</v>
      </c>
      <c r="H1960" s="44">
        <v>578</v>
      </c>
      <c r="I1960" s="199" t="str">
        <f t="shared" si="93"/>
        <v>Yes</v>
      </c>
      <c r="J1960" s="177" t="str">
        <f>IF(ISBLANK(INDEX('Policy Characteristics'!D:D,MATCH($C1960,'Policy Characteristics'!$C:$C,0))),"",INDEX('Policy Characteristics'!D:D,MATCH($C1960,'Policy Characteristics'!$C:$C,0)))</f>
        <v/>
      </c>
      <c r="K1960" s="176" t="str">
        <f>IF(ISBLANK(INDEX('Policy Characteristics'!E:E,MATCH($C1960,'Policy Characteristics'!$C:$C,0))),"",INDEX('Policy Characteristics'!E:E,MATCH($C1960,'Policy Characteristics'!$C:$C,0)))</f>
        <v>GRA fuel subsidy</v>
      </c>
      <c r="L1960" s="176">
        <f>IF(ISBLANK(INDEX('Policy Characteristics'!F:F,MATCH($C1960,'Policy Characteristics'!$C:$C,0))),"",INDEX('Policy Characteristics'!F:F,MATCH($C1960,'Policy Characteristics'!$C:$C,0)))</f>
        <v>0</v>
      </c>
      <c r="M1960" s="176">
        <f>IF(ISBLANK(INDEX('Policy Characteristics'!G:G,MATCH($C1960,'Policy Characteristics'!$C:$C,0))),"",INDEX('Policy Characteristics'!G:G,MATCH($C1960,'Policy Characteristics'!$C:$C,0)))</f>
        <v>10</v>
      </c>
      <c r="N1960" s="176">
        <f>IF(ISBLANK(INDEX('Policy Characteristics'!H:H,MATCH($C1960,'Policy Characteristics'!$C:$C,0))),"",INDEX('Policy Characteristics'!H:H,MATCH($C1960,'Policy Characteristics'!$C:$C,0)))</f>
        <v>1</v>
      </c>
      <c r="O1960" s="176" t="str">
        <f>IF(ISBLANK(INDEX('Policy Characteristics'!I:I,MATCH($C1960,'Policy Characteristics'!$C:$C,0))),"",INDEX('Policy Characteristics'!I:I,MATCH($C1960,'Policy Characteristics'!$C:$C,0)))</f>
        <v>weight</v>
      </c>
      <c r="P1960" s="176" t="str">
        <f>IF(ISBLANK(INDEX('Policy Characteristics'!J:J,MATCH($C1960,'Policy Characteristics'!$C:$C,0))),"",INDEX('Policy Characteristics'!J:J,MATCH($C1960,'Policy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0" s="176" t="str">
        <f>IF(ISBLANK(INDEX('Policy Characteristics'!K:K,MATCH($C1960,'Policy Characteristics'!$C:$C,0))),"",INDEX('Policy Characteristics'!K:K,MATCH($C1960,'Policy Characteristics'!$C:$C,0)))</f>
        <v>io-model.html</v>
      </c>
      <c r="R1960" s="176" t="str">
        <f>IF(ISBLANK(INDEX('Policy Characteristics'!L:L,MATCH($C1960,'Policy Characteristics'!$C:$C,0))),"",INDEX('Policy Characteristics'!L:L,MATCH($C1960,'Policy Characteristics'!$C:$C,0)))</f>
        <v/>
      </c>
    </row>
    <row r="1961" spans="1:18" x14ac:dyDescent="0.25">
      <c r="A1961" s="176" t="str">
        <f>IF(ISBLANK(INDEX('Policy Characteristics'!A:A,MATCH($C1961,'Policy Characteristics'!$C:$C,0))),"",INDEX('Policy Characteristics'!A:A,MATCH($C1961,'Policy Characteristics'!$C:$C,0)))</f>
        <v>Government Revenue Accounting</v>
      </c>
      <c r="B1961" s="184" t="str">
        <f>IF(ISBLANK(INDEX('Policy Characteristics'!B:B,MATCH($C1961,'Policy Characteristics'!$C:$C,0))),"",INDEX('Policy Characteristics'!B:B,MATCH($C1961,'Policy Characteristics'!$C:$C,0)))</f>
        <v>Fuel Subsidy</v>
      </c>
      <c r="C1961" s="176" t="str">
        <f t="shared" si="92"/>
        <v>GRA for Fuel Subsidies</v>
      </c>
      <c r="D1961" s="1" t="s">
        <v>1834</v>
      </c>
      <c r="F1961" s="1" t="s">
        <v>1838</v>
      </c>
      <c r="H1961" s="44">
        <v>579</v>
      </c>
      <c r="I1961" s="199" t="str">
        <f t="shared" si="93"/>
        <v>Yes</v>
      </c>
      <c r="J1961" s="177" t="str">
        <f>IF(ISBLANK(INDEX('Policy Characteristics'!D:D,MATCH($C1961,'Policy Characteristics'!$C:$C,0))),"",INDEX('Policy Characteristics'!D:D,MATCH($C1961,'Policy Characteristics'!$C:$C,0)))</f>
        <v/>
      </c>
      <c r="K1961" s="176" t="str">
        <f>IF(ISBLANK(INDEX('Policy Characteristics'!E:E,MATCH($C1961,'Policy Characteristics'!$C:$C,0))),"",INDEX('Policy Characteristics'!E:E,MATCH($C1961,'Policy Characteristics'!$C:$C,0)))</f>
        <v>GRA fuel subsidy</v>
      </c>
      <c r="L1961" s="176">
        <f>IF(ISBLANK(INDEX('Policy Characteristics'!F:F,MATCH($C1961,'Policy Characteristics'!$C:$C,0))),"",INDEX('Policy Characteristics'!F:F,MATCH($C1961,'Policy Characteristics'!$C:$C,0)))</f>
        <v>0</v>
      </c>
      <c r="M1961" s="176">
        <f>IF(ISBLANK(INDEX('Policy Characteristics'!G:G,MATCH($C1961,'Policy Characteristics'!$C:$C,0))),"",INDEX('Policy Characteristics'!G:G,MATCH($C1961,'Policy Characteristics'!$C:$C,0)))</f>
        <v>10</v>
      </c>
      <c r="N1961" s="176">
        <f>IF(ISBLANK(INDEX('Policy Characteristics'!H:H,MATCH($C1961,'Policy Characteristics'!$C:$C,0))),"",INDEX('Policy Characteristics'!H:H,MATCH($C1961,'Policy Characteristics'!$C:$C,0)))</f>
        <v>1</v>
      </c>
      <c r="O1961" s="176" t="str">
        <f>IF(ISBLANK(INDEX('Policy Characteristics'!I:I,MATCH($C1961,'Policy Characteristics'!$C:$C,0))),"",INDEX('Policy Characteristics'!I:I,MATCH($C1961,'Policy Characteristics'!$C:$C,0)))</f>
        <v>weight</v>
      </c>
      <c r="P1961" s="176" t="str">
        <f>IF(ISBLANK(INDEX('Policy Characteristics'!J:J,MATCH($C1961,'Policy Characteristics'!$C:$C,0))),"",INDEX('Policy Characteristics'!J:J,MATCH($C1961,'Policy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1" s="176" t="str">
        <f>IF(ISBLANK(INDEX('Policy Characteristics'!K:K,MATCH($C1961,'Policy Characteristics'!$C:$C,0))),"",INDEX('Policy Characteristics'!K:K,MATCH($C1961,'Policy Characteristics'!$C:$C,0)))</f>
        <v>io-model.html</v>
      </c>
      <c r="R1961" s="176" t="str">
        <f>IF(ISBLANK(INDEX('Policy Characteristics'!L:L,MATCH($C1961,'Policy Characteristics'!$C:$C,0))),"",INDEX('Policy Characteristics'!L:L,MATCH($C1961,'Policy Characteristics'!$C:$C,0)))</f>
        <v/>
      </c>
    </row>
    <row r="1962" spans="1:18" x14ac:dyDescent="0.25">
      <c r="A1962" s="176" t="str">
        <f>IF(ISBLANK(INDEX('Policy Characteristics'!A:A,MATCH($C1962,'Policy Characteristics'!$C:$C,0))),"",INDEX('Policy Characteristics'!A:A,MATCH($C1962,'Policy Characteristics'!$C:$C,0)))</f>
        <v>Government Revenue Accounting</v>
      </c>
      <c r="B1962" s="184" t="str">
        <f>IF(ISBLANK(INDEX('Policy Characteristics'!B:B,MATCH($C1962,'Policy Characteristics'!$C:$C,0))),"",INDEX('Policy Characteristics'!B:B,MATCH($C1962,'Policy Characteristics'!$C:$C,0)))</f>
        <v>CCS Subsidy</v>
      </c>
      <c r="C1962" t="s">
        <v>2394</v>
      </c>
      <c r="D1962" s="1" t="s">
        <v>1830</v>
      </c>
      <c r="F1962" s="1" t="s">
        <v>1835</v>
      </c>
      <c r="H1962" s="44">
        <v>2252</v>
      </c>
      <c r="I1962" s="196" t="s">
        <v>43</v>
      </c>
      <c r="J1962" s="177" t="str">
        <f>IF(ISBLANK(INDEX('Policy Characteristics'!D:D,MATCH($C1962,'Policy Characteristics'!$C:$C,0))),"",INDEX('Policy Characteristics'!D:D,MATCH($C1962,'Policy Characteristics'!$C:$C,0)))</f>
        <v/>
      </c>
      <c r="K1962" s="176" t="str">
        <f>IF(ISBLANK(INDEX('Policy Characteristics'!E:E,MATCH($C1962,'Policy Characteristics'!$C:$C,0))),"",INDEX('Policy Characteristics'!E:E,MATCH($C1962,'Policy Characteristics'!$C:$C,0)))</f>
        <v>GRA CCS subsidy</v>
      </c>
      <c r="L1962" s="176">
        <f>IF(ISBLANK(INDEX('Policy Characteristics'!F:F,MATCH($C1962,'Policy Characteristics'!$C:$C,0))),"",INDEX('Policy Characteristics'!F:F,MATCH($C1962,'Policy Characteristics'!$C:$C,0)))</f>
        <v>0</v>
      </c>
      <c r="M1962" s="176">
        <f>IF(ISBLANK(INDEX('Policy Characteristics'!G:G,MATCH($C1962,'Policy Characteristics'!$C:$C,0))),"",INDEX('Policy Characteristics'!G:G,MATCH($C1962,'Policy Characteristics'!$C:$C,0)))</f>
        <v>10</v>
      </c>
      <c r="N1962" s="176">
        <f>IF(ISBLANK(INDEX('Policy Characteristics'!H:H,MATCH($C1962,'Policy Characteristics'!$C:$C,0))),"",INDEX('Policy Characteristics'!H:H,MATCH($C1962,'Policy Characteristics'!$C:$C,0)))</f>
        <v>1</v>
      </c>
      <c r="O1962" s="176" t="str">
        <f>IF(ISBLANK(INDEX('Policy Characteristics'!I:I,MATCH($C1962,'Policy Characteristics'!$C:$C,0))),"",INDEX('Policy Characteristics'!I:I,MATCH($C1962,'Policy Characteristics'!$C:$C,0)))</f>
        <v>weight</v>
      </c>
      <c r="P1962" s="176" t="str">
        <f>IF(ISBLANK(INDEX('Policy Characteristics'!J:J,MATCH($C1962,'Policy Characteristics'!$C:$C,0))),"",INDEX('Policy Characteristics'!J:J,MATCH($C1962,'Policy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2" s="176" t="str">
        <f>IF(ISBLANK(INDEX('Policy Characteristics'!K:K,MATCH($C1962,'Policy Characteristics'!$C:$C,0))),"",INDEX('Policy Characteristics'!K:K,MATCH($C1962,'Policy Characteristics'!$C:$C,0)))</f>
        <v>io-model.html</v>
      </c>
      <c r="R1962" s="176" t="str">
        <f>IF(ISBLANK(INDEX('Policy Characteristics'!L:L,MATCH($C1962,'Policy Characteristics'!$C:$C,0))),"",INDEX('Policy Characteristics'!L:L,MATCH($C1962,'Policy Characteristics'!$C:$C,0)))</f>
        <v/>
      </c>
    </row>
    <row r="1963" spans="1:18" x14ac:dyDescent="0.25">
      <c r="A1963" s="176" t="str">
        <f>IF(ISBLANK(INDEX('Policy Characteristics'!A:A,MATCH($C1963,'Policy Characteristics'!$C:$C,0))),"",INDEX('Policy Characteristics'!A:A,MATCH($C1963,'Policy Characteristics'!$C:$C,0)))</f>
        <v>Government Revenue Accounting</v>
      </c>
      <c r="B1963" s="184" t="str">
        <f>IF(ISBLANK(INDEX('Policy Characteristics'!B:B,MATCH($C1963,'Policy Characteristics'!$C:$C,0))),"",INDEX('Policy Characteristics'!B:B,MATCH($C1963,'Policy Characteristics'!$C:$C,0)))</f>
        <v>CCS Subsidy</v>
      </c>
      <c r="C1963" s="176" t="str">
        <f>C$1962</f>
        <v>GRA for CCS Subsidies</v>
      </c>
      <c r="D1963" s="1" t="s">
        <v>1831</v>
      </c>
      <c r="F1963" s="1" t="s">
        <v>1846</v>
      </c>
      <c r="H1963" s="44">
        <v>2253</v>
      </c>
      <c r="I1963" s="199" t="str">
        <f t="shared" si="93"/>
        <v>Yes</v>
      </c>
      <c r="J1963" s="177" t="str">
        <f>IF(ISBLANK(INDEX('Policy Characteristics'!D:D,MATCH($C1963,'Policy Characteristics'!$C:$C,0))),"",INDEX('Policy Characteristics'!D:D,MATCH($C1963,'Policy Characteristics'!$C:$C,0)))</f>
        <v/>
      </c>
      <c r="K1963" s="176" t="str">
        <f>IF(ISBLANK(INDEX('Policy Characteristics'!E:E,MATCH($C1963,'Policy Characteristics'!$C:$C,0))),"",INDEX('Policy Characteristics'!E:E,MATCH($C1963,'Policy Characteristics'!$C:$C,0)))</f>
        <v>GRA CCS subsidy</v>
      </c>
      <c r="L1963" s="176">
        <f>IF(ISBLANK(INDEX('Policy Characteristics'!F:F,MATCH($C1963,'Policy Characteristics'!$C:$C,0))),"",INDEX('Policy Characteristics'!F:F,MATCH($C1963,'Policy Characteristics'!$C:$C,0)))</f>
        <v>0</v>
      </c>
      <c r="M1963" s="176">
        <f>IF(ISBLANK(INDEX('Policy Characteristics'!G:G,MATCH($C1963,'Policy Characteristics'!$C:$C,0))),"",INDEX('Policy Characteristics'!G:G,MATCH($C1963,'Policy Characteristics'!$C:$C,0)))</f>
        <v>10</v>
      </c>
      <c r="N1963" s="176">
        <f>IF(ISBLANK(INDEX('Policy Characteristics'!H:H,MATCH($C1963,'Policy Characteristics'!$C:$C,0))),"",INDEX('Policy Characteristics'!H:H,MATCH($C1963,'Policy Characteristics'!$C:$C,0)))</f>
        <v>1</v>
      </c>
      <c r="O1963" s="176" t="str">
        <f>IF(ISBLANK(INDEX('Policy Characteristics'!I:I,MATCH($C1963,'Policy Characteristics'!$C:$C,0))),"",INDEX('Policy Characteristics'!I:I,MATCH($C1963,'Policy Characteristics'!$C:$C,0)))</f>
        <v>weight</v>
      </c>
      <c r="P1963" s="176" t="str">
        <f>IF(ISBLANK(INDEX('Policy Characteristics'!J:J,MATCH($C1963,'Policy Characteristics'!$C:$C,0))),"",INDEX('Policy Characteristics'!J:J,MATCH($C1963,'Policy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3" s="176" t="str">
        <f>IF(ISBLANK(INDEX('Policy Characteristics'!K:K,MATCH($C1963,'Policy Characteristics'!$C:$C,0))),"",INDEX('Policy Characteristics'!K:K,MATCH($C1963,'Policy Characteristics'!$C:$C,0)))</f>
        <v>io-model.html</v>
      </c>
      <c r="R1963" s="176" t="str">
        <f>IF(ISBLANK(INDEX('Policy Characteristics'!L:L,MATCH($C1963,'Policy Characteristics'!$C:$C,0))),"",INDEX('Policy Characteristics'!L:L,MATCH($C1963,'Policy Characteristics'!$C:$C,0)))</f>
        <v/>
      </c>
    </row>
    <row r="1964" spans="1:18" x14ac:dyDescent="0.25">
      <c r="A1964" s="176" t="str">
        <f>IF(ISBLANK(INDEX('Policy Characteristics'!A:A,MATCH($C1964,'Policy Characteristics'!$C:$C,0))),"",INDEX('Policy Characteristics'!A:A,MATCH($C1964,'Policy Characteristics'!$C:$C,0)))</f>
        <v>Government Revenue Accounting</v>
      </c>
      <c r="B1964" s="184" t="str">
        <f>IF(ISBLANK(INDEX('Policy Characteristics'!B:B,MATCH($C1964,'Policy Characteristics'!$C:$C,0))),"",INDEX('Policy Characteristics'!B:B,MATCH($C1964,'Policy Characteristics'!$C:$C,0)))</f>
        <v>CCS Subsidy</v>
      </c>
      <c r="C1964" s="176" t="str">
        <f t="shared" ref="C1964:C1966" si="94">C$1962</f>
        <v>GRA for CCS Subsidies</v>
      </c>
      <c r="D1964" s="1" t="s">
        <v>1832</v>
      </c>
      <c r="F1964" s="1" t="s">
        <v>1836</v>
      </c>
      <c r="H1964" s="44">
        <v>2254</v>
      </c>
      <c r="I1964" s="199" t="str">
        <f t="shared" si="93"/>
        <v>Yes</v>
      </c>
      <c r="J1964" s="177" t="str">
        <f>IF(ISBLANK(INDEX('Policy Characteristics'!D:D,MATCH($C1964,'Policy Characteristics'!$C:$C,0))),"",INDEX('Policy Characteristics'!D:D,MATCH($C1964,'Policy Characteristics'!$C:$C,0)))</f>
        <v/>
      </c>
      <c r="K1964" s="176" t="str">
        <f>IF(ISBLANK(INDEX('Policy Characteristics'!E:E,MATCH($C1964,'Policy Characteristics'!$C:$C,0))),"",INDEX('Policy Characteristics'!E:E,MATCH($C1964,'Policy Characteristics'!$C:$C,0)))</f>
        <v>GRA CCS subsidy</v>
      </c>
      <c r="L1964" s="176">
        <f>IF(ISBLANK(INDEX('Policy Characteristics'!F:F,MATCH($C1964,'Policy Characteristics'!$C:$C,0))),"",INDEX('Policy Characteristics'!F:F,MATCH($C1964,'Policy Characteristics'!$C:$C,0)))</f>
        <v>0</v>
      </c>
      <c r="M1964" s="176">
        <f>IF(ISBLANK(INDEX('Policy Characteristics'!G:G,MATCH($C1964,'Policy Characteristics'!$C:$C,0))),"",INDEX('Policy Characteristics'!G:G,MATCH($C1964,'Policy Characteristics'!$C:$C,0)))</f>
        <v>10</v>
      </c>
      <c r="N1964" s="176">
        <f>IF(ISBLANK(INDEX('Policy Characteristics'!H:H,MATCH($C1964,'Policy Characteristics'!$C:$C,0))),"",INDEX('Policy Characteristics'!H:H,MATCH($C1964,'Policy Characteristics'!$C:$C,0)))</f>
        <v>1</v>
      </c>
      <c r="O1964" s="176" t="str">
        <f>IF(ISBLANK(INDEX('Policy Characteristics'!I:I,MATCH($C1964,'Policy Characteristics'!$C:$C,0))),"",INDEX('Policy Characteristics'!I:I,MATCH($C1964,'Policy Characteristics'!$C:$C,0)))</f>
        <v>weight</v>
      </c>
      <c r="P1964" s="176" t="str">
        <f>IF(ISBLANK(INDEX('Policy Characteristics'!J:J,MATCH($C1964,'Policy Characteristics'!$C:$C,0))),"",INDEX('Policy Characteristics'!J:J,MATCH($C1964,'Policy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4" s="176" t="str">
        <f>IF(ISBLANK(INDEX('Policy Characteristics'!K:K,MATCH($C1964,'Policy Characteristics'!$C:$C,0))),"",INDEX('Policy Characteristics'!K:K,MATCH($C1964,'Policy Characteristics'!$C:$C,0)))</f>
        <v>io-model.html</v>
      </c>
      <c r="R1964" s="176" t="str">
        <f>IF(ISBLANK(INDEX('Policy Characteristics'!L:L,MATCH($C1964,'Policy Characteristics'!$C:$C,0))),"",INDEX('Policy Characteristics'!L:L,MATCH($C1964,'Policy Characteristics'!$C:$C,0)))</f>
        <v/>
      </c>
    </row>
    <row r="1965" spans="1:18" x14ac:dyDescent="0.25">
      <c r="A1965" s="176" t="str">
        <f>IF(ISBLANK(INDEX('Policy Characteristics'!A:A,MATCH($C1965,'Policy Characteristics'!$C:$C,0))),"",INDEX('Policy Characteristics'!A:A,MATCH($C1965,'Policy Characteristics'!$C:$C,0)))</f>
        <v>Government Revenue Accounting</v>
      </c>
      <c r="B1965" s="184" t="str">
        <f>IF(ISBLANK(INDEX('Policy Characteristics'!B:B,MATCH($C1965,'Policy Characteristics'!$C:$C,0))),"",INDEX('Policy Characteristics'!B:B,MATCH($C1965,'Policy Characteristics'!$C:$C,0)))</f>
        <v>CCS Subsidy</v>
      </c>
      <c r="C1965" s="176" t="str">
        <f t="shared" si="94"/>
        <v>GRA for CCS Subsidies</v>
      </c>
      <c r="D1965" s="1" t="s">
        <v>1833</v>
      </c>
      <c r="F1965" s="1" t="s">
        <v>1837</v>
      </c>
      <c r="H1965" s="44">
        <v>2255</v>
      </c>
      <c r="I1965" s="199" t="str">
        <f t="shared" si="93"/>
        <v>Yes</v>
      </c>
      <c r="J1965" s="177" t="str">
        <f>IF(ISBLANK(INDEX('Policy Characteristics'!D:D,MATCH($C1965,'Policy Characteristics'!$C:$C,0))),"",INDEX('Policy Characteristics'!D:D,MATCH($C1965,'Policy Characteristics'!$C:$C,0)))</f>
        <v/>
      </c>
      <c r="K1965" s="176" t="str">
        <f>IF(ISBLANK(INDEX('Policy Characteristics'!E:E,MATCH($C1965,'Policy Characteristics'!$C:$C,0))),"",INDEX('Policy Characteristics'!E:E,MATCH($C1965,'Policy Characteristics'!$C:$C,0)))</f>
        <v>GRA CCS subsidy</v>
      </c>
      <c r="L1965" s="176">
        <f>IF(ISBLANK(INDEX('Policy Characteristics'!F:F,MATCH($C1965,'Policy Characteristics'!$C:$C,0))),"",INDEX('Policy Characteristics'!F:F,MATCH($C1965,'Policy Characteristics'!$C:$C,0)))</f>
        <v>0</v>
      </c>
      <c r="M1965" s="176">
        <f>IF(ISBLANK(INDEX('Policy Characteristics'!G:G,MATCH($C1965,'Policy Characteristics'!$C:$C,0))),"",INDEX('Policy Characteristics'!G:G,MATCH($C1965,'Policy Characteristics'!$C:$C,0)))</f>
        <v>10</v>
      </c>
      <c r="N1965" s="176">
        <f>IF(ISBLANK(INDEX('Policy Characteristics'!H:H,MATCH($C1965,'Policy Characteristics'!$C:$C,0))),"",INDEX('Policy Characteristics'!H:H,MATCH($C1965,'Policy Characteristics'!$C:$C,0)))</f>
        <v>1</v>
      </c>
      <c r="O1965" s="176" t="str">
        <f>IF(ISBLANK(INDEX('Policy Characteristics'!I:I,MATCH($C1965,'Policy Characteristics'!$C:$C,0))),"",INDEX('Policy Characteristics'!I:I,MATCH($C1965,'Policy Characteristics'!$C:$C,0)))</f>
        <v>weight</v>
      </c>
      <c r="P1965" s="176" t="str">
        <f>IF(ISBLANK(INDEX('Policy Characteristics'!J:J,MATCH($C1965,'Policy Characteristics'!$C:$C,0))),"",INDEX('Policy Characteristics'!J:J,MATCH($C1965,'Policy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5" s="176" t="str">
        <f>IF(ISBLANK(INDEX('Policy Characteristics'!K:K,MATCH($C1965,'Policy Characteristics'!$C:$C,0))),"",INDEX('Policy Characteristics'!K:K,MATCH($C1965,'Policy Characteristics'!$C:$C,0)))</f>
        <v>io-model.html</v>
      </c>
      <c r="R1965" s="176" t="str">
        <f>IF(ISBLANK(INDEX('Policy Characteristics'!L:L,MATCH($C1965,'Policy Characteristics'!$C:$C,0))),"",INDEX('Policy Characteristics'!L:L,MATCH($C1965,'Policy Characteristics'!$C:$C,0)))</f>
        <v/>
      </c>
    </row>
    <row r="1966" spans="1:18" x14ac:dyDescent="0.25">
      <c r="A1966" s="176" t="str">
        <f>IF(ISBLANK(INDEX('Policy Characteristics'!A:A,MATCH($C1966,'Policy Characteristics'!$C:$C,0))),"",INDEX('Policy Characteristics'!A:A,MATCH($C1966,'Policy Characteristics'!$C:$C,0)))</f>
        <v>Government Revenue Accounting</v>
      </c>
      <c r="B1966" s="184" t="str">
        <f>IF(ISBLANK(INDEX('Policy Characteristics'!B:B,MATCH($C1966,'Policy Characteristics'!$C:$C,0))),"",INDEX('Policy Characteristics'!B:B,MATCH($C1966,'Policy Characteristics'!$C:$C,0)))</f>
        <v>CCS Subsidy</v>
      </c>
      <c r="C1966" s="176" t="str">
        <f t="shared" si="94"/>
        <v>GRA for CCS Subsidies</v>
      </c>
      <c r="D1966" s="1" t="s">
        <v>1834</v>
      </c>
      <c r="F1966" s="1" t="s">
        <v>1838</v>
      </c>
      <c r="H1966" s="44">
        <v>2256</v>
      </c>
      <c r="I1966" s="199" t="str">
        <f t="shared" si="93"/>
        <v>Yes</v>
      </c>
      <c r="J1966" s="177" t="str">
        <f>IF(ISBLANK(INDEX('Policy Characteristics'!D:D,MATCH($C1966,'Policy Characteristics'!$C:$C,0))),"",INDEX('Policy Characteristics'!D:D,MATCH($C1966,'Policy Characteristics'!$C:$C,0)))</f>
        <v/>
      </c>
      <c r="K1966" s="176" t="str">
        <f>IF(ISBLANK(INDEX('Policy Characteristics'!E:E,MATCH($C1966,'Policy Characteristics'!$C:$C,0))),"",INDEX('Policy Characteristics'!E:E,MATCH($C1966,'Policy Characteristics'!$C:$C,0)))</f>
        <v>GRA CCS subsidy</v>
      </c>
      <c r="L1966" s="176">
        <f>IF(ISBLANK(INDEX('Policy Characteristics'!F:F,MATCH($C1966,'Policy Characteristics'!$C:$C,0))),"",INDEX('Policy Characteristics'!F:F,MATCH($C1966,'Policy Characteristics'!$C:$C,0)))</f>
        <v>0</v>
      </c>
      <c r="M1966" s="176">
        <f>IF(ISBLANK(INDEX('Policy Characteristics'!G:G,MATCH($C1966,'Policy Characteristics'!$C:$C,0))),"",INDEX('Policy Characteristics'!G:G,MATCH($C1966,'Policy Characteristics'!$C:$C,0)))</f>
        <v>10</v>
      </c>
      <c r="N1966" s="176">
        <f>IF(ISBLANK(INDEX('Policy Characteristics'!H:H,MATCH($C1966,'Policy Characteristics'!$C:$C,0))),"",INDEX('Policy Characteristics'!H:H,MATCH($C1966,'Policy Characteristics'!$C:$C,0)))</f>
        <v>1</v>
      </c>
      <c r="O1966" s="176" t="str">
        <f>IF(ISBLANK(INDEX('Policy Characteristics'!I:I,MATCH($C1966,'Policy Characteristics'!$C:$C,0))),"",INDEX('Policy Characteristics'!I:I,MATCH($C1966,'Policy Characteristics'!$C:$C,0)))</f>
        <v>weight</v>
      </c>
      <c r="P1966" s="176" t="str">
        <f>IF(ISBLANK(INDEX('Policy Characteristics'!J:J,MATCH($C1966,'Policy Characteristics'!$C:$C,0))),"",INDEX('Policy Characteristics'!J:J,MATCH($C1966,'Policy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6" s="176" t="str">
        <f>IF(ISBLANK(INDEX('Policy Characteristics'!K:K,MATCH($C1966,'Policy Characteristics'!$C:$C,0))),"",INDEX('Policy Characteristics'!K:K,MATCH($C1966,'Policy Characteristics'!$C:$C,0)))</f>
        <v>io-model.html</v>
      </c>
      <c r="R1966" s="176" t="str">
        <f>IF(ISBLANK(INDEX('Policy Characteristics'!L:L,MATCH($C1966,'Policy Characteristics'!$C:$C,0))),"",INDEX('Policy Characteristics'!L:L,MATCH($C1966,'Policy Characteristics'!$C:$C,0)))</f>
        <v/>
      </c>
    </row>
    <row r="1967" spans="1:18" x14ac:dyDescent="0.25">
      <c r="A1967" s="176" t="str">
        <f>IF(ISBLANK(INDEX('Policy Characteristics'!A:A,MATCH($C1967,'Policy Characteristics'!$C:$C,0))),"",INDEX('Policy Characteristics'!A:A,MATCH($C1967,'Policy Characteristics'!$C:$C,0)))</f>
        <v>Government Revenue Accounting</v>
      </c>
      <c r="B1967" s="184" t="str">
        <f>IF(ISBLANK(INDEX('Policy Characteristics'!B:B,MATCH($C1967,'Policy Characteristics'!$C:$C,0))),"",INDEX('Policy Characteristics'!B:B,MATCH($C1967,'Policy Characteristics'!$C:$C,0)))</f>
        <v>National Debt Interest</v>
      </c>
      <c r="C1967" t="s">
        <v>1828</v>
      </c>
      <c r="D1967" s="1" t="s">
        <v>1830</v>
      </c>
      <c r="F1967" s="1" t="s">
        <v>1835</v>
      </c>
      <c r="H1967" s="44">
        <v>580</v>
      </c>
      <c r="I1967" s="196" t="s">
        <v>43</v>
      </c>
      <c r="J1967" s="177" t="str">
        <f>IF(ISBLANK(INDEX('Policy Characteristics'!D:D,MATCH($C1967,'Policy Characteristics'!$C:$C,0))),"",INDEX('Policy Characteristics'!D:D,MATCH($C1967,'Policy Characteristics'!$C:$C,0)))</f>
        <v/>
      </c>
      <c r="K1967" s="176" t="str">
        <f>IF(ISBLANK(INDEX('Policy Characteristics'!E:E,MATCH($C1967,'Policy Characteristics'!$C:$C,0))),"",INDEX('Policy Characteristics'!E:E,MATCH($C1967,'Policy Characteristics'!$C:$C,0)))</f>
        <v>GRA national debt interest</v>
      </c>
      <c r="L1967" s="176">
        <f>IF(ISBLANK(INDEX('Policy Characteristics'!F:F,MATCH($C1967,'Policy Characteristics'!$C:$C,0))),"",INDEX('Policy Characteristics'!F:F,MATCH($C1967,'Policy Characteristics'!$C:$C,0)))</f>
        <v>0</v>
      </c>
      <c r="M1967" s="176">
        <f>IF(ISBLANK(INDEX('Policy Characteristics'!G:G,MATCH($C1967,'Policy Characteristics'!$C:$C,0))),"",INDEX('Policy Characteristics'!G:G,MATCH($C1967,'Policy Characteristics'!$C:$C,0)))</f>
        <v>10</v>
      </c>
      <c r="N1967" s="176">
        <f>IF(ISBLANK(INDEX('Policy Characteristics'!H:H,MATCH($C1967,'Policy Characteristics'!$C:$C,0))),"",INDEX('Policy Characteristics'!H:H,MATCH($C1967,'Policy Characteristics'!$C:$C,0)))</f>
        <v>1</v>
      </c>
      <c r="O1967" s="176" t="str">
        <f>IF(ISBLANK(INDEX('Policy Characteristics'!I:I,MATCH($C1967,'Policy Characteristics'!$C:$C,0))),"",INDEX('Policy Characteristics'!I:I,MATCH($C1967,'Policy Characteristics'!$C:$C,0)))</f>
        <v>weight</v>
      </c>
      <c r="P1967" s="176" t="str">
        <f>IF(ISBLANK(INDEX('Policy Characteristics'!J:J,MATCH($C1967,'Policy Characteristics'!$C:$C,0))),"",INDEX('Policy Characteristics'!J:J,MATCH($C1967,'Policy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7" s="176" t="str">
        <f>IF(ISBLANK(INDEX('Policy Characteristics'!K:K,MATCH($C1967,'Policy Characteristics'!$C:$C,0))),"",INDEX('Policy Characteristics'!K:K,MATCH($C1967,'Policy Characteristics'!$C:$C,0)))</f>
        <v>io-model.html</v>
      </c>
      <c r="R1967" s="176" t="str">
        <f>IF(ISBLANK(INDEX('Policy Characteristics'!L:L,MATCH($C1967,'Policy Characteristics'!$C:$C,0))),"",INDEX('Policy Characteristics'!L:L,MATCH($C1967,'Policy Characteristics'!$C:$C,0)))</f>
        <v/>
      </c>
    </row>
    <row r="1968" spans="1:18" x14ac:dyDescent="0.25">
      <c r="A1968" s="176" t="str">
        <f>IF(ISBLANK(INDEX('Policy Characteristics'!A:A,MATCH($C1968,'Policy Characteristics'!$C:$C,0))),"",INDEX('Policy Characteristics'!A:A,MATCH($C1968,'Policy Characteristics'!$C:$C,0)))</f>
        <v>Government Revenue Accounting</v>
      </c>
      <c r="B1968" s="184" t="str">
        <f>IF(ISBLANK(INDEX('Policy Characteristics'!B:B,MATCH($C1968,'Policy Characteristics'!$C:$C,0))),"",INDEX('Policy Characteristics'!B:B,MATCH($C1968,'Policy Characteristics'!$C:$C,0)))</f>
        <v>National Debt Interest</v>
      </c>
      <c r="C1968" s="176" t="str">
        <f t="shared" ref="C1968:C1971" si="95">C$1967</f>
        <v>GRA for National Debt Interest</v>
      </c>
      <c r="D1968" s="1" t="s">
        <v>1831</v>
      </c>
      <c r="F1968" s="1" t="s">
        <v>1846</v>
      </c>
      <c r="H1968" s="44">
        <v>581</v>
      </c>
      <c r="I1968" s="199" t="str">
        <f t="shared" ref="I1968:I1971" si="96">I$1967</f>
        <v>Yes</v>
      </c>
      <c r="J1968" s="177" t="str">
        <f>IF(ISBLANK(INDEX('Policy Characteristics'!D:D,MATCH($C1968,'Policy Characteristics'!$C:$C,0))),"",INDEX('Policy Characteristics'!D:D,MATCH($C1968,'Policy Characteristics'!$C:$C,0)))</f>
        <v/>
      </c>
      <c r="K1968" s="176" t="str">
        <f>IF(ISBLANK(INDEX('Policy Characteristics'!E:E,MATCH($C1968,'Policy Characteristics'!$C:$C,0))),"",INDEX('Policy Characteristics'!E:E,MATCH($C1968,'Policy Characteristics'!$C:$C,0)))</f>
        <v>GRA national debt interest</v>
      </c>
      <c r="L1968" s="176">
        <f>IF(ISBLANK(INDEX('Policy Characteristics'!F:F,MATCH($C1968,'Policy Characteristics'!$C:$C,0))),"",INDEX('Policy Characteristics'!F:F,MATCH($C1968,'Policy Characteristics'!$C:$C,0)))</f>
        <v>0</v>
      </c>
      <c r="M1968" s="176">
        <f>IF(ISBLANK(INDEX('Policy Characteristics'!G:G,MATCH($C1968,'Policy Characteristics'!$C:$C,0))),"",INDEX('Policy Characteristics'!G:G,MATCH($C1968,'Policy Characteristics'!$C:$C,0)))</f>
        <v>10</v>
      </c>
      <c r="N1968" s="176">
        <f>IF(ISBLANK(INDEX('Policy Characteristics'!H:H,MATCH($C1968,'Policy Characteristics'!$C:$C,0))),"",INDEX('Policy Characteristics'!H:H,MATCH($C1968,'Policy Characteristics'!$C:$C,0)))</f>
        <v>1</v>
      </c>
      <c r="O1968" s="176" t="str">
        <f>IF(ISBLANK(INDEX('Policy Characteristics'!I:I,MATCH($C1968,'Policy Characteristics'!$C:$C,0))),"",INDEX('Policy Characteristics'!I:I,MATCH($C1968,'Policy Characteristics'!$C:$C,0)))</f>
        <v>weight</v>
      </c>
      <c r="P1968" s="176" t="str">
        <f>IF(ISBLANK(INDEX('Policy Characteristics'!J:J,MATCH($C1968,'Policy Characteristics'!$C:$C,0))),"",INDEX('Policy Characteristics'!J:J,MATCH($C1968,'Policy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8" s="176" t="str">
        <f>IF(ISBLANK(INDEX('Policy Characteristics'!K:K,MATCH($C1968,'Policy Characteristics'!$C:$C,0))),"",INDEX('Policy Characteristics'!K:K,MATCH($C1968,'Policy Characteristics'!$C:$C,0)))</f>
        <v>io-model.html</v>
      </c>
      <c r="R1968" s="176" t="str">
        <f>IF(ISBLANK(INDEX('Policy Characteristics'!L:L,MATCH($C1968,'Policy Characteristics'!$C:$C,0))),"",INDEX('Policy Characteristics'!L:L,MATCH($C1968,'Policy Characteristics'!$C:$C,0)))</f>
        <v/>
      </c>
    </row>
    <row r="1969" spans="1:18" x14ac:dyDescent="0.25">
      <c r="A1969" s="176" t="str">
        <f>IF(ISBLANK(INDEX('Policy Characteristics'!A:A,MATCH($C1969,'Policy Characteristics'!$C:$C,0))),"",INDEX('Policy Characteristics'!A:A,MATCH($C1969,'Policy Characteristics'!$C:$C,0)))</f>
        <v>Government Revenue Accounting</v>
      </c>
      <c r="B1969" s="184" t="str">
        <f>IF(ISBLANK(INDEX('Policy Characteristics'!B:B,MATCH($C1969,'Policy Characteristics'!$C:$C,0))),"",INDEX('Policy Characteristics'!B:B,MATCH($C1969,'Policy Characteristics'!$C:$C,0)))</f>
        <v>National Debt Interest</v>
      </c>
      <c r="C1969" s="176" t="str">
        <f t="shared" si="95"/>
        <v>GRA for National Debt Interest</v>
      </c>
      <c r="D1969" s="1" t="s">
        <v>1832</v>
      </c>
      <c r="F1969" s="1" t="s">
        <v>1836</v>
      </c>
      <c r="H1969" s="44">
        <v>582</v>
      </c>
      <c r="I1969" s="199" t="str">
        <f t="shared" si="96"/>
        <v>Yes</v>
      </c>
      <c r="J1969" s="177" t="str">
        <f>IF(ISBLANK(INDEX('Policy Characteristics'!D:D,MATCH($C1969,'Policy Characteristics'!$C:$C,0))),"",INDEX('Policy Characteristics'!D:D,MATCH($C1969,'Policy Characteristics'!$C:$C,0)))</f>
        <v/>
      </c>
      <c r="K1969" s="176" t="str">
        <f>IF(ISBLANK(INDEX('Policy Characteristics'!E:E,MATCH($C1969,'Policy Characteristics'!$C:$C,0))),"",INDEX('Policy Characteristics'!E:E,MATCH($C1969,'Policy Characteristics'!$C:$C,0)))</f>
        <v>GRA national debt interest</v>
      </c>
      <c r="L1969" s="176">
        <f>IF(ISBLANK(INDEX('Policy Characteristics'!F:F,MATCH($C1969,'Policy Characteristics'!$C:$C,0))),"",INDEX('Policy Characteristics'!F:F,MATCH($C1969,'Policy Characteristics'!$C:$C,0)))</f>
        <v>0</v>
      </c>
      <c r="M1969" s="176">
        <f>IF(ISBLANK(INDEX('Policy Characteristics'!G:G,MATCH($C1969,'Policy Characteristics'!$C:$C,0))),"",INDEX('Policy Characteristics'!G:G,MATCH($C1969,'Policy Characteristics'!$C:$C,0)))</f>
        <v>10</v>
      </c>
      <c r="N1969" s="176">
        <f>IF(ISBLANK(INDEX('Policy Characteristics'!H:H,MATCH($C1969,'Policy Characteristics'!$C:$C,0))),"",INDEX('Policy Characteristics'!H:H,MATCH($C1969,'Policy Characteristics'!$C:$C,0)))</f>
        <v>1</v>
      </c>
      <c r="O1969" s="176" t="str">
        <f>IF(ISBLANK(INDEX('Policy Characteristics'!I:I,MATCH($C1969,'Policy Characteristics'!$C:$C,0))),"",INDEX('Policy Characteristics'!I:I,MATCH($C1969,'Policy Characteristics'!$C:$C,0)))</f>
        <v>weight</v>
      </c>
      <c r="P1969" s="176" t="str">
        <f>IF(ISBLANK(INDEX('Policy Characteristics'!J:J,MATCH($C1969,'Policy Characteristics'!$C:$C,0))),"",INDEX('Policy Characteristics'!J:J,MATCH($C1969,'Policy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9" s="176" t="str">
        <f>IF(ISBLANK(INDEX('Policy Characteristics'!K:K,MATCH($C1969,'Policy Characteristics'!$C:$C,0))),"",INDEX('Policy Characteristics'!K:K,MATCH($C1969,'Policy Characteristics'!$C:$C,0)))</f>
        <v>io-model.html</v>
      </c>
      <c r="R1969" s="176" t="str">
        <f>IF(ISBLANK(INDEX('Policy Characteristics'!L:L,MATCH($C1969,'Policy Characteristics'!$C:$C,0))),"",INDEX('Policy Characteristics'!L:L,MATCH($C1969,'Policy Characteristics'!$C:$C,0)))</f>
        <v/>
      </c>
    </row>
    <row r="1970" spans="1:18" x14ac:dyDescent="0.25">
      <c r="A1970" s="176" t="str">
        <f>IF(ISBLANK(INDEX('Policy Characteristics'!A:A,MATCH($C1970,'Policy Characteristics'!$C:$C,0))),"",INDEX('Policy Characteristics'!A:A,MATCH($C1970,'Policy Characteristics'!$C:$C,0)))</f>
        <v>Government Revenue Accounting</v>
      </c>
      <c r="B1970" s="184" t="str">
        <f>IF(ISBLANK(INDEX('Policy Characteristics'!B:B,MATCH($C1970,'Policy Characteristics'!$C:$C,0))),"",INDEX('Policy Characteristics'!B:B,MATCH($C1970,'Policy Characteristics'!$C:$C,0)))</f>
        <v>National Debt Interest</v>
      </c>
      <c r="C1970" s="176" t="str">
        <f t="shared" si="95"/>
        <v>GRA for National Debt Interest</v>
      </c>
      <c r="D1970" s="1" t="s">
        <v>1833</v>
      </c>
      <c r="F1970" s="1" t="s">
        <v>1837</v>
      </c>
      <c r="H1970" s="44">
        <v>583</v>
      </c>
      <c r="I1970" s="199" t="str">
        <f t="shared" si="96"/>
        <v>Yes</v>
      </c>
      <c r="J1970" s="177" t="str">
        <f>IF(ISBLANK(INDEX('Policy Characteristics'!D:D,MATCH($C1970,'Policy Characteristics'!$C:$C,0))),"",INDEX('Policy Characteristics'!D:D,MATCH($C1970,'Policy Characteristics'!$C:$C,0)))</f>
        <v/>
      </c>
      <c r="K1970" s="176" t="str">
        <f>IF(ISBLANK(INDEX('Policy Characteristics'!E:E,MATCH($C1970,'Policy Characteristics'!$C:$C,0))),"",INDEX('Policy Characteristics'!E:E,MATCH($C1970,'Policy Characteristics'!$C:$C,0)))</f>
        <v>GRA national debt interest</v>
      </c>
      <c r="L1970" s="176">
        <f>IF(ISBLANK(INDEX('Policy Characteristics'!F:F,MATCH($C1970,'Policy Characteristics'!$C:$C,0))),"",INDEX('Policy Characteristics'!F:F,MATCH($C1970,'Policy Characteristics'!$C:$C,0)))</f>
        <v>0</v>
      </c>
      <c r="M1970" s="176">
        <f>IF(ISBLANK(INDEX('Policy Characteristics'!G:G,MATCH($C1970,'Policy Characteristics'!$C:$C,0))),"",INDEX('Policy Characteristics'!G:G,MATCH($C1970,'Policy Characteristics'!$C:$C,0)))</f>
        <v>10</v>
      </c>
      <c r="N1970" s="176">
        <f>IF(ISBLANK(INDEX('Policy Characteristics'!H:H,MATCH($C1970,'Policy Characteristics'!$C:$C,0))),"",INDEX('Policy Characteristics'!H:H,MATCH($C1970,'Policy Characteristics'!$C:$C,0)))</f>
        <v>1</v>
      </c>
      <c r="O1970" s="176" t="str">
        <f>IF(ISBLANK(INDEX('Policy Characteristics'!I:I,MATCH($C1970,'Policy Characteristics'!$C:$C,0))),"",INDEX('Policy Characteristics'!I:I,MATCH($C1970,'Policy Characteristics'!$C:$C,0)))</f>
        <v>weight</v>
      </c>
      <c r="P1970" s="176" t="str">
        <f>IF(ISBLANK(INDEX('Policy Characteristics'!J:J,MATCH($C1970,'Policy Characteristics'!$C:$C,0))),"",INDEX('Policy Characteristics'!J:J,MATCH($C1970,'Policy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70" s="176" t="str">
        <f>IF(ISBLANK(INDEX('Policy Characteristics'!K:K,MATCH($C1970,'Policy Characteristics'!$C:$C,0))),"",INDEX('Policy Characteristics'!K:K,MATCH($C1970,'Policy Characteristics'!$C:$C,0)))</f>
        <v>io-model.html</v>
      </c>
      <c r="R1970" s="176" t="str">
        <f>IF(ISBLANK(INDEX('Policy Characteristics'!L:L,MATCH($C1970,'Policy Characteristics'!$C:$C,0))),"",INDEX('Policy Characteristics'!L:L,MATCH($C1970,'Policy Characteristics'!$C:$C,0)))</f>
        <v/>
      </c>
    </row>
    <row r="1971" spans="1:18" x14ac:dyDescent="0.25">
      <c r="A1971" s="176" t="str">
        <f>IF(ISBLANK(INDEX('Policy Characteristics'!A:A,MATCH($C1971,'Policy Characteristics'!$C:$C,0))),"",INDEX('Policy Characteristics'!A:A,MATCH($C1971,'Policy Characteristics'!$C:$C,0)))</f>
        <v>Government Revenue Accounting</v>
      </c>
      <c r="B1971" s="184" t="str">
        <f>IF(ISBLANK(INDEX('Policy Characteristics'!B:B,MATCH($C1971,'Policy Characteristics'!$C:$C,0))),"",INDEX('Policy Characteristics'!B:B,MATCH($C1971,'Policy Characteristics'!$C:$C,0)))</f>
        <v>National Debt Interest</v>
      </c>
      <c r="C1971" s="176" t="str">
        <f t="shared" si="95"/>
        <v>GRA for National Debt Interest</v>
      </c>
      <c r="D1971" s="1" t="s">
        <v>1834</v>
      </c>
      <c r="F1971" s="1" t="s">
        <v>1838</v>
      </c>
      <c r="H1971" s="44">
        <v>584</v>
      </c>
      <c r="I1971" s="199" t="str">
        <f t="shared" si="96"/>
        <v>Yes</v>
      </c>
      <c r="J1971" s="177" t="str">
        <f>IF(ISBLANK(INDEX('Policy Characteristics'!D:D,MATCH($C1971,'Policy Characteristics'!$C:$C,0))),"",INDEX('Policy Characteristics'!D:D,MATCH($C1971,'Policy Characteristics'!$C:$C,0)))</f>
        <v/>
      </c>
      <c r="K1971" s="176" t="str">
        <f>IF(ISBLANK(INDEX('Policy Characteristics'!E:E,MATCH($C1971,'Policy Characteristics'!$C:$C,0))),"",INDEX('Policy Characteristics'!E:E,MATCH($C1971,'Policy Characteristics'!$C:$C,0)))</f>
        <v>GRA national debt interest</v>
      </c>
      <c r="L1971" s="176">
        <f>IF(ISBLANK(INDEX('Policy Characteristics'!F:F,MATCH($C1971,'Policy Characteristics'!$C:$C,0))),"",INDEX('Policy Characteristics'!F:F,MATCH($C1971,'Policy Characteristics'!$C:$C,0)))</f>
        <v>0</v>
      </c>
      <c r="M1971" s="176">
        <f>IF(ISBLANK(INDEX('Policy Characteristics'!G:G,MATCH($C1971,'Policy Characteristics'!$C:$C,0))),"",INDEX('Policy Characteristics'!G:G,MATCH($C1971,'Policy Characteristics'!$C:$C,0)))</f>
        <v>10</v>
      </c>
      <c r="N1971" s="176">
        <f>IF(ISBLANK(INDEX('Policy Characteristics'!H:H,MATCH($C1971,'Policy Characteristics'!$C:$C,0))),"",INDEX('Policy Characteristics'!H:H,MATCH($C1971,'Policy Characteristics'!$C:$C,0)))</f>
        <v>1</v>
      </c>
      <c r="O1971" s="176" t="str">
        <f>IF(ISBLANK(INDEX('Policy Characteristics'!I:I,MATCH($C1971,'Policy Characteristics'!$C:$C,0))),"",INDEX('Policy Characteristics'!I:I,MATCH($C1971,'Policy Characteristics'!$C:$C,0)))</f>
        <v>weight</v>
      </c>
      <c r="P1971" s="176" t="str">
        <f>IF(ISBLANK(INDEX('Policy Characteristics'!J:J,MATCH($C1971,'Policy Characteristics'!$C:$C,0))),"",INDEX('Policy Characteristics'!J:J,MATCH($C1971,'Policy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71" s="176" t="str">
        <f>IF(ISBLANK(INDEX('Policy Characteristics'!K:K,MATCH($C1971,'Policy Characteristics'!$C:$C,0))),"",INDEX('Policy Characteristics'!K:K,MATCH($C1971,'Policy Characteristics'!$C:$C,0)))</f>
        <v>io-model.html</v>
      </c>
      <c r="R1971" s="176" t="str">
        <f>IF(ISBLANK(INDEX('Policy Characteristics'!L:L,MATCH($C1971,'Policy Characteristics'!$C:$C,0))),"",INDEX('Policy Characteristics'!L:L,MATCH($C1971,'Policy Characteristics'!$C:$C,0)))</f>
        <v/>
      </c>
    </row>
    <row r="1972" spans="1:18" x14ac:dyDescent="0.25">
      <c r="A1972" s="176" t="str">
        <f>IF(ISBLANK(INDEX('Policy Characteristics'!A:A,MATCH($C1972,'Policy Characteristics'!$C:$C,0))),"",INDEX('Policy Characteristics'!A:A,MATCH($C1972,'Policy Characteristics'!$C:$C,0)))</f>
        <v>Government Revenue Accounting</v>
      </c>
      <c r="B1972" s="184" t="str">
        <f>IF(ISBLANK(INDEX('Policy Characteristics'!B:B,MATCH($C1972,'Policy Characteristics'!$C:$C,0))),"",INDEX('Policy Characteristics'!B:B,MATCH($C1972,'Policy Characteristics'!$C:$C,0)))</f>
        <v>Remaining Government Cash Flows</v>
      </c>
      <c r="C1972" t="s">
        <v>1829</v>
      </c>
      <c r="D1972" s="1" t="s">
        <v>1830</v>
      </c>
      <c r="F1972" s="1" t="s">
        <v>1835</v>
      </c>
      <c r="H1972" s="44">
        <v>585</v>
      </c>
      <c r="I1972" s="196" t="s">
        <v>43</v>
      </c>
      <c r="J1972" s="177" t="str">
        <f>IF(ISBLANK(INDEX('Policy Characteristics'!D:D,MATCH($C1972,'Policy Characteristics'!$C:$C,0))),"",INDEX('Policy Characteristics'!D:D,MATCH($C1972,'Policy Characteristics'!$C:$C,0)))</f>
        <v/>
      </c>
      <c r="K1972" s="176" t="str">
        <f>IF(ISBLANK(INDEX('Policy Characteristics'!E:E,MATCH($C1972,'Policy Characteristics'!$C:$C,0))),"",INDEX('Policy Characteristics'!E:E,MATCH($C1972,'Policy Characteristics'!$C:$C,0)))</f>
        <v>GRA remaining cash flow changes</v>
      </c>
      <c r="L1972" s="176">
        <f>IF(ISBLANK(INDEX('Policy Characteristics'!F:F,MATCH($C1972,'Policy Characteristics'!$C:$C,0))),"",INDEX('Policy Characteristics'!F:F,MATCH($C1972,'Policy Characteristics'!$C:$C,0)))</f>
        <v>0</v>
      </c>
      <c r="M1972" s="176">
        <f>IF(ISBLANK(INDEX('Policy Characteristics'!G:G,MATCH($C1972,'Policy Characteristics'!$C:$C,0))),"",INDEX('Policy Characteristics'!G:G,MATCH($C1972,'Policy Characteristics'!$C:$C,0)))</f>
        <v>10</v>
      </c>
      <c r="N1972" s="176">
        <f>IF(ISBLANK(INDEX('Policy Characteristics'!H:H,MATCH($C1972,'Policy Characteristics'!$C:$C,0))),"",INDEX('Policy Characteristics'!H:H,MATCH($C1972,'Policy Characteristics'!$C:$C,0)))</f>
        <v>1</v>
      </c>
      <c r="O1972" s="176" t="str">
        <f>IF(ISBLANK(INDEX('Policy Characteristics'!I:I,MATCH($C1972,'Policy Characteristics'!$C:$C,0))),"",INDEX('Policy Characteristics'!I:I,MATCH($C1972,'Policy Characteristics'!$C:$C,0)))</f>
        <v>weight</v>
      </c>
      <c r="P1972" s="176" t="str">
        <f>IF(ISBLANK(INDEX('Policy Characteristics'!J:J,MATCH($C1972,'Policy Characteristics'!$C:$C,0))),"",INDEX('Policy Characteristics'!J:J,MATCH($C1972,'Policy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72" s="176" t="str">
        <f>IF(ISBLANK(INDEX('Policy Characteristics'!K:K,MATCH($C1972,'Policy Characteristics'!$C:$C,0))),"",INDEX('Policy Characteristics'!K:K,MATCH($C1972,'Policy Characteristics'!$C:$C,0)))</f>
        <v>io-model.html</v>
      </c>
      <c r="R1972" s="176" t="str">
        <f>IF(ISBLANK(INDEX('Policy Characteristics'!L:L,MATCH($C1972,'Policy Characteristics'!$C:$C,0))),"",INDEX('Policy Characteristics'!L:L,MATCH($C1972,'Policy Characteristics'!$C:$C,0)))</f>
        <v/>
      </c>
    </row>
    <row r="1973" spans="1:18" x14ac:dyDescent="0.25">
      <c r="A1973" s="176" t="str">
        <f>IF(ISBLANK(INDEX('Policy Characteristics'!A:A,MATCH($C1973,'Policy Characteristics'!$C:$C,0))),"",INDEX('Policy Characteristics'!A:A,MATCH($C1973,'Policy Characteristics'!$C:$C,0)))</f>
        <v>Government Revenue Accounting</v>
      </c>
      <c r="B1973" s="184" t="str">
        <f>IF(ISBLANK(INDEX('Policy Characteristics'!B:B,MATCH($C1973,'Policy Characteristics'!$C:$C,0))),"",INDEX('Policy Characteristics'!B:B,MATCH($C1973,'Policy Characteristics'!$C:$C,0)))</f>
        <v>Remaining Government Cash Flows</v>
      </c>
      <c r="C1973" s="176" t="str">
        <f t="shared" ref="C1973" si="97">C$1972</f>
        <v>GRA for Remaining Government Cash Flow Changes</v>
      </c>
      <c r="D1973" s="1" t="s">
        <v>1831</v>
      </c>
      <c r="F1973" s="1" t="s">
        <v>1846</v>
      </c>
      <c r="H1973" s="44">
        <v>586</v>
      </c>
      <c r="I1973" s="199" t="str">
        <f t="shared" ref="I1973:I1976" si="98">I$1972</f>
        <v>Yes</v>
      </c>
      <c r="J1973" s="177" t="str">
        <f>IF(ISBLANK(INDEX('Policy Characteristics'!D:D,MATCH($C1973,'Policy Characteristics'!$C:$C,0))),"",INDEX('Policy Characteristics'!D:D,MATCH($C1973,'Policy Characteristics'!$C:$C,0)))</f>
        <v/>
      </c>
      <c r="K1973" s="176" t="str">
        <f>IF(ISBLANK(INDEX('Policy Characteristics'!E:E,MATCH($C1973,'Policy Characteristics'!$C:$C,0))),"",INDEX('Policy Characteristics'!E:E,MATCH($C1973,'Policy Characteristics'!$C:$C,0)))</f>
        <v>GRA remaining cash flow changes</v>
      </c>
      <c r="L1973" s="176">
        <f>IF(ISBLANK(INDEX('Policy Characteristics'!F:F,MATCH($C1973,'Policy Characteristics'!$C:$C,0))),"",INDEX('Policy Characteristics'!F:F,MATCH($C1973,'Policy Characteristics'!$C:$C,0)))</f>
        <v>0</v>
      </c>
      <c r="M1973" s="176">
        <f>IF(ISBLANK(INDEX('Policy Characteristics'!G:G,MATCH($C1973,'Policy Characteristics'!$C:$C,0))),"",INDEX('Policy Characteristics'!G:G,MATCH($C1973,'Policy Characteristics'!$C:$C,0)))</f>
        <v>10</v>
      </c>
      <c r="N1973" s="176">
        <f>IF(ISBLANK(INDEX('Policy Characteristics'!H:H,MATCH($C1973,'Policy Characteristics'!$C:$C,0))),"",INDEX('Policy Characteristics'!H:H,MATCH($C1973,'Policy Characteristics'!$C:$C,0)))</f>
        <v>1</v>
      </c>
      <c r="O1973" s="176" t="str">
        <f>IF(ISBLANK(INDEX('Policy Characteristics'!I:I,MATCH($C1973,'Policy Characteristics'!$C:$C,0))),"",INDEX('Policy Characteristics'!I:I,MATCH($C1973,'Policy Characteristics'!$C:$C,0)))</f>
        <v>weight</v>
      </c>
      <c r="P1973" s="176" t="str">
        <f>IF(ISBLANK(INDEX('Policy Characteristics'!J:J,MATCH($C1973,'Policy Characteristics'!$C:$C,0))),"",INDEX('Policy Characteristics'!J:J,MATCH($C1973,'Policy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73" s="176" t="str">
        <f>IF(ISBLANK(INDEX('Policy Characteristics'!K:K,MATCH($C1973,'Policy Characteristics'!$C:$C,0))),"",INDEX('Policy Characteristics'!K:K,MATCH($C1973,'Policy Characteristics'!$C:$C,0)))</f>
        <v>io-model.html</v>
      </c>
      <c r="R1973" s="176" t="str">
        <f>IF(ISBLANK(INDEX('Policy Characteristics'!L:L,MATCH($C1973,'Policy Characteristics'!$C:$C,0))),"",INDEX('Policy Characteristics'!L:L,MATCH($C1973,'Policy Characteristics'!$C:$C,0)))</f>
        <v/>
      </c>
    </row>
    <row r="1974" spans="1:18" x14ac:dyDescent="0.25">
      <c r="A1974" s="176" t="str">
        <f>IF(ISBLANK(INDEX('Policy Characteristics'!A:A,MATCH($C1974,'Policy Characteristics'!$C:$C,0))),"",INDEX('Policy Characteristics'!A:A,MATCH($C1974,'Policy Characteristics'!$C:$C,0)))</f>
        <v>Government Revenue Accounting</v>
      </c>
      <c r="B1974" s="184" t="str">
        <f>IF(ISBLANK(INDEX('Policy Characteristics'!B:B,MATCH($C1974,'Policy Characteristics'!$C:$C,0))),"",INDEX('Policy Characteristics'!B:B,MATCH($C1974,'Policy Characteristics'!$C:$C,0)))</f>
        <v>Remaining Government Cash Flows</v>
      </c>
      <c r="C1974" s="176" t="str">
        <f t="shared" ref="C1974:C1976" si="99">C$1972</f>
        <v>GRA for Remaining Government Cash Flow Changes</v>
      </c>
      <c r="D1974" s="1" t="s">
        <v>1832</v>
      </c>
      <c r="F1974" s="1" t="s">
        <v>1836</v>
      </c>
      <c r="H1974" s="44">
        <v>587</v>
      </c>
      <c r="I1974" s="199" t="str">
        <f t="shared" si="98"/>
        <v>Yes</v>
      </c>
      <c r="J1974" s="177" t="str">
        <f>IF(ISBLANK(INDEX('Policy Characteristics'!D:D,MATCH($C1974,'Policy Characteristics'!$C:$C,0))),"",INDEX('Policy Characteristics'!D:D,MATCH($C1974,'Policy Characteristics'!$C:$C,0)))</f>
        <v/>
      </c>
      <c r="K1974" s="176" t="str">
        <f>IF(ISBLANK(INDEX('Policy Characteristics'!E:E,MATCH($C1974,'Policy Characteristics'!$C:$C,0))),"",INDEX('Policy Characteristics'!E:E,MATCH($C1974,'Policy Characteristics'!$C:$C,0)))</f>
        <v>GRA remaining cash flow changes</v>
      </c>
      <c r="L1974" s="176">
        <f>IF(ISBLANK(INDEX('Policy Characteristics'!F:F,MATCH($C1974,'Policy Characteristics'!$C:$C,0))),"",INDEX('Policy Characteristics'!F:F,MATCH($C1974,'Policy Characteristics'!$C:$C,0)))</f>
        <v>0</v>
      </c>
      <c r="M1974" s="176">
        <f>IF(ISBLANK(INDEX('Policy Characteristics'!G:G,MATCH($C1974,'Policy Characteristics'!$C:$C,0))),"",INDEX('Policy Characteristics'!G:G,MATCH($C1974,'Policy Characteristics'!$C:$C,0)))</f>
        <v>10</v>
      </c>
      <c r="N1974" s="176">
        <f>IF(ISBLANK(INDEX('Policy Characteristics'!H:H,MATCH($C1974,'Policy Characteristics'!$C:$C,0))),"",INDEX('Policy Characteristics'!H:H,MATCH($C1974,'Policy Characteristics'!$C:$C,0)))</f>
        <v>1</v>
      </c>
      <c r="O1974" s="176" t="str">
        <f>IF(ISBLANK(INDEX('Policy Characteristics'!I:I,MATCH($C1974,'Policy Characteristics'!$C:$C,0))),"",INDEX('Policy Characteristics'!I:I,MATCH($C1974,'Policy Characteristics'!$C:$C,0)))</f>
        <v>weight</v>
      </c>
      <c r="P1974" s="176" t="str">
        <f>IF(ISBLANK(INDEX('Policy Characteristics'!J:J,MATCH($C1974,'Policy Characteristics'!$C:$C,0))),"",INDEX('Policy Characteristics'!J:J,MATCH($C1974,'Policy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74" s="176" t="str">
        <f>IF(ISBLANK(INDEX('Policy Characteristics'!K:K,MATCH($C1974,'Policy Characteristics'!$C:$C,0))),"",INDEX('Policy Characteristics'!K:K,MATCH($C1974,'Policy Characteristics'!$C:$C,0)))</f>
        <v>io-model.html</v>
      </c>
      <c r="R1974" s="176" t="str">
        <f>IF(ISBLANK(INDEX('Policy Characteristics'!L:L,MATCH($C1974,'Policy Characteristics'!$C:$C,0))),"",INDEX('Policy Characteristics'!L:L,MATCH($C1974,'Policy Characteristics'!$C:$C,0)))</f>
        <v/>
      </c>
    </row>
    <row r="1975" spans="1:18" x14ac:dyDescent="0.25">
      <c r="A1975" s="176" t="str">
        <f>IF(ISBLANK(INDEX('Policy Characteristics'!A:A,MATCH($C1975,'Policy Characteristics'!$C:$C,0))),"",INDEX('Policy Characteristics'!A:A,MATCH($C1975,'Policy Characteristics'!$C:$C,0)))</f>
        <v>Government Revenue Accounting</v>
      </c>
      <c r="B1975" s="184" t="str">
        <f>IF(ISBLANK(INDEX('Policy Characteristics'!B:B,MATCH($C1975,'Policy Characteristics'!$C:$C,0))),"",INDEX('Policy Characteristics'!B:B,MATCH($C1975,'Policy Characteristics'!$C:$C,0)))</f>
        <v>Remaining Government Cash Flows</v>
      </c>
      <c r="C1975" s="176" t="str">
        <f t="shared" si="99"/>
        <v>GRA for Remaining Government Cash Flow Changes</v>
      </c>
      <c r="D1975" s="1" t="s">
        <v>1833</v>
      </c>
      <c r="F1975" s="1" t="s">
        <v>1837</v>
      </c>
      <c r="H1975" s="44">
        <v>588</v>
      </c>
      <c r="I1975" s="199" t="str">
        <f t="shared" si="98"/>
        <v>Yes</v>
      </c>
      <c r="J1975" s="177" t="str">
        <f>IF(ISBLANK(INDEX('Policy Characteristics'!D:D,MATCH($C1975,'Policy Characteristics'!$C:$C,0))),"",INDEX('Policy Characteristics'!D:D,MATCH($C1975,'Policy Characteristics'!$C:$C,0)))</f>
        <v/>
      </c>
      <c r="K1975" s="176" t="str">
        <f>IF(ISBLANK(INDEX('Policy Characteristics'!E:E,MATCH($C1975,'Policy Characteristics'!$C:$C,0))),"",INDEX('Policy Characteristics'!E:E,MATCH($C1975,'Policy Characteristics'!$C:$C,0)))</f>
        <v>GRA remaining cash flow changes</v>
      </c>
      <c r="L1975" s="176">
        <f>IF(ISBLANK(INDEX('Policy Characteristics'!F:F,MATCH($C1975,'Policy Characteristics'!$C:$C,0))),"",INDEX('Policy Characteristics'!F:F,MATCH($C1975,'Policy Characteristics'!$C:$C,0)))</f>
        <v>0</v>
      </c>
      <c r="M1975" s="176">
        <f>IF(ISBLANK(INDEX('Policy Characteristics'!G:G,MATCH($C1975,'Policy Characteristics'!$C:$C,0))),"",INDEX('Policy Characteristics'!G:G,MATCH($C1975,'Policy Characteristics'!$C:$C,0)))</f>
        <v>10</v>
      </c>
      <c r="N1975" s="176">
        <f>IF(ISBLANK(INDEX('Policy Characteristics'!H:H,MATCH($C1975,'Policy Characteristics'!$C:$C,0))),"",INDEX('Policy Characteristics'!H:H,MATCH($C1975,'Policy Characteristics'!$C:$C,0)))</f>
        <v>1</v>
      </c>
      <c r="O1975" s="176" t="str">
        <f>IF(ISBLANK(INDEX('Policy Characteristics'!I:I,MATCH($C1975,'Policy Characteristics'!$C:$C,0))),"",INDEX('Policy Characteristics'!I:I,MATCH($C1975,'Policy Characteristics'!$C:$C,0)))</f>
        <v>weight</v>
      </c>
      <c r="P1975" s="176" t="str">
        <f>IF(ISBLANK(INDEX('Policy Characteristics'!J:J,MATCH($C1975,'Policy Characteristics'!$C:$C,0))),"",INDEX('Policy Characteristics'!J:J,MATCH($C1975,'Policy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75" s="176" t="str">
        <f>IF(ISBLANK(INDEX('Policy Characteristics'!K:K,MATCH($C1975,'Policy Characteristics'!$C:$C,0))),"",INDEX('Policy Characteristics'!K:K,MATCH($C1975,'Policy Characteristics'!$C:$C,0)))</f>
        <v>io-model.html</v>
      </c>
      <c r="R1975" s="176" t="str">
        <f>IF(ISBLANK(INDEX('Policy Characteristics'!L:L,MATCH($C1975,'Policy Characteristics'!$C:$C,0))),"",INDEX('Policy Characteristics'!L:L,MATCH($C1975,'Policy Characteristics'!$C:$C,0)))</f>
        <v/>
      </c>
    </row>
    <row r="1976" spans="1:18" x14ac:dyDescent="0.25">
      <c r="A1976" s="176" t="str">
        <f>IF(ISBLANK(INDEX('Policy Characteristics'!A:A,MATCH($C1976,'Policy Characteristics'!$C:$C,0))),"",INDEX('Policy Characteristics'!A:A,MATCH($C1976,'Policy Characteristics'!$C:$C,0)))</f>
        <v>Government Revenue Accounting</v>
      </c>
      <c r="B1976" s="184" t="str">
        <f>IF(ISBLANK(INDEX('Policy Characteristics'!B:B,MATCH($C1976,'Policy Characteristics'!$C:$C,0))),"",INDEX('Policy Characteristics'!B:B,MATCH($C1976,'Policy Characteristics'!$C:$C,0)))</f>
        <v>Remaining Government Cash Flows</v>
      </c>
      <c r="C1976" s="176" t="str">
        <f t="shared" si="99"/>
        <v>GRA for Remaining Government Cash Flow Changes</v>
      </c>
      <c r="D1976" s="1" t="s">
        <v>1834</v>
      </c>
      <c r="F1976" s="1" t="s">
        <v>1838</v>
      </c>
      <c r="H1976" s="44">
        <v>589</v>
      </c>
      <c r="I1976" s="199" t="str">
        <f t="shared" si="98"/>
        <v>Yes</v>
      </c>
      <c r="J1976" s="177" t="str">
        <f>IF(ISBLANK(INDEX('Policy Characteristics'!D:D,MATCH($C1976,'Policy Characteristics'!$C:$C,0))),"",INDEX('Policy Characteristics'!D:D,MATCH($C1976,'Policy Characteristics'!$C:$C,0)))</f>
        <v/>
      </c>
      <c r="K1976" s="176" t="str">
        <f>IF(ISBLANK(INDEX('Policy Characteristics'!E:E,MATCH($C1976,'Policy Characteristics'!$C:$C,0))),"",INDEX('Policy Characteristics'!E:E,MATCH($C1976,'Policy Characteristics'!$C:$C,0)))</f>
        <v>GRA remaining cash flow changes</v>
      </c>
      <c r="L1976" s="176">
        <f>IF(ISBLANK(INDEX('Policy Characteristics'!F:F,MATCH($C1976,'Policy Characteristics'!$C:$C,0))),"",INDEX('Policy Characteristics'!F:F,MATCH($C1976,'Policy Characteristics'!$C:$C,0)))</f>
        <v>0</v>
      </c>
      <c r="M1976" s="176">
        <f>IF(ISBLANK(INDEX('Policy Characteristics'!G:G,MATCH($C1976,'Policy Characteristics'!$C:$C,0))),"",INDEX('Policy Characteristics'!G:G,MATCH($C1976,'Policy Characteristics'!$C:$C,0)))</f>
        <v>10</v>
      </c>
      <c r="N1976" s="176">
        <f>IF(ISBLANK(INDEX('Policy Characteristics'!H:H,MATCH($C1976,'Policy Characteristics'!$C:$C,0))),"",INDEX('Policy Characteristics'!H:H,MATCH($C1976,'Policy Characteristics'!$C:$C,0)))</f>
        <v>1</v>
      </c>
      <c r="O1976" s="176" t="str">
        <f>IF(ISBLANK(INDEX('Policy Characteristics'!I:I,MATCH($C1976,'Policy Characteristics'!$C:$C,0))),"",INDEX('Policy Characteristics'!I:I,MATCH($C1976,'Policy Characteristics'!$C:$C,0)))</f>
        <v>weight</v>
      </c>
      <c r="P1976" s="176" t="str">
        <f>IF(ISBLANK(INDEX('Policy Characteristics'!J:J,MATCH($C1976,'Policy Characteristics'!$C:$C,0))),"",INDEX('Policy Characteristics'!J:J,MATCH($C1976,'Policy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76" s="176" t="str">
        <f>IF(ISBLANK(INDEX('Policy Characteristics'!K:K,MATCH($C1976,'Policy Characteristics'!$C:$C,0))),"",INDEX('Policy Characteristics'!K:K,MATCH($C1976,'Policy Characteristics'!$C:$C,0)))</f>
        <v>io-model.html</v>
      </c>
      <c r="R1976" s="176" t="str">
        <f>IF(ISBLANK(INDEX('Policy Characteristics'!L:L,MATCH($C1976,'Policy Characteristics'!$C:$C,0))),"",INDEX('Policy Characteristics'!L:L,MATCH($C1976,'Policy Characteristics'!$C:$C,0)))</f>
        <v/>
      </c>
    </row>
    <row r="1977" spans="1:18" x14ac:dyDescent="0.25">
      <c r="A1977" s="176" t="str">
        <f>IF(ISBLANK(INDEX('Policy Characteristics'!A:A,MATCH($C1977,'Policy Characteristics'!$C:$C,0))),"",INDEX('Policy Characteristics'!A:A,MATCH($C1977,'Policy Characteristics'!$C:$C,0)))</f>
        <v>Control Settings</v>
      </c>
      <c r="B1977" s="184" t="str">
        <f>IF(ISBLANK(INDEX('Policy Characteristics'!B:B,MATCH($C1977,'Policy Characteristics'!$C:$C,0))),"",INDEX('Policy Characteristics'!B:B,MATCH($C1977,'Policy Characteristics'!$C:$C,0)))</f>
        <v>COVID-19 Recession</v>
      </c>
      <c r="C1977" s="1" t="s">
        <v>2220</v>
      </c>
      <c r="H1977" s="44">
        <v>543</v>
      </c>
      <c r="I1977" s="196" t="s">
        <v>44</v>
      </c>
      <c r="J1977" s="177" t="str">
        <f>IF(ISBLANK(INDEX('Policy Characteristics'!D:D,MATCH($C1977,'Policy Characteristics'!$C:$C,0))),"",INDEX('Policy Characteristics'!D:D,MATCH($C1977,'Policy Characteristics'!$C:$C,0)))</f>
        <v/>
      </c>
      <c r="K1977" s="176" t="str">
        <f>IF(ISBLANK(INDEX('Policy Characteristics'!E:E,MATCH($C1977,'Policy Characteristics'!$C:$C,0))),"",INDEX('Policy Characteristics'!E:E,MATCH($C1977,'Policy Characteristics'!$C:$C,0)))</f>
        <v>settings exogenous GDP adjustment</v>
      </c>
      <c r="L1977" s="176">
        <f>IF(ISBLANK(INDEX('Policy Characteristics'!F:F,MATCH($C1977,'Policy Characteristics'!$C:$C,0))),"",INDEX('Policy Characteristics'!F:F,MATCH($C1977,'Policy Characteristics'!$C:$C,0)))</f>
        <v>0</v>
      </c>
      <c r="M1977" s="176">
        <f>IF(ISBLANK(INDEX('Policy Characteristics'!G:G,MATCH($C1977,'Policy Characteristics'!$C:$C,0))),"",INDEX('Policy Characteristics'!G:G,MATCH($C1977,'Policy Characteristics'!$C:$C,0)))</f>
        <v>1</v>
      </c>
      <c r="N1977" s="176">
        <f>IF(ISBLANK(INDEX('Policy Characteristics'!H:H,MATCH($C1977,'Policy Characteristics'!$C:$C,0))),"",INDEX('Policy Characteristics'!H:H,MATCH($C1977,'Policy Characteristics'!$C:$C,0)))</f>
        <v>1</v>
      </c>
      <c r="O1977" s="176" t="str">
        <f>IF(ISBLANK(INDEX('Policy Characteristics'!I:I,MATCH($C1977,'Policy Characteristics'!$C:$C,0))),"",INDEX('Policy Characteristics'!I:I,MATCH($C1977,'Policy Characteristics'!$C:$C,0)))</f>
        <v>on/off</v>
      </c>
      <c r="P1977" s="176" t="str">
        <f>IF(ISBLANK(INDEX('Policy Characteristics'!J:J,MATCH($C1977,'Policy Characteristics'!$C:$C,0))),"",INDEX('Policy Characteristics'!J:J,MATCH($C1977,'Policy Characteristics'!$C:$C,0)))</f>
        <v>**Description:** This control setting is not used in the EPS at present, but it could be used to enable or disable the impacts of a or disables the GDP impact of a recession or other GDP-impacting event not accounted for in the energy use input data files.  It was previously used to model the recession caused by SARS-CoV-2 (COVID-19).</v>
      </c>
      <c r="Q1977" s="176" t="str">
        <f>IF(ISBLANK(INDEX('Policy Characteristics'!K:K,MATCH($C1977,'Policy Characteristics'!$C:$C,0))),"",INDEX('Policy Characteristics'!K:K,MATCH($C1977,'Policy Characteristics'!$C:$C,0)))</f>
        <v/>
      </c>
      <c r="R1977" s="176" t="str">
        <f>IF(ISBLANK(INDEX('Policy Characteristics'!L:L,MATCH($C1977,'Policy Characteristics'!$C:$C,0))),"",INDEX('Policy Characteristics'!L:L,MATCH($C1977,'Policy Characteristics'!$C:$C,0)))</f>
        <v/>
      </c>
    </row>
    <row r="1978" spans="1:18" x14ac:dyDescent="0.25">
      <c r="A1978" s="176" t="str">
        <f>IF(ISBLANK(INDEX('Policy Characteristics'!A:A,MATCH($C1978,'Policy Characteristics'!$C:$C,0))),"",INDEX('Policy Characteristics'!A:A,MATCH($C1978,'Policy Characteristics'!$C:$C,0)))</f>
        <v>Control Settings</v>
      </c>
      <c r="B1978" s="184" t="str">
        <f>IF(ISBLANK(INDEX('Policy Characteristics'!B:B,MATCH($C1978,'Policy Characteristics'!$C:$C,0))),"",INDEX('Policy Characteristics'!B:B,MATCH($C1978,'Policy Characteristics'!$C:$C,0)))</f>
        <v>Use 20-Year GWP Values</v>
      </c>
      <c r="C1978" t="s">
        <v>2106</v>
      </c>
      <c r="H1978" s="44">
        <v>1601</v>
      </c>
      <c r="I1978" s="196" t="s">
        <v>44</v>
      </c>
      <c r="J1978" s="177" t="str">
        <f>IF(ISBLANK(INDEX('Policy Characteristics'!D:D,MATCH($C1978,'Policy Characteristics'!$C:$C,0))),"",INDEX('Policy Characteristics'!D:D,MATCH($C1978,'Policy Characteristics'!$C:$C,0)))</f>
        <v/>
      </c>
      <c r="K1978" s="176" t="str">
        <f>IF(ISBLANK(INDEX('Policy Characteristics'!E:E,MATCH($C1978,'Policy Characteristics'!$C:$C,0))),"",INDEX('Policy Characteristics'!E:E,MATCH($C1978,'Policy Characteristics'!$C:$C,0)))</f>
        <v/>
      </c>
      <c r="L1978" s="176">
        <f>IF(ISBLANK(INDEX('Policy Characteristics'!F:F,MATCH($C1978,'Policy Characteristics'!$C:$C,0))),"",INDEX('Policy Characteristics'!F:F,MATCH($C1978,'Policy Characteristics'!$C:$C,0)))</f>
        <v>0</v>
      </c>
      <c r="M1978" s="176">
        <f>IF(ISBLANK(INDEX('Policy Characteristics'!G:G,MATCH($C1978,'Policy Characteristics'!$C:$C,0))),"",INDEX('Policy Characteristics'!G:G,MATCH($C1978,'Policy Characteristics'!$C:$C,0)))</f>
        <v>1</v>
      </c>
      <c r="N1978" s="176">
        <f>IF(ISBLANK(INDEX('Policy Characteristics'!H:H,MATCH($C1978,'Policy Characteristics'!$C:$C,0))),"",INDEX('Policy Characteristics'!H:H,MATCH($C1978,'Policy Characteristics'!$C:$C,0)))</f>
        <v>1</v>
      </c>
      <c r="O1978" s="176" t="str">
        <f>IF(ISBLANK(INDEX('Policy Characteristics'!I:I,MATCH($C1978,'Policy Characteristics'!$C:$C,0))),"",INDEX('Policy Characteristics'!I:I,MATCH($C1978,'Policy Characteristics'!$C:$C,0)))</f>
        <v>on/off</v>
      </c>
      <c r="P1978" s="176" t="str">
        <f>IF(ISBLANK(INDEX('Policy Characteristics'!J:J,MATCH($C1978,'Policy Characteristics'!$C:$C,0))),"",INDEX('Policy Characteristics'!J:J,MATCH($C1978,'Policy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978" s="176" t="str">
        <f>IF(ISBLANK(INDEX('Policy Characteristics'!K:K,MATCH($C1978,'Policy Characteristics'!$C:$C,0))),"",INDEX('Policy Characteristics'!K:K,MATCH($C1978,'Policy Characteristics'!$C:$C,0)))</f>
        <v/>
      </c>
      <c r="R1978" s="176" t="str">
        <f>IF(ISBLANK(INDEX('Policy Characteristics'!L:L,MATCH($C1978,'Policy Characteristics'!$C:$C,0))),"",INDEX('Policy Characteristics'!L:L,MATCH($C1978,'Policy Characteristics'!$C:$C,0)))</f>
        <v/>
      </c>
    </row>
  </sheetData>
  <autoFilter ref="A1:S1978" xr:uid="{00000000-0001-0000-0100-000000000000}"/>
  <sortState xmlns:xlrd2="http://schemas.microsoft.com/office/spreadsheetml/2017/richdata2" ref="A203:I223">
    <sortCondition ref="B203:B223"/>
  </sortState>
  <conditionalFormatting sqref="I1:I10 I12:I20 I22:I83 I85:I90 I92:I112 I114:I116 I118 I120:I125 I127:I132 I134:I139 I1977:I1978 I1982:I1048576">
    <cfRule type="containsText" dxfId="7" priority="12" operator="containsText" text="No">
      <formula>NOT(ISERROR(SEARCH("No",I1)))</formula>
    </cfRule>
  </conditionalFormatting>
  <conditionalFormatting sqref="I141:I187 I200:I1922">
    <cfRule type="containsText" dxfId="6" priority="2" operator="containsText" text="No">
      <formula>NOT(ISERROR(SEARCH("No",I141)))</formula>
    </cfRule>
  </conditionalFormatting>
  <conditionalFormatting sqref="I1927 I1932 I1942 I1947 I1952 I1957 I1967 I1972">
    <cfRule type="containsText" dxfId="5" priority="15" operator="containsText" text="No">
      <formula>NOT(ISERROR(SEARCH("No",I1927)))</formula>
    </cfRule>
  </conditionalFormatting>
  <conditionalFormatting sqref="I1937">
    <cfRule type="containsText" dxfId="4" priority="14" operator="containsText" text="No">
      <formula>NOT(ISERROR(SEARCH("No",I1937)))</formula>
    </cfRule>
  </conditionalFormatting>
  <conditionalFormatting sqref="I1962">
    <cfRule type="containsText" dxfId="3" priority="13" operator="containsText" text="No">
      <formula>NOT(ISERROR(SEARCH("No",I1962)))</formula>
    </cfRule>
  </conditionalFormatting>
  <conditionalFormatting sqref="I188:I199">
    <cfRule type="containsText" dxfId="0" priority="1" operator="containsText" text="No">
      <formula>NOT(ISERROR(SEARCH("No",I188)))</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62"/>
  <sheetViews>
    <sheetView topLeftCell="A12" zoomScale="85" zoomScaleNormal="85" workbookViewId="0">
      <selection activeCell="A28" sqref="A28"/>
    </sheetView>
  </sheetViews>
  <sheetFormatPr defaultColWidth="9.140625" defaultRowHeight="15" x14ac:dyDescent="0.25"/>
  <cols>
    <col min="1" max="2" width="76.85546875" customWidth="1"/>
  </cols>
  <sheetData>
    <row r="1" spans="1:2" x14ac:dyDescent="0.25">
      <c r="A1" s="268" t="s">
        <v>1686</v>
      </c>
      <c r="B1" s="268"/>
    </row>
    <row r="2" spans="1:2" x14ac:dyDescent="0.25">
      <c r="A2" s="137" t="s">
        <v>1687</v>
      </c>
      <c r="B2" s="137" t="s">
        <v>1688</v>
      </c>
    </row>
    <row r="3" spans="1:2" x14ac:dyDescent="0.25">
      <c r="A3" s="138" t="s">
        <v>345</v>
      </c>
      <c r="B3" t="s">
        <v>345</v>
      </c>
    </row>
    <row r="4" spans="1:2" x14ac:dyDescent="0.25">
      <c r="A4" s="138" t="s">
        <v>2263</v>
      </c>
      <c r="B4" t="s">
        <v>2263</v>
      </c>
    </row>
    <row r="5" spans="1:2" x14ac:dyDescent="0.25">
      <c r="A5" s="138" t="s">
        <v>2428</v>
      </c>
      <c r="B5" t="s">
        <v>2540</v>
      </c>
    </row>
    <row r="6" spans="1:2" x14ac:dyDescent="0.25">
      <c r="A6" s="139" t="s">
        <v>1207</v>
      </c>
      <c r="B6" t="s">
        <v>345</v>
      </c>
    </row>
    <row r="7" spans="1:2" x14ac:dyDescent="0.25">
      <c r="A7" s="139" t="s">
        <v>2429</v>
      </c>
      <c r="B7" t="s">
        <v>2539</v>
      </c>
    </row>
    <row r="8" spans="1:2" ht="30" x14ac:dyDescent="0.25">
      <c r="A8" s="139" t="s">
        <v>2451</v>
      </c>
      <c r="B8" t="s">
        <v>2556</v>
      </c>
    </row>
    <row r="9" spans="1:2" x14ac:dyDescent="0.25">
      <c r="A9" s="139" t="s">
        <v>2430</v>
      </c>
      <c r="B9" t="s">
        <v>2542</v>
      </c>
    </row>
    <row r="10" spans="1:2" x14ac:dyDescent="0.25">
      <c r="A10" s="139" t="s">
        <v>2431</v>
      </c>
      <c r="B10" t="s">
        <v>2543</v>
      </c>
    </row>
    <row r="11" spans="1:2" x14ac:dyDescent="0.25">
      <c r="A11" s="139" t="s">
        <v>1727</v>
      </c>
      <c r="B11" t="s">
        <v>1727</v>
      </c>
    </row>
    <row r="12" spans="1:2" x14ac:dyDescent="0.25">
      <c r="A12" s="139" t="s">
        <v>1769</v>
      </c>
      <c r="B12" t="s">
        <v>1769</v>
      </c>
    </row>
    <row r="13" spans="1:2" x14ac:dyDescent="0.25">
      <c r="A13" s="139" t="s">
        <v>1746</v>
      </c>
      <c r="B13" t="s">
        <v>1746</v>
      </c>
    </row>
    <row r="14" spans="1:2" x14ac:dyDescent="0.25">
      <c r="A14" s="139" t="s">
        <v>2432</v>
      </c>
      <c r="B14" t="s">
        <v>2544</v>
      </c>
    </row>
    <row r="15" spans="1:2" x14ac:dyDescent="0.25">
      <c r="A15" s="139" t="s">
        <v>346</v>
      </c>
      <c r="B15" t="s">
        <v>346</v>
      </c>
    </row>
    <row r="16" spans="1:2" x14ac:dyDescent="0.25">
      <c r="A16" s="139" t="s">
        <v>347</v>
      </c>
      <c r="B16" t="s">
        <v>347</v>
      </c>
    </row>
    <row r="17" spans="1:2" x14ac:dyDescent="0.25">
      <c r="A17" s="139" t="s">
        <v>2336</v>
      </c>
      <c r="B17" t="s">
        <v>2336</v>
      </c>
    </row>
    <row r="18" spans="1:2" x14ac:dyDescent="0.25">
      <c r="A18" s="139" t="s">
        <v>2149</v>
      </c>
      <c r="B18" t="s">
        <v>2149</v>
      </c>
    </row>
    <row r="19" spans="1:2" x14ac:dyDescent="0.25">
      <c r="A19" s="139" t="s">
        <v>2150</v>
      </c>
      <c r="B19" t="s">
        <v>2150</v>
      </c>
    </row>
    <row r="20" spans="1:2" x14ac:dyDescent="0.25">
      <c r="A20" s="139" t="s">
        <v>2433</v>
      </c>
      <c r="B20" t="s">
        <v>2541</v>
      </c>
    </row>
    <row r="21" spans="1:2" x14ac:dyDescent="0.25">
      <c r="A21" s="139" t="s">
        <v>348</v>
      </c>
      <c r="B21" t="s">
        <v>348</v>
      </c>
    </row>
    <row r="22" spans="1:2" x14ac:dyDescent="0.25">
      <c r="A22" s="139" t="s">
        <v>2434</v>
      </c>
      <c r="B22" t="s">
        <v>2545</v>
      </c>
    </row>
    <row r="23" spans="1:2" x14ac:dyDescent="0.25">
      <c r="A23" s="139" t="s">
        <v>1339</v>
      </c>
      <c r="B23" t="s">
        <v>1339</v>
      </c>
    </row>
    <row r="24" spans="1:2" x14ac:dyDescent="0.25">
      <c r="A24" s="139" t="s">
        <v>1263</v>
      </c>
      <c r="B24" t="s">
        <v>2610</v>
      </c>
    </row>
    <row r="25" spans="1:2" x14ac:dyDescent="0.25">
      <c r="A25" s="139" t="s">
        <v>1264</v>
      </c>
      <c r="B25" t="s">
        <v>2611</v>
      </c>
    </row>
    <row r="26" spans="1:2" x14ac:dyDescent="0.25">
      <c r="A26" s="139" t="s">
        <v>466</v>
      </c>
      <c r="B26" t="s">
        <v>466</v>
      </c>
    </row>
    <row r="27" spans="1:2" x14ac:dyDescent="0.25">
      <c r="A27" s="139" t="s">
        <v>1244</v>
      </c>
      <c r="B27" t="s">
        <v>1244</v>
      </c>
    </row>
    <row r="28" spans="1:2" x14ac:dyDescent="0.25">
      <c r="A28" s="139" t="s">
        <v>1243</v>
      </c>
      <c r="B28" t="s">
        <v>1243</v>
      </c>
    </row>
    <row r="29" spans="1:2" x14ac:dyDescent="0.25">
      <c r="A29" s="139" t="s">
        <v>1272</v>
      </c>
      <c r="B29" t="s">
        <v>1272</v>
      </c>
    </row>
    <row r="30" spans="1:2" x14ac:dyDescent="0.25">
      <c r="A30" s="139" t="s">
        <v>449</v>
      </c>
      <c r="B30" t="s">
        <v>2570</v>
      </c>
    </row>
    <row r="31" spans="1:2" x14ac:dyDescent="0.25">
      <c r="A31" s="139" t="s">
        <v>2435</v>
      </c>
      <c r="B31" t="s">
        <v>2546</v>
      </c>
    </row>
    <row r="32" spans="1:2" x14ac:dyDescent="0.25">
      <c r="A32" s="139" t="s">
        <v>1247</v>
      </c>
      <c r="B32" t="s">
        <v>1247</v>
      </c>
    </row>
    <row r="33" spans="1:2" x14ac:dyDescent="0.25">
      <c r="A33" s="139" t="s">
        <v>1248</v>
      </c>
      <c r="B33" t="s">
        <v>1248</v>
      </c>
    </row>
    <row r="34" spans="1:2" x14ac:dyDescent="0.25">
      <c r="A34" s="139" t="s">
        <v>2118</v>
      </c>
      <c r="B34" t="s">
        <v>2118</v>
      </c>
    </row>
    <row r="35" spans="1:2" x14ac:dyDescent="0.25">
      <c r="A35" s="139" t="s">
        <v>1510</v>
      </c>
      <c r="B35" t="s">
        <v>1510</v>
      </c>
    </row>
    <row r="36" spans="1:2" x14ac:dyDescent="0.25">
      <c r="A36" s="139" t="s">
        <v>1305</v>
      </c>
      <c r="B36" t="s">
        <v>2566</v>
      </c>
    </row>
    <row r="37" spans="1:2" x14ac:dyDescent="0.25">
      <c r="A37" s="139" t="s">
        <v>2436</v>
      </c>
      <c r="B37" t="s">
        <v>2547</v>
      </c>
    </row>
    <row r="38" spans="1:2" x14ac:dyDescent="0.25">
      <c r="A38" s="139" t="s">
        <v>2437</v>
      </c>
      <c r="B38" t="s">
        <v>2548</v>
      </c>
    </row>
    <row r="39" spans="1:2" x14ac:dyDescent="0.25">
      <c r="A39" s="139" t="s">
        <v>2438</v>
      </c>
      <c r="B39" t="s">
        <v>2549</v>
      </c>
    </row>
    <row r="40" spans="1:2" x14ac:dyDescent="0.25">
      <c r="A40" s="139" t="s">
        <v>2439</v>
      </c>
      <c r="B40" t="s">
        <v>2550</v>
      </c>
    </row>
    <row r="41" spans="1:2" x14ac:dyDescent="0.25">
      <c r="A41" s="139" t="s">
        <v>2440</v>
      </c>
      <c r="B41" t="s">
        <v>2551</v>
      </c>
    </row>
    <row r="42" spans="1:2" x14ac:dyDescent="0.25">
      <c r="A42" s="139" t="s">
        <v>2441</v>
      </c>
      <c r="B42" t="s">
        <v>2552</v>
      </c>
    </row>
    <row r="43" spans="1:2" x14ac:dyDescent="0.25">
      <c r="A43" s="139" t="s">
        <v>2434</v>
      </c>
      <c r="B43" t="s">
        <v>2545</v>
      </c>
    </row>
    <row r="44" spans="1:2" x14ac:dyDescent="0.25">
      <c r="A44" s="139" t="s">
        <v>2109</v>
      </c>
      <c r="B44" t="s">
        <v>2553</v>
      </c>
    </row>
    <row r="45" spans="1:2" x14ac:dyDescent="0.25">
      <c r="A45" s="139" t="s">
        <v>2442</v>
      </c>
      <c r="B45" t="s">
        <v>2555</v>
      </c>
    </row>
    <row r="46" spans="1:2" x14ac:dyDescent="0.25">
      <c r="A46" s="139" t="s">
        <v>2443</v>
      </c>
      <c r="B46" t="s">
        <v>2554</v>
      </c>
    </row>
    <row r="48" spans="1:2" x14ac:dyDescent="0.25">
      <c r="A48" s="268" t="s">
        <v>1690</v>
      </c>
      <c r="B48" s="268"/>
    </row>
    <row r="49" spans="1:2" x14ac:dyDescent="0.25">
      <c r="A49" s="137" t="s">
        <v>1687</v>
      </c>
      <c r="B49" s="137" t="s">
        <v>1688</v>
      </c>
    </row>
    <row r="50" spans="1:2" x14ac:dyDescent="0.25">
      <c r="A50" s="100" t="s">
        <v>136</v>
      </c>
      <c r="B50" t="s">
        <v>2521</v>
      </c>
    </row>
    <row r="51" spans="1:2" x14ac:dyDescent="0.25">
      <c r="A51" s="100" t="s">
        <v>138</v>
      </c>
      <c r="B51" t="s">
        <v>2522</v>
      </c>
    </row>
    <row r="62" spans="1:2" x14ac:dyDescent="0.25">
      <c r="A62" s="1"/>
    </row>
  </sheetData>
  <mergeCells count="2">
    <mergeCell ref="A1:B1"/>
    <mergeCell ref="A48:B48"/>
  </mergeCells>
  <phoneticPr fontId="9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3"/>
  <sheetViews>
    <sheetView zoomScale="70" zoomScaleNormal="70" workbookViewId="0">
      <pane ySplit="1" topLeftCell="A185" activePane="bottomLeft" state="frozen"/>
      <selection pane="bottomLeft" activeCell="B189" sqref="B189"/>
    </sheetView>
  </sheetViews>
  <sheetFormatPr defaultColWidth="9.140625" defaultRowHeight="15" x14ac:dyDescent="0.25"/>
  <cols>
    <col min="1" max="1" width="37.42578125" style="1" customWidth="1"/>
    <col min="2" max="2" width="27.42578125" style="1" customWidth="1"/>
    <col min="3" max="3" width="9" style="1" customWidth="1"/>
    <col min="4" max="4" width="18.42578125" style="1" customWidth="1"/>
    <col min="5" max="5" width="18.140625" style="1" customWidth="1"/>
    <col min="6" max="6" width="34.140625" style="1" customWidth="1"/>
    <col min="7" max="7" width="95" style="1" customWidth="1"/>
    <col min="8" max="8" width="37.42578125" style="1" customWidth="1"/>
    <col min="9" max="10" width="34.42578125" style="1" customWidth="1"/>
    <col min="11" max="16384" width="9.140625" style="1"/>
  </cols>
  <sheetData>
    <row r="1" spans="1:10" s="3" customFormat="1" ht="30" x14ac:dyDescent="0.25">
      <c r="A1" s="103" t="s">
        <v>1198</v>
      </c>
      <c r="B1" s="104" t="s">
        <v>1199</v>
      </c>
      <c r="C1" s="140" t="s">
        <v>1689</v>
      </c>
      <c r="D1" s="104" t="s">
        <v>60</v>
      </c>
      <c r="E1" s="104" t="s">
        <v>62</v>
      </c>
      <c r="F1" s="104" t="s">
        <v>431</v>
      </c>
      <c r="G1" s="104" t="s">
        <v>61</v>
      </c>
      <c r="H1" s="104" t="s">
        <v>1208</v>
      </c>
      <c r="I1" s="105" t="s">
        <v>297</v>
      </c>
      <c r="J1" s="45" t="s">
        <v>2340</v>
      </c>
    </row>
    <row r="2" spans="1:10" x14ac:dyDescent="0.25">
      <c r="A2" s="2" t="s">
        <v>1213</v>
      </c>
      <c r="B2" s="1" t="s">
        <v>1214</v>
      </c>
      <c r="C2" s="44">
        <v>1</v>
      </c>
      <c r="D2" s="1" t="s">
        <v>63</v>
      </c>
      <c r="E2" s="1" t="s">
        <v>64</v>
      </c>
      <c r="F2" s="1" t="str">
        <f>UnitControlCenter!$B$3</f>
        <v>million metric tons / year</v>
      </c>
      <c r="G2" s="1" t="s">
        <v>170</v>
      </c>
      <c r="J2" s="1" t="s">
        <v>2571</v>
      </c>
    </row>
    <row r="3" spans="1:10" x14ac:dyDescent="0.25">
      <c r="A3" s="2" t="s">
        <v>1213</v>
      </c>
      <c r="B3" s="1" t="s">
        <v>1215</v>
      </c>
      <c r="C3" s="49">
        <v>1</v>
      </c>
      <c r="D3" s="2" t="s">
        <v>63</v>
      </c>
      <c r="E3" s="2" t="s">
        <v>64</v>
      </c>
      <c r="F3" s="1" t="str">
        <f>UnitControlCenter!$B$3</f>
        <v>million metric tons / year</v>
      </c>
      <c r="G3" s="1" t="s">
        <v>1197</v>
      </c>
      <c r="J3" s="1" t="s">
        <v>2572</v>
      </c>
    </row>
    <row r="4" spans="1:10" ht="30" x14ac:dyDescent="0.25">
      <c r="A4" s="2" t="s">
        <v>1213</v>
      </c>
      <c r="B4" s="1" t="s">
        <v>2261</v>
      </c>
      <c r="C4" s="44">
        <v>1</v>
      </c>
      <c r="D4" s="1" t="s">
        <v>63</v>
      </c>
      <c r="E4" s="1" t="s">
        <v>64</v>
      </c>
      <c r="F4" s="1" t="str">
        <f>UnitControlCenter!B4</f>
        <v>million metric tons</v>
      </c>
      <c r="G4" s="1" t="s">
        <v>2264</v>
      </c>
      <c r="J4" s="1" t="s">
        <v>2346</v>
      </c>
    </row>
    <row r="5" spans="1:10" ht="30" x14ac:dyDescent="0.25">
      <c r="A5" s="2" t="s">
        <v>1213</v>
      </c>
      <c r="B5" s="1" t="s">
        <v>2262</v>
      </c>
      <c r="C5" s="49">
        <v>1</v>
      </c>
      <c r="D5" s="2" t="s">
        <v>63</v>
      </c>
      <c r="E5" s="2" t="s">
        <v>64</v>
      </c>
      <c r="F5" s="1" t="str">
        <f>UnitControlCenter!B4</f>
        <v>million metric tons</v>
      </c>
      <c r="G5" s="1" t="s">
        <v>2265</v>
      </c>
    </row>
    <row r="6" spans="1:10" ht="90" x14ac:dyDescent="0.25">
      <c r="A6" s="2" t="s">
        <v>1213</v>
      </c>
      <c r="B6" s="2" t="s">
        <v>1216</v>
      </c>
      <c r="C6" s="44">
        <v>1</v>
      </c>
      <c r="D6" s="1" t="s">
        <v>65</v>
      </c>
      <c r="E6" s="1" t="s">
        <v>66</v>
      </c>
      <c r="F6" s="1" t="str">
        <f>UnitControlCenter!$B$3</f>
        <v>million metric tons / year</v>
      </c>
      <c r="G6" s="1" t="s">
        <v>1670</v>
      </c>
      <c r="H6" s="1" t="s">
        <v>1671</v>
      </c>
      <c r="I6" s="1" t="s">
        <v>1672</v>
      </c>
    </row>
    <row r="7" spans="1:10" ht="30" x14ac:dyDescent="0.25">
      <c r="A7" s="2" t="s">
        <v>1213</v>
      </c>
      <c r="B7" s="2" t="s">
        <v>1217</v>
      </c>
      <c r="C7" s="44">
        <v>1</v>
      </c>
      <c r="D7" s="1" t="s">
        <v>65</v>
      </c>
      <c r="E7" s="1" t="s">
        <v>66</v>
      </c>
      <c r="F7" s="1" t="str">
        <f>UnitControlCenter!$B$3</f>
        <v>million metric tons / year</v>
      </c>
      <c r="G7" s="1" t="s">
        <v>1673</v>
      </c>
      <c r="H7" s="1" t="s">
        <v>1674</v>
      </c>
      <c r="I7" s="1" t="s">
        <v>1675</v>
      </c>
    </row>
    <row r="8" spans="1:10" ht="30" x14ac:dyDescent="0.25">
      <c r="A8" s="2" t="s">
        <v>1213</v>
      </c>
      <c r="B8" s="2" t="s">
        <v>1218</v>
      </c>
      <c r="C8" s="44">
        <v>1</v>
      </c>
      <c r="D8" s="1" t="s">
        <v>65</v>
      </c>
      <c r="E8" s="1" t="s">
        <v>66</v>
      </c>
      <c r="F8" s="1" t="str">
        <f>UnitControlCenter!$B$3</f>
        <v>million metric tons / year</v>
      </c>
      <c r="G8" s="1" t="s">
        <v>1478</v>
      </c>
      <c r="H8" s="1" t="s">
        <v>1479</v>
      </c>
      <c r="I8" s="1" t="s">
        <v>1480</v>
      </c>
    </row>
    <row r="9" spans="1:10" x14ac:dyDescent="0.25">
      <c r="A9" s="2" t="s">
        <v>1213</v>
      </c>
      <c r="B9" s="2" t="s">
        <v>1737</v>
      </c>
      <c r="C9" s="44">
        <v>0</v>
      </c>
      <c r="D9" s="1" t="s">
        <v>63</v>
      </c>
      <c r="E9" s="1" t="s">
        <v>64</v>
      </c>
      <c r="F9" s="1" t="str">
        <f>UnitControlCenter!$B$5</f>
        <v>g CO2e / 2023 Euro</v>
      </c>
      <c r="G9" s="1" t="s">
        <v>1692</v>
      </c>
    </row>
    <row r="10" spans="1:10" x14ac:dyDescent="0.25">
      <c r="A10" s="2" t="s">
        <v>1213</v>
      </c>
      <c r="B10" s="2" t="s">
        <v>129</v>
      </c>
      <c r="C10" s="44">
        <v>1</v>
      </c>
      <c r="D10" s="1" t="s">
        <v>63</v>
      </c>
      <c r="E10" s="1" t="s">
        <v>64</v>
      </c>
      <c r="F10" s="1" t="str">
        <f>UnitControlCenter!$B$3</f>
        <v>million metric tons / year</v>
      </c>
      <c r="G10" s="1" t="s">
        <v>1310</v>
      </c>
    </row>
    <row r="11" spans="1:10" x14ac:dyDescent="0.25">
      <c r="A11" s="2" t="s">
        <v>1213</v>
      </c>
      <c r="B11" s="2" t="s">
        <v>1308</v>
      </c>
      <c r="C11" s="44">
        <v>1</v>
      </c>
      <c r="D11" s="1" t="s">
        <v>63</v>
      </c>
      <c r="E11" s="1" t="s">
        <v>64</v>
      </c>
      <c r="F11" s="1" t="str">
        <f>UnitControlCenter!$B$3</f>
        <v>million metric tons / year</v>
      </c>
      <c r="G11" s="1" t="s">
        <v>1311</v>
      </c>
    </row>
    <row r="12" spans="1:10" x14ac:dyDescent="0.25">
      <c r="A12" s="2" t="s">
        <v>1213</v>
      </c>
      <c r="B12" s="2" t="s">
        <v>1365</v>
      </c>
      <c r="C12" s="44">
        <v>1</v>
      </c>
      <c r="D12" s="1" t="s">
        <v>63</v>
      </c>
      <c r="E12" s="1" t="s">
        <v>64</v>
      </c>
      <c r="F12" s="1" t="str">
        <f>UnitControlCenter!$B$3</f>
        <v>million metric tons / year</v>
      </c>
      <c r="G12" s="1" t="s">
        <v>1373</v>
      </c>
    </row>
    <row r="13" spans="1:10" x14ac:dyDescent="0.25">
      <c r="A13" s="2" t="s">
        <v>1213</v>
      </c>
      <c r="B13" s="2" t="s">
        <v>92</v>
      </c>
      <c r="C13" s="44">
        <v>1</v>
      </c>
      <c r="D13" s="1" t="s">
        <v>63</v>
      </c>
      <c r="E13" s="1" t="s">
        <v>64</v>
      </c>
      <c r="F13" s="1" t="str">
        <f>UnitControlCenter!$B$3</f>
        <v>million metric tons / year</v>
      </c>
      <c r="G13" s="1" t="s">
        <v>1312</v>
      </c>
    </row>
    <row r="14" spans="1:10" x14ac:dyDescent="0.25">
      <c r="A14" s="2" t="s">
        <v>1213</v>
      </c>
      <c r="B14" s="2" t="s">
        <v>9</v>
      </c>
      <c r="C14" s="44">
        <v>1</v>
      </c>
      <c r="D14" s="1" t="s">
        <v>63</v>
      </c>
      <c r="E14" s="1" t="s">
        <v>64</v>
      </c>
      <c r="F14" s="1" t="str">
        <f>UnitControlCenter!$B$3</f>
        <v>million metric tons / year</v>
      </c>
      <c r="G14" s="1" t="s">
        <v>1331</v>
      </c>
    </row>
    <row r="15" spans="1:10" x14ac:dyDescent="0.25">
      <c r="A15" s="2" t="s">
        <v>1213</v>
      </c>
      <c r="B15" s="2" t="s">
        <v>1309</v>
      </c>
      <c r="C15" s="44">
        <v>1</v>
      </c>
      <c r="D15" s="1" t="s">
        <v>63</v>
      </c>
      <c r="E15" s="1" t="s">
        <v>64</v>
      </c>
      <c r="F15" s="1" t="str">
        <f>UnitControlCenter!$B$3</f>
        <v>million metric tons / year</v>
      </c>
      <c r="G15" s="1" t="s">
        <v>1313</v>
      </c>
    </row>
    <row r="16" spans="1:10" x14ac:dyDescent="0.25">
      <c r="A16" s="2" t="s">
        <v>1213</v>
      </c>
      <c r="B16" s="2" t="s">
        <v>4</v>
      </c>
      <c r="C16" s="44">
        <v>1</v>
      </c>
      <c r="D16" s="1" t="s">
        <v>63</v>
      </c>
      <c r="E16" s="1" t="s">
        <v>64</v>
      </c>
      <c r="F16" s="1" t="str">
        <f>UnitControlCenter!$B$3</f>
        <v>million metric tons / year</v>
      </c>
      <c r="G16" s="1" t="s">
        <v>1314</v>
      </c>
    </row>
    <row r="17" spans="1:10" x14ac:dyDescent="0.25">
      <c r="A17" s="2" t="s">
        <v>1213</v>
      </c>
      <c r="B17" s="2" t="s">
        <v>1318</v>
      </c>
      <c r="C17" s="44">
        <v>1</v>
      </c>
      <c r="D17" s="1" t="s">
        <v>63</v>
      </c>
      <c r="E17" s="1" t="s">
        <v>64</v>
      </c>
      <c r="F17" s="1" t="str">
        <f>UnitControlCenter!$B$3</f>
        <v>million metric tons / year</v>
      </c>
      <c r="G17" s="1" t="s">
        <v>1315</v>
      </c>
    </row>
    <row r="18" spans="1:10" ht="390.75" thickBot="1" x14ac:dyDescent="0.3">
      <c r="A18" s="134" t="s">
        <v>1213</v>
      </c>
      <c r="B18" s="134" t="s">
        <v>2606</v>
      </c>
      <c r="C18" s="141">
        <v>1</v>
      </c>
      <c r="D18" s="135" t="s">
        <v>65</v>
      </c>
      <c r="E18" s="135" t="s">
        <v>66</v>
      </c>
      <c r="F18" s="135" t="s">
        <v>345</v>
      </c>
      <c r="G18" s="135" t="s">
        <v>2607</v>
      </c>
      <c r="H18" s="135" t="s">
        <v>2608</v>
      </c>
      <c r="I18" s="135" t="s">
        <v>2609</v>
      </c>
      <c r="J18" s="135"/>
    </row>
    <row r="19" spans="1:10" ht="105" x14ac:dyDescent="0.25">
      <c r="A19" s="2" t="s">
        <v>1219</v>
      </c>
      <c r="B19" s="2" t="s">
        <v>1124</v>
      </c>
      <c r="C19" s="44">
        <v>1</v>
      </c>
      <c r="D19" s="1" t="s">
        <v>65</v>
      </c>
      <c r="E19" s="1" t="s">
        <v>66</v>
      </c>
      <c r="F19" s="1" t="str">
        <f>UnitControlCenter!$B$3</f>
        <v>million metric tons / year</v>
      </c>
      <c r="G19" s="1" t="s">
        <v>2123</v>
      </c>
      <c r="H19" s="1" t="s">
        <v>1671</v>
      </c>
      <c r="I19" s="1" t="s">
        <v>1672</v>
      </c>
    </row>
    <row r="20" spans="1:10" ht="105" x14ac:dyDescent="0.25">
      <c r="A20" s="2" t="s">
        <v>1219</v>
      </c>
      <c r="B20" s="2" t="s">
        <v>1132</v>
      </c>
      <c r="C20" s="44">
        <v>1</v>
      </c>
      <c r="D20" s="1" t="s">
        <v>65</v>
      </c>
      <c r="E20" s="1" t="s">
        <v>66</v>
      </c>
      <c r="F20" s="1" t="str">
        <f>UnitControlCenter!$B$3</f>
        <v>million metric tons / year</v>
      </c>
      <c r="G20" s="1" t="s">
        <v>2135</v>
      </c>
      <c r="H20" s="1" t="s">
        <v>1671</v>
      </c>
      <c r="I20" s="1" t="s">
        <v>2124</v>
      </c>
    </row>
    <row r="21" spans="1:10" ht="105" x14ac:dyDescent="0.25">
      <c r="A21" s="2" t="s">
        <v>1219</v>
      </c>
      <c r="B21" s="2" t="s">
        <v>1133</v>
      </c>
      <c r="C21" s="44">
        <v>1</v>
      </c>
      <c r="D21" s="1" t="s">
        <v>65</v>
      </c>
      <c r="E21" s="1" t="s">
        <v>66</v>
      </c>
      <c r="F21" s="1" t="str">
        <f>UnitControlCenter!$B$3</f>
        <v>million metric tons / year</v>
      </c>
      <c r="G21" s="1" t="s">
        <v>2136</v>
      </c>
      <c r="H21" s="1" t="s">
        <v>1671</v>
      </c>
      <c r="I21" s="1" t="s">
        <v>2125</v>
      </c>
    </row>
    <row r="22" spans="1:10" ht="105" x14ac:dyDescent="0.25">
      <c r="A22" s="2" t="s">
        <v>1219</v>
      </c>
      <c r="B22" s="2" t="s">
        <v>1206</v>
      </c>
      <c r="C22" s="44">
        <v>1</v>
      </c>
      <c r="D22" s="1" t="s">
        <v>65</v>
      </c>
      <c r="E22" s="1" t="s">
        <v>66</v>
      </c>
      <c r="F22" s="1" t="str">
        <f>UnitControlCenter!$B$3</f>
        <v>million metric tons / year</v>
      </c>
      <c r="G22" s="1" t="s">
        <v>2137</v>
      </c>
      <c r="H22" s="1" t="s">
        <v>1671</v>
      </c>
      <c r="I22" s="1" t="s">
        <v>2126</v>
      </c>
    </row>
    <row r="23" spans="1:10" ht="105" x14ac:dyDescent="0.25">
      <c r="A23" s="2" t="s">
        <v>1219</v>
      </c>
      <c r="B23" s="2" t="s">
        <v>1205</v>
      </c>
      <c r="C23" s="44">
        <v>1</v>
      </c>
      <c r="D23" s="1" t="s">
        <v>65</v>
      </c>
      <c r="E23" s="1" t="s">
        <v>66</v>
      </c>
      <c r="F23" s="1" t="str">
        <f>UnitControlCenter!$B$6</f>
        <v>million metric tons / year</v>
      </c>
      <c r="G23" s="1" t="s">
        <v>2138</v>
      </c>
      <c r="H23" s="1" t="s">
        <v>1671</v>
      </c>
      <c r="I23" s="1" t="s">
        <v>2127</v>
      </c>
    </row>
    <row r="24" spans="1:10" ht="105" x14ac:dyDescent="0.25">
      <c r="A24" s="2" t="s">
        <v>1219</v>
      </c>
      <c r="B24" s="2" t="s">
        <v>1127</v>
      </c>
      <c r="C24" s="44">
        <v>1</v>
      </c>
      <c r="D24" s="1" t="s">
        <v>65</v>
      </c>
      <c r="E24" s="1" t="s">
        <v>66</v>
      </c>
      <c r="F24" s="1" t="str">
        <f>UnitControlCenter!$B$6</f>
        <v>million metric tons / year</v>
      </c>
      <c r="G24" s="1" t="s">
        <v>2139</v>
      </c>
      <c r="H24" s="1" t="s">
        <v>1671</v>
      </c>
      <c r="I24" s="1" t="s">
        <v>2128</v>
      </c>
    </row>
    <row r="25" spans="1:10" ht="105" x14ac:dyDescent="0.25">
      <c r="A25" s="2" t="s">
        <v>1219</v>
      </c>
      <c r="B25" s="2" t="s">
        <v>1130</v>
      </c>
      <c r="C25" s="44">
        <v>1</v>
      </c>
      <c r="D25" s="1" t="s">
        <v>65</v>
      </c>
      <c r="E25" s="1" t="s">
        <v>66</v>
      </c>
      <c r="F25" s="1" t="str">
        <f>UnitControlCenter!$B$6</f>
        <v>million metric tons / year</v>
      </c>
      <c r="G25" s="1" t="s">
        <v>2140</v>
      </c>
      <c r="H25" s="1" t="s">
        <v>1671</v>
      </c>
      <c r="I25" s="1" t="s">
        <v>2129</v>
      </c>
    </row>
    <row r="26" spans="1:10" ht="105" x14ac:dyDescent="0.25">
      <c r="A26" s="2" t="s">
        <v>1219</v>
      </c>
      <c r="B26" s="2" t="s">
        <v>1131</v>
      </c>
      <c r="C26" s="44">
        <v>1</v>
      </c>
      <c r="D26" s="1" t="s">
        <v>65</v>
      </c>
      <c r="E26" s="1" t="s">
        <v>66</v>
      </c>
      <c r="F26" s="1" t="str">
        <f>UnitControlCenter!$B$6</f>
        <v>million metric tons / year</v>
      </c>
      <c r="G26" s="1" t="s">
        <v>2141</v>
      </c>
      <c r="H26" s="1" t="s">
        <v>1671</v>
      </c>
      <c r="I26" s="1" t="s">
        <v>2130</v>
      </c>
    </row>
    <row r="27" spans="1:10" ht="105" x14ac:dyDescent="0.25">
      <c r="A27" s="2" t="s">
        <v>1219</v>
      </c>
      <c r="B27" s="2" t="s">
        <v>1126</v>
      </c>
      <c r="C27" s="44">
        <v>1</v>
      </c>
      <c r="D27" s="1" t="s">
        <v>65</v>
      </c>
      <c r="E27" s="1" t="s">
        <v>66</v>
      </c>
      <c r="F27" s="1" t="str">
        <f>UnitControlCenter!$B$3</f>
        <v>million metric tons / year</v>
      </c>
      <c r="G27" s="1" t="s">
        <v>2142</v>
      </c>
      <c r="H27" s="1" t="s">
        <v>1671</v>
      </c>
      <c r="I27" s="1" t="s">
        <v>2131</v>
      </c>
    </row>
    <row r="28" spans="1:10" ht="105" x14ac:dyDescent="0.25">
      <c r="A28" s="2" t="s">
        <v>1219</v>
      </c>
      <c r="B28" s="2" t="s">
        <v>1125</v>
      </c>
      <c r="C28" s="44">
        <v>1</v>
      </c>
      <c r="D28" s="1" t="s">
        <v>65</v>
      </c>
      <c r="E28" s="1" t="s">
        <v>66</v>
      </c>
      <c r="F28" s="1" t="str">
        <f>UnitControlCenter!$B$6</f>
        <v>million metric tons / year</v>
      </c>
      <c r="G28" s="1" t="s">
        <v>2143</v>
      </c>
      <c r="H28" s="1" t="s">
        <v>1671</v>
      </c>
      <c r="I28" s="1" t="s">
        <v>2132</v>
      </c>
    </row>
    <row r="29" spans="1:10" ht="105" x14ac:dyDescent="0.25">
      <c r="A29" s="2" t="s">
        <v>1219</v>
      </c>
      <c r="B29" s="2" t="s">
        <v>1129</v>
      </c>
      <c r="C29" s="44">
        <v>1</v>
      </c>
      <c r="D29" s="1" t="s">
        <v>65</v>
      </c>
      <c r="E29" s="1" t="s">
        <v>66</v>
      </c>
      <c r="F29" s="1" t="str">
        <f>UnitControlCenter!$B$3</f>
        <v>million metric tons / year</v>
      </c>
      <c r="G29" s="1" t="s">
        <v>2144</v>
      </c>
      <c r="H29" s="1" t="s">
        <v>1671</v>
      </c>
      <c r="I29" s="1" t="s">
        <v>2133</v>
      </c>
    </row>
    <row r="30" spans="1:10" ht="105.75" thickBot="1" x14ac:dyDescent="0.3">
      <c r="A30" s="134" t="s">
        <v>1219</v>
      </c>
      <c r="B30" s="134" t="s">
        <v>471</v>
      </c>
      <c r="C30" s="141">
        <v>1</v>
      </c>
      <c r="D30" s="1" t="s">
        <v>65</v>
      </c>
      <c r="E30" s="1" t="s">
        <v>66</v>
      </c>
      <c r="F30" s="135" t="str">
        <f>UnitControlCenter!$B$3</f>
        <v>million metric tons / year</v>
      </c>
      <c r="G30" s="1" t="s">
        <v>2145</v>
      </c>
      <c r="H30" s="1" t="s">
        <v>1671</v>
      </c>
      <c r="I30" s="1" t="s">
        <v>2134</v>
      </c>
    </row>
    <row r="31" spans="1:10" ht="75" x14ac:dyDescent="0.25">
      <c r="A31" s="2" t="s">
        <v>1220</v>
      </c>
      <c r="B31" s="2" t="s">
        <v>1216</v>
      </c>
      <c r="C31" s="44">
        <v>1</v>
      </c>
      <c r="D31" s="1" t="s">
        <v>65</v>
      </c>
      <c r="E31" s="1" t="s">
        <v>66</v>
      </c>
      <c r="F31" s="1" t="str">
        <f>UnitControlCenter!$B$3</f>
        <v>million metric tons / year</v>
      </c>
      <c r="G31" s="1" t="s">
        <v>1749</v>
      </c>
      <c r="H31" s="1" t="s">
        <v>1750</v>
      </c>
      <c r="I31" s="1" t="s">
        <v>1751</v>
      </c>
    </row>
    <row r="32" spans="1:10" ht="105" x14ac:dyDescent="0.25">
      <c r="A32" s="2" t="s">
        <v>1220</v>
      </c>
      <c r="B32" s="2" t="s">
        <v>1374</v>
      </c>
      <c r="C32" s="44">
        <v>1</v>
      </c>
      <c r="D32" s="1" t="s">
        <v>65</v>
      </c>
      <c r="E32" s="1" t="s">
        <v>66</v>
      </c>
      <c r="F32" s="1" t="str">
        <f>UnitControlCenter!$B$3</f>
        <v>million metric tons / year</v>
      </c>
      <c r="G32" s="1" t="s">
        <v>1752</v>
      </c>
      <c r="H32" s="1" t="s">
        <v>1753</v>
      </c>
      <c r="I32" s="1" t="s">
        <v>1754</v>
      </c>
    </row>
    <row r="33" spans="1:10" ht="60" x14ac:dyDescent="0.25">
      <c r="A33" s="2" t="s">
        <v>1220</v>
      </c>
      <c r="B33" s="2" t="s">
        <v>1221</v>
      </c>
      <c r="C33" s="44">
        <v>1</v>
      </c>
      <c r="D33" s="1" t="s">
        <v>65</v>
      </c>
      <c r="E33" s="1" t="s">
        <v>66</v>
      </c>
      <c r="F33" s="1" t="str">
        <f>UnitControlCenter!$B$3</f>
        <v>million metric tons / year</v>
      </c>
      <c r="G33" s="1" t="s">
        <v>1755</v>
      </c>
      <c r="H33" s="1" t="s">
        <v>1756</v>
      </c>
      <c r="I33" s="1" t="s">
        <v>1757</v>
      </c>
    </row>
    <row r="34" spans="1:10" ht="15.75" thickBot="1" x14ac:dyDescent="0.3">
      <c r="A34" s="134" t="s">
        <v>1220</v>
      </c>
      <c r="B34" s="134" t="s">
        <v>1737</v>
      </c>
      <c r="C34" s="141">
        <v>0</v>
      </c>
      <c r="D34" s="135" t="s">
        <v>63</v>
      </c>
      <c r="E34" s="135" t="s">
        <v>64</v>
      </c>
      <c r="F34" s="135" t="str">
        <f>UnitControlCenter!$B$7</f>
        <v>g CO2 / 2023 Euro</v>
      </c>
      <c r="G34" s="135" t="s">
        <v>1691</v>
      </c>
      <c r="H34" s="135"/>
      <c r="I34" s="135"/>
      <c r="J34" s="135"/>
    </row>
    <row r="35" spans="1:10" ht="105" x14ac:dyDescent="0.25">
      <c r="A35" s="2" t="s">
        <v>1604</v>
      </c>
      <c r="B35" s="2" t="s">
        <v>1443</v>
      </c>
      <c r="C35" s="44">
        <v>1</v>
      </c>
      <c r="D35" s="1" t="s">
        <v>63</v>
      </c>
      <c r="E35" s="1" t="s">
        <v>1842</v>
      </c>
      <c r="F35" s="1" t="str">
        <f>UnitControlCenter!$B$3</f>
        <v>million metric tons / year</v>
      </c>
      <c r="G35" s="1" t="s">
        <v>1885</v>
      </c>
    </row>
    <row r="36" spans="1:10" x14ac:dyDescent="0.25">
      <c r="A36" s="2" t="s">
        <v>1604</v>
      </c>
      <c r="B36" s="2" t="s">
        <v>129</v>
      </c>
      <c r="C36" s="44">
        <v>1</v>
      </c>
      <c r="D36" s="1" t="s">
        <v>63</v>
      </c>
      <c r="E36" s="1" t="s">
        <v>1842</v>
      </c>
      <c r="F36" s="1" t="str">
        <f>UnitControlCenter!$B$3</f>
        <v>million metric tons / year</v>
      </c>
      <c r="G36" s="1" t="s">
        <v>1310</v>
      </c>
    </row>
    <row r="37" spans="1:10" x14ac:dyDescent="0.25">
      <c r="A37" s="2" t="s">
        <v>1604</v>
      </c>
      <c r="B37" s="2" t="s">
        <v>1308</v>
      </c>
      <c r="C37" s="44">
        <v>1</v>
      </c>
      <c r="D37" s="1" t="s">
        <v>63</v>
      </c>
      <c r="E37" s="1" t="s">
        <v>1842</v>
      </c>
      <c r="F37" s="1" t="str">
        <f>UnitControlCenter!$B$3</f>
        <v>million metric tons / year</v>
      </c>
      <c r="G37" s="1" t="s">
        <v>1311</v>
      </c>
    </row>
    <row r="38" spans="1:10" x14ac:dyDescent="0.25">
      <c r="A38" s="2" t="s">
        <v>1604</v>
      </c>
      <c r="B38" s="2" t="s">
        <v>1365</v>
      </c>
      <c r="C38" s="44">
        <v>1</v>
      </c>
      <c r="D38" s="1" t="s">
        <v>63</v>
      </c>
      <c r="E38" s="1" t="s">
        <v>1842</v>
      </c>
      <c r="F38" s="1" t="str">
        <f>UnitControlCenter!$B$3</f>
        <v>million metric tons / year</v>
      </c>
      <c r="G38" s="1" t="s">
        <v>1373</v>
      </c>
    </row>
    <row r="39" spans="1:10" x14ac:dyDescent="0.25">
      <c r="A39" s="2" t="s">
        <v>1604</v>
      </c>
      <c r="B39" s="2" t="s">
        <v>92</v>
      </c>
      <c r="C39" s="44">
        <v>1</v>
      </c>
      <c r="D39" s="1" t="s">
        <v>63</v>
      </c>
      <c r="E39" s="1" t="s">
        <v>1842</v>
      </c>
      <c r="F39" s="1" t="str">
        <f>UnitControlCenter!$B$3</f>
        <v>million metric tons / year</v>
      </c>
      <c r="G39" s="1" t="s">
        <v>1312</v>
      </c>
    </row>
    <row r="40" spans="1:10" ht="30" x14ac:dyDescent="0.25">
      <c r="A40" s="2" t="s">
        <v>1604</v>
      </c>
      <c r="B40" s="2" t="s">
        <v>9</v>
      </c>
      <c r="C40" s="44">
        <v>1</v>
      </c>
      <c r="D40" s="1" t="s">
        <v>63</v>
      </c>
      <c r="E40" s="1" t="s">
        <v>1842</v>
      </c>
      <c r="F40" s="1" t="str">
        <f>UnitControlCenter!$B$3</f>
        <v>million metric tons / year</v>
      </c>
      <c r="G40" s="1" t="s">
        <v>1886</v>
      </c>
    </row>
    <row r="41" spans="1:10" ht="15.75" thickBot="1" x14ac:dyDescent="0.3">
      <c r="A41" s="134" t="s">
        <v>1604</v>
      </c>
      <c r="B41" s="134" t="s">
        <v>4</v>
      </c>
      <c r="C41" s="141">
        <v>1</v>
      </c>
      <c r="D41" s="135" t="s">
        <v>63</v>
      </c>
      <c r="E41" s="135" t="s">
        <v>1842</v>
      </c>
      <c r="F41" s="135" t="str">
        <f>UnitControlCenter!$B$3</f>
        <v>million metric tons / year</v>
      </c>
      <c r="G41" s="135" t="s">
        <v>1314</v>
      </c>
      <c r="H41" s="135"/>
      <c r="I41" s="135"/>
      <c r="J41" s="135"/>
    </row>
    <row r="42" spans="1:10" ht="45" x14ac:dyDescent="0.25">
      <c r="A42" s="2" t="s">
        <v>349</v>
      </c>
      <c r="B42" s="2" t="s">
        <v>1809</v>
      </c>
      <c r="C42" s="44">
        <v>1</v>
      </c>
      <c r="D42" s="1" t="s">
        <v>65</v>
      </c>
      <c r="E42" s="1" t="s">
        <v>430</v>
      </c>
      <c r="F42" s="1" t="str">
        <f>UnitControlCenter!$B$8</f>
        <v>2023 Euro / metric ton CO2e abated, Annual average abatement (million metric tons CO2e)</v>
      </c>
      <c r="G42" s="1" t="s">
        <v>1887</v>
      </c>
    </row>
    <row r="43" spans="1:10" ht="45.75" thickBot="1" x14ac:dyDescent="0.3">
      <c r="A43" s="134" t="s">
        <v>349</v>
      </c>
      <c r="B43" s="134" t="s">
        <v>1810</v>
      </c>
      <c r="C43" s="141">
        <v>1</v>
      </c>
      <c r="D43" s="135" t="s">
        <v>65</v>
      </c>
      <c r="E43" s="135" t="s">
        <v>430</v>
      </c>
      <c r="F43" s="135" t="str">
        <f>UnitControlCenter!$B$8</f>
        <v>2023 Euro / metric ton CO2e abated, Annual average abatement (million metric tons CO2e)</v>
      </c>
      <c r="G43" s="135" t="s">
        <v>1887</v>
      </c>
      <c r="H43" s="135"/>
      <c r="I43" s="135"/>
      <c r="J43" s="135"/>
    </row>
    <row r="44" spans="1:10" ht="45" x14ac:dyDescent="0.25">
      <c r="A44" s="2" t="s">
        <v>1222</v>
      </c>
      <c r="B44" s="2" t="s">
        <v>1813</v>
      </c>
      <c r="C44" s="44">
        <v>1</v>
      </c>
      <c r="D44" s="1" t="s">
        <v>65</v>
      </c>
      <c r="E44" s="1" t="s">
        <v>64</v>
      </c>
      <c r="F44" s="1" t="str">
        <f>UnitControlCenter!$B$9</f>
        <v>billion 2023 Euro / year</v>
      </c>
      <c r="G44" s="1" t="s">
        <v>1811</v>
      </c>
      <c r="H44" s="1" t="s">
        <v>1294</v>
      </c>
      <c r="I44" s="1" t="s">
        <v>1278</v>
      </c>
    </row>
    <row r="45" spans="1:10" x14ac:dyDescent="0.25">
      <c r="A45" s="2" t="s">
        <v>1222</v>
      </c>
      <c r="B45" s="133" t="s">
        <v>1621</v>
      </c>
      <c r="C45" s="44">
        <v>1</v>
      </c>
      <c r="D45" s="1" t="s">
        <v>63</v>
      </c>
      <c r="E45" s="1" t="s">
        <v>64</v>
      </c>
      <c r="F45" s="1" t="str">
        <f>UnitControlCenter!$B$9</f>
        <v>billion 2023 Euro / year</v>
      </c>
      <c r="G45" s="1" t="s">
        <v>1617</v>
      </c>
    </row>
    <row r="46" spans="1:10" ht="75" x14ac:dyDescent="0.25">
      <c r="A46" s="2" t="s">
        <v>1222</v>
      </c>
      <c r="B46" s="2" t="s">
        <v>1800</v>
      </c>
      <c r="C46" s="44">
        <v>1</v>
      </c>
      <c r="D46" s="1" t="s">
        <v>65</v>
      </c>
      <c r="E46" s="1" t="s">
        <v>66</v>
      </c>
      <c r="F46" s="1" t="str">
        <f>UnitControlCenter!$B$9</f>
        <v>billion 2023 Euro / year</v>
      </c>
      <c r="G46" s="1" t="s">
        <v>1801</v>
      </c>
      <c r="H46" s="1" t="s">
        <v>1802</v>
      </c>
      <c r="I46" s="1" t="s">
        <v>1803</v>
      </c>
    </row>
    <row r="47" spans="1:10" ht="30" x14ac:dyDescent="0.25">
      <c r="A47" s="2" t="s">
        <v>1222</v>
      </c>
      <c r="B47" s="133" t="s">
        <v>1804</v>
      </c>
      <c r="C47" s="44">
        <v>1</v>
      </c>
      <c r="D47" s="1" t="s">
        <v>63</v>
      </c>
      <c r="E47" s="1" t="s">
        <v>64</v>
      </c>
      <c r="F47" s="1" t="str">
        <f>UnitControlCenter!$B$10</f>
        <v>billion 2023 Euro</v>
      </c>
      <c r="G47" s="1" t="s">
        <v>1805</v>
      </c>
    </row>
    <row r="48" spans="1:10" ht="30" x14ac:dyDescent="0.25">
      <c r="A48" s="2" t="s">
        <v>1222</v>
      </c>
      <c r="B48" s="133" t="s">
        <v>1806</v>
      </c>
      <c r="C48" s="44">
        <v>1</v>
      </c>
      <c r="D48" s="1" t="s">
        <v>63</v>
      </c>
      <c r="E48" s="1" t="s">
        <v>64</v>
      </c>
      <c r="F48" s="1" t="str">
        <f>UnitControlCenter!$B$9</f>
        <v>billion 2023 Euro / year</v>
      </c>
      <c r="G48" s="1" t="s">
        <v>1807</v>
      </c>
    </row>
    <row r="49" spans="1:10" ht="135.75" thickBot="1" x14ac:dyDescent="0.3">
      <c r="A49" s="134" t="s">
        <v>1222</v>
      </c>
      <c r="B49" s="136" t="s">
        <v>1880</v>
      </c>
      <c r="C49" s="141">
        <v>1</v>
      </c>
      <c r="D49" s="135" t="s">
        <v>65</v>
      </c>
      <c r="E49" s="135" t="s">
        <v>64</v>
      </c>
      <c r="F49" s="135" t="str">
        <f>UnitControlCenter!$B$9</f>
        <v>billion 2023 Euro / year</v>
      </c>
      <c r="G49" s="135" t="s">
        <v>1884</v>
      </c>
      <c r="H49" s="135" t="s">
        <v>1881</v>
      </c>
      <c r="I49" s="135" t="s">
        <v>1883</v>
      </c>
      <c r="J49" s="135"/>
    </row>
    <row r="50" spans="1:10" ht="45" x14ac:dyDescent="0.25">
      <c r="A50" s="2" t="s">
        <v>1724</v>
      </c>
      <c r="B50" s="133" t="s">
        <v>1741</v>
      </c>
      <c r="C50" s="44">
        <v>1</v>
      </c>
      <c r="D50" s="1" t="s">
        <v>65</v>
      </c>
      <c r="E50" s="1" t="s">
        <v>64</v>
      </c>
      <c r="F50" s="1" t="str">
        <f>UnitControlCenter!$B$11</f>
        <v>jobs</v>
      </c>
      <c r="G50" s="1" t="s">
        <v>1732</v>
      </c>
      <c r="H50" s="1" t="s">
        <v>1731</v>
      </c>
      <c r="I50" s="1" t="s">
        <v>1279</v>
      </c>
    </row>
    <row r="51" spans="1:10" ht="30" x14ac:dyDescent="0.25">
      <c r="A51" s="2" t="s">
        <v>1724</v>
      </c>
      <c r="B51" s="133" t="s">
        <v>2091</v>
      </c>
      <c r="C51" s="44">
        <v>0</v>
      </c>
      <c r="D51" s="1" t="s">
        <v>65</v>
      </c>
      <c r="E51" s="1" t="s">
        <v>66</v>
      </c>
      <c r="F51" s="1" t="str">
        <f>UnitControlCenter!$B$11</f>
        <v>jobs</v>
      </c>
      <c r="G51" s="1" t="s">
        <v>2009</v>
      </c>
      <c r="H51" s="1" t="s">
        <v>2010</v>
      </c>
      <c r="I51" s="1" t="s">
        <v>2011</v>
      </c>
    </row>
    <row r="52" spans="1:10" ht="30" x14ac:dyDescent="0.25">
      <c r="A52" s="2" t="s">
        <v>1724</v>
      </c>
      <c r="B52" s="133" t="s">
        <v>2092</v>
      </c>
      <c r="C52" s="44">
        <v>0</v>
      </c>
      <c r="D52" s="1" t="s">
        <v>65</v>
      </c>
      <c r="E52" s="1" t="s">
        <v>64</v>
      </c>
      <c r="F52" s="1" t="str">
        <f>UnitControlCenter!$B$13</f>
        <v>% change</v>
      </c>
      <c r="G52" s="1" t="s">
        <v>2028</v>
      </c>
      <c r="H52" s="1" t="s">
        <v>2010</v>
      </c>
      <c r="I52" s="1" t="s">
        <v>2011</v>
      </c>
    </row>
    <row r="53" spans="1:10" ht="45" x14ac:dyDescent="0.25">
      <c r="A53" s="2" t="s">
        <v>1724</v>
      </c>
      <c r="B53" s="133" t="s">
        <v>1993</v>
      </c>
      <c r="C53" s="44">
        <v>0</v>
      </c>
      <c r="D53" s="1" t="s">
        <v>65</v>
      </c>
      <c r="E53" s="1" t="s">
        <v>66</v>
      </c>
      <c r="F53" s="1" t="str">
        <f>UnitControlCenter!$B$11</f>
        <v>jobs</v>
      </c>
      <c r="G53" s="1" t="s">
        <v>2032</v>
      </c>
      <c r="H53" s="1" t="s">
        <v>2012</v>
      </c>
      <c r="I53" s="20" t="s">
        <v>2013</v>
      </c>
      <c r="J53" s="20"/>
    </row>
    <row r="54" spans="1:10" ht="45" x14ac:dyDescent="0.25">
      <c r="A54" s="2" t="s">
        <v>1724</v>
      </c>
      <c r="B54" s="133" t="s">
        <v>2025</v>
      </c>
      <c r="C54" s="44">
        <v>0</v>
      </c>
      <c r="D54" s="1" t="s">
        <v>65</v>
      </c>
      <c r="E54" s="1" t="s">
        <v>64</v>
      </c>
      <c r="F54" s="1" t="str">
        <f>UnitControlCenter!$B$13</f>
        <v>% change</v>
      </c>
      <c r="G54" s="1" t="s">
        <v>2031</v>
      </c>
      <c r="H54" s="1" t="s">
        <v>2012</v>
      </c>
      <c r="I54" s="20" t="s">
        <v>2013</v>
      </c>
      <c r="J54" s="20"/>
    </row>
    <row r="55" spans="1:10" ht="30" x14ac:dyDescent="0.25">
      <c r="A55" s="2" t="s">
        <v>1724</v>
      </c>
      <c r="B55" s="133" t="s">
        <v>1998</v>
      </c>
      <c r="C55" s="44">
        <v>0</v>
      </c>
      <c r="D55" s="1" t="s">
        <v>65</v>
      </c>
      <c r="E55" s="1" t="s">
        <v>66</v>
      </c>
      <c r="F55" s="1" t="str">
        <f>UnitControlCenter!$B$11</f>
        <v>jobs</v>
      </c>
      <c r="G55" s="1" t="s">
        <v>2014</v>
      </c>
      <c r="H55" s="1" t="s">
        <v>2015</v>
      </c>
      <c r="I55" s="1" t="s">
        <v>2016</v>
      </c>
    </row>
    <row r="56" spans="1:10" ht="30" x14ac:dyDescent="0.25">
      <c r="A56" s="2" t="s">
        <v>1724</v>
      </c>
      <c r="B56" s="133" t="s">
        <v>2026</v>
      </c>
      <c r="C56" s="44">
        <v>0</v>
      </c>
      <c r="D56" s="1" t="s">
        <v>65</v>
      </c>
      <c r="E56" s="1" t="s">
        <v>64</v>
      </c>
      <c r="F56" s="1" t="str">
        <f>UnitControlCenter!$B$13</f>
        <v>% change</v>
      </c>
      <c r="G56" s="1" t="s">
        <v>2029</v>
      </c>
      <c r="H56" s="1" t="s">
        <v>2015</v>
      </c>
      <c r="I56" s="1" t="s">
        <v>2016</v>
      </c>
    </row>
    <row r="57" spans="1:10" ht="75" x14ac:dyDescent="0.25">
      <c r="A57" s="2" t="s">
        <v>1724</v>
      </c>
      <c r="B57" s="133" t="s">
        <v>2001</v>
      </c>
      <c r="C57" s="44">
        <v>0</v>
      </c>
      <c r="D57" s="1" t="s">
        <v>65</v>
      </c>
      <c r="E57" s="1" t="s">
        <v>66</v>
      </c>
      <c r="F57" s="1" t="str">
        <f>UnitControlCenter!$B$11</f>
        <v>jobs</v>
      </c>
      <c r="G57" s="1" t="s">
        <v>2017</v>
      </c>
      <c r="H57" s="1" t="s">
        <v>2018</v>
      </c>
      <c r="I57" s="1" t="s">
        <v>2019</v>
      </c>
    </row>
    <row r="58" spans="1:10" ht="90" x14ac:dyDescent="0.25">
      <c r="A58" s="2" t="s">
        <v>1724</v>
      </c>
      <c r="B58" s="133" t="s">
        <v>2027</v>
      </c>
      <c r="C58" s="44">
        <v>0</v>
      </c>
      <c r="D58" s="1" t="s">
        <v>65</v>
      </c>
      <c r="E58" s="1" t="s">
        <v>64</v>
      </c>
      <c r="F58" s="1" t="str">
        <f>UnitControlCenter!$B$13</f>
        <v>% change</v>
      </c>
      <c r="G58" s="1" t="s">
        <v>2030</v>
      </c>
      <c r="H58" s="1" t="s">
        <v>2018</v>
      </c>
      <c r="I58" s="1" t="s">
        <v>2019</v>
      </c>
    </row>
    <row r="59" spans="1:10" ht="30" x14ac:dyDescent="0.25">
      <c r="A59" s="2" t="s">
        <v>1724</v>
      </c>
      <c r="B59" s="133" t="s">
        <v>2076</v>
      </c>
      <c r="C59" s="44">
        <v>1</v>
      </c>
      <c r="D59" s="1" t="s">
        <v>65</v>
      </c>
      <c r="E59" s="1" t="s">
        <v>66</v>
      </c>
      <c r="F59" s="1" t="str">
        <f>UnitControlCenter!$B$11</f>
        <v>jobs</v>
      </c>
      <c r="G59" s="1" t="s">
        <v>2077</v>
      </c>
      <c r="H59" s="1" t="s">
        <v>2078</v>
      </c>
      <c r="I59" s="1" t="s">
        <v>2079</v>
      </c>
    </row>
    <row r="60" spans="1:10" ht="30" x14ac:dyDescent="0.25">
      <c r="A60" s="2" t="s">
        <v>1724</v>
      </c>
      <c r="B60" s="133" t="s">
        <v>2080</v>
      </c>
      <c r="C60" s="44">
        <v>1</v>
      </c>
      <c r="D60" s="1" t="s">
        <v>65</v>
      </c>
      <c r="E60" s="1" t="s">
        <v>64</v>
      </c>
      <c r="F60" s="1" t="str">
        <f>UnitControlCenter!$B$13</f>
        <v>% change</v>
      </c>
      <c r="G60" s="1" t="s">
        <v>2081</v>
      </c>
      <c r="H60" s="1" t="s">
        <v>2078</v>
      </c>
      <c r="I60" s="1" t="s">
        <v>2079</v>
      </c>
    </row>
    <row r="61" spans="1:10" ht="30" x14ac:dyDescent="0.25">
      <c r="A61" s="2" t="s">
        <v>1724</v>
      </c>
      <c r="B61" s="133" t="s">
        <v>1785</v>
      </c>
      <c r="C61" s="44">
        <v>1</v>
      </c>
      <c r="D61" s="1" t="s">
        <v>65</v>
      </c>
      <c r="E61" s="1" t="s">
        <v>64</v>
      </c>
      <c r="F61" s="1" t="str">
        <f>UnitControlCenter!$B$11</f>
        <v>jobs</v>
      </c>
      <c r="G61" s="1" t="s">
        <v>1789</v>
      </c>
      <c r="H61" s="1" t="s">
        <v>1788</v>
      </c>
      <c r="I61" s="1" t="s">
        <v>1799</v>
      </c>
    </row>
    <row r="62" spans="1:10" ht="45" x14ac:dyDescent="0.25">
      <c r="A62" s="2" t="s">
        <v>1724</v>
      </c>
      <c r="B62" s="133" t="s">
        <v>1840</v>
      </c>
      <c r="C62" s="44">
        <v>1</v>
      </c>
      <c r="D62" s="1" t="s">
        <v>65</v>
      </c>
      <c r="E62" s="1" t="s">
        <v>64</v>
      </c>
      <c r="F62" s="1" t="str">
        <f>UnitControlCenter!$B$11</f>
        <v>jobs</v>
      </c>
      <c r="G62" s="1" t="s">
        <v>1839</v>
      </c>
      <c r="H62" s="1" t="s">
        <v>1731</v>
      </c>
      <c r="I62" s="1" t="s">
        <v>1279</v>
      </c>
    </row>
    <row r="63" spans="1:10" ht="45" x14ac:dyDescent="0.25">
      <c r="A63" s="2" t="s">
        <v>1724</v>
      </c>
      <c r="B63" s="133" t="s">
        <v>1726</v>
      </c>
      <c r="C63" s="44">
        <v>1</v>
      </c>
      <c r="D63" s="1" t="s">
        <v>65</v>
      </c>
      <c r="E63" s="1" t="s">
        <v>64</v>
      </c>
      <c r="F63" s="1" t="str">
        <f>UnitControlCenter!$B$9</f>
        <v>billion 2023 Euro / year</v>
      </c>
      <c r="G63" s="1" t="s">
        <v>1733</v>
      </c>
      <c r="H63" s="1" t="s">
        <v>1735</v>
      </c>
      <c r="I63" s="1" t="s">
        <v>1279</v>
      </c>
    </row>
    <row r="64" spans="1:10" ht="45" x14ac:dyDescent="0.25">
      <c r="A64" s="2" t="s">
        <v>1724</v>
      </c>
      <c r="B64" s="133" t="s">
        <v>1745</v>
      </c>
      <c r="C64" s="44">
        <v>1</v>
      </c>
      <c r="D64" s="1" t="s">
        <v>65</v>
      </c>
      <c r="E64" s="1" t="s">
        <v>64</v>
      </c>
      <c r="F64" s="1" t="str">
        <f>UnitControlCenter!$B$13</f>
        <v>% change</v>
      </c>
      <c r="G64" s="1" t="s">
        <v>1747</v>
      </c>
      <c r="H64" s="1" t="s">
        <v>1735</v>
      </c>
      <c r="I64" s="1" t="s">
        <v>1279</v>
      </c>
    </row>
    <row r="65" spans="1:10" ht="30" x14ac:dyDescent="0.25">
      <c r="A65" s="2" t="s">
        <v>1724</v>
      </c>
      <c r="B65" s="133" t="s">
        <v>1786</v>
      </c>
      <c r="C65" s="44">
        <v>1</v>
      </c>
      <c r="D65" s="1" t="s">
        <v>65</v>
      </c>
      <c r="E65" s="1" t="s">
        <v>64</v>
      </c>
      <c r="F65" s="1" t="str">
        <f>UnitControlCenter!$B$9</f>
        <v>billion 2023 Euro / year</v>
      </c>
      <c r="G65" s="1" t="s">
        <v>1790</v>
      </c>
      <c r="H65" s="1" t="s">
        <v>1788</v>
      </c>
      <c r="I65" s="1" t="s">
        <v>1799</v>
      </c>
    </row>
    <row r="66" spans="1:10" ht="45" x14ac:dyDescent="0.25">
      <c r="A66" s="2" t="s">
        <v>1724</v>
      </c>
      <c r="B66" s="133" t="s">
        <v>1740</v>
      </c>
      <c r="C66" s="44">
        <v>1</v>
      </c>
      <c r="D66" s="1" t="s">
        <v>65</v>
      </c>
      <c r="E66" s="1" t="s">
        <v>64</v>
      </c>
      <c r="F66" s="1" t="str">
        <f>UnitControlCenter!$B$9</f>
        <v>billion 2023 Euro / year</v>
      </c>
      <c r="G66" s="1" t="s">
        <v>1736</v>
      </c>
      <c r="H66" s="1" t="s">
        <v>1734</v>
      </c>
      <c r="I66" s="1" t="s">
        <v>1279</v>
      </c>
    </row>
    <row r="67" spans="1:10" ht="30" x14ac:dyDescent="0.25">
      <c r="A67" s="2" t="s">
        <v>1724</v>
      </c>
      <c r="B67" s="133" t="s">
        <v>1738</v>
      </c>
      <c r="C67" s="44">
        <v>1</v>
      </c>
      <c r="D67" s="1" t="s">
        <v>63</v>
      </c>
      <c r="E67" s="1" t="s">
        <v>64</v>
      </c>
      <c r="F67" s="1" t="str">
        <f>UnitControlCenter!$B$14</f>
        <v>2023 Euro / employee-year</v>
      </c>
      <c r="G67" s="1" t="s">
        <v>1739</v>
      </c>
    </row>
    <row r="68" spans="1:10" ht="30.75" thickBot="1" x14ac:dyDescent="0.3">
      <c r="A68" s="134" t="s">
        <v>1724</v>
      </c>
      <c r="B68" s="136" t="s">
        <v>1787</v>
      </c>
      <c r="C68" s="141">
        <v>1</v>
      </c>
      <c r="D68" s="135" t="s">
        <v>65</v>
      </c>
      <c r="E68" s="135" t="s">
        <v>64</v>
      </c>
      <c r="F68" s="135" t="str">
        <f>UnitControlCenter!$B$9</f>
        <v>billion 2023 Euro / year</v>
      </c>
      <c r="G68" s="135" t="s">
        <v>1791</v>
      </c>
      <c r="H68" s="135" t="s">
        <v>1788</v>
      </c>
      <c r="I68" s="135" t="s">
        <v>1799</v>
      </c>
      <c r="J68" s="135"/>
    </row>
    <row r="69" spans="1:10" ht="90" x14ac:dyDescent="0.25">
      <c r="A69" s="2" t="s">
        <v>1725</v>
      </c>
      <c r="B69" s="2" t="s">
        <v>1536</v>
      </c>
      <c r="C69" s="44">
        <v>0</v>
      </c>
      <c r="D69" s="1" t="s">
        <v>65</v>
      </c>
      <c r="E69" s="1" t="s">
        <v>64</v>
      </c>
      <c r="F69" s="1" t="str">
        <f>UnitControlCenter!$B$9</f>
        <v>billion 2023 Euro / year</v>
      </c>
      <c r="G69" s="1" t="s">
        <v>1537</v>
      </c>
      <c r="H69" s="1" t="s">
        <v>1538</v>
      </c>
      <c r="I69" s="1" t="s">
        <v>1517</v>
      </c>
    </row>
    <row r="70" spans="1:10" ht="45" x14ac:dyDescent="0.25">
      <c r="A70" s="2" t="s">
        <v>1725</v>
      </c>
      <c r="B70" s="2" t="s">
        <v>1540</v>
      </c>
      <c r="C70" s="44">
        <v>0</v>
      </c>
      <c r="D70" s="1" t="s">
        <v>65</v>
      </c>
      <c r="E70" s="1" t="s">
        <v>64</v>
      </c>
      <c r="F70" s="1" t="str">
        <f>UnitControlCenter!$B$9</f>
        <v>billion 2023 Euro / year</v>
      </c>
      <c r="G70" s="1" t="s">
        <v>1550</v>
      </c>
      <c r="H70" s="1" t="s">
        <v>1551</v>
      </c>
      <c r="I70" s="1" t="s">
        <v>1552</v>
      </c>
    </row>
    <row r="71" spans="1:10" ht="60" x14ac:dyDescent="0.25">
      <c r="A71" s="2" t="s">
        <v>1725</v>
      </c>
      <c r="B71" s="2" t="s">
        <v>1541</v>
      </c>
      <c r="C71" s="44">
        <v>0</v>
      </c>
      <c r="D71" s="1" t="s">
        <v>65</v>
      </c>
      <c r="E71" s="1" t="s">
        <v>64</v>
      </c>
      <c r="F71" s="1" t="str">
        <f>UnitControlCenter!$B$9</f>
        <v>billion 2023 Euro / year</v>
      </c>
      <c r="G71" s="1" t="s">
        <v>1561</v>
      </c>
      <c r="H71" s="1" t="s">
        <v>1559</v>
      </c>
      <c r="I71" s="1" t="s">
        <v>1560</v>
      </c>
    </row>
    <row r="72" spans="1:10" ht="45" x14ac:dyDescent="0.25">
      <c r="A72" s="2" t="s">
        <v>1725</v>
      </c>
      <c r="B72" s="2" t="s">
        <v>1542</v>
      </c>
      <c r="C72" s="44">
        <v>0</v>
      </c>
      <c r="D72" s="1" t="s">
        <v>65</v>
      </c>
      <c r="E72" s="1" t="s">
        <v>64</v>
      </c>
      <c r="F72" s="1" t="str">
        <f>UnitControlCenter!$B$9</f>
        <v>billion 2023 Euro / year</v>
      </c>
      <c r="G72" s="1" t="s">
        <v>1555</v>
      </c>
      <c r="H72" s="1" t="s">
        <v>1551</v>
      </c>
      <c r="I72" s="1" t="s">
        <v>1553</v>
      </c>
    </row>
    <row r="73" spans="1:10" ht="45" x14ac:dyDescent="0.25">
      <c r="A73" s="2" t="s">
        <v>1725</v>
      </c>
      <c r="B73" s="2" t="s">
        <v>1543</v>
      </c>
      <c r="C73" s="44">
        <v>0</v>
      </c>
      <c r="D73" s="1" t="s">
        <v>65</v>
      </c>
      <c r="E73" s="1" t="s">
        <v>64</v>
      </c>
      <c r="F73" s="1" t="str">
        <f>UnitControlCenter!$B$9</f>
        <v>billion 2023 Euro / year</v>
      </c>
      <c r="G73" s="1" t="s">
        <v>1556</v>
      </c>
      <c r="H73" s="1" t="s">
        <v>1551</v>
      </c>
      <c r="I73" s="1" t="s">
        <v>1554</v>
      </c>
    </row>
    <row r="74" spans="1:10" ht="60" x14ac:dyDescent="0.25">
      <c r="A74" s="2" t="s">
        <v>1725</v>
      </c>
      <c r="B74" s="2" t="s">
        <v>1544</v>
      </c>
      <c r="C74" s="44">
        <v>0</v>
      </c>
      <c r="D74" s="1" t="s">
        <v>65</v>
      </c>
      <c r="E74" s="1" t="s">
        <v>64</v>
      </c>
      <c r="F74" s="1" t="str">
        <f>UnitControlCenter!$B$9</f>
        <v>billion 2023 Euro / year</v>
      </c>
      <c r="G74" s="1" t="s">
        <v>1562</v>
      </c>
      <c r="H74" s="1" t="s">
        <v>1559</v>
      </c>
      <c r="I74" s="1" t="s">
        <v>1560</v>
      </c>
    </row>
    <row r="75" spans="1:10" ht="60" x14ac:dyDescent="0.25">
      <c r="A75" s="2" t="s">
        <v>1725</v>
      </c>
      <c r="B75" s="2" t="s">
        <v>1545</v>
      </c>
      <c r="C75" s="44">
        <v>0</v>
      </c>
      <c r="D75" s="1" t="s">
        <v>65</v>
      </c>
      <c r="E75" s="1" t="s">
        <v>64</v>
      </c>
      <c r="F75" s="1" t="str">
        <f>UnitControlCenter!$B$9</f>
        <v>billion 2023 Euro / year</v>
      </c>
      <c r="G75" s="1" t="s">
        <v>1563</v>
      </c>
      <c r="H75" s="1" t="s">
        <v>1559</v>
      </c>
      <c r="I75" s="1" t="s">
        <v>1560</v>
      </c>
    </row>
    <row r="76" spans="1:10" ht="75" x14ac:dyDescent="0.25">
      <c r="A76" s="2" t="s">
        <v>1725</v>
      </c>
      <c r="B76" s="2" t="s">
        <v>1546</v>
      </c>
      <c r="C76" s="44">
        <v>0</v>
      </c>
      <c r="D76" s="1" t="s">
        <v>65</v>
      </c>
      <c r="E76" s="1" t="s">
        <v>64</v>
      </c>
      <c r="F76" s="1" t="str">
        <f>UnitControlCenter!$B$9</f>
        <v>billion 2023 Euro / year</v>
      </c>
      <c r="G76" s="1" t="s">
        <v>1564</v>
      </c>
      <c r="H76" s="1" t="s">
        <v>1559</v>
      </c>
      <c r="I76" s="1" t="s">
        <v>1560</v>
      </c>
    </row>
    <row r="77" spans="1:10" ht="75" x14ac:dyDescent="0.25">
      <c r="A77" s="2" t="s">
        <v>1725</v>
      </c>
      <c r="B77" s="2" t="s">
        <v>1569</v>
      </c>
      <c r="C77" s="44">
        <v>0</v>
      </c>
      <c r="D77" s="1" t="s">
        <v>65</v>
      </c>
      <c r="E77" s="1" t="s">
        <v>64</v>
      </c>
      <c r="F77" s="1" t="str">
        <f>UnitControlCenter!$B$9</f>
        <v>billion 2023 Euro / year</v>
      </c>
      <c r="G77" s="1" t="s">
        <v>1567</v>
      </c>
      <c r="H77" s="1" t="s">
        <v>1559</v>
      </c>
      <c r="I77" s="1" t="s">
        <v>1565</v>
      </c>
    </row>
    <row r="78" spans="1:10" ht="60.75" thickBot="1" x14ac:dyDescent="0.3">
      <c r="A78" s="134" t="s">
        <v>1725</v>
      </c>
      <c r="B78" s="134" t="s">
        <v>1570</v>
      </c>
      <c r="C78" s="141">
        <v>0</v>
      </c>
      <c r="D78" s="135" t="s">
        <v>65</v>
      </c>
      <c r="E78" s="135" t="s">
        <v>64</v>
      </c>
      <c r="F78" s="135" t="str">
        <f>UnitControlCenter!$B$9</f>
        <v>billion 2023 Euro / year</v>
      </c>
      <c r="G78" s="135" t="s">
        <v>1568</v>
      </c>
      <c r="H78" s="135" t="s">
        <v>1559</v>
      </c>
      <c r="I78" s="135" t="s">
        <v>1566</v>
      </c>
      <c r="J78" s="135"/>
    </row>
    <row r="79" spans="1:10" ht="30" x14ac:dyDescent="0.25">
      <c r="A79" s="2" t="s">
        <v>1223</v>
      </c>
      <c r="B79" s="2" t="s">
        <v>1841</v>
      </c>
      <c r="C79" s="44">
        <v>1</v>
      </c>
      <c r="D79" s="1" t="s">
        <v>63</v>
      </c>
      <c r="E79" s="1" t="s">
        <v>1843</v>
      </c>
      <c r="F79" s="1" t="str">
        <f>UnitControlCenter!$B$12</f>
        <v>incidents / year</v>
      </c>
      <c r="G79" s="1" t="s">
        <v>1770</v>
      </c>
    </row>
    <row r="80" spans="1:10" x14ac:dyDescent="0.25">
      <c r="A80" s="2" t="s">
        <v>1223</v>
      </c>
      <c r="B80" s="2" t="s">
        <v>2038</v>
      </c>
      <c r="C80" s="44">
        <v>1</v>
      </c>
      <c r="D80" s="1" t="s">
        <v>63</v>
      </c>
      <c r="E80" s="1" t="s">
        <v>64</v>
      </c>
      <c r="F80" s="1" t="str">
        <f>UnitControlCenter!$B$13</f>
        <v>% change</v>
      </c>
      <c r="G80" s="1" t="s">
        <v>2039</v>
      </c>
    </row>
    <row r="81" spans="1:10" ht="30" x14ac:dyDescent="0.25">
      <c r="A81" s="2" t="s">
        <v>1223</v>
      </c>
      <c r="B81" s="2" t="s">
        <v>2089</v>
      </c>
      <c r="C81" s="44">
        <v>1</v>
      </c>
      <c r="D81" s="1" t="s">
        <v>65</v>
      </c>
      <c r="E81" s="1" t="s">
        <v>66</v>
      </c>
      <c r="F81" s="1" t="str">
        <f>UnitControlCenter!$B$12</f>
        <v>incidents / year</v>
      </c>
      <c r="G81" s="1" t="s">
        <v>2022</v>
      </c>
      <c r="H81" s="1" t="s">
        <v>2010</v>
      </c>
      <c r="I81" s="1" t="s">
        <v>2011</v>
      </c>
    </row>
    <row r="82" spans="1:10" ht="30" x14ac:dyDescent="0.25">
      <c r="A82" s="2" t="s">
        <v>1223</v>
      </c>
      <c r="B82" s="2" t="s">
        <v>2090</v>
      </c>
      <c r="C82" s="44">
        <v>1</v>
      </c>
      <c r="D82" s="1" t="s">
        <v>65</v>
      </c>
      <c r="E82" s="1" t="s">
        <v>64</v>
      </c>
      <c r="F82" s="1" t="str">
        <f>UnitControlCenter!$B$13</f>
        <v>% change</v>
      </c>
      <c r="G82" s="1" t="s">
        <v>2033</v>
      </c>
      <c r="H82" s="1" t="s">
        <v>2010</v>
      </c>
      <c r="I82" s="1" t="s">
        <v>2011</v>
      </c>
    </row>
    <row r="83" spans="1:10" ht="45" x14ac:dyDescent="0.25">
      <c r="A83" s="2" t="s">
        <v>1223</v>
      </c>
      <c r="B83" s="2" t="s">
        <v>2020</v>
      </c>
      <c r="C83" s="44">
        <v>1</v>
      </c>
      <c r="D83" s="1" t="s">
        <v>65</v>
      </c>
      <c r="E83" s="1" t="s">
        <v>66</v>
      </c>
      <c r="F83" s="1" t="str">
        <f>UnitControlCenter!$B$12</f>
        <v>incidents / year</v>
      </c>
      <c r="G83" s="1" t="s">
        <v>2023</v>
      </c>
      <c r="H83" s="1" t="s">
        <v>2012</v>
      </c>
      <c r="I83" s="20" t="s">
        <v>2013</v>
      </c>
      <c r="J83" s="20"/>
    </row>
    <row r="84" spans="1:10" ht="45" x14ac:dyDescent="0.25">
      <c r="A84" s="2" t="s">
        <v>1223</v>
      </c>
      <c r="B84" s="2" t="s">
        <v>2036</v>
      </c>
      <c r="C84" s="44">
        <v>1</v>
      </c>
      <c r="D84" s="1" t="s">
        <v>65</v>
      </c>
      <c r="E84" s="1" t="s">
        <v>64</v>
      </c>
      <c r="F84" s="1" t="str">
        <f>UnitControlCenter!$B$13</f>
        <v>% change</v>
      </c>
      <c r="G84" s="1" t="s">
        <v>2034</v>
      </c>
      <c r="H84" s="1" t="s">
        <v>2012</v>
      </c>
      <c r="I84" s="20" t="s">
        <v>2013</v>
      </c>
      <c r="J84" s="20"/>
    </row>
    <row r="85" spans="1:10" ht="30" x14ac:dyDescent="0.25">
      <c r="A85" s="2" t="s">
        <v>1223</v>
      </c>
      <c r="B85" s="2" t="s">
        <v>2021</v>
      </c>
      <c r="C85" s="44">
        <v>1</v>
      </c>
      <c r="D85" s="1" t="s">
        <v>65</v>
      </c>
      <c r="E85" s="1" t="s">
        <v>66</v>
      </c>
      <c r="F85" s="1" t="str">
        <f>UnitControlCenter!$B$12</f>
        <v>incidents / year</v>
      </c>
      <c r="G85" s="1" t="s">
        <v>2024</v>
      </c>
      <c r="H85" s="1" t="s">
        <v>2015</v>
      </c>
      <c r="I85" s="1" t="s">
        <v>2016</v>
      </c>
    </row>
    <row r="86" spans="1:10" ht="30" x14ac:dyDescent="0.25">
      <c r="A86" s="2" t="s">
        <v>1223</v>
      </c>
      <c r="B86" s="2" t="s">
        <v>2037</v>
      </c>
      <c r="C86" s="44">
        <v>1</v>
      </c>
      <c r="D86" s="1" t="s">
        <v>65</v>
      </c>
      <c r="E86" s="1" t="s">
        <v>64</v>
      </c>
      <c r="F86" s="1" t="str">
        <f>UnitControlCenter!$B$13</f>
        <v>% change</v>
      </c>
      <c r="G86" s="1" t="s">
        <v>2035</v>
      </c>
      <c r="H86" s="1" t="s">
        <v>2015</v>
      </c>
      <c r="I86" s="1" t="s">
        <v>2016</v>
      </c>
    </row>
    <row r="87" spans="1:10" x14ac:dyDescent="0.25">
      <c r="A87" s="2" t="s">
        <v>1223</v>
      </c>
      <c r="B87" s="2" t="s">
        <v>1762</v>
      </c>
      <c r="C87" s="44">
        <v>0</v>
      </c>
      <c r="D87" s="1" t="s">
        <v>63</v>
      </c>
      <c r="E87" s="1" t="s">
        <v>64</v>
      </c>
      <c r="F87" s="1" t="str">
        <f>UnitControlCenter!$B$12</f>
        <v>incidents / year</v>
      </c>
      <c r="G87" s="1" t="s">
        <v>1770</v>
      </c>
    </row>
    <row r="88" spans="1:10" ht="30" x14ac:dyDescent="0.25">
      <c r="A88" s="2" t="s">
        <v>1223</v>
      </c>
      <c r="B88" s="2" t="s">
        <v>1224</v>
      </c>
      <c r="C88" s="44">
        <v>1</v>
      </c>
      <c r="D88" s="1" t="s">
        <v>63</v>
      </c>
      <c r="E88" s="1" t="s">
        <v>64</v>
      </c>
      <c r="F88" s="1" t="str">
        <f>UnitControlCenter!$B$9</f>
        <v>billion 2023 Euro / year</v>
      </c>
      <c r="G88" s="1" t="s">
        <v>67</v>
      </c>
    </row>
    <row r="89" spans="1:10" x14ac:dyDescent="0.25">
      <c r="A89" s="2" t="s">
        <v>1223</v>
      </c>
      <c r="B89" s="2" t="s">
        <v>1763</v>
      </c>
      <c r="C89" s="44">
        <v>1</v>
      </c>
      <c r="D89" s="1" t="s">
        <v>63</v>
      </c>
      <c r="E89" s="1" t="s">
        <v>64</v>
      </c>
      <c r="F89" s="1" t="str">
        <f>UnitControlCenter!$B$12</f>
        <v>incidents / year</v>
      </c>
      <c r="G89" s="1" t="s">
        <v>1771</v>
      </c>
    </row>
    <row r="90" spans="1:10" ht="30" x14ac:dyDescent="0.25">
      <c r="A90" s="2" t="s">
        <v>1223</v>
      </c>
      <c r="B90" s="2" t="s">
        <v>1764</v>
      </c>
      <c r="C90" s="44">
        <v>1</v>
      </c>
      <c r="D90" s="1" t="s">
        <v>63</v>
      </c>
      <c r="E90" s="1" t="s">
        <v>64</v>
      </c>
      <c r="F90" s="1" t="str">
        <f>UnitControlCenter!$B$12</f>
        <v>incidents / year</v>
      </c>
      <c r="G90" s="1" t="s">
        <v>1772</v>
      </c>
    </row>
    <row r="91" spans="1:10" x14ac:dyDescent="0.25">
      <c r="A91" s="2" t="s">
        <v>1223</v>
      </c>
      <c r="B91" s="2" t="s">
        <v>1777</v>
      </c>
      <c r="C91" s="44">
        <v>1</v>
      </c>
      <c r="D91" s="1" t="s">
        <v>63</v>
      </c>
      <c r="E91" s="1" t="s">
        <v>64</v>
      </c>
      <c r="F91" s="1" t="str">
        <f>UnitControlCenter!$B$12</f>
        <v>incidents / year</v>
      </c>
      <c r="G91" s="1" t="s">
        <v>1778</v>
      </c>
    </row>
    <row r="92" spans="1:10" ht="30" x14ac:dyDescent="0.25">
      <c r="A92" s="2" t="s">
        <v>1223</v>
      </c>
      <c r="B92" s="2" t="s">
        <v>1765</v>
      </c>
      <c r="C92" s="44">
        <v>1</v>
      </c>
      <c r="D92" s="1" t="s">
        <v>63</v>
      </c>
      <c r="E92" s="1" t="s">
        <v>64</v>
      </c>
      <c r="F92" s="1" t="str">
        <f>UnitControlCenter!$B$12</f>
        <v>incidents / year</v>
      </c>
      <c r="G92" s="1" t="s">
        <v>1773</v>
      </c>
    </row>
    <row r="93" spans="1:10" x14ac:dyDescent="0.25">
      <c r="A93" s="2" t="s">
        <v>1223</v>
      </c>
      <c r="B93" s="2" t="s">
        <v>1766</v>
      </c>
      <c r="C93" s="44">
        <v>1</v>
      </c>
      <c r="D93" s="1" t="s">
        <v>63</v>
      </c>
      <c r="E93" s="1" t="s">
        <v>64</v>
      </c>
      <c r="F93" s="1" t="str">
        <f>UnitControlCenter!$B$12</f>
        <v>incidents / year</v>
      </c>
      <c r="G93" s="1" t="s">
        <v>1774</v>
      </c>
    </row>
    <row r="94" spans="1:10" x14ac:dyDescent="0.25">
      <c r="A94" s="2" t="s">
        <v>1223</v>
      </c>
      <c r="B94" s="2" t="s">
        <v>1767</v>
      </c>
      <c r="C94" s="44">
        <v>1</v>
      </c>
      <c r="D94" s="1" t="s">
        <v>63</v>
      </c>
      <c r="E94" s="1" t="s">
        <v>64</v>
      </c>
      <c r="F94" s="1" t="str">
        <f>UnitControlCenter!$B$12</f>
        <v>incidents / year</v>
      </c>
      <c r="G94" s="1" t="s">
        <v>1775</v>
      </c>
    </row>
    <row r="95" spans="1:10" ht="30.75" thickBot="1" x14ac:dyDescent="0.3">
      <c r="A95" s="134" t="s">
        <v>1223</v>
      </c>
      <c r="B95" s="134" t="s">
        <v>1768</v>
      </c>
      <c r="C95" s="141">
        <v>1</v>
      </c>
      <c r="D95" s="135" t="s">
        <v>63</v>
      </c>
      <c r="E95" s="135" t="s">
        <v>64</v>
      </c>
      <c r="F95" s="135" t="str">
        <f>UnitControlCenter!$B$12</f>
        <v>incidents / year</v>
      </c>
      <c r="G95" s="135" t="s">
        <v>1776</v>
      </c>
      <c r="H95" s="135"/>
      <c r="I95" s="135"/>
      <c r="J95" s="135"/>
    </row>
    <row r="96" spans="1:10" ht="255" x14ac:dyDescent="0.25">
      <c r="A96" s="2" t="s">
        <v>1342</v>
      </c>
      <c r="B96" s="2" t="s">
        <v>1225</v>
      </c>
      <c r="C96" s="44">
        <v>1</v>
      </c>
      <c r="D96" s="1" t="s">
        <v>65</v>
      </c>
      <c r="E96" s="1" t="s">
        <v>66</v>
      </c>
      <c r="F96" s="1" t="str">
        <f>UnitControlCenter!$B$16</f>
        <v>terawatt-hours (TWh) / year</v>
      </c>
      <c r="G96" s="1" t="s">
        <v>2733</v>
      </c>
      <c r="H96" s="1" t="s">
        <v>2734</v>
      </c>
      <c r="I96" s="1" t="s">
        <v>2735</v>
      </c>
    </row>
    <row r="97" spans="1:10" ht="300" x14ac:dyDescent="0.25">
      <c r="A97" s="2" t="s">
        <v>1342</v>
      </c>
      <c r="B97" s="2" t="s">
        <v>1226</v>
      </c>
      <c r="C97" s="44">
        <v>1</v>
      </c>
      <c r="D97" s="1" t="s">
        <v>65</v>
      </c>
      <c r="E97" s="1" t="s">
        <v>64</v>
      </c>
      <c r="F97" s="1" t="str">
        <f>UnitControlCenter!$B$16</f>
        <v>terawatt-hours (TWh) / year</v>
      </c>
      <c r="G97" s="1" t="s">
        <v>2736</v>
      </c>
      <c r="H97" s="1" t="s">
        <v>2734</v>
      </c>
      <c r="I97" s="1" t="s">
        <v>2735</v>
      </c>
    </row>
    <row r="98" spans="1:10" ht="255" x14ac:dyDescent="0.25">
      <c r="A98" s="2" t="s">
        <v>1342</v>
      </c>
      <c r="B98" s="2" t="s">
        <v>1227</v>
      </c>
      <c r="C98" s="44">
        <v>1</v>
      </c>
      <c r="D98" s="1" t="s">
        <v>65</v>
      </c>
      <c r="E98" s="1" t="s">
        <v>66</v>
      </c>
      <c r="F98" s="1" t="str">
        <f>UnitControlCenter!$B$21</f>
        <v>gigawatts (GW) / year</v>
      </c>
      <c r="G98" s="1" t="s">
        <v>2737</v>
      </c>
      <c r="H98" s="1" t="s">
        <v>2738</v>
      </c>
      <c r="I98" s="1" t="s">
        <v>2739</v>
      </c>
    </row>
    <row r="99" spans="1:10" ht="285" x14ac:dyDescent="0.25">
      <c r="A99" s="2" t="s">
        <v>1342</v>
      </c>
      <c r="B99" s="2" t="s">
        <v>1228</v>
      </c>
      <c r="C99" s="44">
        <v>1</v>
      </c>
      <c r="D99" s="1" t="s">
        <v>65</v>
      </c>
      <c r="E99" s="1" t="s">
        <v>64</v>
      </c>
      <c r="F99" s="1" t="str">
        <f>UnitControlCenter!$B$21</f>
        <v>gigawatts (GW) / year</v>
      </c>
      <c r="G99" s="1" t="s">
        <v>2740</v>
      </c>
      <c r="H99" s="1" t="s">
        <v>2741</v>
      </c>
      <c r="I99" s="1" t="s">
        <v>2742</v>
      </c>
    </row>
    <row r="100" spans="1:10" ht="75" x14ac:dyDescent="0.25">
      <c r="A100" s="2" t="s">
        <v>1342</v>
      </c>
      <c r="B100" s="2" t="s">
        <v>1343</v>
      </c>
      <c r="C100" s="44">
        <v>1</v>
      </c>
      <c r="D100" s="1" t="s">
        <v>65</v>
      </c>
      <c r="E100" s="1" t="s">
        <v>66</v>
      </c>
      <c r="F100" s="1" t="str">
        <f>UnitControlCenter!$B$16</f>
        <v>terawatt-hours (TWh) / year</v>
      </c>
      <c r="G100" s="1" t="s">
        <v>2743</v>
      </c>
      <c r="H100" s="1" t="s">
        <v>2744</v>
      </c>
      <c r="I100" s="1" t="s">
        <v>2745</v>
      </c>
    </row>
    <row r="101" spans="1:10" ht="30" x14ac:dyDescent="0.25">
      <c r="A101" s="2" t="s">
        <v>1342</v>
      </c>
      <c r="B101" s="2" t="s">
        <v>2148</v>
      </c>
      <c r="C101" s="44">
        <v>1</v>
      </c>
      <c r="D101" s="1" t="s">
        <v>63</v>
      </c>
      <c r="E101" s="1" t="s">
        <v>64</v>
      </c>
      <c r="F101" s="1" t="str">
        <f>UnitControlCenter!B18</f>
        <v>%</v>
      </c>
      <c r="G101" s="1" t="s">
        <v>2151</v>
      </c>
    </row>
    <row r="102" spans="1:10" ht="30" x14ac:dyDescent="0.25">
      <c r="A102" s="2" t="s">
        <v>1342</v>
      </c>
      <c r="B102" s="2" t="s">
        <v>2153</v>
      </c>
      <c r="C102" s="44">
        <v>1</v>
      </c>
      <c r="D102" s="1" t="s">
        <v>63</v>
      </c>
      <c r="E102" s="1" t="s">
        <v>64</v>
      </c>
      <c r="F102" s="1" t="str">
        <f>UnitControlCenter!B19</f>
        <v>metric tons CO2e / megawatt-hour (MWh)</v>
      </c>
      <c r="G102" s="1" t="s">
        <v>2152</v>
      </c>
    </row>
    <row r="103" spans="1:10" ht="30.75" thickBot="1" x14ac:dyDescent="0.3">
      <c r="A103" s="134" t="s">
        <v>1342</v>
      </c>
      <c r="B103" s="134" t="s">
        <v>2160</v>
      </c>
      <c r="C103" s="141">
        <v>1</v>
      </c>
      <c r="D103" s="135" t="s">
        <v>63</v>
      </c>
      <c r="E103" s="135" t="s">
        <v>64</v>
      </c>
      <c r="F103" s="135" t="str">
        <f>UnitControlCenter!B20</f>
        <v>kilowatt-hour / 2023 Euro</v>
      </c>
      <c r="G103" s="135" t="s">
        <v>2161</v>
      </c>
      <c r="H103" s="135"/>
      <c r="I103" s="135"/>
      <c r="J103" s="135"/>
    </row>
    <row r="104" spans="1:10" ht="195" x14ac:dyDescent="0.25">
      <c r="A104" s="2" t="s">
        <v>1983</v>
      </c>
      <c r="B104" s="2" t="s">
        <v>1229</v>
      </c>
      <c r="C104" s="44">
        <v>0</v>
      </c>
      <c r="D104" s="1" t="s">
        <v>65</v>
      </c>
      <c r="E104" s="1" t="s">
        <v>1241</v>
      </c>
      <c r="F104" s="1" t="str">
        <f>UnitControlCenter!$B$22</f>
        <v>2023 Euro / megawatt-hour (MWh)</v>
      </c>
      <c r="G104" s="1" t="s">
        <v>2604</v>
      </c>
      <c r="H104" s="1" t="s">
        <v>2602</v>
      </c>
      <c r="I104" s="44" t="s">
        <v>2603</v>
      </c>
    </row>
    <row r="105" spans="1:10" ht="30" x14ac:dyDescent="0.25">
      <c r="A105" s="2" t="s">
        <v>1983</v>
      </c>
      <c r="B105" s="2" t="s">
        <v>1230</v>
      </c>
      <c r="C105" s="44">
        <v>0</v>
      </c>
      <c r="D105" s="1" t="s">
        <v>65</v>
      </c>
      <c r="E105" s="1" t="s">
        <v>66</v>
      </c>
      <c r="F105" s="1" t="str">
        <f>UnitControlCenter!$B$16</f>
        <v>terawatt-hours (TWh) / year</v>
      </c>
      <c r="G105" s="1" t="s">
        <v>1639</v>
      </c>
      <c r="H105" s="1" t="s">
        <v>1640</v>
      </c>
      <c r="I105" s="1" t="s">
        <v>1641</v>
      </c>
    </row>
    <row r="106" spans="1:10" ht="120" x14ac:dyDescent="0.25">
      <c r="A106" s="2" t="s">
        <v>1983</v>
      </c>
      <c r="B106" s="2" t="s">
        <v>1984</v>
      </c>
      <c r="C106" s="44">
        <v>1</v>
      </c>
      <c r="D106" s="1" t="s">
        <v>65</v>
      </c>
      <c r="E106" s="1" t="s">
        <v>66</v>
      </c>
      <c r="F106" s="1" t="str">
        <f>UnitControlCenter!$B$3</f>
        <v>million metric tons / year</v>
      </c>
      <c r="G106" s="1" t="s">
        <v>2359</v>
      </c>
      <c r="H106" s="1" t="s">
        <v>2423</v>
      </c>
      <c r="I106" s="44" t="s">
        <v>2425</v>
      </c>
    </row>
    <row r="107" spans="1:10" ht="225" x14ac:dyDescent="0.25">
      <c r="A107" s="2" t="s">
        <v>1983</v>
      </c>
      <c r="B107" s="2" t="s">
        <v>1337</v>
      </c>
      <c r="C107" s="44">
        <v>1</v>
      </c>
      <c r="D107" s="1" t="s">
        <v>65</v>
      </c>
      <c r="E107" s="1" t="s">
        <v>66</v>
      </c>
      <c r="F107" s="1" t="str">
        <f>UnitControlCenter!$B$23</f>
        <v>cubic km / yr</v>
      </c>
      <c r="G107" s="1" t="s">
        <v>2358</v>
      </c>
      <c r="H107" s="1" t="s">
        <v>2422</v>
      </c>
      <c r="I107" s="44" t="s">
        <v>2424</v>
      </c>
    </row>
    <row r="108" spans="1:10" s="135" customFormat="1" ht="225.75" thickBot="1" x14ac:dyDescent="0.3">
      <c r="A108" s="134" t="s">
        <v>1983</v>
      </c>
      <c r="B108" s="134" t="s">
        <v>1338</v>
      </c>
      <c r="C108" s="141">
        <v>1</v>
      </c>
      <c r="D108" s="135" t="s">
        <v>65</v>
      </c>
      <c r="E108" s="135" t="s">
        <v>66</v>
      </c>
      <c r="F108" s="135" t="str">
        <f>UnitControlCenter!$B$23</f>
        <v>cubic km / yr</v>
      </c>
      <c r="G108" s="135" t="s">
        <v>2360</v>
      </c>
      <c r="H108" s="1" t="s">
        <v>2422</v>
      </c>
      <c r="I108" s="44" t="s">
        <v>2424</v>
      </c>
    </row>
    <row r="109" spans="1:10" ht="409.5" x14ac:dyDescent="0.25">
      <c r="A109" s="2" t="s">
        <v>2328</v>
      </c>
      <c r="B109" s="2" t="s">
        <v>2329</v>
      </c>
      <c r="C109" s="44">
        <v>1</v>
      </c>
      <c r="D109" s="1" t="s">
        <v>65</v>
      </c>
      <c r="E109" s="1" t="s">
        <v>2335</v>
      </c>
      <c r="F109" s="1" t="str">
        <f>UnitControlCenter!$B$17</f>
        <v>terawatt-hours (TWh)</v>
      </c>
      <c r="G109" s="1" t="s">
        <v>2385</v>
      </c>
      <c r="H109" s="1" t="s">
        <v>2381</v>
      </c>
      <c r="I109" s="1" t="s">
        <v>2382</v>
      </c>
    </row>
    <row r="110" spans="1:10" ht="409.5" x14ac:dyDescent="0.25">
      <c r="A110" s="2" t="s">
        <v>2328</v>
      </c>
      <c r="B110" s="2" t="s">
        <v>2330</v>
      </c>
      <c r="C110" s="44">
        <v>1</v>
      </c>
      <c r="D110" s="1" t="s">
        <v>65</v>
      </c>
      <c r="E110" s="1" t="s">
        <v>2335</v>
      </c>
      <c r="F110" s="1" t="str">
        <f>UnitControlCenter!$B$17</f>
        <v>terawatt-hours (TWh)</v>
      </c>
      <c r="G110" s="1" t="s">
        <v>2386</v>
      </c>
      <c r="H110" s="220" t="str">
        <f>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0" s="220" t="str">
        <f>I$109</f>
        <v>abd8a4, af64ff, b49f00, ff9999, e5ffcc, 620e7a, 65fffb, 00b050, ff6400, ffff00, f1bb18, c2dffd, 087bf1, 004185, ccff33, 04ffaf, bfb088, ff00ff, 000000, ad6600, 740000, f593e0, 9b1cb0, c01b00, ff0000, 6e8000, 004d10, 009999, 969696, b49f00, af64ff</v>
      </c>
    </row>
    <row r="111" spans="1:10" ht="409.5" x14ac:dyDescent="0.25">
      <c r="A111" s="2" t="s">
        <v>2328</v>
      </c>
      <c r="B111" s="2" t="s">
        <v>2331</v>
      </c>
      <c r="C111" s="44">
        <v>1</v>
      </c>
      <c r="D111" s="1" t="s">
        <v>65</v>
      </c>
      <c r="E111" s="1" t="s">
        <v>2335</v>
      </c>
      <c r="F111" s="1" t="str">
        <f>UnitControlCenter!$B$17</f>
        <v>terawatt-hours (TWh)</v>
      </c>
      <c r="G111" s="1" t="s">
        <v>2387</v>
      </c>
      <c r="H111" s="220" t="str">
        <f t="shared" ref="H111:I114" si="0">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1" s="220" t="str">
        <f t="shared" si="0"/>
        <v>abd8a4, af64ff, b49f00, ff9999, e5ffcc, 620e7a, 65fffb, 00b050, ff6400, ffff00, f1bb18, c2dffd, 087bf1, 004185, ccff33, 04ffaf, bfb088, ff00ff, 000000, ad6600, 740000, f593e0, 9b1cb0, c01b00, ff0000, 6e8000, 004d10, 009999, 969696, b49f00, af64ff</v>
      </c>
    </row>
    <row r="112" spans="1:10" ht="409.5" x14ac:dyDescent="0.25">
      <c r="A112" s="2" t="s">
        <v>2328</v>
      </c>
      <c r="B112" s="2" t="s">
        <v>2332</v>
      </c>
      <c r="C112" s="44">
        <v>1</v>
      </c>
      <c r="D112" s="1" t="s">
        <v>65</v>
      </c>
      <c r="E112" s="1" t="s">
        <v>2335</v>
      </c>
      <c r="F112" s="1" t="str">
        <f>UnitControlCenter!$B$17</f>
        <v>terawatt-hours (TWh)</v>
      </c>
      <c r="G112" s="1" t="s">
        <v>2388</v>
      </c>
      <c r="H112" s="220"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2" s="220" t="str">
        <f t="shared" si="0"/>
        <v>abd8a4, af64ff, b49f00, ff9999, e5ffcc, 620e7a, 65fffb, 00b050, ff6400, ffff00, f1bb18, c2dffd, 087bf1, 004185, ccff33, 04ffaf, bfb088, ff00ff, 000000, ad6600, 740000, f593e0, 9b1cb0, c01b00, ff0000, 6e8000, 004d10, 009999, 969696, b49f00, af64ff</v>
      </c>
    </row>
    <row r="113" spans="1:10" ht="409.5" x14ac:dyDescent="0.25">
      <c r="A113" s="2" t="s">
        <v>2328</v>
      </c>
      <c r="B113" s="2" t="s">
        <v>2333</v>
      </c>
      <c r="C113" s="44">
        <v>1</v>
      </c>
      <c r="D113" s="1" t="s">
        <v>65</v>
      </c>
      <c r="E113" s="1" t="s">
        <v>2335</v>
      </c>
      <c r="F113" s="1" t="str">
        <f>UnitControlCenter!$B$17</f>
        <v>terawatt-hours (TWh)</v>
      </c>
      <c r="G113" s="1" t="s">
        <v>2383</v>
      </c>
      <c r="H113" s="220"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3" s="220" t="str">
        <f t="shared" si="0"/>
        <v>abd8a4, af64ff, b49f00, ff9999, e5ffcc, 620e7a, 65fffb, 00b050, ff6400, ffff00, f1bb18, c2dffd, 087bf1, 004185, ccff33, 04ffaf, bfb088, ff00ff, 000000, ad6600, 740000, f593e0, 9b1cb0, c01b00, ff0000, 6e8000, 004d10, 009999, 969696, b49f00, af64ff</v>
      </c>
    </row>
    <row r="114" spans="1:10" ht="409.5" x14ac:dyDescent="0.25">
      <c r="A114" s="2" t="s">
        <v>2328</v>
      </c>
      <c r="B114" s="2" t="s">
        <v>2334</v>
      </c>
      <c r="C114" s="44">
        <v>1</v>
      </c>
      <c r="D114" s="1" t="s">
        <v>65</v>
      </c>
      <c r="E114" s="1" t="s">
        <v>2335</v>
      </c>
      <c r="F114" s="1" t="str">
        <f>UnitControlCenter!$B$17</f>
        <v>terawatt-hours (TWh)</v>
      </c>
      <c r="G114" s="1" t="s">
        <v>2384</v>
      </c>
      <c r="H114" s="220"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4" s="220" t="str">
        <f t="shared" si="0"/>
        <v>abd8a4, af64ff, b49f00, ff9999, e5ffcc, 620e7a, 65fffb, 00b050, ff6400, ffff00, f1bb18, c2dffd, 087bf1, 004185, ccff33, 04ffaf, bfb088, ff00ff, 000000, ad6600, 740000, f593e0, 9b1cb0, c01b00, ff0000, 6e8000, 004d10, 009999, 969696, b49f00, af64ff</v>
      </c>
    </row>
    <row r="115" spans="1:10" ht="409.5" x14ac:dyDescent="0.25">
      <c r="A115" s="2" t="s">
        <v>2328</v>
      </c>
      <c r="B115" s="2" t="s">
        <v>2560</v>
      </c>
      <c r="C115" s="44">
        <v>1</v>
      </c>
      <c r="D115" s="1" t="s">
        <v>65</v>
      </c>
      <c r="E115" s="1" t="s">
        <v>2561</v>
      </c>
      <c r="F115" s="1" t="str">
        <f>UnitControlCenter!$B$17</f>
        <v>terawatt-hours (TWh)</v>
      </c>
      <c r="G115" s="212" t="str">
        <f>G109</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5" s="212" t="str">
        <f t="shared" ref="H115:I115" si="1">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5" s="212" t="str">
        <f t="shared" si="1"/>
        <v>abd8a4, af64ff, b49f00, ff9999, e5ffcc, 620e7a, 65fffb, 00b050, ff6400, ffff00, f1bb18, c2dffd, 087bf1, 004185, ccff33, 04ffaf, bfb088, ff00ff, 000000, ad6600, 740000, f593e0, 9b1cb0, c01b00, ff0000, 6e8000, 004d10, 009999, 969696, b49f00, af64ff</v>
      </c>
      <c r="J115" s="212"/>
    </row>
    <row r="116" spans="1:10" ht="409.5" x14ac:dyDescent="0.25">
      <c r="A116" s="2" t="s">
        <v>2328</v>
      </c>
      <c r="B116" s="2" t="s">
        <v>2562</v>
      </c>
      <c r="C116" s="44">
        <v>1</v>
      </c>
      <c r="D116" s="1" t="s">
        <v>65</v>
      </c>
      <c r="E116" s="1" t="s">
        <v>2561</v>
      </c>
      <c r="F116" s="1" t="str">
        <f>UnitControlCenter!$B$17</f>
        <v>terawatt-hours (TWh)</v>
      </c>
      <c r="G116" s="212" t="str">
        <f t="shared" ref="G116:I116" si="2">G110</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6" s="212" t="str">
        <f t="shared" si="2"/>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6" s="212" t="str">
        <f t="shared" si="2"/>
        <v>abd8a4, af64ff, b49f00, ff9999, e5ffcc, 620e7a, 65fffb, 00b050, ff6400, ffff00, f1bb18, c2dffd, 087bf1, 004185, ccff33, 04ffaf, bfb088, ff00ff, 000000, ad6600, 740000, f593e0, 9b1cb0, c01b00, ff0000, 6e8000, 004d10, 009999, 969696, b49f00, af64ff</v>
      </c>
      <c r="J116" s="212"/>
    </row>
    <row r="117" spans="1:10" ht="409.5" x14ac:dyDescent="0.25">
      <c r="A117" s="2" t="s">
        <v>2328</v>
      </c>
      <c r="B117" s="2" t="s">
        <v>2563</v>
      </c>
      <c r="C117" s="44">
        <v>1</v>
      </c>
      <c r="D117" s="1" t="s">
        <v>65</v>
      </c>
      <c r="E117" s="1" t="s">
        <v>2561</v>
      </c>
      <c r="F117" s="1" t="str">
        <f>UnitControlCenter!$B$17</f>
        <v>terawatt-hours (TWh)</v>
      </c>
      <c r="G117" s="212" t="str">
        <f t="shared" ref="G117:I117" si="3">G111</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7" s="212" t="str">
        <f t="shared" si="3"/>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7" s="212" t="str">
        <f t="shared" si="3"/>
        <v>abd8a4, af64ff, b49f00, ff9999, e5ffcc, 620e7a, 65fffb, 00b050, ff6400, ffff00, f1bb18, c2dffd, 087bf1, 004185, ccff33, 04ffaf, bfb088, ff00ff, 000000, ad6600, 740000, f593e0, 9b1cb0, c01b00, ff0000, 6e8000, 004d10, 009999, 969696, b49f00, af64ff</v>
      </c>
      <c r="J117" s="212"/>
    </row>
    <row r="118" spans="1:10" ht="409.5" x14ac:dyDescent="0.25">
      <c r="A118" s="2" t="s">
        <v>2328</v>
      </c>
      <c r="B118" s="2" t="s">
        <v>2564</v>
      </c>
      <c r="C118" s="44">
        <v>1</v>
      </c>
      <c r="D118" s="1" t="s">
        <v>65</v>
      </c>
      <c r="E118" s="1" t="s">
        <v>2561</v>
      </c>
      <c r="F118" s="1" t="str">
        <f>UnitControlCenter!$B$17</f>
        <v>terawatt-hours (TWh)</v>
      </c>
      <c r="G118" s="212" t="str">
        <f t="shared" ref="G118:I118" si="4">G112</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8" s="212" t="str">
        <f t="shared" si="4"/>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8" s="212" t="str">
        <f t="shared" si="4"/>
        <v>abd8a4, af64ff, b49f00, ff9999, e5ffcc, 620e7a, 65fffb, 00b050, ff6400, ffff00, f1bb18, c2dffd, 087bf1, 004185, ccff33, 04ffaf, bfb088, ff00ff, 000000, ad6600, 740000, f593e0, 9b1cb0, c01b00, ff0000, 6e8000, 004d10, 009999, 969696, b49f00, af64ff</v>
      </c>
      <c r="J118" s="212"/>
    </row>
    <row r="119" spans="1:10" ht="409.5" x14ac:dyDescent="0.25">
      <c r="A119" s="2" t="s">
        <v>2328</v>
      </c>
      <c r="B119" s="2" t="s">
        <v>2567</v>
      </c>
      <c r="C119" s="44">
        <v>1</v>
      </c>
      <c r="D119" s="1" t="s">
        <v>65</v>
      </c>
      <c r="E119" s="1" t="s">
        <v>2561</v>
      </c>
      <c r="F119" s="1" t="str">
        <f>UnitControlCenter!$B$17</f>
        <v>terawatt-hours (TWh)</v>
      </c>
      <c r="G119" s="212" t="str">
        <f t="shared" ref="G119:I119" si="5">G113</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19" s="212" t="str">
        <f t="shared" si="5"/>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9" s="212" t="str">
        <f t="shared" si="5"/>
        <v>abd8a4, af64ff, b49f00, ff9999, e5ffcc, 620e7a, 65fffb, 00b050, ff6400, ffff00, f1bb18, c2dffd, 087bf1, 004185, ccff33, 04ffaf, bfb088, ff00ff, 000000, ad6600, 740000, f593e0, 9b1cb0, c01b00, ff0000, 6e8000, 004d10, 009999, 969696, b49f00, af64ff</v>
      </c>
      <c r="J119" s="212"/>
    </row>
    <row r="120" spans="1:10" s="135" customFormat="1" ht="409.6" thickBot="1" x14ac:dyDescent="0.3">
      <c r="A120" s="134" t="s">
        <v>2328</v>
      </c>
      <c r="B120" s="134" t="s">
        <v>2565</v>
      </c>
      <c r="C120" s="141">
        <v>1</v>
      </c>
      <c r="D120" s="135" t="s">
        <v>65</v>
      </c>
      <c r="E120" s="135" t="s">
        <v>2561</v>
      </c>
      <c r="F120" s="135" t="str">
        <f>UnitControlCenter!$B$17</f>
        <v>terawatt-hours (TWh)</v>
      </c>
      <c r="G120" s="213" t="str">
        <f t="shared" ref="G120:I120" si="6">G114</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20" s="213" t="str">
        <f t="shared" si="6"/>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20" s="213" t="str">
        <f t="shared" si="6"/>
        <v>abd8a4, af64ff, b49f00, ff9999, e5ffcc, 620e7a, 65fffb, 00b050, ff6400, ffff00, f1bb18, c2dffd, 087bf1, 004185, ccff33, 04ffaf, bfb088, ff00ff, 000000, ad6600, 740000, f593e0, 9b1cb0, c01b00, ff0000, 6e8000, 004d10, 009999, 969696, b49f00, af64ff</v>
      </c>
      <c r="J120" s="213"/>
    </row>
    <row r="121" spans="1:10" ht="90" x14ac:dyDescent="0.25">
      <c r="A121" s="2" t="s">
        <v>1618</v>
      </c>
      <c r="B121" s="2" t="s">
        <v>2591</v>
      </c>
      <c r="C121" s="44">
        <v>1</v>
      </c>
      <c r="D121" s="1" t="s">
        <v>65</v>
      </c>
      <c r="E121" s="1" t="s">
        <v>66</v>
      </c>
      <c r="F121" s="1" t="str">
        <f>UnitControlCenter!$B$26</f>
        <v>million vehicles / year</v>
      </c>
      <c r="G121" s="1" t="s">
        <v>1483</v>
      </c>
      <c r="H121" s="1" t="s">
        <v>1484</v>
      </c>
      <c r="I121" s="1" t="s">
        <v>1485</v>
      </c>
    </row>
    <row r="122" spans="1:10" ht="90" x14ac:dyDescent="0.25">
      <c r="A122" s="2" t="s">
        <v>1618</v>
      </c>
      <c r="B122" s="2" t="s">
        <v>1619</v>
      </c>
      <c r="C122" s="44">
        <v>1</v>
      </c>
      <c r="D122" s="1" t="s">
        <v>65</v>
      </c>
      <c r="E122" s="1" t="s">
        <v>66</v>
      </c>
      <c r="F122" s="1" t="str">
        <f>UnitControlCenter!$B$27</f>
        <v>thousand vehicles / year</v>
      </c>
      <c r="G122" s="1" t="s">
        <v>1486</v>
      </c>
      <c r="H122" s="1" t="s">
        <v>1487</v>
      </c>
      <c r="I122" s="1" t="s">
        <v>1488</v>
      </c>
    </row>
    <row r="123" spans="1:10" ht="90" x14ac:dyDescent="0.25">
      <c r="A123" s="2" t="s">
        <v>1618</v>
      </c>
      <c r="B123" s="2" t="s">
        <v>2589</v>
      </c>
      <c r="C123" s="44">
        <v>1</v>
      </c>
      <c r="D123" s="1" t="s">
        <v>65</v>
      </c>
      <c r="E123" s="1" t="s">
        <v>66</v>
      </c>
      <c r="F123" s="1" t="str">
        <f>UnitControlCenter!$B$27</f>
        <v>thousand vehicles / year</v>
      </c>
      <c r="G123" s="1" t="s">
        <v>1489</v>
      </c>
      <c r="H123" s="1" t="s">
        <v>1484</v>
      </c>
      <c r="I123" s="1" t="s">
        <v>1485</v>
      </c>
    </row>
    <row r="124" spans="1:10" ht="90" x14ac:dyDescent="0.25">
      <c r="A124" s="2" t="s">
        <v>1618</v>
      </c>
      <c r="B124" s="2" t="s">
        <v>2590</v>
      </c>
      <c r="C124" s="44">
        <v>1</v>
      </c>
      <c r="D124" s="1" t="s">
        <v>65</v>
      </c>
      <c r="E124" s="1" t="s">
        <v>66</v>
      </c>
      <c r="F124" s="1" t="str">
        <f>UnitControlCenter!$B$27</f>
        <v>thousand vehicles / year</v>
      </c>
      <c r="G124" s="1" t="s">
        <v>1490</v>
      </c>
      <c r="H124" s="1" t="s">
        <v>1487</v>
      </c>
      <c r="I124" s="1" t="s">
        <v>1488</v>
      </c>
    </row>
    <row r="125" spans="1:10" ht="30" x14ac:dyDescent="0.25">
      <c r="A125" s="2" t="s">
        <v>1618</v>
      </c>
      <c r="B125" s="2" t="s">
        <v>2185</v>
      </c>
      <c r="C125" s="44">
        <v>1</v>
      </c>
      <c r="D125" s="1" t="s">
        <v>65</v>
      </c>
      <c r="E125" s="1" t="s">
        <v>66</v>
      </c>
      <c r="F125" s="1" t="str">
        <f>UnitControlCenter!$B$27</f>
        <v>thousand vehicles / year</v>
      </c>
      <c r="G125" s="1" t="s">
        <v>1375</v>
      </c>
      <c r="H125" s="1" t="s">
        <v>1376</v>
      </c>
      <c r="I125" s="1" t="s">
        <v>1474</v>
      </c>
    </row>
    <row r="126" spans="1:10" ht="30" x14ac:dyDescent="0.25">
      <c r="A126" s="2" t="s">
        <v>1618</v>
      </c>
      <c r="B126" s="2" t="s">
        <v>2186</v>
      </c>
      <c r="C126" s="44">
        <v>0</v>
      </c>
      <c r="D126" s="1" t="s">
        <v>65</v>
      </c>
      <c r="E126" s="1" t="s">
        <v>66</v>
      </c>
      <c r="F126" s="1" t="str">
        <f>UnitControlCenter!$B$27</f>
        <v>thousand vehicles / year</v>
      </c>
      <c r="G126" s="1" t="s">
        <v>2187</v>
      </c>
      <c r="H126" s="1" t="s">
        <v>1376</v>
      </c>
      <c r="I126" s="1" t="s">
        <v>1474</v>
      </c>
    </row>
    <row r="127" spans="1:10" ht="75" x14ac:dyDescent="0.25">
      <c r="A127" s="2" t="s">
        <v>1618</v>
      </c>
      <c r="B127" s="2" t="s">
        <v>2593</v>
      </c>
      <c r="C127" s="44">
        <v>1</v>
      </c>
      <c r="D127" s="1" t="s">
        <v>65</v>
      </c>
      <c r="E127" s="1" t="s">
        <v>66</v>
      </c>
      <c r="F127" s="1" t="str">
        <f>UnitControlCenter!$B$28</f>
        <v>million vehicles</v>
      </c>
      <c r="G127" s="1" t="s">
        <v>1491</v>
      </c>
      <c r="H127" s="1" t="s">
        <v>1484</v>
      </c>
      <c r="I127" s="1" t="s">
        <v>1485</v>
      </c>
    </row>
    <row r="128" spans="1:10" ht="90" x14ac:dyDescent="0.25">
      <c r="A128" s="2" t="s">
        <v>1618</v>
      </c>
      <c r="B128" s="2" t="s">
        <v>1620</v>
      </c>
      <c r="C128" s="44">
        <v>1</v>
      </c>
      <c r="D128" s="1" t="s">
        <v>65</v>
      </c>
      <c r="E128" s="1" t="s">
        <v>66</v>
      </c>
      <c r="F128" s="1" t="str">
        <f>UnitControlCenter!$B$29</f>
        <v>thousand vehicles</v>
      </c>
      <c r="G128" s="1" t="s">
        <v>1697</v>
      </c>
      <c r="H128" s="1" t="s">
        <v>1487</v>
      </c>
      <c r="I128" s="1" t="s">
        <v>1488</v>
      </c>
    </row>
    <row r="129" spans="1:10" ht="75" x14ac:dyDescent="0.25">
      <c r="A129" s="2" t="s">
        <v>1618</v>
      </c>
      <c r="B129" s="2" t="s">
        <v>2592</v>
      </c>
      <c r="C129" s="44">
        <v>1</v>
      </c>
      <c r="D129" s="1" t="s">
        <v>65</v>
      </c>
      <c r="E129" s="1" t="s">
        <v>66</v>
      </c>
      <c r="F129" s="1" t="str">
        <f>UnitControlCenter!$B$28</f>
        <v>million vehicles</v>
      </c>
      <c r="G129" s="1" t="s">
        <v>1492</v>
      </c>
      <c r="H129" s="1" t="s">
        <v>1484</v>
      </c>
      <c r="I129" s="1" t="s">
        <v>1485</v>
      </c>
    </row>
    <row r="130" spans="1:10" ht="75" x14ac:dyDescent="0.25">
      <c r="A130" s="2" t="s">
        <v>1618</v>
      </c>
      <c r="B130" s="2" t="s">
        <v>2594</v>
      </c>
      <c r="C130" s="44">
        <v>1</v>
      </c>
      <c r="D130" s="1" t="s">
        <v>65</v>
      </c>
      <c r="E130" s="1" t="s">
        <v>66</v>
      </c>
      <c r="F130" s="1" t="str">
        <f>UnitControlCenter!$B$28</f>
        <v>million vehicles</v>
      </c>
      <c r="G130" s="1" t="s">
        <v>1493</v>
      </c>
      <c r="H130" s="1" t="s">
        <v>1487</v>
      </c>
      <c r="I130" s="1" t="s">
        <v>1488</v>
      </c>
    </row>
    <row r="131" spans="1:10" ht="30" x14ac:dyDescent="0.25">
      <c r="A131" s="2" t="s">
        <v>1618</v>
      </c>
      <c r="B131" s="2" t="s">
        <v>2188</v>
      </c>
      <c r="C131" s="44">
        <v>1</v>
      </c>
      <c r="D131" s="1" t="s">
        <v>65</v>
      </c>
      <c r="E131" s="1" t="s">
        <v>66</v>
      </c>
      <c r="F131" s="1" t="str">
        <f>UnitControlCenter!$B$28</f>
        <v>million vehicles</v>
      </c>
      <c r="G131" s="1" t="s">
        <v>1475</v>
      </c>
      <c r="H131" s="1" t="s">
        <v>1376</v>
      </c>
      <c r="I131" s="1" t="s">
        <v>1474</v>
      </c>
    </row>
    <row r="132" spans="1:10" s="135" customFormat="1" ht="30.75" thickBot="1" x14ac:dyDescent="0.3">
      <c r="A132" s="134" t="s">
        <v>1618</v>
      </c>
      <c r="B132" s="134" t="s">
        <v>2189</v>
      </c>
      <c r="C132" s="141">
        <v>0</v>
      </c>
      <c r="D132" s="135" t="s">
        <v>65</v>
      </c>
      <c r="E132" s="135" t="s">
        <v>66</v>
      </c>
      <c r="F132" s="135" t="str">
        <f>UnitControlCenter!$B$28</f>
        <v>million vehicles</v>
      </c>
      <c r="G132" s="135" t="s">
        <v>2190</v>
      </c>
      <c r="H132" s="135" t="s">
        <v>1376</v>
      </c>
      <c r="I132" s="135" t="s">
        <v>1474</v>
      </c>
    </row>
    <row r="133" spans="1:10" ht="171.75" customHeight="1" x14ac:dyDescent="0.25">
      <c r="A133" s="2" t="s">
        <v>1721</v>
      </c>
      <c r="B133" s="2" t="s">
        <v>1232</v>
      </c>
      <c r="C133" s="44">
        <v>1</v>
      </c>
      <c r="D133" s="1" t="s">
        <v>65</v>
      </c>
      <c r="E133" s="1" t="s">
        <v>66</v>
      </c>
      <c r="F133" s="1" t="str">
        <f>UnitControlCenter!$B$3</f>
        <v>million metric tons / year</v>
      </c>
      <c r="G133" s="1" t="s">
        <v>2093</v>
      </c>
      <c r="H133" s="1" t="s">
        <v>2595</v>
      </c>
      <c r="I133" s="1" t="s">
        <v>1476</v>
      </c>
    </row>
    <row r="134" spans="1:10" ht="105" x14ac:dyDescent="0.25">
      <c r="A134" s="2" t="s">
        <v>1721</v>
      </c>
      <c r="B134" s="2" t="s">
        <v>1233</v>
      </c>
      <c r="C134" s="44">
        <v>1</v>
      </c>
      <c r="D134" s="1" t="s">
        <v>65</v>
      </c>
      <c r="E134" s="1" t="s">
        <v>66</v>
      </c>
      <c r="F134" s="1" t="str">
        <f>UnitControlCenter!$B$30</f>
        <v>TWh / year</v>
      </c>
      <c r="G134" s="1" t="s">
        <v>1638</v>
      </c>
      <c r="H134" s="1" t="s">
        <v>1494</v>
      </c>
      <c r="I134" s="1" t="s">
        <v>1495</v>
      </c>
    </row>
    <row r="135" spans="1:10" ht="135" x14ac:dyDescent="0.25">
      <c r="A135" s="2" t="s">
        <v>1721</v>
      </c>
      <c r="B135" s="2" t="s">
        <v>1277</v>
      </c>
      <c r="C135" s="44">
        <v>1</v>
      </c>
      <c r="D135" s="1" t="s">
        <v>65</v>
      </c>
      <c r="E135" s="1" t="s">
        <v>66</v>
      </c>
      <c r="F135" s="1" t="str">
        <f>UnitControlCenter!$B$30</f>
        <v>TWh / year</v>
      </c>
      <c r="G135" s="1" t="s">
        <v>2094</v>
      </c>
      <c r="H135" s="1" t="s">
        <v>2595</v>
      </c>
      <c r="I135" s="1" t="s">
        <v>1476</v>
      </c>
    </row>
    <row r="136" spans="1:10" ht="30" x14ac:dyDescent="0.25">
      <c r="A136" s="2" t="s">
        <v>1721</v>
      </c>
      <c r="B136" s="2" t="s">
        <v>2099</v>
      </c>
      <c r="C136" s="44">
        <v>1</v>
      </c>
      <c r="D136" s="1" t="s">
        <v>63</v>
      </c>
      <c r="E136" s="1" t="s">
        <v>64</v>
      </c>
      <c r="F136" s="1" t="str">
        <f>UnitControlCenter!$B$30</f>
        <v>TWh / year</v>
      </c>
      <c r="G136" s="1" t="s">
        <v>2100</v>
      </c>
    </row>
    <row r="137" spans="1:10" ht="45" x14ac:dyDescent="0.25">
      <c r="A137" s="2" t="s">
        <v>1721</v>
      </c>
      <c r="B137" s="2" t="s">
        <v>1722</v>
      </c>
      <c r="C137" s="44">
        <v>1</v>
      </c>
      <c r="D137" s="1" t="s">
        <v>65</v>
      </c>
      <c r="E137" s="1" t="s">
        <v>66</v>
      </c>
      <c r="F137" s="1" t="str">
        <f>UnitControlCenter!$B$24</f>
        <v>trillion passenger-km / year</v>
      </c>
      <c r="G137" s="1" t="s">
        <v>1242</v>
      </c>
      <c r="H137" s="1" t="s">
        <v>2596</v>
      </c>
      <c r="I137" s="1" t="s">
        <v>1436</v>
      </c>
    </row>
    <row r="138" spans="1:10" ht="45.75" thickBot="1" x14ac:dyDescent="0.3">
      <c r="A138" s="134" t="s">
        <v>1721</v>
      </c>
      <c r="B138" s="134" t="s">
        <v>1723</v>
      </c>
      <c r="C138" s="141">
        <v>1</v>
      </c>
      <c r="D138" s="135" t="s">
        <v>65</v>
      </c>
      <c r="E138" s="135" t="s">
        <v>66</v>
      </c>
      <c r="F138" s="135" t="str">
        <f>UnitControlCenter!$B$25</f>
        <v>trillion freight ton-km / year</v>
      </c>
      <c r="G138" s="135" t="s">
        <v>1472</v>
      </c>
      <c r="H138" s="135" t="s">
        <v>2597</v>
      </c>
      <c r="I138" s="135" t="s">
        <v>1473</v>
      </c>
      <c r="J138" s="135"/>
    </row>
    <row r="139" spans="1:10" ht="315" x14ac:dyDescent="0.25">
      <c r="A139" s="2" t="s">
        <v>1234</v>
      </c>
      <c r="B139" s="2" t="s">
        <v>1610</v>
      </c>
      <c r="C139" s="44">
        <v>1</v>
      </c>
      <c r="D139" s="1" t="s">
        <v>65</v>
      </c>
      <c r="E139" s="1" t="s">
        <v>66</v>
      </c>
      <c r="F139" s="1" t="str">
        <f>UnitControlCenter!$B$30</f>
        <v>TWh / year</v>
      </c>
      <c r="G139" s="1" t="s">
        <v>1929</v>
      </c>
      <c r="H139" s="1" t="s">
        <v>1927</v>
      </c>
      <c r="I139" s="156" t="s">
        <v>1928</v>
      </c>
      <c r="J139" s="156"/>
    </row>
    <row r="140" spans="1:10" ht="120" x14ac:dyDescent="0.25">
      <c r="A140" s="2" t="s">
        <v>1234</v>
      </c>
      <c r="B140" s="2" t="s">
        <v>1611</v>
      </c>
      <c r="C140" s="44">
        <v>1</v>
      </c>
      <c r="D140" s="1" t="s">
        <v>65</v>
      </c>
      <c r="E140" s="1" t="s">
        <v>66</v>
      </c>
      <c r="F140" s="1" t="str">
        <f>UnitControlCenter!$B$30</f>
        <v>TWh / year</v>
      </c>
      <c r="G140" s="1" t="s">
        <v>1612</v>
      </c>
      <c r="H140" s="1" t="s">
        <v>1606</v>
      </c>
      <c r="I140" s="1" t="s">
        <v>1607</v>
      </c>
    </row>
    <row r="141" spans="1:10" x14ac:dyDescent="0.25">
      <c r="A141" s="2" t="s">
        <v>1234</v>
      </c>
      <c r="B141" s="2" t="s">
        <v>2101</v>
      </c>
      <c r="C141" s="44">
        <v>1</v>
      </c>
      <c r="D141" s="1" t="s">
        <v>63</v>
      </c>
      <c r="E141" s="1" t="s">
        <v>64</v>
      </c>
      <c r="F141" s="1" t="str">
        <f>UnitControlCenter!$B$30</f>
        <v>TWh / year</v>
      </c>
      <c r="G141" s="1" t="s">
        <v>2102</v>
      </c>
    </row>
    <row r="142" spans="1:10" ht="240" x14ac:dyDescent="0.25">
      <c r="A142" s="2" t="s">
        <v>1234</v>
      </c>
      <c r="B142" s="2" t="s">
        <v>1608</v>
      </c>
      <c r="C142" s="44">
        <v>1</v>
      </c>
      <c r="D142" s="1" t="s">
        <v>65</v>
      </c>
      <c r="E142" s="1" t="s">
        <v>66</v>
      </c>
      <c r="F142" s="1" t="str">
        <f>UnitControlCenter!$B$30</f>
        <v>TWh / year</v>
      </c>
      <c r="G142" s="1" t="s">
        <v>1926</v>
      </c>
      <c r="H142" s="1" t="s">
        <v>1927</v>
      </c>
      <c r="I142" s="156" t="s">
        <v>1928</v>
      </c>
      <c r="J142" s="156"/>
    </row>
    <row r="143" spans="1:10" ht="90" x14ac:dyDescent="0.25">
      <c r="A143" s="2" t="s">
        <v>1234</v>
      </c>
      <c r="B143" s="2" t="s">
        <v>1609</v>
      </c>
      <c r="C143" s="44">
        <v>1</v>
      </c>
      <c r="D143" s="1" t="s">
        <v>65</v>
      </c>
      <c r="E143" s="1" t="s">
        <v>66</v>
      </c>
      <c r="F143" s="1" t="str">
        <f>UnitControlCenter!$B$30</f>
        <v>TWh / year</v>
      </c>
      <c r="G143" s="1" t="s">
        <v>1605</v>
      </c>
      <c r="H143" s="1" t="s">
        <v>1606</v>
      </c>
      <c r="I143" s="1" t="s">
        <v>1607</v>
      </c>
    </row>
    <row r="144" spans="1:10" x14ac:dyDescent="0.25">
      <c r="A144" s="2" t="s">
        <v>1234</v>
      </c>
      <c r="B144" s="2" t="s">
        <v>2103</v>
      </c>
      <c r="C144" s="44">
        <v>1</v>
      </c>
      <c r="D144" s="1" t="s">
        <v>63</v>
      </c>
      <c r="E144" s="1" t="s">
        <v>64</v>
      </c>
      <c r="F144" s="1" t="str">
        <f>UnitControlCenter!$B$30</f>
        <v>TWh / year</v>
      </c>
      <c r="G144" s="1" t="s">
        <v>2104</v>
      </c>
    </row>
    <row r="145" spans="1:10" ht="150" x14ac:dyDescent="0.25">
      <c r="A145" s="2" t="s">
        <v>1234</v>
      </c>
      <c r="B145" s="2" t="s">
        <v>2313</v>
      </c>
      <c r="C145" s="44">
        <v>1</v>
      </c>
      <c r="D145" s="1" t="s">
        <v>65</v>
      </c>
      <c r="E145" s="1" t="s">
        <v>66</v>
      </c>
      <c r="F145" s="1" t="str">
        <f>UnitControlCenter!$B$30</f>
        <v>TWh / year</v>
      </c>
      <c r="G145" s="1" t="s">
        <v>2448</v>
      </c>
      <c r="H145" s="1" t="s">
        <v>2317</v>
      </c>
      <c r="I145" s="1" t="s">
        <v>2318</v>
      </c>
    </row>
    <row r="146" spans="1:10" s="135" customFormat="1" ht="90.75" thickBot="1" x14ac:dyDescent="0.3">
      <c r="A146" s="134" t="s">
        <v>1234</v>
      </c>
      <c r="B146" s="134" t="s">
        <v>2314</v>
      </c>
      <c r="C146" s="141">
        <v>1</v>
      </c>
      <c r="D146" s="135" t="s">
        <v>65</v>
      </c>
      <c r="E146" s="135" t="s">
        <v>66</v>
      </c>
      <c r="F146" s="135" t="str">
        <f>UnitControlCenter!$B$16</f>
        <v>terawatt-hours (TWh) / year</v>
      </c>
      <c r="G146" s="135" t="s">
        <v>2449</v>
      </c>
      <c r="H146" s="135" t="s">
        <v>2315</v>
      </c>
      <c r="I146" s="135" t="s">
        <v>2316</v>
      </c>
    </row>
    <row r="147" spans="1:10" ht="285" x14ac:dyDescent="0.25">
      <c r="A147" s="2" t="s">
        <v>2600</v>
      </c>
      <c r="B147" s="2" t="s">
        <v>1273</v>
      </c>
      <c r="C147" s="44">
        <v>1</v>
      </c>
      <c r="D147" s="1" t="s">
        <v>65</v>
      </c>
      <c r="E147" s="1" t="s">
        <v>66</v>
      </c>
      <c r="F147" s="1" t="str">
        <f>UnitControlCenter!$B$3</f>
        <v>million metric tons / year</v>
      </c>
      <c r="G147" s="1" t="s">
        <v>1930</v>
      </c>
      <c r="H147" s="1" t="s">
        <v>1927</v>
      </c>
      <c r="I147" s="156" t="s">
        <v>1928</v>
      </c>
      <c r="J147" s="156"/>
    </row>
    <row r="148" spans="1:10" ht="45" x14ac:dyDescent="0.25">
      <c r="A148" s="2" t="s">
        <v>2600</v>
      </c>
      <c r="B148" s="2" t="s">
        <v>1274</v>
      </c>
      <c r="C148" s="44">
        <v>1</v>
      </c>
      <c r="D148" s="1" t="s">
        <v>65</v>
      </c>
      <c r="E148" s="1" t="s">
        <v>66</v>
      </c>
      <c r="F148" s="1" t="str">
        <f>UnitControlCenter!$B$3</f>
        <v>million metric tons / year</v>
      </c>
      <c r="G148" s="1" t="s">
        <v>1481</v>
      </c>
      <c r="H148" s="1" t="s">
        <v>1479</v>
      </c>
      <c r="I148" s="1" t="s">
        <v>1480</v>
      </c>
    </row>
    <row r="149" spans="1:10" ht="270" x14ac:dyDescent="0.25">
      <c r="A149" s="2" t="s">
        <v>2600</v>
      </c>
      <c r="B149" s="2" t="s">
        <v>1275</v>
      </c>
      <c r="C149" s="44">
        <v>1</v>
      </c>
      <c r="D149" s="1" t="s">
        <v>65</v>
      </c>
      <c r="E149" s="1" t="s">
        <v>66</v>
      </c>
      <c r="F149" s="1" t="str">
        <f>UnitControlCenter!$B$3</f>
        <v>million metric tons / year</v>
      </c>
      <c r="G149" s="1" t="s">
        <v>1982</v>
      </c>
      <c r="H149" s="1" t="s">
        <v>1927</v>
      </c>
      <c r="I149" s="156" t="s">
        <v>1928</v>
      </c>
      <c r="J149" s="156"/>
    </row>
    <row r="150" spans="1:10" ht="45" x14ac:dyDescent="0.25">
      <c r="A150" s="2" t="s">
        <v>2600</v>
      </c>
      <c r="B150" s="2" t="s">
        <v>1276</v>
      </c>
      <c r="C150" s="44">
        <v>1</v>
      </c>
      <c r="D150" s="1" t="s">
        <v>65</v>
      </c>
      <c r="E150" s="1" t="s">
        <v>66</v>
      </c>
      <c r="F150" s="1" t="str">
        <f>UnitControlCenter!$B$3</f>
        <v>million metric tons / year</v>
      </c>
      <c r="G150" s="1" t="s">
        <v>1482</v>
      </c>
      <c r="H150" s="1" t="s">
        <v>1479</v>
      </c>
      <c r="I150" s="1" t="s">
        <v>1480</v>
      </c>
    </row>
    <row r="151" spans="1:10" ht="330" x14ac:dyDescent="0.25">
      <c r="A151" s="2" t="s">
        <v>2600</v>
      </c>
      <c r="B151" s="2" t="s">
        <v>1683</v>
      </c>
      <c r="C151" s="44">
        <v>1</v>
      </c>
      <c r="D151" s="1" t="s">
        <v>65</v>
      </c>
      <c r="E151" s="1" t="s">
        <v>66</v>
      </c>
      <c r="F151" s="1" t="str">
        <f>UnitControlCenter!$B$3</f>
        <v>million metric tons / year</v>
      </c>
      <c r="G151" s="1" t="s">
        <v>1931</v>
      </c>
      <c r="H151" s="1" t="s">
        <v>1927</v>
      </c>
      <c r="I151" s="156" t="s">
        <v>1928</v>
      </c>
      <c r="J151" s="156"/>
    </row>
    <row r="152" spans="1:10" ht="30" x14ac:dyDescent="0.25">
      <c r="A152" s="2" t="s">
        <v>2600</v>
      </c>
      <c r="B152" s="2" t="s">
        <v>1684</v>
      </c>
      <c r="C152" s="44">
        <v>1</v>
      </c>
      <c r="D152" s="1" t="s">
        <v>65</v>
      </c>
      <c r="E152" s="1" t="s">
        <v>66</v>
      </c>
      <c r="F152" s="1" t="str">
        <f>UnitControlCenter!$B$3</f>
        <v>million metric tons / year</v>
      </c>
      <c r="G152" s="1" t="s">
        <v>2601</v>
      </c>
      <c r="H152" s="1" t="s">
        <v>1124</v>
      </c>
      <c r="I152" s="1">
        <v>969696</v>
      </c>
    </row>
    <row r="153" spans="1:10" ht="30" x14ac:dyDescent="0.25">
      <c r="A153" s="2" t="s">
        <v>2600</v>
      </c>
      <c r="B153" s="2" t="s">
        <v>2162</v>
      </c>
      <c r="C153" s="44">
        <v>1</v>
      </c>
      <c r="D153" s="1" t="s">
        <v>65</v>
      </c>
      <c r="E153" s="1" t="s">
        <v>66</v>
      </c>
      <c r="F153" s="1" t="str">
        <f>UnitControlCenter!$B$3</f>
        <v>million metric tons / year</v>
      </c>
      <c r="G153" s="1" t="s">
        <v>2234</v>
      </c>
      <c r="H153" s="1" t="s">
        <v>2156</v>
      </c>
      <c r="I153" s="1" t="s">
        <v>2159</v>
      </c>
    </row>
    <row r="154" spans="1:10" ht="255" x14ac:dyDescent="0.25">
      <c r="A154" s="2" t="s">
        <v>2600</v>
      </c>
      <c r="B154" s="2" t="s">
        <v>2154</v>
      </c>
      <c r="C154" s="44">
        <v>1</v>
      </c>
      <c r="D154" s="1" t="s">
        <v>65</v>
      </c>
      <c r="E154" s="1" t="s">
        <v>66</v>
      </c>
      <c r="F154" s="1" t="str">
        <f>UnitControlCenter!$B$3</f>
        <v>million metric tons / year</v>
      </c>
      <c r="G154" s="1" t="s">
        <v>2157</v>
      </c>
      <c r="H154" s="1" t="s">
        <v>1927</v>
      </c>
      <c r="I154" s="156" t="s">
        <v>1928</v>
      </c>
      <c r="J154" s="156"/>
    </row>
    <row r="155" spans="1:10" ht="330.75" thickBot="1" x14ac:dyDescent="0.3">
      <c r="A155" s="254" t="s">
        <v>2600</v>
      </c>
      <c r="B155" s="254" t="s">
        <v>2155</v>
      </c>
      <c r="C155" s="141">
        <v>1</v>
      </c>
      <c r="D155" s="134" t="s">
        <v>65</v>
      </c>
      <c r="E155" s="134" t="s">
        <v>66</v>
      </c>
      <c r="F155" s="134" t="str">
        <f>UnitControlCenter!$B$3</f>
        <v>million metric tons / year</v>
      </c>
      <c r="G155" s="134" t="s">
        <v>2158</v>
      </c>
      <c r="H155" s="134" t="s">
        <v>1927</v>
      </c>
      <c r="I155" s="134" t="s">
        <v>1928</v>
      </c>
      <c r="J155" s="134"/>
    </row>
    <row r="156" spans="1:10" ht="60" x14ac:dyDescent="0.25">
      <c r="A156" s="2" t="s">
        <v>2254</v>
      </c>
      <c r="B156" s="2" t="s">
        <v>2255</v>
      </c>
      <c r="C156" s="44">
        <v>1</v>
      </c>
      <c r="D156" s="1" t="s">
        <v>65</v>
      </c>
      <c r="E156" s="1" t="s">
        <v>66</v>
      </c>
      <c r="F156" s="1" t="str">
        <f>UnitControlCenter!$B$30</f>
        <v>TWh / year</v>
      </c>
      <c r="G156" s="1" t="s">
        <v>1245</v>
      </c>
      <c r="H156" s="1" t="s">
        <v>1246</v>
      </c>
      <c r="I156" s="1" t="s">
        <v>1465</v>
      </c>
    </row>
    <row r="157" spans="1:10" s="2" customFormat="1" ht="30" x14ac:dyDescent="0.25">
      <c r="A157" s="2" t="s">
        <v>2254</v>
      </c>
      <c r="B157" s="2" t="s">
        <v>2256</v>
      </c>
      <c r="C157" s="44">
        <v>1</v>
      </c>
      <c r="D157" s="2" t="s">
        <v>65</v>
      </c>
      <c r="E157" s="2" t="s">
        <v>66</v>
      </c>
      <c r="F157" s="2" t="str">
        <f>UnitControlCenter!$B$30</f>
        <v>TWh / year</v>
      </c>
      <c r="G157" s="2" t="s">
        <v>2639</v>
      </c>
      <c r="H157" s="2" t="s">
        <v>2638</v>
      </c>
      <c r="I157" s="2" t="s">
        <v>2640</v>
      </c>
    </row>
    <row r="158" spans="1:10" ht="90" x14ac:dyDescent="0.25">
      <c r="A158" s="2" t="s">
        <v>2254</v>
      </c>
      <c r="B158" s="2" t="s">
        <v>2257</v>
      </c>
      <c r="C158" s="44">
        <v>1</v>
      </c>
      <c r="D158" s="1" t="s">
        <v>65</v>
      </c>
      <c r="E158" s="1" t="s">
        <v>66</v>
      </c>
      <c r="F158" s="1" t="str">
        <f>UnitControlCenter!$B$30</f>
        <v>TWh / year</v>
      </c>
      <c r="G158" s="1" t="s">
        <v>1504</v>
      </c>
      <c r="H158" s="1" t="s">
        <v>1506</v>
      </c>
      <c r="I158" s="1" t="s">
        <v>1505</v>
      </c>
    </row>
    <row r="159" spans="1:10" s="2" customFormat="1" x14ac:dyDescent="0.25">
      <c r="A159" s="2" t="s">
        <v>2254</v>
      </c>
      <c r="B159" s="2" t="s">
        <v>2258</v>
      </c>
      <c r="C159" s="44">
        <v>1</v>
      </c>
      <c r="D159" s="2" t="s">
        <v>63</v>
      </c>
      <c r="E159" s="2" t="s">
        <v>64</v>
      </c>
      <c r="F159" s="2" t="str">
        <f>UnitControlCenter!$B$30</f>
        <v>TWh / year</v>
      </c>
      <c r="G159" s="2" t="s">
        <v>2105</v>
      </c>
    </row>
    <row r="160" spans="1:10" ht="135" x14ac:dyDescent="0.25">
      <c r="A160" s="2" t="s">
        <v>2254</v>
      </c>
      <c r="B160" s="2" t="s">
        <v>2259</v>
      </c>
      <c r="C160" s="44">
        <v>1</v>
      </c>
      <c r="D160" s="1" t="s">
        <v>65</v>
      </c>
      <c r="E160" s="1" t="s">
        <v>66</v>
      </c>
      <c r="F160" s="2" t="str">
        <f>UnitControlCenter!B3</f>
        <v>million metric tons / year</v>
      </c>
      <c r="G160" s="1" t="s">
        <v>2641</v>
      </c>
      <c r="H160" s="1" t="s">
        <v>2644</v>
      </c>
      <c r="I160" s="2" t="s">
        <v>2642</v>
      </c>
      <c r="J160" s="2"/>
    </row>
    <row r="161" spans="1:10" s="135" customFormat="1" ht="165.75" thickBot="1" x14ac:dyDescent="0.3">
      <c r="A161" s="2" t="s">
        <v>2254</v>
      </c>
      <c r="B161" s="134" t="s">
        <v>2260</v>
      </c>
      <c r="C161" s="141">
        <v>1</v>
      </c>
      <c r="D161" s="135" t="s">
        <v>65</v>
      </c>
      <c r="E161" s="135" t="s">
        <v>66</v>
      </c>
      <c r="F161" s="134" t="str">
        <f>UnitControlCenter!B3</f>
        <v>million metric tons / year</v>
      </c>
      <c r="G161" s="135" t="s">
        <v>2643</v>
      </c>
      <c r="H161" s="135" t="s">
        <v>2644</v>
      </c>
      <c r="I161" s="134" t="s">
        <v>2642</v>
      </c>
      <c r="J161" s="134"/>
    </row>
    <row r="162" spans="1:10" ht="90" x14ac:dyDescent="0.25">
      <c r="A162" s="2" t="s">
        <v>1295</v>
      </c>
      <c r="B162" s="2" t="s">
        <v>1296</v>
      </c>
      <c r="C162" s="44">
        <v>1</v>
      </c>
      <c r="D162" s="1" t="s">
        <v>65</v>
      </c>
      <c r="E162" s="1" t="s">
        <v>66</v>
      </c>
      <c r="F162" s="1" t="str">
        <f>UnitControlCenter!$B$30</f>
        <v>TWh / year</v>
      </c>
      <c r="G162" s="1" t="s">
        <v>2416</v>
      </c>
      <c r="H162" s="1" t="s">
        <v>2415</v>
      </c>
      <c r="I162" s="1" t="s">
        <v>2414</v>
      </c>
      <c r="J162" s="1" t="s">
        <v>2578</v>
      </c>
    </row>
    <row r="163" spans="1:10" ht="75" x14ac:dyDescent="0.25">
      <c r="A163" s="2" t="s">
        <v>1295</v>
      </c>
      <c r="B163" s="2" t="s">
        <v>1297</v>
      </c>
      <c r="C163" s="44">
        <v>1</v>
      </c>
      <c r="D163" s="1" t="s">
        <v>65</v>
      </c>
      <c r="E163" s="1" t="s">
        <v>66</v>
      </c>
      <c r="F163" s="1" t="str">
        <f>UnitControlCenter!$B$30</f>
        <v>TWh / year</v>
      </c>
      <c r="G163" s="1" t="s">
        <v>2417</v>
      </c>
      <c r="H163" s="1" t="s">
        <v>2097</v>
      </c>
      <c r="I163" s="1" t="s">
        <v>2098</v>
      </c>
      <c r="J163" s="1" t="s">
        <v>2578</v>
      </c>
    </row>
    <row r="164" spans="1:10" ht="75" x14ac:dyDescent="0.25">
      <c r="A164" s="2" t="s">
        <v>1295</v>
      </c>
      <c r="B164" s="2" t="s">
        <v>2412</v>
      </c>
      <c r="C164" s="44">
        <v>1</v>
      </c>
      <c r="D164" s="1" t="s">
        <v>65</v>
      </c>
      <c r="E164" s="1" t="s">
        <v>66</v>
      </c>
      <c r="F164" s="1" t="str">
        <f>UnitControlCenter!$B$30</f>
        <v>TWh / year</v>
      </c>
      <c r="G164" s="1" t="s">
        <v>2426</v>
      </c>
      <c r="H164" s="1" t="s">
        <v>2418</v>
      </c>
      <c r="I164" s="44" t="s">
        <v>2419</v>
      </c>
      <c r="J164" s="1" t="s">
        <v>2579</v>
      </c>
    </row>
    <row r="165" spans="1:10" ht="75" x14ac:dyDescent="0.25">
      <c r="A165" s="2" t="s">
        <v>1295</v>
      </c>
      <c r="B165" s="2" t="s">
        <v>2413</v>
      </c>
      <c r="C165" s="44">
        <v>1</v>
      </c>
      <c r="D165" s="1" t="s">
        <v>65</v>
      </c>
      <c r="E165" s="1" t="s">
        <v>66</v>
      </c>
      <c r="F165" s="1" t="str">
        <f>UnitControlCenter!$B$30</f>
        <v>TWh / year</v>
      </c>
      <c r="G165" s="1" t="s">
        <v>2427</v>
      </c>
      <c r="H165" s="1" t="s">
        <v>2097</v>
      </c>
      <c r="I165" s="1" t="s">
        <v>2098</v>
      </c>
      <c r="J165" s="1" t="s">
        <v>2579</v>
      </c>
    </row>
    <row r="166" spans="1:10" x14ac:dyDescent="0.25">
      <c r="A166" s="2" t="s">
        <v>1295</v>
      </c>
      <c r="B166" s="2" t="s">
        <v>1737</v>
      </c>
      <c r="C166" s="44">
        <v>0</v>
      </c>
      <c r="D166" s="1" t="s">
        <v>63</v>
      </c>
      <c r="E166" s="1" t="s">
        <v>64</v>
      </c>
      <c r="F166" s="1" t="str">
        <f>UnitControlCenter!$B$31</f>
        <v>thousand BTU / 2023 Euro</v>
      </c>
      <c r="G166" s="1" t="s">
        <v>1693</v>
      </c>
    </row>
    <row r="167" spans="1:10" x14ac:dyDescent="0.25">
      <c r="A167" s="2" t="s">
        <v>1295</v>
      </c>
      <c r="B167" s="2" t="s">
        <v>1298</v>
      </c>
      <c r="C167" s="44">
        <v>1</v>
      </c>
      <c r="D167" s="1" t="s">
        <v>63</v>
      </c>
      <c r="E167" s="1" t="s">
        <v>64</v>
      </c>
      <c r="F167" s="1" t="str">
        <f>UnitControlCenter!$B$16</f>
        <v>terawatt-hours (TWh) / year</v>
      </c>
      <c r="G167" s="1" t="s">
        <v>1204</v>
      </c>
    </row>
    <row r="168" spans="1:10" x14ac:dyDescent="0.25">
      <c r="A168" s="2" t="s">
        <v>1295</v>
      </c>
      <c r="B168" s="2" t="s">
        <v>1299</v>
      </c>
      <c r="C168" s="44">
        <v>1</v>
      </c>
      <c r="D168" s="1" t="s">
        <v>63</v>
      </c>
      <c r="E168" s="1" t="s">
        <v>64</v>
      </c>
      <c r="F168" s="1" t="str">
        <f>UnitControlCenter!$B$32</f>
        <v>millions of short tons / year</v>
      </c>
      <c r="G168" s="1" t="s">
        <v>1203</v>
      </c>
    </row>
    <row r="169" spans="1:10" x14ac:dyDescent="0.25">
      <c r="A169" s="2" t="s">
        <v>1295</v>
      </c>
      <c r="B169" s="2" t="s">
        <v>1300</v>
      </c>
      <c r="C169" s="44">
        <v>1</v>
      </c>
      <c r="D169" s="1" t="s">
        <v>63</v>
      </c>
      <c r="E169" s="1" t="s">
        <v>64</v>
      </c>
      <c r="F169" s="1" t="str">
        <f>UnitControlCenter!$B$32</f>
        <v>millions of short tons / year</v>
      </c>
      <c r="G169" s="1" t="s">
        <v>1202</v>
      </c>
    </row>
    <row r="170" spans="1:10" x14ac:dyDescent="0.25">
      <c r="A170" s="2" t="s">
        <v>1295</v>
      </c>
      <c r="B170" s="2" t="s">
        <v>1301</v>
      </c>
      <c r="C170" s="44">
        <v>1</v>
      </c>
      <c r="D170" s="1" t="s">
        <v>63</v>
      </c>
      <c r="E170" s="1" t="s">
        <v>64</v>
      </c>
      <c r="F170" s="1" t="str">
        <f>UnitControlCenter!$B$33</f>
        <v>trillion cubic feet / year</v>
      </c>
      <c r="G170" s="1" t="s">
        <v>1201</v>
      </c>
    </row>
    <row r="171" spans="1:10" ht="30" x14ac:dyDescent="0.25">
      <c r="A171" s="2" t="s">
        <v>1295</v>
      </c>
      <c r="B171" s="2" t="s">
        <v>1302</v>
      </c>
      <c r="C171" s="44">
        <v>1</v>
      </c>
      <c r="D171" s="1" t="s">
        <v>63</v>
      </c>
      <c r="E171" s="1" t="s">
        <v>64</v>
      </c>
      <c r="F171" s="1" t="str">
        <f>UnitControlCenter!$B$34</f>
        <v>million barrels of oil / year</v>
      </c>
      <c r="G171" s="1" t="s">
        <v>1200</v>
      </c>
    </row>
    <row r="172" spans="1:10" x14ac:dyDescent="0.25">
      <c r="A172" s="2" t="s">
        <v>1295</v>
      </c>
      <c r="B172" s="2" t="s">
        <v>1303</v>
      </c>
      <c r="C172" s="44">
        <v>1</v>
      </c>
      <c r="D172" s="1" t="s">
        <v>63</v>
      </c>
      <c r="E172" s="1" t="s">
        <v>64</v>
      </c>
      <c r="F172" s="1" t="str">
        <f>UnitControlCenter!$B$34</f>
        <v>million barrels of oil / year</v>
      </c>
      <c r="G172" s="1" t="s">
        <v>1249</v>
      </c>
    </row>
    <row r="173" spans="1:10" x14ac:dyDescent="0.25">
      <c r="A173" s="2" t="s">
        <v>1295</v>
      </c>
      <c r="B173" s="2" t="s">
        <v>1304</v>
      </c>
      <c r="C173" s="44">
        <v>1</v>
      </c>
      <c r="D173" s="1" t="s">
        <v>63</v>
      </c>
      <c r="E173" s="1" t="s">
        <v>64</v>
      </c>
      <c r="F173" s="1" t="str">
        <f>UnitControlCenter!$B$32</f>
        <v>millions of short tons / year</v>
      </c>
      <c r="G173" s="1" t="s">
        <v>1250</v>
      </c>
    </row>
    <row r="174" spans="1:10" ht="30" x14ac:dyDescent="0.25">
      <c r="A174" s="2" t="s">
        <v>1295</v>
      </c>
      <c r="B174" s="2" t="s">
        <v>1507</v>
      </c>
      <c r="C174" s="44">
        <v>1</v>
      </c>
      <c r="D174" s="1" t="s">
        <v>63</v>
      </c>
      <c r="E174" s="1" t="s">
        <v>64</v>
      </c>
      <c r="F174" s="1" t="str">
        <f>UnitControlCenter!$B$35</f>
        <v>million gallons / year</v>
      </c>
      <c r="G174" s="1" t="s">
        <v>1511</v>
      </c>
    </row>
    <row r="175" spans="1:10" ht="30" x14ac:dyDescent="0.25">
      <c r="A175" s="2" t="s">
        <v>1295</v>
      </c>
      <c r="B175" s="2" t="s">
        <v>1508</v>
      </c>
      <c r="C175" s="44">
        <v>1</v>
      </c>
      <c r="D175" s="1" t="s">
        <v>63</v>
      </c>
      <c r="E175" s="1" t="s">
        <v>64</v>
      </c>
      <c r="F175" s="1" t="str">
        <f>UnitControlCenter!$B$32</f>
        <v>millions of short tons / year</v>
      </c>
      <c r="G175" s="1" t="s">
        <v>1512</v>
      </c>
    </row>
    <row r="176" spans="1:10" ht="15.75" thickBot="1" x14ac:dyDescent="0.3">
      <c r="A176" s="134" t="s">
        <v>1295</v>
      </c>
      <c r="B176" s="134" t="s">
        <v>1509</v>
      </c>
      <c r="C176" s="141">
        <v>1</v>
      </c>
      <c r="D176" s="135" t="s">
        <v>63</v>
      </c>
      <c r="E176" s="135" t="s">
        <v>64</v>
      </c>
      <c r="F176" s="135" t="str">
        <f>UnitControlCenter!$B$6</f>
        <v>million metric tons / year</v>
      </c>
      <c r="G176" s="135" t="s">
        <v>1513</v>
      </c>
      <c r="H176" s="135"/>
      <c r="I176" s="135"/>
      <c r="J176" s="135"/>
    </row>
    <row r="177" spans="1:10" ht="60" x14ac:dyDescent="0.25">
      <c r="A177" s="2" t="s">
        <v>2167</v>
      </c>
      <c r="B177" s="2" t="s">
        <v>2192</v>
      </c>
      <c r="C177" s="44">
        <v>1</v>
      </c>
      <c r="D177" s="1" t="s">
        <v>65</v>
      </c>
      <c r="E177" s="1" t="s">
        <v>66</v>
      </c>
      <c r="F177" s="1" t="str">
        <f>UnitControlCenter!$B$36</f>
        <v>TWh/year</v>
      </c>
      <c r="G177" s="1" t="s">
        <v>1518</v>
      </c>
      <c r="H177" s="1" t="s">
        <v>1519</v>
      </c>
      <c r="I177" s="1" t="s">
        <v>1520</v>
      </c>
    </row>
    <row r="178" spans="1:10" ht="60" x14ac:dyDescent="0.25">
      <c r="A178" s="2" t="s">
        <v>2167</v>
      </c>
      <c r="B178" s="2" t="s">
        <v>2193</v>
      </c>
      <c r="C178" s="44">
        <v>1</v>
      </c>
      <c r="D178" s="1" t="s">
        <v>65</v>
      </c>
      <c r="E178" s="1" t="s">
        <v>66</v>
      </c>
      <c r="F178" s="1" t="str">
        <f>UnitControlCenter!$B$36</f>
        <v>TWh/year</v>
      </c>
      <c r="G178" s="1" t="s">
        <v>1521</v>
      </c>
      <c r="H178" s="1" t="s">
        <v>1519</v>
      </c>
      <c r="I178" s="1" t="s">
        <v>1520</v>
      </c>
    </row>
    <row r="179" spans="1:10" ht="60" x14ac:dyDescent="0.25">
      <c r="A179" s="2" t="s">
        <v>2167</v>
      </c>
      <c r="B179" s="2" t="s">
        <v>2194</v>
      </c>
      <c r="C179" s="44">
        <v>1</v>
      </c>
      <c r="D179" s="1" t="s">
        <v>65</v>
      </c>
      <c r="E179" s="1" t="s">
        <v>66</v>
      </c>
      <c r="F179" s="1" t="str">
        <f>UnitControlCenter!$B$9</f>
        <v>billion 2023 Euro / year</v>
      </c>
      <c r="G179" s="1" t="s">
        <v>1522</v>
      </c>
      <c r="H179" s="1" t="s">
        <v>1519</v>
      </c>
      <c r="I179" s="1" t="s">
        <v>1520</v>
      </c>
    </row>
    <row r="180" spans="1:10" ht="75" x14ac:dyDescent="0.25">
      <c r="A180" s="2" t="s">
        <v>2167</v>
      </c>
      <c r="B180" s="2" t="s">
        <v>2195</v>
      </c>
      <c r="C180" s="44">
        <v>1</v>
      </c>
      <c r="D180" s="1" t="s">
        <v>65</v>
      </c>
      <c r="E180" s="1" t="s">
        <v>66</v>
      </c>
      <c r="F180" s="1" t="str">
        <f>UnitControlCenter!$B$9</f>
        <v>billion 2023 Euro / year</v>
      </c>
      <c r="G180" s="1" t="s">
        <v>1523</v>
      </c>
      <c r="H180" s="1" t="s">
        <v>1519</v>
      </c>
      <c r="I180" s="1" t="s">
        <v>1520</v>
      </c>
    </row>
    <row r="181" spans="1:10" ht="60" x14ac:dyDescent="0.25">
      <c r="A181" s="2" t="s">
        <v>2167</v>
      </c>
      <c r="B181" s="2" t="s">
        <v>2196</v>
      </c>
      <c r="C181" s="44">
        <v>1</v>
      </c>
      <c r="D181" s="1" t="s">
        <v>65</v>
      </c>
      <c r="E181" s="1" t="s">
        <v>66</v>
      </c>
      <c r="F181" s="1" t="str">
        <f>UnitControlCenter!B3</f>
        <v>million metric tons / year</v>
      </c>
      <c r="G181" s="1" t="s">
        <v>1760</v>
      </c>
      <c r="H181" s="1" t="s">
        <v>1758</v>
      </c>
      <c r="I181" s="1" t="s">
        <v>1759</v>
      </c>
    </row>
    <row r="182" spans="1:10" ht="60" x14ac:dyDescent="0.25">
      <c r="A182" s="2" t="s">
        <v>2167</v>
      </c>
      <c r="B182" s="2" t="s">
        <v>2197</v>
      </c>
      <c r="C182" s="44">
        <v>1</v>
      </c>
      <c r="D182" s="1" t="s">
        <v>65</v>
      </c>
      <c r="E182" s="1" t="s">
        <v>66</v>
      </c>
      <c r="F182" s="1" t="str">
        <f>UnitControlCenter!B3</f>
        <v>million metric tons / year</v>
      </c>
      <c r="G182" s="1" t="s">
        <v>1761</v>
      </c>
      <c r="H182" s="1" t="s">
        <v>1758</v>
      </c>
      <c r="I182" s="1" t="s">
        <v>1759</v>
      </c>
    </row>
    <row r="183" spans="1:10" ht="60" x14ac:dyDescent="0.25">
      <c r="A183" s="2" t="s">
        <v>2167</v>
      </c>
      <c r="B183" s="2" t="s">
        <v>2198</v>
      </c>
      <c r="C183" s="44">
        <v>1</v>
      </c>
      <c r="D183" s="1" t="s">
        <v>65</v>
      </c>
      <c r="E183" s="1" t="s">
        <v>66</v>
      </c>
      <c r="F183" s="1" t="str">
        <f>UnitControlCenter!$B$36</f>
        <v>TWh/year</v>
      </c>
      <c r="G183" s="1" t="s">
        <v>1600</v>
      </c>
      <c r="H183" s="1" t="s">
        <v>1595</v>
      </c>
      <c r="I183" s="1" t="s">
        <v>1596</v>
      </c>
    </row>
    <row r="184" spans="1:10" ht="75" x14ac:dyDescent="0.25">
      <c r="A184" s="2" t="s">
        <v>2167</v>
      </c>
      <c r="B184" s="2" t="s">
        <v>2199</v>
      </c>
      <c r="C184" s="44">
        <v>1</v>
      </c>
      <c r="D184" s="1" t="s">
        <v>65</v>
      </c>
      <c r="E184" s="1" t="s">
        <v>66</v>
      </c>
      <c r="F184" s="1" t="str">
        <f>UnitControlCenter!$B$36</f>
        <v>TWh/year</v>
      </c>
      <c r="G184" s="1" t="s">
        <v>1601</v>
      </c>
      <c r="H184" s="1" t="s">
        <v>1595</v>
      </c>
      <c r="I184" s="1" t="s">
        <v>1597</v>
      </c>
    </row>
    <row r="185" spans="1:10" ht="75" x14ac:dyDescent="0.25">
      <c r="A185" s="2" t="s">
        <v>2167</v>
      </c>
      <c r="B185" s="2" t="s">
        <v>2200</v>
      </c>
      <c r="C185" s="44">
        <v>1</v>
      </c>
      <c r="D185" s="1" t="s">
        <v>65</v>
      </c>
      <c r="E185" s="1" t="s">
        <v>66</v>
      </c>
      <c r="F185" s="1" t="str">
        <f>UnitControlCenter!$B$9</f>
        <v>billion 2023 Euro / year</v>
      </c>
      <c r="G185" s="1" t="s">
        <v>1602</v>
      </c>
      <c r="H185" s="1" t="s">
        <v>1595</v>
      </c>
      <c r="I185" s="1" t="s">
        <v>1598</v>
      </c>
    </row>
    <row r="186" spans="1:10" ht="90" x14ac:dyDescent="0.25">
      <c r="A186" s="2" t="s">
        <v>2167</v>
      </c>
      <c r="B186" s="2" t="s">
        <v>2201</v>
      </c>
      <c r="C186" s="44">
        <v>1</v>
      </c>
      <c r="D186" s="1" t="s">
        <v>65</v>
      </c>
      <c r="E186" s="1" t="s">
        <v>66</v>
      </c>
      <c r="F186" s="1" t="str">
        <f>UnitControlCenter!$B$9</f>
        <v>billion 2023 Euro / year</v>
      </c>
      <c r="G186" s="1" t="s">
        <v>1603</v>
      </c>
      <c r="H186" s="1" t="s">
        <v>1595</v>
      </c>
      <c r="I186" s="1" t="s">
        <v>1599</v>
      </c>
    </row>
    <row r="187" spans="1:10" ht="105" x14ac:dyDescent="0.25">
      <c r="A187" s="2" t="s">
        <v>2167</v>
      </c>
      <c r="B187" s="2" t="s">
        <v>2202</v>
      </c>
      <c r="C187" s="44">
        <v>1</v>
      </c>
      <c r="D187" s="1" t="s">
        <v>65</v>
      </c>
      <c r="E187" s="1" t="s">
        <v>66</v>
      </c>
      <c r="F187" s="1" t="str">
        <f>UnitControlCenter!$B$30</f>
        <v>TWh / year</v>
      </c>
      <c r="G187" s="1" t="s">
        <v>1626</v>
      </c>
      <c r="H187" s="1" t="s">
        <v>1628</v>
      </c>
      <c r="I187" s="1" t="s">
        <v>1629</v>
      </c>
    </row>
    <row r="188" spans="1:10" ht="120" x14ac:dyDescent="0.25">
      <c r="A188" s="2" t="s">
        <v>2167</v>
      </c>
      <c r="B188" s="2" t="s">
        <v>2203</v>
      </c>
      <c r="C188" s="44">
        <v>1</v>
      </c>
      <c r="D188" s="1" t="s">
        <v>65</v>
      </c>
      <c r="E188" s="1" t="s">
        <v>66</v>
      </c>
      <c r="F188" s="1" t="str">
        <f>UnitControlCenter!$B$30</f>
        <v>TWh / year</v>
      </c>
      <c r="G188" s="1" t="s">
        <v>1627</v>
      </c>
      <c r="H188" s="1" t="s">
        <v>1628</v>
      </c>
      <c r="I188" s="1" t="s">
        <v>1629</v>
      </c>
    </row>
    <row r="189" spans="1:10" ht="105" x14ac:dyDescent="0.25">
      <c r="A189" s="2" t="s">
        <v>2167</v>
      </c>
      <c r="B189" s="2" t="s">
        <v>2605</v>
      </c>
      <c r="C189" s="44">
        <v>1</v>
      </c>
      <c r="D189" s="1" t="s">
        <v>65</v>
      </c>
      <c r="E189" s="1" t="s">
        <v>66</v>
      </c>
      <c r="F189" s="1" t="s">
        <v>345</v>
      </c>
      <c r="G189" s="1" t="s">
        <v>2746</v>
      </c>
      <c r="H189" s="1" t="s">
        <v>2747</v>
      </c>
      <c r="I189" s="1" t="s">
        <v>2748</v>
      </c>
    </row>
    <row r="190" spans="1:10" ht="225" x14ac:dyDescent="0.25">
      <c r="A190" s="2" t="s">
        <v>2167</v>
      </c>
      <c r="B190" s="2" t="s">
        <v>2211</v>
      </c>
      <c r="C190" s="44">
        <v>1</v>
      </c>
      <c r="D190" s="1" t="s">
        <v>65</v>
      </c>
      <c r="E190" s="1" t="s">
        <v>66</v>
      </c>
      <c r="F190" s="1" t="str">
        <f>UnitControlCenter!$B$10</f>
        <v>billion 2023 Euro</v>
      </c>
      <c r="G190" s="1" t="s">
        <v>2170</v>
      </c>
      <c r="H190" s="1" t="s">
        <v>2169</v>
      </c>
      <c r="I190" s="156" t="s">
        <v>2168</v>
      </c>
      <c r="J190" s="156"/>
    </row>
    <row r="191" spans="1:10" ht="255" x14ac:dyDescent="0.25">
      <c r="A191" s="2" t="s">
        <v>2167</v>
      </c>
      <c r="B191" s="2" t="s">
        <v>2204</v>
      </c>
      <c r="C191" s="44">
        <v>1</v>
      </c>
      <c r="D191" s="1" t="s">
        <v>65</v>
      </c>
      <c r="E191" s="1" t="s">
        <v>66</v>
      </c>
      <c r="F191" s="1" t="str">
        <f>UnitControlCenter!$B$10</f>
        <v>billion 2023 Euro</v>
      </c>
      <c r="G191" s="1" t="s">
        <v>2178</v>
      </c>
      <c r="H191" s="1" t="s">
        <v>2169</v>
      </c>
      <c r="I191" s="156" t="s">
        <v>2171</v>
      </c>
      <c r="J191" s="156"/>
    </row>
    <row r="192" spans="1:10" ht="225" x14ac:dyDescent="0.25">
      <c r="A192" s="2" t="s">
        <v>2167</v>
      </c>
      <c r="B192" s="2" t="s">
        <v>2205</v>
      </c>
      <c r="C192" s="44">
        <v>1</v>
      </c>
      <c r="D192" s="1" t="s">
        <v>65</v>
      </c>
      <c r="E192" s="1" t="s">
        <v>66</v>
      </c>
      <c r="F192" s="1" t="str">
        <f>UnitControlCenter!$B$10</f>
        <v>billion 2023 Euro</v>
      </c>
      <c r="G192" s="1" t="s">
        <v>2179</v>
      </c>
      <c r="H192" s="1" t="s">
        <v>2169</v>
      </c>
      <c r="I192" s="156" t="s">
        <v>2172</v>
      </c>
      <c r="J192" s="156"/>
    </row>
    <row r="193" spans="1:10" ht="255" x14ac:dyDescent="0.25">
      <c r="A193" s="2" t="s">
        <v>2167</v>
      </c>
      <c r="B193" s="2" t="s">
        <v>2206</v>
      </c>
      <c r="C193" s="44">
        <v>1</v>
      </c>
      <c r="D193" s="1" t="s">
        <v>65</v>
      </c>
      <c r="E193" s="1" t="s">
        <v>66</v>
      </c>
      <c r="F193" s="1" t="str">
        <f>UnitControlCenter!$B$10</f>
        <v>billion 2023 Euro</v>
      </c>
      <c r="G193" s="1" t="s">
        <v>2180</v>
      </c>
      <c r="H193" s="1" t="s">
        <v>2169</v>
      </c>
      <c r="I193" s="156" t="s">
        <v>2173</v>
      </c>
      <c r="J193" s="156"/>
    </row>
    <row r="194" spans="1:10" ht="210" x14ac:dyDescent="0.25">
      <c r="A194" s="2" t="s">
        <v>2167</v>
      </c>
      <c r="B194" s="2" t="s">
        <v>2207</v>
      </c>
      <c r="C194" s="44">
        <v>1</v>
      </c>
      <c r="D194" s="1" t="s">
        <v>65</v>
      </c>
      <c r="E194" s="1" t="s">
        <v>66</v>
      </c>
      <c r="F194" s="1" t="str">
        <f>UnitControlCenter!$B$10</f>
        <v>billion 2023 Euro</v>
      </c>
      <c r="G194" s="1" t="s">
        <v>2183</v>
      </c>
      <c r="H194" s="1" t="s">
        <v>2169</v>
      </c>
      <c r="I194" s="156" t="s">
        <v>2174</v>
      </c>
      <c r="J194" s="156"/>
    </row>
    <row r="195" spans="1:10" ht="240" x14ac:dyDescent="0.25">
      <c r="A195" s="2" t="s">
        <v>2167</v>
      </c>
      <c r="B195" s="2" t="s">
        <v>2208</v>
      </c>
      <c r="C195" s="44">
        <v>1</v>
      </c>
      <c r="D195" s="1" t="s">
        <v>65</v>
      </c>
      <c r="E195" s="1" t="s">
        <v>66</v>
      </c>
      <c r="F195" s="1" t="str">
        <f>UnitControlCenter!$B$10</f>
        <v>billion 2023 Euro</v>
      </c>
      <c r="G195" s="1" t="s">
        <v>2184</v>
      </c>
      <c r="H195" s="1" t="s">
        <v>2169</v>
      </c>
      <c r="I195" s="156" t="s">
        <v>2175</v>
      </c>
      <c r="J195" s="156"/>
    </row>
    <row r="196" spans="1:10" ht="270" x14ac:dyDescent="0.25">
      <c r="A196" s="2" t="s">
        <v>2167</v>
      </c>
      <c r="B196" s="2" t="s">
        <v>2209</v>
      </c>
      <c r="C196" s="44">
        <v>1</v>
      </c>
      <c r="D196" s="1" t="s">
        <v>65</v>
      </c>
      <c r="E196" s="1" t="s">
        <v>66</v>
      </c>
      <c r="F196" s="1" t="str">
        <f>UnitControlCenter!$B$10</f>
        <v>billion 2023 Euro</v>
      </c>
      <c r="G196" s="1" t="s">
        <v>2181</v>
      </c>
      <c r="H196" s="1" t="s">
        <v>2169</v>
      </c>
      <c r="I196" s="156" t="s">
        <v>2176</v>
      </c>
      <c r="J196" s="156"/>
    </row>
    <row r="197" spans="1:10" ht="315.75" thickBot="1" x14ac:dyDescent="0.3">
      <c r="A197" s="134" t="s">
        <v>2167</v>
      </c>
      <c r="B197" s="134" t="s">
        <v>2210</v>
      </c>
      <c r="C197" s="141">
        <v>1</v>
      </c>
      <c r="D197" s="135" t="s">
        <v>65</v>
      </c>
      <c r="E197" s="135" t="s">
        <v>66</v>
      </c>
      <c r="F197" s="135" t="str">
        <f>UnitControlCenter!$B$10</f>
        <v>billion 2023 Euro</v>
      </c>
      <c r="G197" s="135" t="s">
        <v>2182</v>
      </c>
      <c r="H197" s="135" t="s">
        <v>2169</v>
      </c>
      <c r="I197" s="189" t="s">
        <v>2177</v>
      </c>
      <c r="J197" s="189"/>
    </row>
    <row r="198" spans="1:10" ht="75" x14ac:dyDescent="0.25">
      <c r="A198" s="2" t="s">
        <v>1235</v>
      </c>
      <c r="B198" s="2" t="s">
        <v>92</v>
      </c>
      <c r="C198" s="44">
        <v>1</v>
      </c>
      <c r="D198" s="1" t="s">
        <v>65</v>
      </c>
      <c r="E198" s="1" t="s">
        <v>1241</v>
      </c>
      <c r="F198" s="1" t="str">
        <f>UnitControlCenter!$B$22</f>
        <v>2023 Euro / megawatt-hour (MWh)</v>
      </c>
      <c r="G198" s="1" t="s">
        <v>2120</v>
      </c>
      <c r="H198" s="1" t="s">
        <v>2119</v>
      </c>
      <c r="I198" s="1" t="s">
        <v>2420</v>
      </c>
    </row>
    <row r="199" spans="1:10" ht="45" x14ac:dyDescent="0.25">
      <c r="A199" s="2" t="s">
        <v>1235</v>
      </c>
      <c r="B199" s="2" t="s">
        <v>438</v>
      </c>
      <c r="C199" s="44">
        <v>1</v>
      </c>
      <c r="D199" s="1" t="s">
        <v>65</v>
      </c>
      <c r="E199" s="1" t="s">
        <v>1241</v>
      </c>
      <c r="F199" s="1" t="str">
        <f>UnitControlCenter!$B$37</f>
        <v>2023 Euro / short ton</v>
      </c>
      <c r="G199" s="1" t="s">
        <v>1531</v>
      </c>
      <c r="H199" s="1" t="s">
        <v>1532</v>
      </c>
      <c r="I199" s="1" t="s">
        <v>1533</v>
      </c>
    </row>
    <row r="200" spans="1:10" x14ac:dyDescent="0.25">
      <c r="A200" s="2" t="s">
        <v>1235</v>
      </c>
      <c r="B200" s="2" t="s">
        <v>435</v>
      </c>
      <c r="C200" s="44">
        <v>1</v>
      </c>
      <c r="D200" s="1" t="s">
        <v>65</v>
      </c>
      <c r="E200" s="1" t="s">
        <v>1241</v>
      </c>
      <c r="F200" s="1" t="str">
        <f>UnitControlCenter!$B$37</f>
        <v>2023 Euro / short ton</v>
      </c>
      <c r="G200" s="1" t="s">
        <v>1252</v>
      </c>
      <c r="H200" s="1" t="s">
        <v>334</v>
      </c>
      <c r="I200" s="1" t="s">
        <v>1419</v>
      </c>
    </row>
    <row r="201" spans="1:10" ht="90" x14ac:dyDescent="0.25">
      <c r="A201" s="2" t="s">
        <v>1235</v>
      </c>
      <c r="B201" s="2" t="s">
        <v>86</v>
      </c>
      <c r="C201" s="44">
        <v>1</v>
      </c>
      <c r="D201" s="1" t="s">
        <v>65</v>
      </c>
      <c r="E201" s="1" t="s">
        <v>1241</v>
      </c>
      <c r="F201" s="1" t="str">
        <f>UnitControlCenter!$B$38</f>
        <v>2023 Euro / thousand cubic feet</v>
      </c>
      <c r="G201" s="1" t="s">
        <v>2122</v>
      </c>
      <c r="H201" s="1" t="s">
        <v>2121</v>
      </c>
      <c r="I201" s="1" t="s">
        <v>2421</v>
      </c>
    </row>
    <row r="202" spans="1:10" x14ac:dyDescent="0.25">
      <c r="A202" s="2" t="s">
        <v>1235</v>
      </c>
      <c r="B202" s="2" t="s">
        <v>94</v>
      </c>
      <c r="C202" s="44">
        <v>1</v>
      </c>
      <c r="D202" s="1" t="s">
        <v>65</v>
      </c>
      <c r="E202" s="1" t="s">
        <v>1241</v>
      </c>
      <c r="F202" s="1" t="str">
        <f>UnitControlCenter!$B$39</f>
        <v>2023 Euro / gallon</v>
      </c>
      <c r="G202" s="1" t="s">
        <v>1254</v>
      </c>
      <c r="H202" s="1" t="s">
        <v>329</v>
      </c>
      <c r="I202" s="44">
        <v>969696</v>
      </c>
      <c r="J202" s="44"/>
    </row>
    <row r="203" spans="1:10" ht="90" x14ac:dyDescent="0.25">
      <c r="A203" s="2" t="s">
        <v>1235</v>
      </c>
      <c r="B203" s="2" t="s">
        <v>95</v>
      </c>
      <c r="C203" s="44">
        <v>1</v>
      </c>
      <c r="D203" s="1" t="s">
        <v>65</v>
      </c>
      <c r="E203" s="1" t="s">
        <v>1241</v>
      </c>
      <c r="F203" s="1" t="str">
        <f>UnitControlCenter!$B$39</f>
        <v>2023 Euro / gallon</v>
      </c>
      <c r="G203" s="1" t="s">
        <v>1526</v>
      </c>
      <c r="H203" s="1" t="s">
        <v>1524</v>
      </c>
      <c r="I203" s="1" t="s">
        <v>1525</v>
      </c>
    </row>
    <row r="204" spans="1:10" ht="60" x14ac:dyDescent="0.25">
      <c r="A204" s="2" t="s">
        <v>1235</v>
      </c>
      <c r="B204" s="2" t="s">
        <v>91</v>
      </c>
      <c r="C204" s="44">
        <v>1</v>
      </c>
      <c r="D204" s="1" t="s">
        <v>65</v>
      </c>
      <c r="E204" s="1" t="s">
        <v>1241</v>
      </c>
      <c r="F204" s="1" t="str">
        <f>UnitControlCenter!$B$37</f>
        <v>2023 Euro / short ton</v>
      </c>
      <c r="G204" s="1" t="s">
        <v>1527</v>
      </c>
      <c r="H204" s="1" t="s">
        <v>1528</v>
      </c>
      <c r="I204" s="1" t="s">
        <v>1529</v>
      </c>
    </row>
    <row r="205" spans="1:10" ht="60" x14ac:dyDescent="0.25">
      <c r="A205" s="2" t="s">
        <v>1235</v>
      </c>
      <c r="B205" s="2" t="s">
        <v>1468</v>
      </c>
      <c r="C205" s="44">
        <v>1</v>
      </c>
      <c r="D205" s="1" t="s">
        <v>65</v>
      </c>
      <c r="E205" s="1" t="s">
        <v>1241</v>
      </c>
      <c r="F205" s="1" t="str">
        <f>UnitControlCenter!$B$40</f>
        <v>2023 Euro / barrel of oil</v>
      </c>
      <c r="G205" s="1" t="s">
        <v>1592</v>
      </c>
      <c r="H205" s="1" t="s">
        <v>1593</v>
      </c>
      <c r="I205" s="1" t="s">
        <v>1594</v>
      </c>
    </row>
    <row r="206" spans="1:10" ht="60" x14ac:dyDescent="0.25">
      <c r="A206" s="2" t="s">
        <v>1235</v>
      </c>
      <c r="B206" s="2" t="s">
        <v>1530</v>
      </c>
      <c r="C206" s="44">
        <v>1</v>
      </c>
      <c r="D206" s="1" t="s">
        <v>65</v>
      </c>
      <c r="E206" s="1" t="s">
        <v>1241</v>
      </c>
      <c r="F206" s="1" t="str">
        <f>UnitControlCenter!$B$39</f>
        <v>2023 Euro / gallon</v>
      </c>
      <c r="G206" s="1" t="s">
        <v>1534</v>
      </c>
      <c r="H206" s="1" t="s">
        <v>1251</v>
      </c>
      <c r="I206" s="1" t="s">
        <v>1464</v>
      </c>
    </row>
    <row r="207" spans="1:10" ht="30.75" thickBot="1" x14ac:dyDescent="0.3">
      <c r="A207" s="134" t="s">
        <v>1235</v>
      </c>
      <c r="B207" s="134" t="s">
        <v>1351</v>
      </c>
      <c r="C207" s="141">
        <v>1</v>
      </c>
      <c r="D207" s="135" t="s">
        <v>65</v>
      </c>
      <c r="E207" s="135" t="s">
        <v>1241</v>
      </c>
      <c r="F207" s="135" t="str">
        <f>UnitControlCenter!$B$41</f>
        <v>2023 Euro / kg</v>
      </c>
      <c r="G207" s="135" t="s">
        <v>1634</v>
      </c>
      <c r="H207" s="135" t="s">
        <v>1635</v>
      </c>
      <c r="I207" s="135" t="s">
        <v>1636</v>
      </c>
      <c r="J207" s="135"/>
    </row>
    <row r="208" spans="1:10" x14ac:dyDescent="0.25">
      <c r="A208" s="2" t="s">
        <v>1236</v>
      </c>
      <c r="B208" s="2" t="s">
        <v>2266</v>
      </c>
      <c r="C208" s="44">
        <v>1</v>
      </c>
      <c r="D208" s="1" t="s">
        <v>63</v>
      </c>
      <c r="E208" s="1" t="s">
        <v>64</v>
      </c>
      <c r="F208" s="1" t="str">
        <f>UnitControlCenter!$B$42</f>
        <v>2023 Euro / kilowatt-hour (kWh)</v>
      </c>
      <c r="G208" s="1" t="s">
        <v>1255</v>
      </c>
    </row>
    <row r="209" spans="1:10" ht="30" x14ac:dyDescent="0.25">
      <c r="A209" s="2" t="s">
        <v>1236</v>
      </c>
      <c r="B209" s="2" t="s">
        <v>1237</v>
      </c>
      <c r="C209" s="44">
        <v>1</v>
      </c>
      <c r="D209" s="1" t="s">
        <v>65</v>
      </c>
      <c r="E209" s="1" t="s">
        <v>64</v>
      </c>
      <c r="F209" s="1" t="str">
        <f>UnitControlCenter!$B$44</f>
        <v>cost of eqpt. to capture 1 metric ton CO2e/yr (2023 Euro)</v>
      </c>
      <c r="G209" s="1" t="s">
        <v>1259</v>
      </c>
      <c r="H209" s="1" t="s">
        <v>1260</v>
      </c>
      <c r="I209" s="1" t="s">
        <v>1426</v>
      </c>
    </row>
    <row r="210" spans="1:10" x14ac:dyDescent="0.25">
      <c r="A210" s="2" t="s">
        <v>1236</v>
      </c>
      <c r="B210" s="2" t="s">
        <v>1238</v>
      </c>
      <c r="C210" s="44">
        <v>1</v>
      </c>
      <c r="D210" s="1" t="s">
        <v>63</v>
      </c>
      <c r="E210" s="1" t="s">
        <v>64</v>
      </c>
      <c r="F210" s="1" t="str">
        <f>UnitControlCenter!$B$45</f>
        <v>million 2023 Euro / megawatt (MW)</v>
      </c>
      <c r="G210" s="1" t="s">
        <v>1256</v>
      </c>
    </row>
    <row r="211" spans="1:10" x14ac:dyDescent="0.25">
      <c r="A211" s="2" t="s">
        <v>1236</v>
      </c>
      <c r="B211" s="2" t="s">
        <v>1239</v>
      </c>
      <c r="C211" s="44">
        <v>1</v>
      </c>
      <c r="D211" s="1" t="s">
        <v>63</v>
      </c>
      <c r="E211" s="1" t="s">
        <v>64</v>
      </c>
      <c r="F211" s="1" t="str">
        <f>UnitControlCenter!$B$45</f>
        <v>million 2023 Euro / megawatt (MW)</v>
      </c>
      <c r="G211" s="1" t="s">
        <v>1257</v>
      </c>
    </row>
    <row r="212" spans="1:10" x14ac:dyDescent="0.25">
      <c r="A212" s="2" t="s">
        <v>1236</v>
      </c>
      <c r="B212" s="2" t="s">
        <v>1240</v>
      </c>
      <c r="C212" s="44">
        <v>1</v>
      </c>
      <c r="D212" s="1" t="s">
        <v>63</v>
      </c>
      <c r="E212" s="1" t="s">
        <v>64</v>
      </c>
      <c r="F212" s="1" t="str">
        <f>UnitControlCenter!$B$45</f>
        <v>million 2023 Euro / megawatt (MW)</v>
      </c>
      <c r="G212" s="1" t="s">
        <v>1258</v>
      </c>
    </row>
    <row r="213" spans="1:10" ht="30.75" thickBot="1" x14ac:dyDescent="0.3">
      <c r="A213" s="134" t="s">
        <v>1236</v>
      </c>
      <c r="B213" s="134" t="s">
        <v>1366</v>
      </c>
      <c r="C213" s="141">
        <v>1</v>
      </c>
      <c r="D213" s="135" t="s">
        <v>63</v>
      </c>
      <c r="E213" s="135" t="s">
        <v>64</v>
      </c>
      <c r="F213" s="135" t="str">
        <f>UnitControlCenter!$B$46</f>
        <v>cost of eqpt. to produce 1 kg H2/yr (2023 Euro)</v>
      </c>
      <c r="G213" s="135" t="s">
        <v>1367</v>
      </c>
      <c r="H213" s="135"/>
      <c r="I213" s="135"/>
      <c r="J213" s="135"/>
    </row>
  </sheetData>
  <phoneticPr fontId="93" type="noConversion"/>
  <conditionalFormatting sqref="C2:C213">
    <cfRule type="cellIs" dxfId="2" priority="1" operator="equal">
      <formula>0</formula>
    </cfRule>
    <cfRule type="cellIs" dxfId="1" priority="2" operator="equal">
      <formula>1</formula>
    </cfRule>
  </conditionalFormatting>
  <pageMargins left="0.7" right="0.7" top="0.75" bottom="0.75" header="0.3" footer="0.3"/>
  <pageSetup orientation="portrait" horizontalDpi="1200" verticalDpi="1200" r:id="rId1"/>
  <ignoredErrors>
    <ignoredError sqref="F9 F34 F104 F174 F27 F128 F50 F87 F64 F67 F47 F52:F58"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919A5-3620-4AAB-A05D-AC347BE98E94}">
  <sheetPr>
    <tabColor theme="9"/>
  </sheetPr>
  <dimension ref="A1:E325"/>
  <sheetViews>
    <sheetView topLeftCell="A308" workbookViewId="0">
      <selection activeCell="I325" sqref="I325"/>
    </sheetView>
  </sheetViews>
  <sheetFormatPr defaultColWidth="8.85546875" defaultRowHeight="15" x14ac:dyDescent="0.25"/>
  <cols>
    <col min="1" max="1" width="13.42578125" customWidth="1"/>
    <col min="2" max="2" width="8.85546875" style="20"/>
    <col min="4" max="4" width="46" customWidth="1"/>
  </cols>
  <sheetData>
    <row r="1" spans="1:5" x14ac:dyDescent="0.25">
      <c r="A1" s="42" t="s">
        <v>1414</v>
      </c>
      <c r="B1" s="111"/>
      <c r="C1" s="100"/>
      <c r="D1" s="100"/>
    </row>
    <row r="2" spans="1:5" x14ac:dyDescent="0.25">
      <c r="A2" s="9" t="s">
        <v>1378</v>
      </c>
      <c r="B2" s="112" t="s">
        <v>1379</v>
      </c>
      <c r="C2" s="9" t="s">
        <v>1380</v>
      </c>
      <c r="D2" s="9" t="s">
        <v>1381</v>
      </c>
    </row>
    <row r="3" spans="1:5" x14ac:dyDescent="0.25">
      <c r="A3" s="262" t="s">
        <v>2362</v>
      </c>
      <c r="B3" s="263" t="s">
        <v>2364</v>
      </c>
      <c r="C3" s="219"/>
      <c r="D3" s="262" t="s">
        <v>2363</v>
      </c>
    </row>
    <row r="4" spans="1:5" x14ac:dyDescent="0.25">
      <c r="A4" t="s">
        <v>1428</v>
      </c>
      <c r="B4" s="20" t="s">
        <v>1422</v>
      </c>
      <c r="C4" s="130"/>
      <c r="D4" s="262" t="s">
        <v>2366</v>
      </c>
      <c r="E4" t="s">
        <v>2369</v>
      </c>
    </row>
    <row r="5" spans="1:5" x14ac:dyDescent="0.25">
      <c r="A5" t="s">
        <v>2373</v>
      </c>
      <c r="B5" s="113" t="s">
        <v>2374</v>
      </c>
      <c r="C5" s="221"/>
      <c r="D5" s="262" t="s">
        <v>2368</v>
      </c>
      <c r="E5" t="s">
        <v>2372</v>
      </c>
    </row>
    <row r="6" spans="1:5" x14ac:dyDescent="0.25">
      <c r="A6" t="s">
        <v>2722</v>
      </c>
      <c r="B6" s="113" t="s">
        <v>2723</v>
      </c>
      <c r="C6" s="264"/>
      <c r="D6" s="262" t="s">
        <v>2724</v>
      </c>
    </row>
    <row r="7" spans="1:5" x14ac:dyDescent="0.25">
      <c r="A7" t="s">
        <v>2725</v>
      </c>
      <c r="B7" s="113" t="s">
        <v>2726</v>
      </c>
      <c r="C7" s="265"/>
      <c r="D7" s="262" t="s">
        <v>2727</v>
      </c>
    </row>
    <row r="8" spans="1:5" x14ac:dyDescent="0.25">
      <c r="A8" t="s">
        <v>2728</v>
      </c>
      <c r="B8" s="20">
        <v>6699</v>
      </c>
      <c r="C8" s="266"/>
      <c r="D8" s="262" t="s">
        <v>2729</v>
      </c>
    </row>
    <row r="9" spans="1:5" x14ac:dyDescent="0.25">
      <c r="A9" t="s">
        <v>2722</v>
      </c>
      <c r="B9" s="113" t="s">
        <v>2375</v>
      </c>
      <c r="C9" s="153"/>
      <c r="D9" t="s">
        <v>2352</v>
      </c>
    </row>
    <row r="10" spans="1:5" x14ac:dyDescent="0.25">
      <c r="A10" t="s">
        <v>2379</v>
      </c>
      <c r="B10" s="113" t="s">
        <v>2380</v>
      </c>
      <c r="C10" s="222"/>
      <c r="D10" s="262" t="s">
        <v>2353</v>
      </c>
    </row>
    <row r="11" spans="1:5" x14ac:dyDescent="0.25">
      <c r="A11" t="s">
        <v>1388</v>
      </c>
      <c r="B11" s="20" t="s">
        <v>1399</v>
      </c>
      <c r="C11" s="118"/>
      <c r="D11" t="s">
        <v>428</v>
      </c>
    </row>
    <row r="12" spans="1:5" x14ac:dyDescent="0.25">
      <c r="A12" t="s">
        <v>2339</v>
      </c>
      <c r="B12" s="20" t="s">
        <v>2338</v>
      </c>
      <c r="C12" s="211"/>
      <c r="D12" t="s">
        <v>2281</v>
      </c>
    </row>
    <row r="13" spans="1:5" x14ac:dyDescent="0.25">
      <c r="A13" t="s">
        <v>1396</v>
      </c>
      <c r="B13" s="113" t="s">
        <v>1397</v>
      </c>
      <c r="C13" s="117"/>
      <c r="D13" t="s">
        <v>91</v>
      </c>
    </row>
    <row r="14" spans="1:5" x14ac:dyDescent="0.25">
      <c r="A14" t="s">
        <v>1424</v>
      </c>
      <c r="B14" s="20" t="s">
        <v>1418</v>
      </c>
      <c r="C14" s="127"/>
      <c r="D14" t="s">
        <v>90</v>
      </c>
    </row>
    <row r="15" spans="1:5" x14ac:dyDescent="0.25">
      <c r="A15" t="s">
        <v>1403</v>
      </c>
      <c r="B15" s="20" t="s">
        <v>1419</v>
      </c>
      <c r="C15" s="122"/>
      <c r="D15" t="s">
        <v>1415</v>
      </c>
    </row>
    <row r="16" spans="1:5" x14ac:dyDescent="0.25">
      <c r="A16" t="s">
        <v>1425</v>
      </c>
      <c r="B16" s="20" t="s">
        <v>1253</v>
      </c>
      <c r="C16" s="126"/>
      <c r="D16" t="s">
        <v>1416</v>
      </c>
    </row>
    <row r="17" spans="1:4" x14ac:dyDescent="0.25">
      <c r="A17" t="s">
        <v>1423</v>
      </c>
      <c r="B17" s="20" t="s">
        <v>1420</v>
      </c>
      <c r="C17" s="129"/>
      <c r="D17" t="s">
        <v>443</v>
      </c>
    </row>
    <row r="18" spans="1:4" x14ac:dyDescent="0.25">
      <c r="A18" t="s">
        <v>1404</v>
      </c>
      <c r="B18" s="20" t="s">
        <v>1400</v>
      </c>
      <c r="C18" s="121"/>
      <c r="D18" t="s">
        <v>446</v>
      </c>
    </row>
    <row r="19" spans="1:4" x14ac:dyDescent="0.25">
      <c r="A19" t="s">
        <v>1377</v>
      </c>
      <c r="B19" s="114" t="s">
        <v>1384</v>
      </c>
      <c r="C19" s="110"/>
      <c r="D19" t="s">
        <v>88</v>
      </c>
    </row>
    <row r="20" spans="1:4" x14ac:dyDescent="0.25">
      <c r="A20" t="s">
        <v>1923</v>
      </c>
      <c r="B20" t="s">
        <v>2376</v>
      </c>
      <c r="C20" s="154"/>
      <c r="D20" t="s">
        <v>2283</v>
      </c>
    </row>
    <row r="21" spans="1:4" x14ac:dyDescent="0.25">
      <c r="A21" t="s">
        <v>1405</v>
      </c>
      <c r="B21" s="20" t="s">
        <v>1401</v>
      </c>
      <c r="C21" s="123"/>
      <c r="D21" t="s">
        <v>2284</v>
      </c>
    </row>
    <row r="22" spans="1:4" x14ac:dyDescent="0.25">
      <c r="A22" t="s">
        <v>1387</v>
      </c>
      <c r="B22" s="113" t="s">
        <v>1392</v>
      </c>
      <c r="C22" s="119"/>
      <c r="D22" t="s">
        <v>1417</v>
      </c>
    </row>
    <row r="23" spans="1:4" x14ac:dyDescent="0.25">
      <c r="A23" t="s">
        <v>1427</v>
      </c>
      <c r="B23" s="20" t="s">
        <v>1421</v>
      </c>
      <c r="C23" s="128"/>
      <c r="D23" t="s">
        <v>1350</v>
      </c>
    </row>
    <row r="24" spans="1:4" x14ac:dyDescent="0.25">
      <c r="A24" t="s">
        <v>1390</v>
      </c>
      <c r="B24" s="113" t="s">
        <v>1391</v>
      </c>
      <c r="C24" s="109"/>
      <c r="D24" t="s">
        <v>1501</v>
      </c>
    </row>
    <row r="25" spans="1:4" x14ac:dyDescent="0.25">
      <c r="A25" t="s">
        <v>1469</v>
      </c>
      <c r="B25" s="113" t="s">
        <v>1471</v>
      </c>
      <c r="C25" s="131"/>
      <c r="D25" t="s">
        <v>1468</v>
      </c>
    </row>
    <row r="26" spans="1:4" x14ac:dyDescent="0.25">
      <c r="A26" t="s">
        <v>1470</v>
      </c>
      <c r="B26" s="113">
        <v>740000</v>
      </c>
      <c r="C26" s="132"/>
      <c r="D26" t="s">
        <v>1348</v>
      </c>
    </row>
    <row r="27" spans="1:4" x14ac:dyDescent="0.25">
      <c r="A27" t="s">
        <v>1406</v>
      </c>
      <c r="B27" s="20" t="s">
        <v>1402</v>
      </c>
      <c r="C27" s="124"/>
      <c r="D27" t="s">
        <v>304</v>
      </c>
    </row>
    <row r="28" spans="1:4" x14ac:dyDescent="0.25">
      <c r="A28" t="s">
        <v>2337</v>
      </c>
      <c r="B28" s="20" t="s">
        <v>2377</v>
      </c>
      <c r="C28" s="210"/>
      <c r="D28" t="s">
        <v>2280</v>
      </c>
    </row>
    <row r="29" spans="1:4" x14ac:dyDescent="0.25">
      <c r="A29" t="s">
        <v>1389</v>
      </c>
      <c r="B29" s="113" t="s">
        <v>1394</v>
      </c>
      <c r="C29" s="116"/>
      <c r="D29" t="s">
        <v>2224</v>
      </c>
    </row>
    <row r="30" spans="1:4" x14ac:dyDescent="0.25">
      <c r="A30" t="s">
        <v>2225</v>
      </c>
      <c r="B30" s="113" t="s">
        <v>2226</v>
      </c>
      <c r="C30" s="205"/>
      <c r="D30" t="s">
        <v>2223</v>
      </c>
    </row>
    <row r="31" spans="1:4" x14ac:dyDescent="0.25">
      <c r="A31" t="s">
        <v>1924</v>
      </c>
      <c r="B31" s="17" t="s">
        <v>2378</v>
      </c>
      <c r="C31" s="155"/>
      <c r="D31" t="s">
        <v>2282</v>
      </c>
    </row>
    <row r="32" spans="1:4" x14ac:dyDescent="0.25">
      <c r="A32" t="s">
        <v>1413</v>
      </c>
      <c r="B32" s="20" t="s">
        <v>1412</v>
      </c>
      <c r="C32" s="125"/>
      <c r="D32" t="s">
        <v>435</v>
      </c>
    </row>
    <row r="33" spans="1:5" x14ac:dyDescent="0.25">
      <c r="A33" t="s">
        <v>1925</v>
      </c>
      <c r="B33" s="152" t="s">
        <v>1918</v>
      </c>
      <c r="C33" s="151"/>
      <c r="D33" t="s">
        <v>2279</v>
      </c>
    </row>
    <row r="34" spans="1:5" x14ac:dyDescent="0.25">
      <c r="A34" t="s">
        <v>1383</v>
      </c>
      <c r="B34" s="113" t="s">
        <v>1393</v>
      </c>
      <c r="C34" s="115"/>
      <c r="D34" t="s">
        <v>438</v>
      </c>
    </row>
    <row r="35" spans="1:5" x14ac:dyDescent="0.25">
      <c r="A35" t="s">
        <v>2373</v>
      </c>
      <c r="B35" s="113" t="s">
        <v>2374</v>
      </c>
      <c r="C35" s="221"/>
      <c r="D35" t="s">
        <v>2367</v>
      </c>
      <c r="E35" t="s">
        <v>2371</v>
      </c>
    </row>
    <row r="36" spans="1:5" x14ac:dyDescent="0.25">
      <c r="A36" t="s">
        <v>1428</v>
      </c>
      <c r="B36" s="20" t="s">
        <v>1422</v>
      </c>
      <c r="C36" s="130"/>
      <c r="D36" s="262" t="s">
        <v>2365</v>
      </c>
      <c r="E36" t="s">
        <v>2370</v>
      </c>
    </row>
    <row r="38" spans="1:5" x14ac:dyDescent="0.25">
      <c r="A38" s="42" t="s">
        <v>1398</v>
      </c>
      <c r="B38" s="111"/>
      <c r="C38" s="100"/>
      <c r="D38" s="100"/>
    </row>
    <row r="39" spans="1:5" s="9" customFormat="1" x14ac:dyDescent="0.25">
      <c r="A39" s="9" t="s">
        <v>1378</v>
      </c>
      <c r="B39" s="112" t="s">
        <v>1379</v>
      </c>
      <c r="C39" s="9" t="s">
        <v>1380</v>
      </c>
      <c r="D39" s="9" t="s">
        <v>1461</v>
      </c>
    </row>
    <row r="40" spans="1:5" x14ac:dyDescent="0.25">
      <c r="A40" t="s">
        <v>1404</v>
      </c>
      <c r="B40" s="20" t="s">
        <v>1400</v>
      </c>
      <c r="C40" s="121"/>
      <c r="D40" t="s">
        <v>1463</v>
      </c>
    </row>
    <row r="41" spans="1:5" x14ac:dyDescent="0.25">
      <c r="A41" t="s">
        <v>1377</v>
      </c>
      <c r="B41" s="114" t="s">
        <v>1384</v>
      </c>
      <c r="C41" s="110"/>
      <c r="D41" t="s">
        <v>1462</v>
      </c>
    </row>
    <row r="42" spans="1:5" x14ac:dyDescent="0.25">
      <c r="A42" t="s">
        <v>1389</v>
      </c>
      <c r="B42" s="20" t="s">
        <v>1394</v>
      </c>
      <c r="C42" s="116"/>
      <c r="D42" t="s">
        <v>4</v>
      </c>
    </row>
    <row r="43" spans="1:5" x14ac:dyDescent="0.25">
      <c r="A43" t="s">
        <v>1403</v>
      </c>
      <c r="B43" s="20" t="s">
        <v>1419</v>
      </c>
      <c r="C43" s="122"/>
      <c r="D43" t="s">
        <v>92</v>
      </c>
    </row>
    <row r="44" spans="1:5" x14ac:dyDescent="0.25">
      <c r="A44" t="s">
        <v>1383</v>
      </c>
      <c r="B44" s="20">
        <v>969696</v>
      </c>
      <c r="C44" s="115"/>
      <c r="D44" t="s">
        <v>9</v>
      </c>
    </row>
    <row r="45" spans="1:5" x14ac:dyDescent="0.25">
      <c r="A45" t="s">
        <v>1396</v>
      </c>
      <c r="B45" s="20" t="s">
        <v>1397</v>
      </c>
      <c r="C45" s="117"/>
      <c r="D45" t="s">
        <v>1309</v>
      </c>
    </row>
    <row r="46" spans="1:5" x14ac:dyDescent="0.25">
      <c r="A46" t="s">
        <v>1405</v>
      </c>
      <c r="B46" s="20" t="s">
        <v>1401</v>
      </c>
      <c r="C46" s="123"/>
      <c r="D46" t="s">
        <v>129</v>
      </c>
    </row>
    <row r="47" spans="1:5" x14ac:dyDescent="0.25">
      <c r="A47" t="s">
        <v>1406</v>
      </c>
      <c r="B47" s="20" t="s">
        <v>1402</v>
      </c>
      <c r="C47" s="124"/>
      <c r="D47" t="s">
        <v>1318</v>
      </c>
    </row>
    <row r="48" spans="1:5" x14ac:dyDescent="0.25">
      <c r="A48" t="s">
        <v>1388</v>
      </c>
      <c r="B48" s="20" t="s">
        <v>1399</v>
      </c>
      <c r="C48" s="120"/>
      <c r="D48" t="s">
        <v>2730</v>
      </c>
    </row>
    <row r="49" spans="1:4" x14ac:dyDescent="0.25">
      <c r="A49" t="s">
        <v>1424</v>
      </c>
      <c r="B49" s="20" t="s">
        <v>1418</v>
      </c>
      <c r="C49" s="127"/>
      <c r="D49" t="s">
        <v>2731</v>
      </c>
    </row>
    <row r="50" spans="1:4" x14ac:dyDescent="0.25">
      <c r="A50" t="s">
        <v>1403</v>
      </c>
      <c r="B50" s="20" t="s">
        <v>1419</v>
      </c>
      <c r="C50" s="122"/>
      <c r="D50" t="s">
        <v>2732</v>
      </c>
    </row>
    <row r="51" spans="1:4" x14ac:dyDescent="0.25">
      <c r="A51" t="s">
        <v>1469</v>
      </c>
      <c r="B51" s="113" t="s">
        <v>1471</v>
      </c>
      <c r="C51" s="131"/>
      <c r="D51" t="s">
        <v>1668</v>
      </c>
    </row>
    <row r="53" spans="1:4" x14ac:dyDescent="0.25">
      <c r="A53" s="42" t="s">
        <v>1407</v>
      </c>
      <c r="B53" s="111"/>
      <c r="C53" s="100"/>
      <c r="D53" s="100"/>
    </row>
    <row r="54" spans="1:4" x14ac:dyDescent="0.25">
      <c r="A54" s="9" t="s">
        <v>1378</v>
      </c>
      <c r="B54" s="112" t="s">
        <v>1379</v>
      </c>
      <c r="C54" s="9" t="s">
        <v>1380</v>
      </c>
      <c r="D54" s="9" t="s">
        <v>1381</v>
      </c>
    </row>
    <row r="55" spans="1:4" x14ac:dyDescent="0.25">
      <c r="A55" t="s">
        <v>1389</v>
      </c>
      <c r="B55" s="113" t="s">
        <v>1394</v>
      </c>
      <c r="C55" s="116"/>
      <c r="D55" t="s">
        <v>1408</v>
      </c>
    </row>
    <row r="56" spans="1:4" x14ac:dyDescent="0.25">
      <c r="A56" t="s">
        <v>1383</v>
      </c>
      <c r="B56" s="20">
        <v>969696</v>
      </c>
      <c r="C56" s="115"/>
      <c r="D56" t="s">
        <v>1409</v>
      </c>
    </row>
    <row r="57" spans="1:4" x14ac:dyDescent="0.25">
      <c r="A57" t="s">
        <v>1396</v>
      </c>
      <c r="B57" s="20" t="s">
        <v>1397</v>
      </c>
      <c r="C57" s="117"/>
      <c r="D57" t="s">
        <v>1410</v>
      </c>
    </row>
    <row r="58" spans="1:4" x14ac:dyDescent="0.25">
      <c r="A58" t="s">
        <v>1469</v>
      </c>
      <c r="B58" s="113" t="s">
        <v>1471</v>
      </c>
      <c r="C58" s="131"/>
      <c r="D58" t="s">
        <v>1669</v>
      </c>
    </row>
    <row r="60" spans="1:4" x14ac:dyDescent="0.25">
      <c r="A60" s="42" t="s">
        <v>1411</v>
      </c>
      <c r="B60" s="111"/>
      <c r="C60" s="100"/>
      <c r="D60" s="100"/>
    </row>
    <row r="61" spans="1:4" x14ac:dyDescent="0.25">
      <c r="A61" s="9" t="s">
        <v>1378</v>
      </c>
      <c r="B61" s="112" t="s">
        <v>1379</v>
      </c>
      <c r="C61" s="9" t="s">
        <v>1380</v>
      </c>
      <c r="D61" s="9" t="s">
        <v>1381</v>
      </c>
    </row>
    <row r="62" spans="1:4" x14ac:dyDescent="0.25">
      <c r="A62" t="s">
        <v>1396</v>
      </c>
      <c r="B62" s="20" t="s">
        <v>1397</v>
      </c>
      <c r="C62" s="117"/>
      <c r="D62" t="s">
        <v>1133</v>
      </c>
    </row>
    <row r="63" spans="1:4" x14ac:dyDescent="0.25">
      <c r="A63" t="s">
        <v>1390</v>
      </c>
      <c r="B63" s="113" t="s">
        <v>1391</v>
      </c>
      <c r="C63" s="109"/>
      <c r="D63" t="s">
        <v>551</v>
      </c>
    </row>
    <row r="64" spans="1:4" x14ac:dyDescent="0.25">
      <c r="A64" t="s">
        <v>1389</v>
      </c>
      <c r="B64" s="113" t="s">
        <v>1394</v>
      </c>
      <c r="C64" s="116"/>
      <c r="D64" t="s">
        <v>1132</v>
      </c>
    </row>
    <row r="65" spans="1:4" x14ac:dyDescent="0.25">
      <c r="A65" t="s">
        <v>1383</v>
      </c>
      <c r="B65" s="113" t="s">
        <v>1393</v>
      </c>
      <c r="C65" s="115"/>
      <c r="D65" t="s">
        <v>1124</v>
      </c>
    </row>
    <row r="66" spans="1:4" x14ac:dyDescent="0.25">
      <c r="B66" s="113"/>
    </row>
    <row r="67" spans="1:4" x14ac:dyDescent="0.25">
      <c r="A67" s="42" t="s">
        <v>1547</v>
      </c>
      <c r="B67" s="111"/>
      <c r="C67" s="100"/>
      <c r="D67" s="100"/>
    </row>
    <row r="68" spans="1:4" x14ac:dyDescent="0.25">
      <c r="A68" s="9" t="s">
        <v>1378</v>
      </c>
      <c r="B68" s="112" t="s">
        <v>1379</v>
      </c>
      <c r="C68" s="9" t="s">
        <v>1380</v>
      </c>
      <c r="D68" s="9" t="s">
        <v>1381</v>
      </c>
    </row>
    <row r="69" spans="1:4" x14ac:dyDescent="0.25">
      <c r="A69" t="s">
        <v>1389</v>
      </c>
      <c r="B69" s="113" t="s">
        <v>1394</v>
      </c>
      <c r="C69" s="116"/>
      <c r="D69" t="s">
        <v>1439</v>
      </c>
    </row>
    <row r="70" spans="1:4" x14ac:dyDescent="0.25">
      <c r="A70" t="s">
        <v>1404</v>
      </c>
      <c r="B70" s="20" t="s">
        <v>1400</v>
      </c>
      <c r="C70" s="121"/>
      <c r="D70" t="s">
        <v>1440</v>
      </c>
    </row>
    <row r="71" spans="1:4" x14ac:dyDescent="0.25">
      <c r="A71" t="s">
        <v>1403</v>
      </c>
      <c r="B71" s="20" t="s">
        <v>1419</v>
      </c>
      <c r="C71" s="122"/>
      <c r="D71" t="s">
        <v>1441</v>
      </c>
    </row>
    <row r="72" spans="1:4" x14ac:dyDescent="0.25">
      <c r="A72" t="s">
        <v>1396</v>
      </c>
      <c r="B72" s="113" t="s">
        <v>1397</v>
      </c>
      <c r="C72" s="117"/>
      <c r="D72" t="s">
        <v>1442</v>
      </c>
    </row>
    <row r="73" spans="1:4" x14ac:dyDescent="0.25">
      <c r="A73" t="s">
        <v>1390</v>
      </c>
      <c r="B73" s="113" t="s">
        <v>1391</v>
      </c>
      <c r="C73" s="109"/>
      <c r="D73" t="s">
        <v>1443</v>
      </c>
    </row>
    <row r="75" spans="1:4" x14ac:dyDescent="0.25">
      <c r="A75" s="42" t="s">
        <v>1808</v>
      </c>
      <c r="B75" s="111"/>
      <c r="C75" s="100"/>
      <c r="D75" s="100"/>
    </row>
    <row r="76" spans="1:4" x14ac:dyDescent="0.25">
      <c r="A76" s="9" t="s">
        <v>1378</v>
      </c>
      <c r="B76" s="112" t="s">
        <v>1379</v>
      </c>
      <c r="C76" s="9" t="s">
        <v>1380</v>
      </c>
      <c r="D76" s="9" t="s">
        <v>1381</v>
      </c>
    </row>
    <row r="77" spans="1:4" x14ac:dyDescent="0.25">
      <c r="A77" t="s">
        <v>1404</v>
      </c>
      <c r="B77" s="20" t="s">
        <v>1400</v>
      </c>
      <c r="C77" s="121"/>
      <c r="D77" t="s">
        <v>1798</v>
      </c>
    </row>
    <row r="78" spans="1:4" x14ac:dyDescent="0.25">
      <c r="A78" t="s">
        <v>1389</v>
      </c>
      <c r="B78" s="113" t="s">
        <v>1394</v>
      </c>
      <c r="C78" s="116"/>
      <c r="D78" t="s">
        <v>1797</v>
      </c>
    </row>
    <row r="79" spans="1:4" x14ac:dyDescent="0.25">
      <c r="A79" t="s">
        <v>1388</v>
      </c>
      <c r="B79" s="20" t="s">
        <v>1399</v>
      </c>
      <c r="C79" s="120"/>
      <c r="D79" t="s">
        <v>1794</v>
      </c>
    </row>
    <row r="80" spans="1:4" x14ac:dyDescent="0.25">
      <c r="A80" t="s">
        <v>1428</v>
      </c>
      <c r="B80" s="20" t="s">
        <v>1422</v>
      </c>
      <c r="C80" s="130"/>
      <c r="D80" t="s">
        <v>1795</v>
      </c>
    </row>
    <row r="81" spans="1:4" x14ac:dyDescent="0.25">
      <c r="A81" t="s">
        <v>1406</v>
      </c>
      <c r="B81" s="20" t="s">
        <v>1402</v>
      </c>
      <c r="C81" s="124"/>
      <c r="D81" t="s">
        <v>1796</v>
      </c>
    </row>
    <row r="83" spans="1:4" x14ac:dyDescent="0.25">
      <c r="A83" s="42" t="s">
        <v>1882</v>
      </c>
      <c r="B83" s="111"/>
      <c r="C83" s="100"/>
      <c r="D83" s="100"/>
    </row>
    <row r="84" spans="1:4" x14ac:dyDescent="0.25">
      <c r="A84" s="9" t="s">
        <v>1378</v>
      </c>
      <c r="B84" s="112" t="s">
        <v>1379</v>
      </c>
      <c r="C84" s="9" t="s">
        <v>1380</v>
      </c>
      <c r="D84" s="9" t="s">
        <v>1381</v>
      </c>
    </row>
    <row r="85" spans="1:4" x14ac:dyDescent="0.25">
      <c r="A85" t="s">
        <v>1469</v>
      </c>
      <c r="B85" s="113" t="s">
        <v>1471</v>
      </c>
      <c r="C85" s="131"/>
      <c r="D85" t="s">
        <v>1815</v>
      </c>
    </row>
    <row r="86" spans="1:4" x14ac:dyDescent="0.25">
      <c r="A86" t="s">
        <v>1404</v>
      </c>
      <c r="B86" s="20" t="s">
        <v>1400</v>
      </c>
      <c r="C86" s="121"/>
      <c r="D86" t="s">
        <v>1816</v>
      </c>
    </row>
    <row r="87" spans="1:4" x14ac:dyDescent="0.25">
      <c r="A87" t="s">
        <v>1406</v>
      </c>
      <c r="B87" s="20" t="s">
        <v>1402</v>
      </c>
      <c r="C87" s="124"/>
      <c r="D87" t="s">
        <v>450</v>
      </c>
    </row>
    <row r="88" spans="1:4" x14ac:dyDescent="0.25">
      <c r="A88" t="s">
        <v>1405</v>
      </c>
      <c r="B88" s="20" t="s">
        <v>1401</v>
      </c>
      <c r="C88" s="123"/>
      <c r="D88" t="s">
        <v>1817</v>
      </c>
    </row>
    <row r="89" spans="1:4" x14ac:dyDescent="0.25">
      <c r="A89" t="s">
        <v>1403</v>
      </c>
      <c r="B89" s="20" t="s">
        <v>1419</v>
      </c>
      <c r="C89" s="122"/>
      <c r="D89" t="s">
        <v>1818</v>
      </c>
    </row>
    <row r="90" spans="1:4" x14ac:dyDescent="0.25">
      <c r="A90" t="s">
        <v>1383</v>
      </c>
      <c r="B90" s="113" t="s">
        <v>1393</v>
      </c>
      <c r="C90" s="115"/>
      <c r="D90" t="s">
        <v>257</v>
      </c>
    </row>
    <row r="91" spans="1:4" x14ac:dyDescent="0.25">
      <c r="A91" t="s">
        <v>1389</v>
      </c>
      <c r="B91" s="113" t="s">
        <v>1394</v>
      </c>
      <c r="C91" s="116"/>
      <c r="D91" t="s">
        <v>1819</v>
      </c>
    </row>
    <row r="92" spans="1:4" x14ac:dyDescent="0.25">
      <c r="A92" t="s">
        <v>1396</v>
      </c>
      <c r="B92" s="113" t="s">
        <v>1397</v>
      </c>
      <c r="C92" s="117"/>
      <c r="D92" t="s">
        <v>1820</v>
      </c>
    </row>
    <row r="93" spans="1:4" x14ac:dyDescent="0.25">
      <c r="A93" t="s">
        <v>1388</v>
      </c>
      <c r="B93" s="20" t="s">
        <v>1399</v>
      </c>
      <c r="C93" s="120"/>
      <c r="D93" t="s">
        <v>1821</v>
      </c>
    </row>
    <row r="94" spans="1:4" x14ac:dyDescent="0.25">
      <c r="A94" t="s">
        <v>1390</v>
      </c>
      <c r="B94" s="113" t="s">
        <v>1391</v>
      </c>
      <c r="C94" s="109"/>
      <c r="D94" t="s">
        <v>1443</v>
      </c>
    </row>
    <row r="95" spans="1:4" x14ac:dyDescent="0.25">
      <c r="B95" s="113"/>
    </row>
    <row r="96" spans="1:4" x14ac:dyDescent="0.25">
      <c r="A96" s="42" t="s">
        <v>1780</v>
      </c>
      <c r="B96" s="111"/>
      <c r="C96" s="100"/>
      <c r="D96" s="100"/>
    </row>
    <row r="97" spans="1:4" x14ac:dyDescent="0.25">
      <c r="A97" s="9" t="s">
        <v>1378</v>
      </c>
      <c r="B97" s="112" t="s">
        <v>1379</v>
      </c>
      <c r="C97" s="9" t="s">
        <v>1380</v>
      </c>
      <c r="D97" s="9" t="s">
        <v>1381</v>
      </c>
    </row>
    <row r="98" spans="1:4" x14ac:dyDescent="0.25">
      <c r="A98" t="s">
        <v>1389</v>
      </c>
      <c r="B98" s="113" t="s">
        <v>1394</v>
      </c>
      <c r="C98" s="116"/>
      <c r="D98" t="s">
        <v>1728</v>
      </c>
    </row>
    <row r="99" spans="1:4" x14ac:dyDescent="0.25">
      <c r="A99" t="s">
        <v>1404</v>
      </c>
      <c r="B99" s="20" t="s">
        <v>1400</v>
      </c>
      <c r="C99" s="121"/>
      <c r="D99" t="s">
        <v>1729</v>
      </c>
    </row>
    <row r="100" spans="1:4" x14ac:dyDescent="0.25">
      <c r="A100" t="s">
        <v>1403</v>
      </c>
      <c r="B100" s="20" t="s">
        <v>1419</v>
      </c>
      <c r="C100" s="122"/>
      <c r="D100" t="s">
        <v>1730</v>
      </c>
    </row>
    <row r="101" spans="1:4" x14ac:dyDescent="0.25">
      <c r="A101" t="s">
        <v>1390</v>
      </c>
      <c r="B101" s="113" t="s">
        <v>1391</v>
      </c>
      <c r="C101" s="109"/>
      <c r="D101" t="s">
        <v>1443</v>
      </c>
    </row>
    <row r="103" spans="1:4" x14ac:dyDescent="0.25">
      <c r="A103" s="42" t="s">
        <v>2091</v>
      </c>
      <c r="B103" s="111"/>
      <c r="C103" s="100"/>
      <c r="D103" s="100"/>
    </row>
    <row r="104" spans="1:4" x14ac:dyDescent="0.25">
      <c r="A104" s="9" t="s">
        <v>1378</v>
      </c>
      <c r="B104" s="112" t="s">
        <v>1379</v>
      </c>
      <c r="C104" s="9" t="s">
        <v>1380</v>
      </c>
      <c r="D104" s="9" t="s">
        <v>1381</v>
      </c>
    </row>
    <row r="105" spans="1:4" x14ac:dyDescent="0.25">
      <c r="A105" t="s">
        <v>1424</v>
      </c>
      <c r="B105" s="20" t="s">
        <v>1418</v>
      </c>
      <c r="C105" s="127"/>
      <c r="D105" t="s">
        <v>1991</v>
      </c>
    </row>
    <row r="106" spans="1:4" x14ac:dyDescent="0.25">
      <c r="A106" t="s">
        <v>1396</v>
      </c>
      <c r="B106" s="113" t="s">
        <v>1397</v>
      </c>
      <c r="C106" s="117"/>
      <c r="D106" t="s">
        <v>1992</v>
      </c>
    </row>
    <row r="108" spans="1:4" x14ac:dyDescent="0.25">
      <c r="A108" s="42" t="s">
        <v>1993</v>
      </c>
      <c r="B108" s="111"/>
      <c r="C108" s="100"/>
      <c r="D108" s="100"/>
    </row>
    <row r="109" spans="1:4" x14ac:dyDescent="0.25">
      <c r="A109" s="9" t="s">
        <v>1378</v>
      </c>
      <c r="B109" s="112" t="s">
        <v>1379</v>
      </c>
      <c r="C109" s="9" t="s">
        <v>1380</v>
      </c>
      <c r="D109" s="9" t="s">
        <v>1381</v>
      </c>
    </row>
    <row r="110" spans="1:4" x14ac:dyDescent="0.25">
      <c r="A110" t="s">
        <v>1389</v>
      </c>
      <c r="B110" s="113" t="s">
        <v>1394</v>
      </c>
      <c r="C110" s="116"/>
      <c r="D110" t="s">
        <v>1994</v>
      </c>
    </row>
    <row r="111" spans="1:4" x14ac:dyDescent="0.25">
      <c r="A111" t="s">
        <v>1403</v>
      </c>
      <c r="B111" s="20" t="s">
        <v>1419</v>
      </c>
      <c r="C111" s="122"/>
      <c r="D111" t="s">
        <v>1995</v>
      </c>
    </row>
    <row r="112" spans="1:4" x14ac:dyDescent="0.25">
      <c r="A112" t="s">
        <v>1396</v>
      </c>
      <c r="B112" s="113" t="s">
        <v>1397</v>
      </c>
      <c r="C112" s="117"/>
      <c r="D112" t="s">
        <v>1996</v>
      </c>
    </row>
    <row r="113" spans="1:4" x14ac:dyDescent="0.25">
      <c r="A113" t="s">
        <v>1404</v>
      </c>
      <c r="B113" s="20" t="s">
        <v>1400</v>
      </c>
      <c r="C113" s="121"/>
      <c r="D113" t="s">
        <v>1997</v>
      </c>
    </row>
    <row r="115" spans="1:4" x14ac:dyDescent="0.25">
      <c r="A115" s="42" t="s">
        <v>1998</v>
      </c>
      <c r="B115" s="111"/>
      <c r="C115" s="100"/>
      <c r="D115" s="100"/>
    </row>
    <row r="116" spans="1:4" x14ac:dyDescent="0.25">
      <c r="A116" s="9" t="s">
        <v>1378</v>
      </c>
      <c r="B116" s="112" t="s">
        <v>1379</v>
      </c>
      <c r="C116" s="9" t="s">
        <v>1380</v>
      </c>
      <c r="D116" s="9" t="s">
        <v>1381</v>
      </c>
    </row>
    <row r="117" spans="1:4" x14ac:dyDescent="0.25">
      <c r="A117" t="s">
        <v>1428</v>
      </c>
      <c r="B117" s="20" t="s">
        <v>1422</v>
      </c>
      <c r="C117" s="130"/>
      <c r="D117" t="s">
        <v>1999</v>
      </c>
    </row>
    <row r="118" spans="1:4" x14ac:dyDescent="0.25">
      <c r="A118" t="s">
        <v>1405</v>
      </c>
      <c r="B118" s="20" t="s">
        <v>1401</v>
      </c>
      <c r="C118" s="123"/>
      <c r="D118" t="s">
        <v>2000</v>
      </c>
    </row>
    <row r="120" spans="1:4" x14ac:dyDescent="0.25">
      <c r="A120" s="42" t="s">
        <v>2001</v>
      </c>
      <c r="B120" s="111"/>
      <c r="C120" s="100"/>
      <c r="D120" s="100"/>
    </row>
    <row r="121" spans="1:4" x14ac:dyDescent="0.25">
      <c r="A121" s="9" t="s">
        <v>1378</v>
      </c>
      <c r="B121" s="112" t="s">
        <v>1379</v>
      </c>
      <c r="C121" s="9" t="s">
        <v>1380</v>
      </c>
      <c r="D121" s="9" t="s">
        <v>1381</v>
      </c>
    </row>
    <row r="122" spans="1:4" x14ac:dyDescent="0.25">
      <c r="A122" t="s">
        <v>1424</v>
      </c>
      <c r="B122" s="20" t="s">
        <v>1418</v>
      </c>
      <c r="C122" s="127"/>
      <c r="D122" t="s">
        <v>2002</v>
      </c>
    </row>
    <row r="123" spans="1:4" x14ac:dyDescent="0.25">
      <c r="A123" t="s">
        <v>1404</v>
      </c>
      <c r="B123" s="20" t="s">
        <v>1400</v>
      </c>
      <c r="C123" s="121"/>
      <c r="D123" t="s">
        <v>2003</v>
      </c>
    </row>
    <row r="124" spans="1:4" x14ac:dyDescent="0.25">
      <c r="A124" t="s">
        <v>1406</v>
      </c>
      <c r="B124" s="20" t="s">
        <v>1402</v>
      </c>
      <c r="C124" s="124"/>
      <c r="D124" t="s">
        <v>2004</v>
      </c>
    </row>
    <row r="125" spans="1:4" x14ac:dyDescent="0.25">
      <c r="A125" t="s">
        <v>1396</v>
      </c>
      <c r="B125" s="113" t="s">
        <v>1397</v>
      </c>
      <c r="C125" s="117"/>
      <c r="D125" t="s">
        <v>2005</v>
      </c>
    </row>
    <row r="126" spans="1:4" x14ac:dyDescent="0.25">
      <c r="A126" t="s">
        <v>1403</v>
      </c>
      <c r="B126" s="20" t="s">
        <v>1419</v>
      </c>
      <c r="C126" s="122"/>
      <c r="D126" t="s">
        <v>2006</v>
      </c>
    </row>
    <row r="127" spans="1:4" x14ac:dyDescent="0.25">
      <c r="A127" t="s">
        <v>1383</v>
      </c>
      <c r="B127" s="113" t="s">
        <v>1393</v>
      </c>
      <c r="C127" s="115"/>
      <c r="D127" t="s">
        <v>2007</v>
      </c>
    </row>
    <row r="128" spans="1:4" x14ac:dyDescent="0.25">
      <c r="A128" t="s">
        <v>1389</v>
      </c>
      <c r="B128" s="113" t="s">
        <v>1394</v>
      </c>
      <c r="C128" s="116"/>
      <c r="D128" t="s">
        <v>2008</v>
      </c>
    </row>
    <row r="130" spans="1:4" x14ac:dyDescent="0.25">
      <c r="A130" s="42" t="s">
        <v>1742</v>
      </c>
      <c r="B130" s="111"/>
      <c r="C130" s="100"/>
      <c r="D130" s="100"/>
    </row>
    <row r="131" spans="1:4" x14ac:dyDescent="0.25">
      <c r="A131" s="9" t="s">
        <v>1378</v>
      </c>
      <c r="B131" s="112" t="s">
        <v>1379</v>
      </c>
      <c r="C131" s="9" t="s">
        <v>1380</v>
      </c>
      <c r="D131" s="9" t="s">
        <v>1381</v>
      </c>
    </row>
    <row r="132" spans="1:4" x14ac:dyDescent="0.25">
      <c r="A132" t="s">
        <v>1404</v>
      </c>
      <c r="B132" s="20" t="s">
        <v>1400</v>
      </c>
      <c r="C132" s="121"/>
      <c r="D132" t="s">
        <v>1743</v>
      </c>
    </row>
    <row r="133" spans="1:4" x14ac:dyDescent="0.25">
      <c r="A133" t="s">
        <v>1396</v>
      </c>
      <c r="B133" s="113" t="s">
        <v>1397</v>
      </c>
      <c r="C133" s="117"/>
      <c r="D133" t="s">
        <v>1744</v>
      </c>
    </row>
    <row r="134" spans="1:4" x14ac:dyDescent="0.25">
      <c r="A134" t="s">
        <v>1390</v>
      </c>
      <c r="B134" s="113" t="s">
        <v>1391</v>
      </c>
      <c r="C134" s="109"/>
      <c r="D134" t="s">
        <v>1443</v>
      </c>
    </row>
    <row r="135" spans="1:4" x14ac:dyDescent="0.25">
      <c r="B135" s="113"/>
    </row>
    <row r="136" spans="1:4" x14ac:dyDescent="0.25">
      <c r="A136" s="42" t="s">
        <v>1781</v>
      </c>
      <c r="B136" s="111"/>
      <c r="C136" s="100"/>
      <c r="D136" s="100"/>
    </row>
    <row r="137" spans="1:4" x14ac:dyDescent="0.25">
      <c r="A137" s="9" t="s">
        <v>1378</v>
      </c>
      <c r="B137" s="112" t="s">
        <v>1379</v>
      </c>
      <c r="C137" s="9" t="s">
        <v>1380</v>
      </c>
      <c r="D137" s="9" t="s">
        <v>1381</v>
      </c>
    </row>
    <row r="138" spans="1:4" x14ac:dyDescent="0.25">
      <c r="A138" t="s">
        <v>1389</v>
      </c>
      <c r="B138" s="113" t="s">
        <v>1394</v>
      </c>
      <c r="C138" s="116"/>
      <c r="D138" t="s">
        <v>1782</v>
      </c>
    </row>
    <row r="139" spans="1:4" x14ac:dyDescent="0.25">
      <c r="A139" t="s">
        <v>1428</v>
      </c>
      <c r="B139" s="20" t="s">
        <v>1422</v>
      </c>
      <c r="C139" s="130"/>
      <c r="D139" t="s">
        <v>1783</v>
      </c>
    </row>
    <row r="140" spans="1:4" x14ac:dyDescent="0.25">
      <c r="A140" t="s">
        <v>1406</v>
      </c>
      <c r="B140" s="20" t="s">
        <v>1402</v>
      </c>
      <c r="C140" s="124"/>
      <c r="D140" t="s">
        <v>1784</v>
      </c>
    </row>
    <row r="141" spans="1:4" x14ac:dyDescent="0.25">
      <c r="A141" t="s">
        <v>1390</v>
      </c>
      <c r="B141" s="113" t="s">
        <v>1391</v>
      </c>
      <c r="C141" s="109"/>
      <c r="D141" t="s">
        <v>1443</v>
      </c>
    </row>
    <row r="143" spans="1:4" x14ac:dyDescent="0.25">
      <c r="A143" s="42" t="s">
        <v>1445</v>
      </c>
      <c r="B143" s="111"/>
      <c r="C143" s="100"/>
      <c r="D143" s="100"/>
    </row>
    <row r="144" spans="1:4" x14ac:dyDescent="0.25">
      <c r="A144" s="9" t="s">
        <v>1378</v>
      </c>
      <c r="B144" s="112" t="s">
        <v>1379</v>
      </c>
      <c r="C144" s="9" t="s">
        <v>1380</v>
      </c>
      <c r="D144" s="9" t="s">
        <v>1381</v>
      </c>
    </row>
    <row r="145" spans="1:4" x14ac:dyDescent="0.25">
      <c r="A145" t="s">
        <v>1390</v>
      </c>
      <c r="B145" s="113" t="s">
        <v>1391</v>
      </c>
      <c r="C145" s="109"/>
      <c r="D145" t="s">
        <v>1446</v>
      </c>
    </row>
    <row r="146" spans="1:4" x14ac:dyDescent="0.25">
      <c r="A146" t="s">
        <v>1404</v>
      </c>
      <c r="B146" s="20" t="s">
        <v>1400</v>
      </c>
      <c r="C146" s="121"/>
      <c r="D146" t="s">
        <v>1447</v>
      </c>
    </row>
    <row r="147" spans="1:4" x14ac:dyDescent="0.25">
      <c r="A147" t="s">
        <v>1406</v>
      </c>
      <c r="B147" s="20" t="s">
        <v>1402</v>
      </c>
      <c r="C147" s="124"/>
      <c r="D147" t="s">
        <v>1539</v>
      </c>
    </row>
    <row r="148" spans="1:4" x14ac:dyDescent="0.25">
      <c r="A148" t="s">
        <v>1405</v>
      </c>
      <c r="B148" s="20" t="s">
        <v>1401</v>
      </c>
      <c r="C148" s="123"/>
      <c r="D148" t="s">
        <v>1448</v>
      </c>
    </row>
    <row r="149" spans="1:4" x14ac:dyDescent="0.25">
      <c r="A149" t="s">
        <v>1403</v>
      </c>
      <c r="B149" s="20" t="s">
        <v>1419</v>
      </c>
      <c r="C149" s="122"/>
      <c r="D149" t="s">
        <v>1449</v>
      </c>
    </row>
    <row r="150" spans="1:4" x14ac:dyDescent="0.25">
      <c r="A150" t="s">
        <v>1383</v>
      </c>
      <c r="B150" s="113" t="s">
        <v>1393</v>
      </c>
      <c r="C150" s="115"/>
      <c r="D150" t="s">
        <v>1450</v>
      </c>
    </row>
    <row r="151" spans="1:4" x14ac:dyDescent="0.25">
      <c r="A151" t="s">
        <v>1389</v>
      </c>
      <c r="B151" s="113" t="s">
        <v>1394</v>
      </c>
      <c r="C151" s="116"/>
      <c r="D151" t="s">
        <v>1451</v>
      </c>
    </row>
    <row r="152" spans="1:4" x14ac:dyDescent="0.25">
      <c r="A152" t="s">
        <v>1396</v>
      </c>
      <c r="B152" s="113" t="s">
        <v>1397</v>
      </c>
      <c r="C152" s="117"/>
      <c r="D152" t="s">
        <v>1452</v>
      </c>
    </row>
    <row r="153" spans="1:4" x14ac:dyDescent="0.25">
      <c r="A153" t="s">
        <v>1388</v>
      </c>
      <c r="B153" s="20" t="s">
        <v>1399</v>
      </c>
      <c r="C153" s="120"/>
      <c r="D153" t="s">
        <v>1453</v>
      </c>
    </row>
    <row r="155" spans="1:4" x14ac:dyDescent="0.25">
      <c r="A155" s="42" t="s">
        <v>1444</v>
      </c>
      <c r="B155" s="111"/>
      <c r="C155" s="100"/>
      <c r="D155" s="100"/>
    </row>
    <row r="156" spans="1:4" x14ac:dyDescent="0.25">
      <c r="A156" s="9" t="s">
        <v>1378</v>
      </c>
      <c r="B156" s="112" t="s">
        <v>1379</v>
      </c>
      <c r="C156" s="9" t="s">
        <v>1380</v>
      </c>
      <c r="D156" s="9" t="s">
        <v>1381</v>
      </c>
    </row>
    <row r="157" spans="1:4" x14ac:dyDescent="0.25">
      <c r="A157" t="s">
        <v>1396</v>
      </c>
      <c r="B157" s="113" t="s">
        <v>1397</v>
      </c>
      <c r="C157" s="117"/>
      <c r="D157" t="s">
        <v>1557</v>
      </c>
    </row>
    <row r="158" spans="1:4" x14ac:dyDescent="0.25">
      <c r="A158" t="s">
        <v>1403</v>
      </c>
      <c r="B158" s="20" t="s">
        <v>1419</v>
      </c>
      <c r="C158" s="122"/>
      <c r="D158" t="s">
        <v>1558</v>
      </c>
    </row>
    <row r="159" spans="1:4" x14ac:dyDescent="0.25">
      <c r="A159" t="s">
        <v>1389</v>
      </c>
      <c r="B159" s="113" t="s">
        <v>1394</v>
      </c>
      <c r="C159" s="116"/>
      <c r="D159" t="s">
        <v>1548</v>
      </c>
    </row>
    <row r="160" spans="1:4" x14ac:dyDescent="0.25">
      <c r="A160" t="s">
        <v>1404</v>
      </c>
      <c r="B160" s="20" t="s">
        <v>1400</v>
      </c>
      <c r="C160" s="121"/>
      <c r="D160" t="s">
        <v>1549</v>
      </c>
    </row>
    <row r="161" spans="1:4" x14ac:dyDescent="0.25">
      <c r="A161" t="s">
        <v>1390</v>
      </c>
      <c r="B161" s="113" t="s">
        <v>1391</v>
      </c>
      <c r="C161" s="109"/>
      <c r="D161" t="s">
        <v>1443</v>
      </c>
    </row>
    <row r="163" spans="1:4" x14ac:dyDescent="0.25">
      <c r="A163" s="42" t="s">
        <v>1382</v>
      </c>
      <c r="B163" s="111"/>
      <c r="C163" s="100"/>
      <c r="D163" s="100"/>
    </row>
    <row r="164" spans="1:4" x14ac:dyDescent="0.25">
      <c r="A164" s="9" t="s">
        <v>1378</v>
      </c>
      <c r="B164" s="112" t="s">
        <v>1379</v>
      </c>
      <c r="C164" s="9" t="s">
        <v>1380</v>
      </c>
      <c r="D164" s="9" t="s">
        <v>1381</v>
      </c>
    </row>
    <row r="165" spans="1:4" x14ac:dyDescent="0.25">
      <c r="A165" t="s">
        <v>1403</v>
      </c>
      <c r="B165" s="20" t="s">
        <v>1419</v>
      </c>
      <c r="C165" s="122"/>
      <c r="D165" t="s">
        <v>1136</v>
      </c>
    </row>
    <row r="166" spans="1:4" x14ac:dyDescent="0.25">
      <c r="A166" t="s">
        <v>1383</v>
      </c>
      <c r="B166" s="113" t="s">
        <v>1393</v>
      </c>
      <c r="C166" s="115"/>
      <c r="D166" t="s">
        <v>1138</v>
      </c>
    </row>
    <row r="167" spans="1:4" x14ac:dyDescent="0.25">
      <c r="A167" t="s">
        <v>1389</v>
      </c>
      <c r="B167" s="113" t="s">
        <v>1394</v>
      </c>
      <c r="C167" s="116"/>
      <c r="D167" t="s">
        <v>1137</v>
      </c>
    </row>
    <row r="168" spans="1:4" x14ac:dyDescent="0.25">
      <c r="A168" t="s">
        <v>1388</v>
      </c>
      <c r="B168" s="20" t="s">
        <v>1399</v>
      </c>
      <c r="C168" s="118"/>
      <c r="D168" t="s">
        <v>1385</v>
      </c>
    </row>
    <row r="169" spans="1:4" x14ac:dyDescent="0.25">
      <c r="A169" t="s">
        <v>1404</v>
      </c>
      <c r="B169" s="20" t="s">
        <v>1400</v>
      </c>
      <c r="C169" s="121"/>
      <c r="D169" t="s">
        <v>1386</v>
      </c>
    </row>
    <row r="170" spans="1:4" x14ac:dyDescent="0.25">
      <c r="A170" t="s">
        <v>1390</v>
      </c>
      <c r="B170" s="113" t="s">
        <v>1391</v>
      </c>
      <c r="C170" s="109"/>
      <c r="D170" t="s">
        <v>1139</v>
      </c>
    </row>
    <row r="171" spans="1:4" x14ac:dyDescent="0.25">
      <c r="A171" t="s">
        <v>1396</v>
      </c>
      <c r="B171" s="113" t="s">
        <v>1397</v>
      </c>
      <c r="C171" s="117"/>
      <c r="D171" t="s">
        <v>1395</v>
      </c>
    </row>
    <row r="173" spans="1:4" x14ac:dyDescent="0.25">
      <c r="A173" s="42" t="s">
        <v>1429</v>
      </c>
      <c r="B173" s="111"/>
      <c r="C173" s="100"/>
      <c r="D173" s="100"/>
    </row>
    <row r="174" spans="1:4" x14ac:dyDescent="0.25">
      <c r="A174" s="9" t="s">
        <v>1378</v>
      </c>
      <c r="B174" s="112" t="s">
        <v>1379</v>
      </c>
      <c r="C174" s="9" t="s">
        <v>1380</v>
      </c>
      <c r="D174" s="9" t="s">
        <v>1381</v>
      </c>
    </row>
    <row r="175" spans="1:4" x14ac:dyDescent="0.25">
      <c r="A175" t="s">
        <v>1389</v>
      </c>
      <c r="B175" s="113" t="s">
        <v>1394</v>
      </c>
      <c r="C175" s="116"/>
      <c r="D175" t="s">
        <v>141</v>
      </c>
    </row>
    <row r="176" spans="1:4" x14ac:dyDescent="0.25">
      <c r="A176" t="s">
        <v>1377</v>
      </c>
      <c r="B176" s="114" t="s">
        <v>1384</v>
      </c>
      <c r="C176" s="110"/>
      <c r="D176" t="s">
        <v>1431</v>
      </c>
    </row>
    <row r="177" spans="1:4" x14ac:dyDescent="0.25">
      <c r="A177" t="s">
        <v>1428</v>
      </c>
      <c r="B177" s="20" t="s">
        <v>1422</v>
      </c>
      <c r="C177" s="130"/>
      <c r="D177" t="s">
        <v>1437</v>
      </c>
    </row>
    <row r="178" spans="1:4" x14ac:dyDescent="0.25">
      <c r="A178" t="s">
        <v>1396</v>
      </c>
      <c r="B178" s="113" t="s">
        <v>1397</v>
      </c>
      <c r="C178" s="117"/>
      <c r="D178" t="s">
        <v>1432</v>
      </c>
    </row>
    <row r="179" spans="1:4" x14ac:dyDescent="0.25">
      <c r="A179" t="s">
        <v>1405</v>
      </c>
      <c r="B179" s="20" t="s">
        <v>1401</v>
      </c>
      <c r="C179" s="123"/>
      <c r="D179" t="s">
        <v>1433</v>
      </c>
    </row>
    <row r="180" spans="1:4" x14ac:dyDescent="0.25">
      <c r="A180" t="s">
        <v>1404</v>
      </c>
      <c r="B180" s="20" t="s">
        <v>1400</v>
      </c>
      <c r="C180" s="121"/>
      <c r="D180" t="s">
        <v>1434</v>
      </c>
    </row>
    <row r="181" spans="1:4" x14ac:dyDescent="0.25">
      <c r="A181" t="s">
        <v>1423</v>
      </c>
      <c r="B181" s="20" t="s">
        <v>1420</v>
      </c>
      <c r="C181" s="129"/>
      <c r="D181" t="s">
        <v>1435</v>
      </c>
    </row>
    <row r="182" spans="1:4" x14ac:dyDescent="0.25">
      <c r="A182" t="s">
        <v>1390</v>
      </c>
      <c r="B182" s="113" t="s">
        <v>1391</v>
      </c>
      <c r="C182" s="109"/>
      <c r="D182" t="s">
        <v>1438</v>
      </c>
    </row>
    <row r="183" spans="1:4" x14ac:dyDescent="0.25">
      <c r="A183" t="s">
        <v>1403</v>
      </c>
      <c r="B183" s="20" t="s">
        <v>1419</v>
      </c>
      <c r="C183" s="122"/>
      <c r="D183" t="s">
        <v>1231</v>
      </c>
    </row>
    <row r="184" spans="1:4" x14ac:dyDescent="0.25">
      <c r="A184" t="s">
        <v>1406</v>
      </c>
      <c r="B184" s="20" t="s">
        <v>1402</v>
      </c>
      <c r="C184" s="124"/>
      <c r="D184" t="s">
        <v>1985</v>
      </c>
    </row>
    <row r="185" spans="1:4" x14ac:dyDescent="0.25">
      <c r="A185" t="s">
        <v>1383</v>
      </c>
      <c r="B185" s="113" t="s">
        <v>1393</v>
      </c>
      <c r="C185" s="115"/>
      <c r="D185" t="s">
        <v>1430</v>
      </c>
    </row>
    <row r="187" spans="1:4" x14ac:dyDescent="0.25">
      <c r="A187" s="42" t="s">
        <v>1454</v>
      </c>
      <c r="B187" s="111"/>
      <c r="C187" s="100"/>
      <c r="D187" s="100"/>
    </row>
    <row r="188" spans="1:4" x14ac:dyDescent="0.25">
      <c r="A188" s="9" t="s">
        <v>1378</v>
      </c>
      <c r="B188" s="112" t="s">
        <v>1379</v>
      </c>
      <c r="C188" s="9" t="s">
        <v>1380</v>
      </c>
      <c r="D188" s="9" t="s">
        <v>1381</v>
      </c>
    </row>
    <row r="189" spans="1:4" x14ac:dyDescent="0.25">
      <c r="A189" t="s">
        <v>1383</v>
      </c>
      <c r="B189" s="113" t="s">
        <v>1393</v>
      </c>
      <c r="C189" s="115"/>
      <c r="D189" t="s">
        <v>1633</v>
      </c>
    </row>
    <row r="190" spans="1:4" x14ac:dyDescent="0.25">
      <c r="A190" t="s">
        <v>1389</v>
      </c>
      <c r="B190" s="113" t="s">
        <v>1394</v>
      </c>
      <c r="C190" s="116"/>
      <c r="D190" t="s">
        <v>1898</v>
      </c>
    </row>
    <row r="191" spans="1:4" x14ac:dyDescent="0.25">
      <c r="A191" t="s">
        <v>1388</v>
      </c>
      <c r="B191" s="20" t="s">
        <v>1399</v>
      </c>
      <c r="C191" s="118"/>
      <c r="D191" t="s">
        <v>1899</v>
      </c>
    </row>
    <row r="192" spans="1:4" x14ac:dyDescent="0.25">
      <c r="A192" t="s">
        <v>1424</v>
      </c>
      <c r="B192" s="20" t="s">
        <v>1418</v>
      </c>
      <c r="C192" s="127"/>
      <c r="D192" t="s">
        <v>1900</v>
      </c>
    </row>
    <row r="193" spans="1:4" x14ac:dyDescent="0.25">
      <c r="A193" t="s">
        <v>1425</v>
      </c>
      <c r="B193" s="20" t="s">
        <v>1253</v>
      </c>
      <c r="C193" s="126"/>
      <c r="D193" t="s">
        <v>1901</v>
      </c>
    </row>
    <row r="194" spans="1:4" x14ac:dyDescent="0.25">
      <c r="A194" t="s">
        <v>1396</v>
      </c>
      <c r="B194" s="113" t="s">
        <v>1397</v>
      </c>
      <c r="C194" s="117"/>
      <c r="D194" t="s">
        <v>1902</v>
      </c>
    </row>
    <row r="195" spans="1:4" x14ac:dyDescent="0.25">
      <c r="A195" t="s">
        <v>1405</v>
      </c>
      <c r="B195" s="20" t="s">
        <v>1401</v>
      </c>
      <c r="C195" s="123"/>
      <c r="D195" t="s">
        <v>1903</v>
      </c>
    </row>
    <row r="196" spans="1:4" x14ac:dyDescent="0.25">
      <c r="A196" t="s">
        <v>1390</v>
      </c>
      <c r="B196" s="113" t="s">
        <v>1391</v>
      </c>
      <c r="C196" s="109"/>
      <c r="D196" t="s">
        <v>1904</v>
      </c>
    </row>
    <row r="197" spans="1:4" x14ac:dyDescent="0.25">
      <c r="A197" t="s">
        <v>1403</v>
      </c>
      <c r="B197" s="20" t="s">
        <v>1419</v>
      </c>
      <c r="C197" s="122"/>
      <c r="D197" t="s">
        <v>1455</v>
      </c>
    </row>
    <row r="198" spans="1:4" x14ac:dyDescent="0.25">
      <c r="A198" t="s">
        <v>1427</v>
      </c>
      <c r="B198" s="20" t="s">
        <v>1421</v>
      </c>
      <c r="C198" s="128"/>
      <c r="D198" t="s">
        <v>1905</v>
      </c>
    </row>
    <row r="199" spans="1:4" x14ac:dyDescent="0.25">
      <c r="A199" t="s">
        <v>1469</v>
      </c>
      <c r="B199" s="113" t="s">
        <v>1471</v>
      </c>
      <c r="C199" s="131"/>
      <c r="D199" t="s">
        <v>1906</v>
      </c>
    </row>
    <row r="200" spans="1:4" x14ac:dyDescent="0.25">
      <c r="A200" t="s">
        <v>1423</v>
      </c>
      <c r="B200" s="20" t="s">
        <v>1420</v>
      </c>
      <c r="C200" s="129"/>
      <c r="D200" t="s">
        <v>1907</v>
      </c>
    </row>
    <row r="201" spans="1:4" x14ac:dyDescent="0.25">
      <c r="A201" t="s">
        <v>1377</v>
      </c>
      <c r="B201" s="114" t="s">
        <v>1384</v>
      </c>
      <c r="C201" s="110"/>
      <c r="D201" t="s">
        <v>1456</v>
      </c>
    </row>
    <row r="202" spans="1:4" x14ac:dyDescent="0.25">
      <c r="A202" t="s">
        <v>1404</v>
      </c>
      <c r="B202" s="20" t="s">
        <v>1400</v>
      </c>
      <c r="C202" s="121"/>
      <c r="D202" t="s">
        <v>1908</v>
      </c>
    </row>
    <row r="203" spans="1:4" x14ac:dyDescent="0.25">
      <c r="A203" t="s">
        <v>1470</v>
      </c>
      <c r="B203" s="113">
        <v>740000</v>
      </c>
      <c r="C203" s="132"/>
      <c r="D203" t="s">
        <v>1909</v>
      </c>
    </row>
    <row r="204" spans="1:4" x14ac:dyDescent="0.25">
      <c r="A204" t="s">
        <v>1406</v>
      </c>
      <c r="B204" s="20" t="s">
        <v>1402</v>
      </c>
      <c r="C204" s="124"/>
      <c r="D204" t="s">
        <v>1910</v>
      </c>
    </row>
    <row r="205" spans="1:4" x14ac:dyDescent="0.25">
      <c r="A205" t="s">
        <v>1413</v>
      </c>
      <c r="B205" s="20" t="s">
        <v>1412</v>
      </c>
      <c r="C205" s="125"/>
      <c r="D205" t="s">
        <v>1911</v>
      </c>
    </row>
    <row r="206" spans="1:4" x14ac:dyDescent="0.25">
      <c r="A206" t="s">
        <v>1428</v>
      </c>
      <c r="B206" s="20" t="s">
        <v>1422</v>
      </c>
      <c r="C206" s="130"/>
      <c r="D206" t="s">
        <v>1912</v>
      </c>
    </row>
    <row r="207" spans="1:4" x14ac:dyDescent="0.25">
      <c r="A207" t="s">
        <v>1387</v>
      </c>
      <c r="B207" s="113" t="s">
        <v>1392</v>
      </c>
      <c r="C207" s="119"/>
      <c r="D207" t="s">
        <v>1913</v>
      </c>
    </row>
    <row r="208" spans="1:4" x14ac:dyDescent="0.25">
      <c r="A208" t="s">
        <v>1925</v>
      </c>
      <c r="B208" s="152" t="s">
        <v>1918</v>
      </c>
      <c r="C208" s="151"/>
      <c r="D208" t="s">
        <v>1914</v>
      </c>
    </row>
    <row r="209" spans="1:4" x14ac:dyDescent="0.25">
      <c r="A209" t="s">
        <v>1922</v>
      </c>
      <c r="B209" s="113" t="s">
        <v>1919</v>
      </c>
      <c r="C209" s="153"/>
      <c r="D209" t="s">
        <v>1915</v>
      </c>
    </row>
    <row r="210" spans="1:4" x14ac:dyDescent="0.25">
      <c r="A210" t="s">
        <v>1923</v>
      </c>
      <c r="B210" t="s">
        <v>1920</v>
      </c>
      <c r="C210" s="154"/>
      <c r="D210" t="s">
        <v>1916</v>
      </c>
    </row>
    <row r="211" spans="1:4" x14ac:dyDescent="0.25">
      <c r="A211" t="s">
        <v>1924</v>
      </c>
      <c r="B211" s="17" t="s">
        <v>1921</v>
      </c>
      <c r="C211" s="155"/>
      <c r="D211" t="s">
        <v>1917</v>
      </c>
    </row>
    <row r="213" spans="1:4" x14ac:dyDescent="0.25">
      <c r="A213" s="42" t="s">
        <v>1457</v>
      </c>
      <c r="B213" s="111"/>
      <c r="C213" s="100"/>
      <c r="D213" s="100"/>
    </row>
    <row r="214" spans="1:4" x14ac:dyDescent="0.25">
      <c r="A214" s="9" t="s">
        <v>1378</v>
      </c>
      <c r="B214" s="112" t="s">
        <v>1379</v>
      </c>
      <c r="C214" s="9" t="s">
        <v>1380</v>
      </c>
      <c r="D214" s="9" t="s">
        <v>1381</v>
      </c>
    </row>
    <row r="215" spans="1:4" x14ac:dyDescent="0.25">
      <c r="A215" t="s">
        <v>1390</v>
      </c>
      <c r="B215" s="113" t="s">
        <v>1391</v>
      </c>
      <c r="C215" s="109"/>
      <c r="D215" t="s">
        <v>123</v>
      </c>
    </row>
    <row r="216" spans="1:4" x14ac:dyDescent="0.25">
      <c r="A216" t="s">
        <v>1396</v>
      </c>
      <c r="B216" s="113" t="s">
        <v>1397</v>
      </c>
      <c r="C216" s="117"/>
      <c r="D216" t="s">
        <v>122</v>
      </c>
    </row>
    <row r="217" spans="1:4" x14ac:dyDescent="0.25">
      <c r="A217" t="s">
        <v>1403</v>
      </c>
      <c r="B217" s="20" t="s">
        <v>1419</v>
      </c>
      <c r="C217" s="122"/>
      <c r="D217" t="s">
        <v>121</v>
      </c>
    </row>
    <row r="218" spans="1:4" x14ac:dyDescent="0.25">
      <c r="A218" t="s">
        <v>1404</v>
      </c>
      <c r="B218" s="20" t="s">
        <v>1400</v>
      </c>
      <c r="C218" s="121"/>
      <c r="D218" t="s">
        <v>119</v>
      </c>
    </row>
    <row r="219" spans="1:4" x14ac:dyDescent="0.25">
      <c r="A219" t="s">
        <v>1389</v>
      </c>
      <c r="B219" s="113" t="s">
        <v>1394</v>
      </c>
      <c r="C219" s="116"/>
      <c r="D219" t="s">
        <v>118</v>
      </c>
    </row>
    <row r="221" spans="1:4" x14ac:dyDescent="0.25">
      <c r="A221" s="42" t="s">
        <v>1458</v>
      </c>
      <c r="B221" s="111"/>
      <c r="C221" s="100"/>
      <c r="D221" s="100"/>
    </row>
    <row r="222" spans="1:4" x14ac:dyDescent="0.25">
      <c r="A222" s="9" t="s">
        <v>1378</v>
      </c>
      <c r="B222" s="112" t="s">
        <v>1379</v>
      </c>
      <c r="C222" s="9" t="s">
        <v>1380</v>
      </c>
      <c r="D222" s="9" t="s">
        <v>1381</v>
      </c>
    </row>
    <row r="223" spans="1:4" x14ac:dyDescent="0.25">
      <c r="A223" t="s">
        <v>1377</v>
      </c>
      <c r="B223" s="114" t="s">
        <v>1384</v>
      </c>
      <c r="C223" s="110"/>
      <c r="D223" t="s">
        <v>160</v>
      </c>
    </row>
    <row r="224" spans="1:4" x14ac:dyDescent="0.25">
      <c r="A224" t="s">
        <v>1396</v>
      </c>
      <c r="B224" s="113" t="s">
        <v>1397</v>
      </c>
      <c r="C224" s="117"/>
      <c r="D224" t="s">
        <v>273</v>
      </c>
    </row>
    <row r="225" spans="1:4" x14ac:dyDescent="0.25">
      <c r="A225" t="s">
        <v>1383</v>
      </c>
      <c r="B225" s="113" t="s">
        <v>1393</v>
      </c>
      <c r="C225" s="115"/>
      <c r="D225" t="s">
        <v>274</v>
      </c>
    </row>
    <row r="227" spans="1:4" x14ac:dyDescent="0.25">
      <c r="A227" s="42" t="s">
        <v>1497</v>
      </c>
      <c r="B227" s="111"/>
      <c r="C227" s="100"/>
      <c r="D227" s="100"/>
    </row>
    <row r="228" spans="1:4" x14ac:dyDescent="0.25">
      <c r="A228" s="9" t="s">
        <v>1378</v>
      </c>
      <c r="B228" s="112" t="s">
        <v>1379</v>
      </c>
      <c r="C228" s="9" t="s">
        <v>1380</v>
      </c>
      <c r="D228" s="9" t="s">
        <v>1381</v>
      </c>
    </row>
    <row r="229" spans="1:4" x14ac:dyDescent="0.25">
      <c r="A229" t="s">
        <v>1388</v>
      </c>
      <c r="B229" s="20" t="s">
        <v>1399</v>
      </c>
      <c r="C229" s="118"/>
      <c r="D229" t="s">
        <v>1351</v>
      </c>
    </row>
    <row r="230" spans="1:4" x14ac:dyDescent="0.25">
      <c r="A230" t="s">
        <v>1403</v>
      </c>
      <c r="B230" s="20" t="s">
        <v>1419</v>
      </c>
      <c r="C230" s="122"/>
      <c r="D230" t="s">
        <v>92</v>
      </c>
    </row>
    <row r="231" spans="1:4" x14ac:dyDescent="0.25">
      <c r="A231" t="s">
        <v>1389</v>
      </c>
      <c r="B231" s="113" t="s">
        <v>1394</v>
      </c>
      <c r="C231" s="116"/>
      <c r="D231" t="s">
        <v>86</v>
      </c>
    </row>
    <row r="232" spans="1:4" x14ac:dyDescent="0.25">
      <c r="A232" t="s">
        <v>1423</v>
      </c>
      <c r="B232" s="20" t="s">
        <v>1420</v>
      </c>
      <c r="C232" s="129"/>
      <c r="D232" t="s">
        <v>1498</v>
      </c>
    </row>
    <row r="233" spans="1:4" x14ac:dyDescent="0.25">
      <c r="A233" t="s">
        <v>1404</v>
      </c>
      <c r="B233" s="20" t="s">
        <v>1400</v>
      </c>
      <c r="C233" s="121"/>
      <c r="D233" t="s">
        <v>1499</v>
      </c>
    </row>
    <row r="234" spans="1:4" x14ac:dyDescent="0.25">
      <c r="A234" t="s">
        <v>1396</v>
      </c>
      <c r="B234" s="113" t="s">
        <v>1397</v>
      </c>
      <c r="C234" s="117"/>
      <c r="D234" t="s">
        <v>97</v>
      </c>
    </row>
    <row r="235" spans="1:4" x14ac:dyDescent="0.25">
      <c r="A235" t="s">
        <v>1405</v>
      </c>
      <c r="B235" s="20" t="s">
        <v>1401</v>
      </c>
      <c r="C235" s="123"/>
      <c r="D235" t="s">
        <v>96</v>
      </c>
    </row>
    <row r="236" spans="1:4" x14ac:dyDescent="0.25">
      <c r="A236" t="s">
        <v>1390</v>
      </c>
      <c r="B236" s="113" t="s">
        <v>1391</v>
      </c>
      <c r="C236" s="109"/>
      <c r="D236" t="s">
        <v>95</v>
      </c>
    </row>
    <row r="237" spans="1:4" x14ac:dyDescent="0.25">
      <c r="A237" t="s">
        <v>1383</v>
      </c>
      <c r="B237" s="113" t="s">
        <v>1393</v>
      </c>
      <c r="C237" s="115"/>
      <c r="D237" t="s">
        <v>94</v>
      </c>
    </row>
    <row r="239" spans="1:4" x14ac:dyDescent="0.25">
      <c r="A239" s="42" t="s">
        <v>1502</v>
      </c>
      <c r="B239" s="111"/>
      <c r="C239" s="100"/>
      <c r="D239" s="100"/>
    </row>
    <row r="240" spans="1:4" x14ac:dyDescent="0.25">
      <c r="A240" s="9" t="s">
        <v>1378</v>
      </c>
      <c r="B240" s="112" t="s">
        <v>1379</v>
      </c>
      <c r="C240" s="9" t="s">
        <v>1380</v>
      </c>
      <c r="D240" s="9" t="s">
        <v>1381</v>
      </c>
    </row>
    <row r="241" spans="1:4" x14ac:dyDescent="0.25">
      <c r="A241" t="s">
        <v>1388</v>
      </c>
      <c r="B241" s="20" t="s">
        <v>1399</v>
      </c>
      <c r="C241" s="118"/>
      <c r="D241" t="s">
        <v>1351</v>
      </c>
    </row>
    <row r="242" spans="1:4" x14ac:dyDescent="0.25">
      <c r="A242" t="s">
        <v>1406</v>
      </c>
      <c r="B242" s="20" t="s">
        <v>1402</v>
      </c>
      <c r="C242" s="124"/>
      <c r="D242" t="s">
        <v>1460</v>
      </c>
    </row>
    <row r="243" spans="1:4" x14ac:dyDescent="0.25">
      <c r="A243" t="s">
        <v>1396</v>
      </c>
      <c r="B243" s="113" t="s">
        <v>1397</v>
      </c>
      <c r="C243" s="117"/>
      <c r="D243" t="s">
        <v>91</v>
      </c>
    </row>
    <row r="244" spans="1:4" x14ac:dyDescent="0.25">
      <c r="A244" t="s">
        <v>1403</v>
      </c>
      <c r="B244" s="20" t="s">
        <v>1419</v>
      </c>
      <c r="C244" s="122"/>
      <c r="D244" t="s">
        <v>92</v>
      </c>
    </row>
    <row r="245" spans="1:4" x14ac:dyDescent="0.25">
      <c r="A245" t="s">
        <v>1389</v>
      </c>
      <c r="B245" s="113" t="s">
        <v>1394</v>
      </c>
      <c r="C245" s="116"/>
      <c r="D245" t="s">
        <v>86</v>
      </c>
    </row>
    <row r="246" spans="1:4" x14ac:dyDescent="0.25">
      <c r="A246" t="s">
        <v>1404</v>
      </c>
      <c r="B246" s="20" t="s">
        <v>1400</v>
      </c>
      <c r="C246" s="121"/>
      <c r="D246" t="s">
        <v>1500</v>
      </c>
    </row>
    <row r="247" spans="1:4" x14ac:dyDescent="0.25">
      <c r="A247" t="s">
        <v>1383</v>
      </c>
      <c r="B247" s="113" t="s">
        <v>1393</v>
      </c>
      <c r="C247" s="115"/>
      <c r="D247" t="s">
        <v>438</v>
      </c>
    </row>
    <row r="248" spans="1:4" x14ac:dyDescent="0.25">
      <c r="A248" t="s">
        <v>1469</v>
      </c>
      <c r="B248" s="113" t="s">
        <v>1471</v>
      </c>
      <c r="C248" s="131"/>
      <c r="D248" t="s">
        <v>1468</v>
      </c>
    </row>
    <row r="249" spans="1:4" x14ac:dyDescent="0.25">
      <c r="A249" t="s">
        <v>1470</v>
      </c>
      <c r="B249" s="113">
        <v>740000</v>
      </c>
      <c r="C249" s="132"/>
      <c r="D249" t="s">
        <v>1348</v>
      </c>
    </row>
    <row r="250" spans="1:4" x14ac:dyDescent="0.25">
      <c r="A250" t="s">
        <v>1390</v>
      </c>
      <c r="B250" s="113" t="s">
        <v>1391</v>
      </c>
      <c r="C250" s="109"/>
      <c r="D250" t="s">
        <v>1501</v>
      </c>
    </row>
    <row r="252" spans="1:4" x14ac:dyDescent="0.25">
      <c r="A252" s="42" t="s">
        <v>2297</v>
      </c>
      <c r="B252" s="111"/>
      <c r="C252" s="100"/>
      <c r="D252" s="100"/>
    </row>
    <row r="253" spans="1:4" x14ac:dyDescent="0.25">
      <c r="A253" s="9" t="s">
        <v>1378</v>
      </c>
      <c r="B253" s="112" t="s">
        <v>1379</v>
      </c>
      <c r="C253" s="9" t="s">
        <v>1380</v>
      </c>
      <c r="D253" s="9" t="s">
        <v>1381</v>
      </c>
    </row>
    <row r="254" spans="1:4" x14ac:dyDescent="0.25">
      <c r="A254" t="s">
        <v>1425</v>
      </c>
      <c r="B254" s="20" t="s">
        <v>1253</v>
      </c>
      <c r="C254" s="126"/>
      <c r="D254" t="s">
        <v>2305</v>
      </c>
    </row>
    <row r="255" spans="1:4" x14ac:dyDescent="0.25">
      <c r="A255" t="s">
        <v>1403</v>
      </c>
      <c r="B255" s="20" t="s">
        <v>1419</v>
      </c>
      <c r="C255" s="122"/>
      <c r="D255" t="s">
        <v>2306</v>
      </c>
    </row>
    <row r="256" spans="1:4" x14ac:dyDescent="0.25">
      <c r="A256" t="s">
        <v>1424</v>
      </c>
      <c r="B256" s="20" t="s">
        <v>1418</v>
      </c>
      <c r="C256" s="127"/>
      <c r="D256" t="s">
        <v>2307</v>
      </c>
    </row>
    <row r="257" spans="1:4" x14ac:dyDescent="0.25">
      <c r="A257" t="s">
        <v>1389</v>
      </c>
      <c r="B257" s="113" t="s">
        <v>1394</v>
      </c>
      <c r="C257" s="116"/>
      <c r="D257" t="s">
        <v>2308</v>
      </c>
    </row>
    <row r="258" spans="1:4" x14ac:dyDescent="0.25">
      <c r="A258" t="s">
        <v>1404</v>
      </c>
      <c r="B258" s="20" t="s">
        <v>1400</v>
      </c>
      <c r="C258" s="121"/>
      <c r="D258" t="s">
        <v>2309</v>
      </c>
    </row>
    <row r="259" spans="1:4" x14ac:dyDescent="0.25">
      <c r="A259" t="s">
        <v>1383</v>
      </c>
      <c r="B259" s="113" t="s">
        <v>1393</v>
      </c>
      <c r="C259" s="115"/>
      <c r="D259" t="s">
        <v>2310</v>
      </c>
    </row>
    <row r="260" spans="1:4" x14ac:dyDescent="0.25">
      <c r="A260" t="s">
        <v>1405</v>
      </c>
      <c r="B260" s="20" t="s">
        <v>1401</v>
      </c>
      <c r="C260" s="123"/>
      <c r="D260" t="s">
        <v>2311</v>
      </c>
    </row>
    <row r="261" spans="1:4" x14ac:dyDescent="0.25">
      <c r="A261" t="s">
        <v>1428</v>
      </c>
      <c r="B261" s="20" t="s">
        <v>1422</v>
      </c>
      <c r="C261" s="130"/>
      <c r="D261" t="s">
        <v>2312</v>
      </c>
    </row>
    <row r="263" spans="1:4" x14ac:dyDescent="0.25">
      <c r="A263" s="42" t="s">
        <v>1503</v>
      </c>
      <c r="B263" s="111"/>
      <c r="C263" s="100"/>
      <c r="D263" s="100"/>
    </row>
    <row r="264" spans="1:4" x14ac:dyDescent="0.25">
      <c r="A264" s="9" t="s">
        <v>1378</v>
      </c>
      <c r="B264" s="112" t="s">
        <v>1379</v>
      </c>
      <c r="C264" s="9" t="s">
        <v>1380</v>
      </c>
      <c r="D264" s="9" t="s">
        <v>1381</v>
      </c>
    </row>
    <row r="265" spans="1:4" x14ac:dyDescent="0.25">
      <c r="A265" t="s">
        <v>1388</v>
      </c>
      <c r="B265" s="20" t="s">
        <v>1399</v>
      </c>
      <c r="C265" s="118"/>
      <c r="D265" t="s">
        <v>1351</v>
      </c>
    </row>
    <row r="266" spans="1:4" x14ac:dyDescent="0.25">
      <c r="A266" t="s">
        <v>1383</v>
      </c>
      <c r="B266" s="113" t="s">
        <v>1393</v>
      </c>
      <c r="C266" s="115"/>
      <c r="D266" t="s">
        <v>438</v>
      </c>
    </row>
    <row r="267" spans="1:4" x14ac:dyDescent="0.25">
      <c r="A267" t="s">
        <v>1406</v>
      </c>
      <c r="B267" s="20" t="s">
        <v>1402</v>
      </c>
      <c r="C267" s="124"/>
      <c r="D267" t="s">
        <v>1460</v>
      </c>
    </row>
    <row r="268" spans="1:4" x14ac:dyDescent="0.25">
      <c r="A268" t="s">
        <v>1396</v>
      </c>
      <c r="B268" s="113" t="s">
        <v>1397</v>
      </c>
      <c r="C268" s="117"/>
      <c r="D268" t="s">
        <v>91</v>
      </c>
    </row>
    <row r="269" spans="1:4" x14ac:dyDescent="0.25">
      <c r="A269" t="s">
        <v>1423</v>
      </c>
      <c r="B269" s="20" t="s">
        <v>1420</v>
      </c>
      <c r="C269" s="129"/>
      <c r="D269" t="s">
        <v>1496</v>
      </c>
    </row>
    <row r="270" spans="1:4" x14ac:dyDescent="0.25">
      <c r="A270" t="s">
        <v>1469</v>
      </c>
      <c r="B270" s="113" t="s">
        <v>1471</v>
      </c>
      <c r="C270" s="131"/>
      <c r="D270" t="s">
        <v>1468</v>
      </c>
    </row>
    <row r="271" spans="1:4" x14ac:dyDescent="0.25">
      <c r="A271" t="s">
        <v>1390</v>
      </c>
      <c r="B271" s="113" t="s">
        <v>1391</v>
      </c>
      <c r="C271" s="109"/>
      <c r="D271" t="s">
        <v>1501</v>
      </c>
    </row>
    <row r="272" spans="1:4" x14ac:dyDescent="0.25">
      <c r="A272" t="s">
        <v>1404</v>
      </c>
      <c r="B272" s="20" t="s">
        <v>1400</v>
      </c>
      <c r="C272" s="121"/>
      <c r="D272" t="s">
        <v>1500</v>
      </c>
    </row>
    <row r="273" spans="1:4" x14ac:dyDescent="0.25">
      <c r="A273" t="s">
        <v>1389</v>
      </c>
      <c r="B273" s="113" t="s">
        <v>1394</v>
      </c>
      <c r="C273" s="116"/>
      <c r="D273" t="s">
        <v>86</v>
      </c>
    </row>
    <row r="274" spans="1:4" x14ac:dyDescent="0.25">
      <c r="A274" t="s">
        <v>1403</v>
      </c>
      <c r="B274" s="20" t="s">
        <v>1419</v>
      </c>
      <c r="C274" s="122"/>
      <c r="D274" t="s">
        <v>92</v>
      </c>
    </row>
    <row r="276" spans="1:4" x14ac:dyDescent="0.25">
      <c r="A276" s="42" t="s">
        <v>1477</v>
      </c>
      <c r="B276" s="111"/>
      <c r="C276" s="100"/>
      <c r="D276" s="100"/>
    </row>
    <row r="277" spans="1:4" x14ac:dyDescent="0.25">
      <c r="A277" s="9" t="s">
        <v>1378</v>
      </c>
      <c r="B277" s="112" t="s">
        <v>1379</v>
      </c>
      <c r="C277" s="9" t="s">
        <v>1380</v>
      </c>
      <c r="D277" s="9" t="s">
        <v>1381</v>
      </c>
    </row>
    <row r="278" spans="1:4" x14ac:dyDescent="0.25">
      <c r="A278" t="s">
        <v>1388</v>
      </c>
      <c r="B278" s="20" t="s">
        <v>1399</v>
      </c>
      <c r="C278" s="118"/>
      <c r="D278" t="s">
        <v>428</v>
      </c>
    </row>
    <row r="279" spans="1:4" x14ac:dyDescent="0.25">
      <c r="A279" t="s">
        <v>1427</v>
      </c>
      <c r="B279" s="20" t="s">
        <v>1421</v>
      </c>
      <c r="C279" s="128"/>
      <c r="D279" t="s">
        <v>1350</v>
      </c>
    </row>
    <row r="280" spans="1:4" x14ac:dyDescent="0.25">
      <c r="A280" t="s">
        <v>1396</v>
      </c>
      <c r="B280" s="113" t="s">
        <v>1397</v>
      </c>
      <c r="C280" s="117"/>
      <c r="D280" t="s">
        <v>91</v>
      </c>
    </row>
    <row r="281" spans="1:4" x14ac:dyDescent="0.25">
      <c r="A281" t="s">
        <v>1403</v>
      </c>
      <c r="B281" s="20" t="s">
        <v>1419</v>
      </c>
      <c r="C281" s="122"/>
      <c r="D281" t="s">
        <v>1466</v>
      </c>
    </row>
    <row r="282" spans="1:4" x14ac:dyDescent="0.25">
      <c r="A282" t="s">
        <v>1423</v>
      </c>
      <c r="B282" s="20" t="s">
        <v>1420</v>
      </c>
      <c r="C282" s="129"/>
      <c r="D282" t="s">
        <v>1467</v>
      </c>
    </row>
    <row r="283" spans="1:4" x14ac:dyDescent="0.25">
      <c r="A283" t="s">
        <v>1377</v>
      </c>
      <c r="B283" s="114" t="s">
        <v>1384</v>
      </c>
      <c r="C283" s="110"/>
      <c r="D283" t="s">
        <v>88</v>
      </c>
    </row>
    <row r="284" spans="1:4" x14ac:dyDescent="0.25">
      <c r="A284" t="s">
        <v>1405</v>
      </c>
      <c r="B284" s="20" t="s">
        <v>1401</v>
      </c>
      <c r="C284" s="123"/>
      <c r="D284" t="s">
        <v>87</v>
      </c>
    </row>
    <row r="285" spans="1:4" x14ac:dyDescent="0.25">
      <c r="A285" t="s">
        <v>1389</v>
      </c>
      <c r="B285" s="113" t="s">
        <v>1394</v>
      </c>
      <c r="C285" s="116"/>
      <c r="D285" t="s">
        <v>86</v>
      </c>
    </row>
    <row r="286" spans="1:4" x14ac:dyDescent="0.25">
      <c r="A286" t="s">
        <v>1413</v>
      </c>
      <c r="B286" s="20" t="s">
        <v>1412</v>
      </c>
      <c r="C286" s="125"/>
      <c r="D286" t="s">
        <v>435</v>
      </c>
    </row>
    <row r="287" spans="1:4" x14ac:dyDescent="0.25">
      <c r="A287" t="s">
        <v>1383</v>
      </c>
      <c r="B287" s="113" t="s">
        <v>1393</v>
      </c>
      <c r="C287" s="115"/>
      <c r="D287" t="s">
        <v>438</v>
      </c>
    </row>
    <row r="288" spans="1:4" x14ac:dyDescent="0.25">
      <c r="A288" t="s">
        <v>1470</v>
      </c>
      <c r="B288" s="113">
        <v>740000</v>
      </c>
      <c r="C288" s="132"/>
      <c r="D288" t="s">
        <v>1348</v>
      </c>
    </row>
    <row r="289" spans="1:4" x14ac:dyDescent="0.25">
      <c r="B289" s="113"/>
    </row>
    <row r="290" spans="1:4" x14ac:dyDescent="0.25">
      <c r="A290" s="42" t="s">
        <v>1477</v>
      </c>
      <c r="B290" s="111"/>
      <c r="C290" s="100"/>
      <c r="D290" s="100"/>
    </row>
    <row r="291" spans="1:4" x14ac:dyDescent="0.25">
      <c r="A291" s="9" t="s">
        <v>1378</v>
      </c>
      <c r="B291" s="112" t="s">
        <v>1379</v>
      </c>
      <c r="C291" s="9" t="s">
        <v>1380</v>
      </c>
      <c r="D291" s="9" t="s">
        <v>1381</v>
      </c>
    </row>
    <row r="292" spans="1:4" x14ac:dyDescent="0.25">
      <c r="A292" t="s">
        <v>1388</v>
      </c>
      <c r="B292" s="20" t="s">
        <v>1399</v>
      </c>
      <c r="C292" s="118"/>
      <c r="D292" s="262" t="s">
        <v>1351</v>
      </c>
    </row>
    <row r="293" spans="1:4" x14ac:dyDescent="0.25">
      <c r="A293" t="s">
        <v>1428</v>
      </c>
      <c r="B293" s="20" t="s">
        <v>1422</v>
      </c>
      <c r="C293" s="130"/>
      <c r="D293" t="s">
        <v>1459</v>
      </c>
    </row>
    <row r="294" spans="1:4" x14ac:dyDescent="0.25">
      <c r="A294" t="s">
        <v>1396</v>
      </c>
      <c r="B294" s="113" t="s">
        <v>1397</v>
      </c>
      <c r="C294" s="117"/>
      <c r="D294" t="s">
        <v>91</v>
      </c>
    </row>
    <row r="295" spans="1:4" x14ac:dyDescent="0.25">
      <c r="A295" t="s">
        <v>1390</v>
      </c>
      <c r="B295" s="113" t="s">
        <v>1391</v>
      </c>
      <c r="C295" s="109"/>
      <c r="D295" t="s">
        <v>1514</v>
      </c>
    </row>
    <row r="296" spans="1:4" x14ac:dyDescent="0.25">
      <c r="A296" t="s">
        <v>1389</v>
      </c>
      <c r="B296" s="113" t="s">
        <v>1394</v>
      </c>
      <c r="C296" s="116"/>
      <c r="D296" t="s">
        <v>86</v>
      </c>
    </row>
    <row r="297" spans="1:4" x14ac:dyDescent="0.25">
      <c r="A297" t="s">
        <v>1413</v>
      </c>
      <c r="B297" s="20" t="s">
        <v>1412</v>
      </c>
      <c r="C297" s="125"/>
      <c r="D297" t="s">
        <v>435</v>
      </c>
    </row>
    <row r="298" spans="1:4" x14ac:dyDescent="0.25">
      <c r="A298" t="s">
        <v>1383</v>
      </c>
      <c r="B298" s="113" t="s">
        <v>1393</v>
      </c>
      <c r="C298" s="115"/>
      <c r="D298" t="s">
        <v>438</v>
      </c>
    </row>
    <row r="299" spans="1:4" x14ac:dyDescent="0.25">
      <c r="A299" t="s">
        <v>1470</v>
      </c>
      <c r="B299" s="113">
        <v>740000</v>
      </c>
      <c r="C299" s="132"/>
      <c r="D299" t="s">
        <v>1348</v>
      </c>
    </row>
    <row r="300" spans="1:4" x14ac:dyDescent="0.25">
      <c r="A300" t="s">
        <v>1406</v>
      </c>
      <c r="B300" s="20" t="s">
        <v>1402</v>
      </c>
      <c r="C300" s="124"/>
      <c r="D300" t="s">
        <v>1460</v>
      </c>
    </row>
    <row r="301" spans="1:4" x14ac:dyDescent="0.25">
      <c r="A301" t="s">
        <v>1403</v>
      </c>
      <c r="B301" s="20" t="s">
        <v>1419</v>
      </c>
      <c r="C301" s="122"/>
      <c r="D301" t="s">
        <v>92</v>
      </c>
    </row>
    <row r="302" spans="1:4" x14ac:dyDescent="0.25">
      <c r="B302"/>
    </row>
    <row r="303" spans="1:4" x14ac:dyDescent="0.25">
      <c r="A303" s="42" t="s">
        <v>1625</v>
      </c>
      <c r="B303" s="111"/>
      <c r="C303" s="100"/>
      <c r="D303" s="100"/>
    </row>
    <row r="304" spans="1:4" x14ac:dyDescent="0.25">
      <c r="A304" s="9" t="s">
        <v>1378</v>
      </c>
      <c r="B304" s="112" t="s">
        <v>1379</v>
      </c>
      <c r="C304" s="9" t="s">
        <v>1380</v>
      </c>
      <c r="D304" s="9" t="s">
        <v>1381</v>
      </c>
    </row>
    <row r="305" spans="1:4" x14ac:dyDescent="0.25">
      <c r="A305" t="s">
        <v>1388</v>
      </c>
      <c r="B305" s="20" t="s">
        <v>1399</v>
      </c>
      <c r="C305" s="118"/>
      <c r="D305" t="s">
        <v>1351</v>
      </c>
    </row>
    <row r="306" spans="1:4" x14ac:dyDescent="0.25">
      <c r="A306" t="s">
        <v>1403</v>
      </c>
      <c r="B306" s="20" t="s">
        <v>1419</v>
      </c>
      <c r="C306" s="122"/>
      <c r="D306" t="s">
        <v>92</v>
      </c>
    </row>
    <row r="307" spans="1:4" x14ac:dyDescent="0.25">
      <c r="A307" t="s">
        <v>1406</v>
      </c>
      <c r="B307" s="20" t="s">
        <v>1402</v>
      </c>
      <c r="C307" s="124"/>
      <c r="D307" t="s">
        <v>1460</v>
      </c>
    </row>
    <row r="308" spans="1:4" x14ac:dyDescent="0.25">
      <c r="A308" t="s">
        <v>1427</v>
      </c>
      <c r="B308" s="20" t="s">
        <v>1421</v>
      </c>
      <c r="C308" s="128"/>
      <c r="D308" t="s">
        <v>1350</v>
      </c>
    </row>
    <row r="309" spans="1:4" x14ac:dyDescent="0.25">
      <c r="A309" t="s">
        <v>1428</v>
      </c>
      <c r="B309" s="20" t="s">
        <v>1422</v>
      </c>
      <c r="C309" s="130"/>
      <c r="D309" t="s">
        <v>1459</v>
      </c>
    </row>
    <row r="310" spans="1:4" x14ac:dyDescent="0.25">
      <c r="A310" t="s">
        <v>1396</v>
      </c>
      <c r="B310" s="113" t="s">
        <v>1397</v>
      </c>
      <c r="C310" s="117"/>
      <c r="D310" t="s">
        <v>91</v>
      </c>
    </row>
    <row r="311" spans="1:4" x14ac:dyDescent="0.25">
      <c r="A311" t="s">
        <v>1405</v>
      </c>
      <c r="B311" s="20" t="s">
        <v>1401</v>
      </c>
      <c r="C311" s="123"/>
      <c r="D311" t="s">
        <v>1516</v>
      </c>
    </row>
    <row r="312" spans="1:4" x14ac:dyDescent="0.25">
      <c r="A312" t="s">
        <v>1383</v>
      </c>
      <c r="B312" s="113" t="s">
        <v>1393</v>
      </c>
      <c r="C312" s="115"/>
      <c r="D312" t="s">
        <v>1515</v>
      </c>
    </row>
    <row r="313" spans="1:4" x14ac:dyDescent="0.25">
      <c r="A313" t="s">
        <v>1389</v>
      </c>
      <c r="B313" s="113" t="s">
        <v>1394</v>
      </c>
      <c r="C313" s="116"/>
      <c r="D313" t="s">
        <v>86</v>
      </c>
    </row>
    <row r="314" spans="1:4" x14ac:dyDescent="0.25">
      <c r="A314" t="s">
        <v>1390</v>
      </c>
      <c r="B314" s="113" t="s">
        <v>1391</v>
      </c>
      <c r="C314" s="109"/>
      <c r="D314" t="s">
        <v>1514</v>
      </c>
    </row>
    <row r="315" spans="1:4" x14ac:dyDescent="0.25">
      <c r="A315" t="s">
        <v>1470</v>
      </c>
      <c r="B315" s="113">
        <v>740000</v>
      </c>
      <c r="C315" s="132"/>
      <c r="D315" t="s">
        <v>1348</v>
      </c>
    </row>
    <row r="317" spans="1:4" x14ac:dyDescent="0.25">
      <c r="A317" s="42" t="s">
        <v>2749</v>
      </c>
      <c r="B317" s="111"/>
      <c r="C317" s="100"/>
      <c r="D317" s="100"/>
    </row>
    <row r="318" spans="1:4" x14ac:dyDescent="0.25">
      <c r="A318" s="9" t="s">
        <v>1378</v>
      </c>
      <c r="B318" s="112" t="s">
        <v>1379</v>
      </c>
      <c r="C318" s="9" t="s">
        <v>1380</v>
      </c>
      <c r="D318" s="9" t="s">
        <v>1381</v>
      </c>
    </row>
    <row r="319" spans="1:4" x14ac:dyDescent="0.25">
      <c r="A319" t="s">
        <v>1403</v>
      </c>
      <c r="B319" s="20" t="s">
        <v>1419</v>
      </c>
      <c r="C319" s="122"/>
      <c r="D319" t="s">
        <v>2750</v>
      </c>
    </row>
    <row r="320" spans="1:4" x14ac:dyDescent="0.25">
      <c r="A320" t="s">
        <v>2751</v>
      </c>
      <c r="B320" s="20" t="s">
        <v>2752</v>
      </c>
      <c r="C320" s="100"/>
      <c r="D320" t="s">
        <v>2753</v>
      </c>
    </row>
    <row r="321" spans="1:4" x14ac:dyDescent="0.25">
      <c r="A321" t="s">
        <v>1390</v>
      </c>
      <c r="B321" s="113" t="s">
        <v>1391</v>
      </c>
      <c r="C321" s="109"/>
      <c r="D321" t="s">
        <v>2754</v>
      </c>
    </row>
    <row r="322" spans="1:4" x14ac:dyDescent="0.25">
      <c r="A322" t="s">
        <v>1469</v>
      </c>
      <c r="B322" s="113" t="s">
        <v>1471</v>
      </c>
      <c r="C322" s="131"/>
      <c r="D322" t="s">
        <v>2755</v>
      </c>
    </row>
    <row r="323" spans="1:4" x14ac:dyDescent="0.25">
      <c r="A323" t="s">
        <v>2756</v>
      </c>
      <c r="B323" s="113">
        <v>808080</v>
      </c>
      <c r="C323" s="267"/>
      <c r="D323" t="s">
        <v>2757</v>
      </c>
    </row>
    <row r="324" spans="1:4" x14ac:dyDescent="0.25">
      <c r="A324" t="s">
        <v>1396</v>
      </c>
      <c r="B324" s="113" t="s">
        <v>1397</v>
      </c>
      <c r="C324" s="117"/>
      <c r="D324" t="s">
        <v>2758</v>
      </c>
    </row>
    <row r="325" spans="1:4" x14ac:dyDescent="0.25">
      <c r="A325" t="s">
        <v>1404</v>
      </c>
      <c r="B325" s="20" t="s">
        <v>1400</v>
      </c>
      <c r="C325" s="121"/>
      <c r="D325" t="s">
        <v>2759</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workbookViewId="0">
      <selection activeCell="A9" sqref="A9"/>
    </sheetView>
  </sheetViews>
  <sheetFormatPr defaultColWidth="8.85546875" defaultRowHeight="15" x14ac:dyDescent="0.25"/>
  <cols>
    <col min="1" max="1" width="31.42578125" customWidth="1"/>
    <col min="2" max="2" width="28.140625" customWidth="1"/>
    <col min="3" max="3" width="85.42578125" customWidth="1"/>
  </cols>
  <sheetData>
    <row r="1" spans="1:3" x14ac:dyDescent="0.25">
      <c r="A1" s="42" t="s">
        <v>71</v>
      </c>
      <c r="B1" s="42" t="s">
        <v>72</v>
      </c>
    </row>
    <row r="2" spans="1:3" ht="165" x14ac:dyDescent="0.25">
      <c r="A2" t="s">
        <v>134</v>
      </c>
      <c r="B2" t="s">
        <v>2221</v>
      </c>
      <c r="C2" s="102" t="s">
        <v>2222</v>
      </c>
    </row>
    <row r="3" spans="1:3" x14ac:dyDescent="0.25">
      <c r="A3" t="s">
        <v>2706</v>
      </c>
      <c r="B3" t="s">
        <v>2528</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3"/>
  <sheetViews>
    <sheetView workbookViewId="0">
      <selection activeCell="B7" sqref="B7"/>
    </sheetView>
  </sheetViews>
  <sheetFormatPr defaultColWidth="11.42578125" defaultRowHeight="15" x14ac:dyDescent="0.25"/>
  <cols>
    <col min="1" max="1" width="11.28515625" customWidth="1"/>
    <col min="2" max="2" width="25.140625" customWidth="1"/>
    <col min="3" max="3" width="10.28515625" style="218" customWidth="1"/>
    <col min="4" max="33" width="10.28515625" customWidth="1"/>
  </cols>
  <sheetData>
    <row r="1" spans="1:33" x14ac:dyDescent="0.25">
      <c r="A1" s="214" t="s">
        <v>2340</v>
      </c>
      <c r="B1" s="215" t="s">
        <v>2361</v>
      </c>
      <c r="C1" s="217" t="s">
        <v>1380</v>
      </c>
      <c r="D1" s="215">
        <v>2021</v>
      </c>
      <c r="E1" s="215">
        <v>2022</v>
      </c>
      <c r="F1" s="215">
        <v>2023</v>
      </c>
      <c r="G1" s="215">
        <v>2024</v>
      </c>
      <c r="H1" s="215">
        <v>2025</v>
      </c>
      <c r="I1" s="215">
        <v>2026</v>
      </c>
      <c r="J1" s="215">
        <v>2027</v>
      </c>
      <c r="K1" s="215">
        <v>2028</v>
      </c>
      <c r="L1" s="215">
        <v>2029</v>
      </c>
      <c r="M1" s="215">
        <v>2030</v>
      </c>
      <c r="N1" s="215">
        <v>2031</v>
      </c>
      <c r="O1" s="215">
        <v>2032</v>
      </c>
      <c r="P1" s="215">
        <v>2033</v>
      </c>
      <c r="Q1" s="215">
        <v>2034</v>
      </c>
      <c r="R1" s="215">
        <v>2035</v>
      </c>
      <c r="S1" s="215">
        <v>2036</v>
      </c>
      <c r="T1" s="215">
        <v>2037</v>
      </c>
      <c r="U1" s="215">
        <v>2038</v>
      </c>
      <c r="V1" s="215">
        <v>2039</v>
      </c>
      <c r="W1" s="215">
        <v>2040</v>
      </c>
      <c r="X1" s="215">
        <v>2041</v>
      </c>
      <c r="Y1" s="215">
        <v>2042</v>
      </c>
      <c r="Z1" s="215">
        <v>2043</v>
      </c>
      <c r="AA1" s="215">
        <v>2044</v>
      </c>
      <c r="AB1" s="215">
        <v>2045</v>
      </c>
      <c r="AC1" s="215">
        <v>2046</v>
      </c>
      <c r="AD1" s="215">
        <v>2047</v>
      </c>
      <c r="AE1" s="215">
        <v>2048</v>
      </c>
      <c r="AF1" s="215">
        <v>2049</v>
      </c>
      <c r="AG1" s="215">
        <v>2050</v>
      </c>
    </row>
    <row r="2" spans="1:33" x14ac:dyDescent="0.25">
      <c r="C2" s="1"/>
    </row>
    <row r="3" spans="1:33" x14ac:dyDescent="0.25">
      <c r="C3"/>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7"/>
  <sheetViews>
    <sheetView workbookViewId="0">
      <selection activeCell="E7" sqref="E7"/>
    </sheetView>
  </sheetViews>
  <sheetFormatPr defaultColWidth="11.42578125" defaultRowHeight="15" x14ac:dyDescent="0.25"/>
  <cols>
    <col min="1" max="1" width="15.7109375" customWidth="1"/>
    <col min="2" max="2" width="39" customWidth="1"/>
    <col min="3" max="3" width="13.28515625" customWidth="1"/>
    <col min="4" max="4" width="17.140625" customWidth="1"/>
    <col min="5" max="5" width="16.28515625" customWidth="1"/>
    <col min="6" max="6" width="39.140625" customWidth="1"/>
  </cols>
  <sheetData>
    <row r="1" spans="1:6" ht="30" x14ac:dyDescent="0.25">
      <c r="A1" s="214" t="s">
        <v>2340</v>
      </c>
      <c r="B1" s="215" t="s">
        <v>2341</v>
      </c>
      <c r="C1" s="215" t="s">
        <v>2342</v>
      </c>
      <c r="D1" s="215" t="s">
        <v>2343</v>
      </c>
      <c r="E1" s="215" t="s">
        <v>2344</v>
      </c>
      <c r="F1" s="216" t="s">
        <v>2345</v>
      </c>
    </row>
    <row r="2" spans="1:6" ht="30" x14ac:dyDescent="0.25">
      <c r="A2" s="1" t="s">
        <v>2572</v>
      </c>
      <c r="B2" s="1" t="s">
        <v>2558</v>
      </c>
      <c r="C2" s="1">
        <v>2030</v>
      </c>
      <c r="D2" s="5">
        <v>2170</v>
      </c>
      <c r="E2" s="5">
        <v>2210</v>
      </c>
      <c r="F2" t="s">
        <v>2577</v>
      </c>
    </row>
    <row r="3" spans="1:6" ht="30" x14ac:dyDescent="0.25">
      <c r="A3" s="1" t="s">
        <v>2572</v>
      </c>
      <c r="B3" s="1" t="s">
        <v>2557</v>
      </c>
      <c r="C3" s="1">
        <v>2040</v>
      </c>
      <c r="D3" s="5">
        <v>456</v>
      </c>
      <c r="E3" s="5">
        <v>506</v>
      </c>
      <c r="F3" t="s">
        <v>2576</v>
      </c>
    </row>
    <row r="4" spans="1:6" ht="30" x14ac:dyDescent="0.25">
      <c r="A4" s="1" t="s">
        <v>2571</v>
      </c>
      <c r="B4" s="1" t="s">
        <v>2558</v>
      </c>
      <c r="C4" s="1">
        <v>2030</v>
      </c>
      <c r="D4" s="5">
        <v>2072</v>
      </c>
      <c r="E4" s="5">
        <v>2112</v>
      </c>
      <c r="F4" t="s">
        <v>2574</v>
      </c>
    </row>
    <row r="5" spans="1:6" ht="30" x14ac:dyDescent="0.25">
      <c r="A5" s="1" t="s">
        <v>2571</v>
      </c>
      <c r="B5" s="1" t="s">
        <v>2557</v>
      </c>
      <c r="C5" s="1">
        <v>2040</v>
      </c>
      <c r="D5" s="5">
        <v>445</v>
      </c>
      <c r="E5" s="5">
        <v>485</v>
      </c>
      <c r="F5" t="s">
        <v>2575</v>
      </c>
    </row>
    <row r="6" spans="1:6" ht="45" x14ac:dyDescent="0.25">
      <c r="A6" s="1" t="s">
        <v>2578</v>
      </c>
      <c r="B6" s="1" t="s">
        <v>2580</v>
      </c>
      <c r="C6" s="1">
        <v>2030</v>
      </c>
      <c r="D6" s="39">
        <f>'Target Calculations'!P12*0.99</f>
        <v>11427.347249999999</v>
      </c>
      <c r="E6" s="39">
        <f>'Target Calculations'!P12*1.01</f>
        <v>11658.20275</v>
      </c>
      <c r="F6" t="s">
        <v>2599</v>
      </c>
    </row>
    <row r="7" spans="1:6" ht="45" x14ac:dyDescent="0.25">
      <c r="A7" s="1" t="s">
        <v>2579</v>
      </c>
      <c r="B7" s="1" t="s">
        <v>2583</v>
      </c>
      <c r="C7" s="1">
        <v>2030</v>
      </c>
      <c r="D7" s="39">
        <f>'Target Calculations'!P16*0.99</f>
        <v>8784.9530999999988</v>
      </c>
      <c r="E7" s="39">
        <f>'Target Calculations'!P16*1.01</f>
        <v>8962.4268999999986</v>
      </c>
      <c r="F7" t="s">
        <v>2598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I926"/>
  <sheetViews>
    <sheetView zoomScale="90" zoomScaleNormal="90" workbookViewId="0">
      <selection activeCell="P13" sqref="P13"/>
    </sheetView>
  </sheetViews>
  <sheetFormatPr defaultColWidth="8.85546875" defaultRowHeight="15" x14ac:dyDescent="0.25"/>
  <cols>
    <col min="2" max="2" width="11.7109375" bestFit="1" customWidth="1"/>
    <col min="9" max="9" width="9.42578125" bestFit="1" customWidth="1"/>
    <col min="10" max="10" width="17" bestFit="1" customWidth="1"/>
    <col min="13" max="14" width="12.140625" bestFit="1" customWidth="1"/>
    <col min="15" max="15" width="12.42578125" bestFit="1" customWidth="1"/>
    <col min="16" max="16" width="9.85546875" bestFit="1" customWidth="1"/>
  </cols>
  <sheetData>
    <row r="1" spans="1:21" s="1" customFormat="1" ht="17.25" x14ac:dyDescent="0.25">
      <c r="A1" s="269" t="s">
        <v>2458</v>
      </c>
      <c r="B1" s="269"/>
      <c r="C1" s="269"/>
      <c r="D1" s="269"/>
      <c r="E1" s="269"/>
      <c r="F1" s="226"/>
      <c r="G1" s="226"/>
      <c r="H1" s="226"/>
      <c r="I1" s="226"/>
      <c r="J1" s="159" t="s">
        <v>2459</v>
      </c>
      <c r="O1" s="224" t="s">
        <v>2453</v>
      </c>
    </row>
    <row r="2" spans="1:21" ht="15.75" x14ac:dyDescent="0.25">
      <c r="A2" s="165" t="s">
        <v>494</v>
      </c>
      <c r="B2" s="227"/>
      <c r="C2" s="227"/>
      <c r="D2" s="227"/>
      <c r="E2" s="227"/>
      <c r="F2" s="226"/>
      <c r="G2" s="226"/>
      <c r="H2" s="226"/>
      <c r="I2" s="226"/>
      <c r="J2" s="159" t="s">
        <v>2460</v>
      </c>
      <c r="O2" t="s">
        <v>2454</v>
      </c>
      <c r="P2" t="s">
        <v>2455</v>
      </c>
      <c r="U2">
        <v>0.55000000000000004</v>
      </c>
    </row>
    <row r="3" spans="1:21" x14ac:dyDescent="0.25">
      <c r="A3" s="226"/>
      <c r="B3" s="226"/>
      <c r="C3" s="226"/>
      <c r="D3" s="226"/>
      <c r="E3" s="226"/>
      <c r="F3" s="226"/>
      <c r="G3" s="226"/>
      <c r="H3" s="226"/>
      <c r="I3" s="226"/>
      <c r="J3" s="159" t="s">
        <v>2461</v>
      </c>
      <c r="O3">
        <v>1990</v>
      </c>
      <c r="P3" s="225">
        <v>4867</v>
      </c>
      <c r="Q3" t="s">
        <v>2456</v>
      </c>
      <c r="U3">
        <v>0.9</v>
      </c>
    </row>
    <row r="4" spans="1:21" x14ac:dyDescent="0.25">
      <c r="A4" s="226"/>
      <c r="B4" s="226"/>
      <c r="C4" s="226"/>
      <c r="D4" s="226"/>
      <c r="E4" s="226"/>
      <c r="F4" s="226"/>
      <c r="G4" s="226"/>
      <c r="H4" s="226"/>
      <c r="I4" s="226"/>
      <c r="J4" s="228"/>
      <c r="O4">
        <v>2030</v>
      </c>
      <c r="P4" s="39">
        <f>P3-(P3*U2)</f>
        <v>2190.1499999999996</v>
      </c>
      <c r="Q4" t="s">
        <v>2456</v>
      </c>
    </row>
    <row r="5" spans="1:21" ht="48" x14ac:dyDescent="0.25">
      <c r="A5" s="229" t="s">
        <v>522</v>
      </c>
      <c r="B5" s="230" t="s">
        <v>532</v>
      </c>
      <c r="C5" s="230" t="s">
        <v>469</v>
      </c>
      <c r="D5" s="230" t="s">
        <v>470</v>
      </c>
      <c r="E5" s="230" t="s">
        <v>2462</v>
      </c>
      <c r="F5" s="230" t="s">
        <v>2463</v>
      </c>
      <c r="G5" s="230" t="s">
        <v>488</v>
      </c>
      <c r="H5" s="231" t="s">
        <v>2464</v>
      </c>
      <c r="I5" s="230" t="s">
        <v>520</v>
      </c>
      <c r="J5" s="230" t="s">
        <v>2465</v>
      </c>
      <c r="O5">
        <v>2040</v>
      </c>
      <c r="P5" s="39">
        <f>P3-(P3*U3)</f>
        <v>486.69999999999982</v>
      </c>
    </row>
    <row r="6" spans="1:21" ht="15.75" thickBot="1" x14ac:dyDescent="0.3">
      <c r="A6" s="232" t="s">
        <v>523</v>
      </c>
      <c r="B6" s="270" t="s">
        <v>2466</v>
      </c>
      <c r="C6" s="271"/>
      <c r="D6" s="271"/>
      <c r="E6" s="271"/>
      <c r="F6" s="271"/>
      <c r="G6" s="271"/>
      <c r="H6" s="271"/>
      <c r="I6" s="271"/>
      <c r="J6" s="272"/>
    </row>
    <row r="7" spans="1:21" ht="15.75" thickTop="1" x14ac:dyDescent="0.25">
      <c r="A7" s="233" t="s">
        <v>2467</v>
      </c>
      <c r="B7" s="234">
        <v>3639185.2743756897</v>
      </c>
      <c r="C7" s="234">
        <v>662597.46050020249</v>
      </c>
      <c r="D7" s="234">
        <v>300246.9618986714</v>
      </c>
      <c r="E7" s="234">
        <v>12884.202183054054</v>
      </c>
      <c r="F7" s="234">
        <v>21857.218883476209</v>
      </c>
      <c r="G7" s="234">
        <v>10005.596305284706</v>
      </c>
      <c r="H7" s="234">
        <v>4959.6414528000005</v>
      </c>
      <c r="I7" s="234">
        <v>21.866873226443001</v>
      </c>
      <c r="J7" s="234">
        <v>4651758.2224724051</v>
      </c>
      <c r="O7" t="s">
        <v>2568</v>
      </c>
      <c r="P7" t="s">
        <v>2569</v>
      </c>
    </row>
    <row r="8" spans="1:21" x14ac:dyDescent="0.25">
      <c r="A8" s="235" t="s">
        <v>2468</v>
      </c>
      <c r="B8" s="234">
        <v>3545561.5060172728</v>
      </c>
      <c r="C8" s="234">
        <v>178273.64433876344</v>
      </c>
      <c r="D8" s="234">
        <v>23250.999122396675</v>
      </c>
      <c r="E8" s="201" t="s">
        <v>184</v>
      </c>
      <c r="F8" s="201" t="s">
        <v>184</v>
      </c>
      <c r="G8" s="201" t="s">
        <v>184</v>
      </c>
      <c r="H8" s="201" t="s">
        <v>184</v>
      </c>
      <c r="I8" s="201" t="s">
        <v>184</v>
      </c>
      <c r="J8" s="234">
        <v>3747086.1494784327</v>
      </c>
    </row>
    <row r="9" spans="1:21" x14ac:dyDescent="0.25">
      <c r="A9" s="236" t="s">
        <v>2469</v>
      </c>
      <c r="B9" s="234">
        <v>3522371.0041412669</v>
      </c>
      <c r="C9" s="234">
        <v>32800.76956115097</v>
      </c>
      <c r="D9" s="234">
        <v>23205.050250932105</v>
      </c>
      <c r="E9" s="201" t="s">
        <v>184</v>
      </c>
      <c r="F9" s="201" t="s">
        <v>184</v>
      </c>
      <c r="G9" s="201" t="s">
        <v>184</v>
      </c>
      <c r="H9" s="201" t="s">
        <v>184</v>
      </c>
      <c r="I9" s="201" t="s">
        <v>184</v>
      </c>
      <c r="J9" s="234">
        <v>3578376.8239533501</v>
      </c>
    </row>
    <row r="10" spans="1:21" x14ac:dyDescent="0.25">
      <c r="A10" s="237" t="s">
        <v>2470</v>
      </c>
      <c r="B10" s="234">
        <v>1434674.4049809792</v>
      </c>
      <c r="C10" s="234">
        <v>1032.9878891034887</v>
      </c>
      <c r="D10" s="234">
        <v>6343.0637600165155</v>
      </c>
      <c r="E10" s="201" t="s">
        <v>184</v>
      </c>
      <c r="F10" s="201" t="s">
        <v>184</v>
      </c>
      <c r="G10" s="201" t="s">
        <v>184</v>
      </c>
      <c r="H10" s="201" t="s">
        <v>184</v>
      </c>
      <c r="I10" s="201" t="s">
        <v>184</v>
      </c>
      <c r="J10" s="234">
        <v>1442050.4566300991</v>
      </c>
      <c r="O10" t="s">
        <v>2581</v>
      </c>
      <c r="T10" t="s">
        <v>2586</v>
      </c>
    </row>
    <row r="11" spans="1:21" x14ac:dyDescent="0.25">
      <c r="A11" s="237" t="s">
        <v>2471</v>
      </c>
      <c r="B11" s="234">
        <v>723447.50919661974</v>
      </c>
      <c r="C11" s="234">
        <v>1328.2798354350875</v>
      </c>
      <c r="D11" s="234">
        <v>4349.0353074676968</v>
      </c>
      <c r="E11" s="201" t="s">
        <v>184</v>
      </c>
      <c r="F11" s="201" t="s">
        <v>184</v>
      </c>
      <c r="G11" s="201" t="s">
        <v>184</v>
      </c>
      <c r="H11" s="201" t="s">
        <v>184</v>
      </c>
      <c r="I11" s="201" t="s">
        <v>184</v>
      </c>
      <c r="J11" s="234">
        <v>729124.82433952251</v>
      </c>
      <c r="O11">
        <v>2030</v>
      </c>
      <c r="P11">
        <v>992.5</v>
      </c>
      <c r="Q11" t="s">
        <v>2584</v>
      </c>
      <c r="T11">
        <f>11630000000000*10^-12</f>
        <v>11.629999999999999</v>
      </c>
    </row>
    <row r="12" spans="1:21" x14ac:dyDescent="0.25">
      <c r="A12" s="237" t="s">
        <v>2472</v>
      </c>
      <c r="B12" s="234">
        <v>660421.22676500084</v>
      </c>
      <c r="C12" s="234">
        <v>6311.8057144918239</v>
      </c>
      <c r="D12" s="234">
        <v>5742.5361256444476</v>
      </c>
      <c r="E12" s="201" t="s">
        <v>184</v>
      </c>
      <c r="F12" s="201" t="s">
        <v>184</v>
      </c>
      <c r="G12" s="201" t="s">
        <v>184</v>
      </c>
      <c r="H12" s="201" t="s">
        <v>184</v>
      </c>
      <c r="I12" s="201" t="s">
        <v>184</v>
      </c>
      <c r="J12" s="234">
        <v>672475.56860513706</v>
      </c>
      <c r="O12">
        <v>2030</v>
      </c>
      <c r="P12" s="253">
        <f>P11*T11</f>
        <v>11542.775</v>
      </c>
      <c r="Q12" t="s">
        <v>2585</v>
      </c>
    </row>
    <row r="13" spans="1:21" x14ac:dyDescent="0.25">
      <c r="A13" s="237" t="s">
        <v>2473</v>
      </c>
      <c r="B13" s="234">
        <v>682282.71236746886</v>
      </c>
      <c r="C13" s="234">
        <v>23793.913752168715</v>
      </c>
      <c r="D13" s="234">
        <v>6596.215712006514</v>
      </c>
      <c r="E13" s="201" t="s">
        <v>184</v>
      </c>
      <c r="F13" s="201" t="s">
        <v>184</v>
      </c>
      <c r="G13" s="201" t="s">
        <v>184</v>
      </c>
      <c r="H13" s="201" t="s">
        <v>184</v>
      </c>
      <c r="I13" s="201" t="s">
        <v>184</v>
      </c>
      <c r="J13" s="234">
        <v>712672.84183164407</v>
      </c>
    </row>
    <row r="14" spans="1:21" x14ac:dyDescent="0.25">
      <c r="A14" s="237" t="s">
        <v>2474</v>
      </c>
      <c r="B14" s="234">
        <v>21545.150831198331</v>
      </c>
      <c r="C14" s="234">
        <v>333.78236995185432</v>
      </c>
      <c r="D14" s="234">
        <v>174.1993457969333</v>
      </c>
      <c r="E14" s="201" t="s">
        <v>184</v>
      </c>
      <c r="F14" s="201" t="s">
        <v>184</v>
      </c>
      <c r="G14" s="201" t="s">
        <v>184</v>
      </c>
      <c r="H14" s="201" t="s">
        <v>184</v>
      </c>
      <c r="I14" s="201" t="s">
        <v>184</v>
      </c>
      <c r="J14" s="234">
        <v>22053.132546947119</v>
      </c>
      <c r="O14" t="s">
        <v>2582</v>
      </c>
    </row>
    <row r="15" spans="1:21" x14ac:dyDescent="0.25">
      <c r="A15" s="236" t="s">
        <v>475</v>
      </c>
      <c r="B15" s="234">
        <v>23190.501876005776</v>
      </c>
      <c r="C15" s="234">
        <v>145472.87477761248</v>
      </c>
      <c r="D15" s="234">
        <v>45.948871464569947</v>
      </c>
      <c r="E15" s="201" t="s">
        <v>184</v>
      </c>
      <c r="F15" s="201" t="s">
        <v>184</v>
      </c>
      <c r="G15" s="201" t="s">
        <v>184</v>
      </c>
      <c r="H15" s="201" t="s">
        <v>184</v>
      </c>
      <c r="I15" s="201" t="s">
        <v>184</v>
      </c>
      <c r="J15" s="234">
        <v>168709.32552508282</v>
      </c>
      <c r="O15">
        <v>2030</v>
      </c>
      <c r="P15">
        <v>763</v>
      </c>
      <c r="Q15" t="s">
        <v>2584</v>
      </c>
    </row>
    <row r="16" spans="1:21" x14ac:dyDescent="0.25">
      <c r="A16" s="237" t="s">
        <v>2475</v>
      </c>
      <c r="B16" s="234">
        <v>6804.9073886121478</v>
      </c>
      <c r="C16" s="234">
        <v>85377.849929884178</v>
      </c>
      <c r="D16" s="234">
        <v>3.0596345725999998E-3</v>
      </c>
      <c r="E16" s="201" t="s">
        <v>184</v>
      </c>
      <c r="F16" s="201" t="s">
        <v>184</v>
      </c>
      <c r="G16" s="201" t="s">
        <v>184</v>
      </c>
      <c r="H16" s="201" t="s">
        <v>184</v>
      </c>
      <c r="I16" s="201" t="s">
        <v>184</v>
      </c>
      <c r="J16" s="234">
        <v>92182.760378130901</v>
      </c>
      <c r="O16">
        <v>2030</v>
      </c>
      <c r="P16">
        <f>P15*T11</f>
        <v>8873.6899999999987</v>
      </c>
      <c r="Q16" t="s">
        <v>2585</v>
      </c>
    </row>
    <row r="17" spans="1:16" x14ac:dyDescent="0.25">
      <c r="A17" s="237" t="s">
        <v>2476</v>
      </c>
      <c r="B17" s="234">
        <v>16385.594487393628</v>
      </c>
      <c r="C17" s="234">
        <v>60095.024847728295</v>
      </c>
      <c r="D17" s="234">
        <v>45.945811829997353</v>
      </c>
      <c r="E17" s="201" t="s">
        <v>184</v>
      </c>
      <c r="F17" s="201" t="s">
        <v>184</v>
      </c>
      <c r="G17" s="201" t="s">
        <v>184</v>
      </c>
      <c r="H17" s="201" t="s">
        <v>184</v>
      </c>
      <c r="I17" s="201" t="s">
        <v>184</v>
      </c>
      <c r="J17" s="234">
        <v>76526.565146951922</v>
      </c>
    </row>
    <row r="18" spans="1:16" x14ac:dyDescent="0.25">
      <c r="A18" s="238" t="s">
        <v>2477</v>
      </c>
      <c r="B18" s="234" t="s">
        <v>484</v>
      </c>
      <c r="C18" s="201" t="s">
        <v>184</v>
      </c>
      <c r="D18" s="201" t="s">
        <v>184</v>
      </c>
      <c r="E18" s="201" t="s">
        <v>184</v>
      </c>
      <c r="F18" s="201" t="s">
        <v>184</v>
      </c>
      <c r="G18" s="201" t="s">
        <v>184</v>
      </c>
      <c r="H18" s="201" t="s">
        <v>184</v>
      </c>
      <c r="I18" s="201" t="s">
        <v>184</v>
      </c>
      <c r="J18" s="234" t="s">
        <v>484</v>
      </c>
      <c r="O18" t="s">
        <v>2588</v>
      </c>
      <c r="P18" s="209" t="s">
        <v>2587</v>
      </c>
    </row>
    <row r="19" spans="1:16" x14ac:dyDescent="0.25">
      <c r="A19" s="235" t="s">
        <v>2478</v>
      </c>
      <c r="B19" s="234">
        <v>310026.49554104439</v>
      </c>
      <c r="C19" s="234">
        <v>1789.6098599898007</v>
      </c>
      <c r="D19" s="234">
        <v>83131.757545357832</v>
      </c>
      <c r="E19" s="234">
        <v>12884.202183054054</v>
      </c>
      <c r="F19" s="234">
        <v>21857.218883476209</v>
      </c>
      <c r="G19" s="234">
        <v>10005.596305284706</v>
      </c>
      <c r="H19" s="234">
        <v>4959.6414528000005</v>
      </c>
      <c r="I19" s="234">
        <v>21.866873226443001</v>
      </c>
      <c r="J19" s="234">
        <v>444676.38864423346</v>
      </c>
    </row>
    <row r="20" spans="1:16" x14ac:dyDescent="0.25">
      <c r="A20" s="238" t="s">
        <v>2479</v>
      </c>
      <c r="B20" s="234">
        <v>134060.96263845492</v>
      </c>
      <c r="C20" s="201" t="s">
        <v>184</v>
      </c>
      <c r="D20" s="201" t="s">
        <v>184</v>
      </c>
      <c r="E20" s="201" t="s">
        <v>184</v>
      </c>
      <c r="F20" s="201" t="s">
        <v>184</v>
      </c>
      <c r="G20" s="201" t="s">
        <v>184</v>
      </c>
      <c r="H20" s="201" t="s">
        <v>184</v>
      </c>
      <c r="I20" s="201" t="s">
        <v>184</v>
      </c>
      <c r="J20" s="234">
        <v>134060.96263845492</v>
      </c>
      <c r="K20" t="s">
        <v>2457</v>
      </c>
      <c r="L20" t="s">
        <v>2520</v>
      </c>
    </row>
    <row r="21" spans="1:16" x14ac:dyDescent="0.25">
      <c r="A21" s="238" t="s">
        <v>2480</v>
      </c>
      <c r="B21" s="234">
        <v>51281.034113690999</v>
      </c>
      <c r="C21" s="234">
        <v>1280.460552968452</v>
      </c>
      <c r="D21" s="234">
        <v>78581.48269004513</v>
      </c>
      <c r="E21" s="234">
        <v>12809.4526634704</v>
      </c>
      <c r="F21" s="234">
        <v>3955.4192101203689</v>
      </c>
      <c r="G21" s="234">
        <v>1902.2075</v>
      </c>
      <c r="H21" s="234">
        <v>4669.7150000000001</v>
      </c>
      <c r="I21" s="234" t="s">
        <v>2481</v>
      </c>
      <c r="J21" s="234">
        <v>154479.77173029535</v>
      </c>
    </row>
    <row r="22" spans="1:16" x14ac:dyDescent="0.25">
      <c r="A22" s="238" t="s">
        <v>493</v>
      </c>
      <c r="B22" s="234">
        <v>114918.21190241915</v>
      </c>
      <c r="C22" s="234">
        <v>434.66620495995591</v>
      </c>
      <c r="D22" s="234">
        <v>23.6047425</v>
      </c>
      <c r="E22" s="234" t="s">
        <v>1989</v>
      </c>
      <c r="F22" s="234">
        <v>17302.728840881602</v>
      </c>
      <c r="G22" s="234">
        <v>1231.5086287500001</v>
      </c>
      <c r="H22" s="234" t="s">
        <v>484</v>
      </c>
      <c r="I22" s="234" t="s">
        <v>484</v>
      </c>
      <c r="J22" s="234">
        <v>133910.7203195107</v>
      </c>
    </row>
    <row r="23" spans="1:16" ht="108" x14ac:dyDescent="0.25">
      <c r="A23" s="239" t="s">
        <v>2482</v>
      </c>
      <c r="B23" s="234">
        <v>9494.7433780298506</v>
      </c>
      <c r="C23" s="234">
        <v>2.4374127628082398</v>
      </c>
      <c r="D23" s="234">
        <v>3.3946075393097002</v>
      </c>
      <c r="E23" s="201" t="s">
        <v>184</v>
      </c>
      <c r="F23" s="201" t="s">
        <v>184</v>
      </c>
      <c r="G23" s="201" t="s">
        <v>184</v>
      </c>
      <c r="H23" s="201" t="s">
        <v>184</v>
      </c>
      <c r="I23" s="201" t="s">
        <v>184</v>
      </c>
      <c r="J23" s="234">
        <v>9500.5753983319701</v>
      </c>
    </row>
    <row r="24" spans="1:16" ht="60" x14ac:dyDescent="0.25">
      <c r="A24" s="239" t="s">
        <v>2483</v>
      </c>
      <c r="B24" s="201" t="s">
        <v>184</v>
      </c>
      <c r="C24" s="201" t="s">
        <v>184</v>
      </c>
      <c r="D24" s="201" t="s">
        <v>184</v>
      </c>
      <c r="E24" s="234">
        <v>68.61330815878199</v>
      </c>
      <c r="F24" s="234">
        <v>392.93717456330688</v>
      </c>
      <c r="G24" s="234">
        <v>245.04127271485436</v>
      </c>
      <c r="H24" s="234" t="s">
        <v>476</v>
      </c>
      <c r="I24" s="234">
        <v>21.866873226493549</v>
      </c>
      <c r="J24" s="234">
        <v>728.4586286634368</v>
      </c>
    </row>
    <row r="25" spans="1:16" ht="72" x14ac:dyDescent="0.25">
      <c r="A25" s="239" t="s">
        <v>2484</v>
      </c>
      <c r="B25" s="201" t="s">
        <v>184</v>
      </c>
      <c r="C25" s="201" t="s">
        <v>184</v>
      </c>
      <c r="D25" s="201" t="s">
        <v>184</v>
      </c>
      <c r="E25" s="234">
        <v>6.1275051272882699</v>
      </c>
      <c r="F25" s="234" t="s">
        <v>1989</v>
      </c>
      <c r="G25" s="234" t="s">
        <v>478</v>
      </c>
      <c r="H25" s="234" t="s">
        <v>484</v>
      </c>
      <c r="I25" s="234" t="s">
        <v>478</v>
      </c>
      <c r="J25" s="234">
        <v>6.1275051272882699</v>
      </c>
    </row>
    <row r="26" spans="1:16" ht="84" x14ac:dyDescent="0.25">
      <c r="A26" s="239" t="s">
        <v>2485</v>
      </c>
      <c r="B26" s="234">
        <v>158.59696408198425</v>
      </c>
      <c r="C26" s="234">
        <v>65.230881384606278</v>
      </c>
      <c r="D26" s="234">
        <v>4466.5802691736653</v>
      </c>
      <c r="E26" s="234" t="s">
        <v>484</v>
      </c>
      <c r="F26" s="234">
        <v>205.942024</v>
      </c>
      <c r="G26" s="234">
        <v>6619.1309038198997</v>
      </c>
      <c r="H26" s="234" t="s">
        <v>473</v>
      </c>
      <c r="I26" s="234" t="s">
        <v>473</v>
      </c>
      <c r="J26" s="234">
        <v>11515.481042460156</v>
      </c>
    </row>
    <row r="27" spans="1:16" x14ac:dyDescent="0.25">
      <c r="A27" s="238" t="s">
        <v>2486</v>
      </c>
      <c r="B27" s="234">
        <v>112.94654436750069</v>
      </c>
      <c r="C27" s="234">
        <v>6.8148079139783997</v>
      </c>
      <c r="D27" s="234">
        <v>56.695236099726699</v>
      </c>
      <c r="E27" s="234">
        <v>8.7062975836499999E-3</v>
      </c>
      <c r="F27" s="234">
        <v>0.19163391093155999</v>
      </c>
      <c r="G27" s="234">
        <v>7.7080000000000002</v>
      </c>
      <c r="H27" s="234">
        <v>289.92645280000005</v>
      </c>
      <c r="I27" s="234" t="s">
        <v>473</v>
      </c>
      <c r="J27" s="234">
        <v>474.29138138972104</v>
      </c>
    </row>
    <row r="28" spans="1:16" x14ac:dyDescent="0.25">
      <c r="A28" s="240" t="s">
        <v>2487</v>
      </c>
      <c r="B28" s="234">
        <v>14182.714018198438</v>
      </c>
      <c r="C28" s="234">
        <v>296107.65492711449</v>
      </c>
      <c r="D28" s="234">
        <v>174316.44602542996</v>
      </c>
      <c r="E28" s="201" t="s">
        <v>184</v>
      </c>
      <c r="F28" s="201" t="s">
        <v>184</v>
      </c>
      <c r="G28" s="201" t="s">
        <v>184</v>
      </c>
      <c r="H28" s="201" t="s">
        <v>184</v>
      </c>
      <c r="I28" s="201" t="s">
        <v>184</v>
      </c>
      <c r="J28" s="234">
        <v>484606.81497074291</v>
      </c>
    </row>
    <row r="29" spans="1:16" x14ac:dyDescent="0.25">
      <c r="A29" s="236" t="s">
        <v>2488</v>
      </c>
      <c r="B29" s="201" t="s">
        <v>184</v>
      </c>
      <c r="C29" s="234">
        <v>237020.07631632252</v>
      </c>
      <c r="D29" s="201" t="s">
        <v>184</v>
      </c>
      <c r="E29" s="201" t="s">
        <v>184</v>
      </c>
      <c r="F29" s="201" t="s">
        <v>184</v>
      </c>
      <c r="G29" s="201" t="s">
        <v>184</v>
      </c>
      <c r="H29" s="201" t="s">
        <v>184</v>
      </c>
      <c r="I29" s="201" t="s">
        <v>184</v>
      </c>
      <c r="J29" s="234">
        <v>237020.07631632252</v>
      </c>
    </row>
    <row r="30" spans="1:16" x14ac:dyDescent="0.25">
      <c r="A30" s="236" t="s">
        <v>524</v>
      </c>
      <c r="B30" s="201" t="s">
        <v>184</v>
      </c>
      <c r="C30" s="234">
        <v>54426.36890427638</v>
      </c>
      <c r="D30" s="234">
        <v>25555.086049746853</v>
      </c>
      <c r="E30" s="201" t="s">
        <v>184</v>
      </c>
      <c r="F30" s="201" t="s">
        <v>184</v>
      </c>
      <c r="G30" s="201" t="s">
        <v>184</v>
      </c>
      <c r="H30" s="201" t="s">
        <v>184</v>
      </c>
      <c r="I30" s="201" t="s">
        <v>184</v>
      </c>
      <c r="J30" s="234">
        <v>79981.454954023226</v>
      </c>
    </row>
    <row r="31" spans="1:16" x14ac:dyDescent="0.25">
      <c r="A31" s="236" t="s">
        <v>525</v>
      </c>
      <c r="B31" s="201" t="s">
        <v>184</v>
      </c>
      <c r="C31" s="234">
        <v>3155.4161935289412</v>
      </c>
      <c r="D31" s="201" t="s">
        <v>184</v>
      </c>
      <c r="E31" s="201" t="s">
        <v>184</v>
      </c>
      <c r="F31" s="201" t="s">
        <v>184</v>
      </c>
      <c r="G31" s="201" t="s">
        <v>184</v>
      </c>
      <c r="H31" s="201" t="s">
        <v>184</v>
      </c>
      <c r="I31" s="201" t="s">
        <v>184</v>
      </c>
      <c r="J31" s="234">
        <v>3155.4161935289412</v>
      </c>
    </row>
    <row r="32" spans="1:16" x14ac:dyDescent="0.25">
      <c r="A32" s="236" t="s">
        <v>2489</v>
      </c>
      <c r="B32" s="201" t="s">
        <v>184</v>
      </c>
      <c r="C32" s="234" t="s">
        <v>2490</v>
      </c>
      <c r="D32" s="234">
        <v>148363.52218969539</v>
      </c>
      <c r="E32" s="201" t="s">
        <v>184</v>
      </c>
      <c r="F32" s="201" t="s">
        <v>184</v>
      </c>
      <c r="G32" s="201" t="s">
        <v>184</v>
      </c>
      <c r="H32" s="201" t="s">
        <v>184</v>
      </c>
      <c r="I32" s="201" t="s">
        <v>184</v>
      </c>
      <c r="J32" s="234">
        <v>148363.52218969539</v>
      </c>
    </row>
    <row r="33" spans="1:10" x14ac:dyDescent="0.25">
      <c r="A33" s="236" t="s">
        <v>526</v>
      </c>
      <c r="B33" s="201" t="s">
        <v>184</v>
      </c>
      <c r="C33" s="234" t="s">
        <v>478</v>
      </c>
      <c r="D33" s="234" t="s">
        <v>478</v>
      </c>
      <c r="E33" s="201" t="s">
        <v>184</v>
      </c>
      <c r="F33" s="201" t="s">
        <v>184</v>
      </c>
      <c r="G33" s="201" t="s">
        <v>184</v>
      </c>
      <c r="H33" s="201" t="s">
        <v>184</v>
      </c>
      <c r="I33" s="201" t="s">
        <v>184</v>
      </c>
      <c r="J33" s="234" t="s">
        <v>478</v>
      </c>
    </row>
    <row r="34" spans="1:10" x14ac:dyDescent="0.25">
      <c r="A34" s="236" t="s">
        <v>527</v>
      </c>
      <c r="B34" s="201" t="s">
        <v>184</v>
      </c>
      <c r="C34" s="234">
        <v>1505.484497407572</v>
      </c>
      <c r="D34" s="234">
        <v>397.72707623945723</v>
      </c>
      <c r="E34" s="201" t="s">
        <v>184</v>
      </c>
      <c r="F34" s="201" t="s">
        <v>184</v>
      </c>
      <c r="G34" s="201" t="s">
        <v>184</v>
      </c>
      <c r="H34" s="201" t="s">
        <v>184</v>
      </c>
      <c r="I34" s="201" t="s">
        <v>184</v>
      </c>
      <c r="J34" s="234">
        <v>1903.2115736470294</v>
      </c>
    </row>
    <row r="35" spans="1:10" x14ac:dyDescent="0.25">
      <c r="A35" s="236" t="s">
        <v>2491</v>
      </c>
      <c r="B35" s="234">
        <v>9435.2108880463602</v>
      </c>
      <c r="C35" s="201" t="s">
        <v>184</v>
      </c>
      <c r="D35" s="201" t="s">
        <v>184</v>
      </c>
      <c r="E35" s="201" t="s">
        <v>184</v>
      </c>
      <c r="F35" s="201" t="s">
        <v>184</v>
      </c>
      <c r="G35" s="201" t="s">
        <v>184</v>
      </c>
      <c r="H35" s="201" t="s">
        <v>184</v>
      </c>
      <c r="I35" s="201" t="s">
        <v>184</v>
      </c>
      <c r="J35" s="234">
        <v>9435.2108880463602</v>
      </c>
    </row>
    <row r="36" spans="1:10" x14ac:dyDescent="0.25">
      <c r="A36" s="236" t="s">
        <v>2492</v>
      </c>
      <c r="B36" s="234">
        <v>3635.2013377314724</v>
      </c>
      <c r="C36" s="201" t="s">
        <v>184</v>
      </c>
      <c r="D36" s="201" t="s">
        <v>184</v>
      </c>
      <c r="E36" s="201" t="s">
        <v>184</v>
      </c>
      <c r="F36" s="201" t="s">
        <v>184</v>
      </c>
      <c r="G36" s="201" t="s">
        <v>184</v>
      </c>
      <c r="H36" s="201" t="s">
        <v>184</v>
      </c>
      <c r="I36" s="201" t="s">
        <v>184</v>
      </c>
      <c r="J36" s="234">
        <v>3635.2013377314724</v>
      </c>
    </row>
    <row r="37" spans="1:10" x14ac:dyDescent="0.25">
      <c r="A37" s="236" t="s">
        <v>528</v>
      </c>
      <c r="B37" s="234">
        <v>1112.3017924206047</v>
      </c>
      <c r="C37" s="201" t="s">
        <v>184</v>
      </c>
      <c r="D37" s="201" t="s">
        <v>184</v>
      </c>
      <c r="E37" s="201" t="s">
        <v>184</v>
      </c>
      <c r="F37" s="201" t="s">
        <v>184</v>
      </c>
      <c r="G37" s="201" t="s">
        <v>184</v>
      </c>
      <c r="H37" s="201" t="s">
        <v>184</v>
      </c>
      <c r="I37" s="201" t="s">
        <v>184</v>
      </c>
      <c r="J37" s="234">
        <v>1112.3017924206047</v>
      </c>
    </row>
    <row r="38" spans="1:10" x14ac:dyDescent="0.25">
      <c r="A38" s="236" t="s">
        <v>2493</v>
      </c>
      <c r="B38" s="234" t="s">
        <v>2481</v>
      </c>
      <c r="C38" s="234">
        <v>0.30901557909796001</v>
      </c>
      <c r="D38" s="234">
        <v>0.1107097482644</v>
      </c>
      <c r="E38" s="201" t="s">
        <v>184</v>
      </c>
      <c r="F38" s="201" t="s">
        <v>184</v>
      </c>
      <c r="G38" s="201" t="s">
        <v>184</v>
      </c>
      <c r="H38" s="201" t="s">
        <v>184</v>
      </c>
      <c r="I38" s="201" t="s">
        <v>184</v>
      </c>
      <c r="J38" s="234">
        <v>0.41972532736236001</v>
      </c>
    </row>
    <row r="39" spans="1:10" x14ac:dyDescent="0.25">
      <c r="A39" s="235" t="s">
        <v>2494</v>
      </c>
      <c r="B39" s="234">
        <v>-234402.93924472947</v>
      </c>
      <c r="C39" s="234">
        <v>14185.831663788455</v>
      </c>
      <c r="D39" s="234">
        <v>11421.882188323294</v>
      </c>
      <c r="E39" s="201" t="s">
        <v>184</v>
      </c>
      <c r="F39" s="201" t="s">
        <v>184</v>
      </c>
      <c r="G39" s="201" t="s">
        <v>184</v>
      </c>
      <c r="H39" s="201" t="s">
        <v>184</v>
      </c>
      <c r="I39" s="201" t="s">
        <v>184</v>
      </c>
      <c r="J39" s="234">
        <v>-208795.22539261772</v>
      </c>
    </row>
    <row r="40" spans="1:10" x14ac:dyDescent="0.25">
      <c r="A40" s="236" t="s">
        <v>529</v>
      </c>
      <c r="B40" s="234">
        <v>-347234.74412038963</v>
      </c>
      <c r="C40" s="234">
        <v>4315.254500127171</v>
      </c>
      <c r="D40" s="234">
        <v>4843.201947898975</v>
      </c>
      <c r="E40" s="201" t="s">
        <v>184</v>
      </c>
      <c r="F40" s="201" t="s">
        <v>184</v>
      </c>
      <c r="G40" s="201" t="s">
        <v>184</v>
      </c>
      <c r="H40" s="201" t="s">
        <v>184</v>
      </c>
      <c r="I40" s="201" t="s">
        <v>184</v>
      </c>
      <c r="J40" s="234">
        <v>-338076.28767236345</v>
      </c>
    </row>
    <row r="41" spans="1:10" x14ac:dyDescent="0.25">
      <c r="A41" s="236" t="s">
        <v>530</v>
      </c>
      <c r="B41" s="234">
        <v>63563.724342139234</v>
      </c>
      <c r="C41" s="234">
        <v>1085.1847433605647</v>
      </c>
      <c r="D41" s="234">
        <v>2068.7642889878357</v>
      </c>
      <c r="E41" s="201" t="s">
        <v>184</v>
      </c>
      <c r="F41" s="201" t="s">
        <v>184</v>
      </c>
      <c r="G41" s="201" t="s">
        <v>184</v>
      </c>
      <c r="H41" s="201" t="s">
        <v>184</v>
      </c>
      <c r="I41" s="201" t="s">
        <v>184</v>
      </c>
      <c r="J41" s="234">
        <v>66717.67337448764</v>
      </c>
    </row>
    <row r="42" spans="1:10" x14ac:dyDescent="0.25">
      <c r="A42" s="236" t="s">
        <v>531</v>
      </c>
      <c r="B42" s="234">
        <v>43012.416193940648</v>
      </c>
      <c r="C42" s="234">
        <v>3156.7931555269447</v>
      </c>
      <c r="D42" s="234">
        <v>837.67355981885328</v>
      </c>
      <c r="E42" s="201" t="s">
        <v>184</v>
      </c>
      <c r="F42" s="201" t="s">
        <v>184</v>
      </c>
      <c r="G42" s="201" t="s">
        <v>184</v>
      </c>
      <c r="H42" s="201" t="s">
        <v>184</v>
      </c>
      <c r="I42" s="201" t="s">
        <v>184</v>
      </c>
      <c r="J42" s="234">
        <v>47006.882909286447</v>
      </c>
    </row>
    <row r="43" spans="1:10" x14ac:dyDescent="0.25">
      <c r="A43" s="236" t="s">
        <v>2495</v>
      </c>
      <c r="B43" s="234">
        <v>10464.051065934178</v>
      </c>
      <c r="C43" s="234">
        <v>5562.8905516169743</v>
      </c>
      <c r="D43" s="234">
        <v>204.45157920426195</v>
      </c>
      <c r="E43" s="201" t="s">
        <v>184</v>
      </c>
      <c r="F43" s="201" t="s">
        <v>184</v>
      </c>
      <c r="G43" s="201" t="s">
        <v>184</v>
      </c>
      <c r="H43" s="201" t="s">
        <v>184</v>
      </c>
      <c r="I43" s="201" t="s">
        <v>184</v>
      </c>
      <c r="J43" s="234">
        <v>16231.393196755414</v>
      </c>
    </row>
    <row r="44" spans="1:10" x14ac:dyDescent="0.25">
      <c r="A44" s="236" t="s">
        <v>2496</v>
      </c>
      <c r="B44" s="234">
        <v>23247.944189785718</v>
      </c>
      <c r="C44" s="234">
        <v>65.218986436799995</v>
      </c>
      <c r="D44" s="234">
        <v>2474.9704942465141</v>
      </c>
      <c r="E44" s="201" t="s">
        <v>184</v>
      </c>
      <c r="F44" s="201" t="s">
        <v>184</v>
      </c>
      <c r="G44" s="201" t="s">
        <v>184</v>
      </c>
      <c r="H44" s="201" t="s">
        <v>184</v>
      </c>
      <c r="I44" s="201" t="s">
        <v>184</v>
      </c>
      <c r="J44" s="234">
        <v>25788.133670469029</v>
      </c>
    </row>
    <row r="45" spans="1:10" x14ac:dyDescent="0.25">
      <c r="A45" s="236" t="s">
        <v>2497</v>
      </c>
      <c r="B45" s="234">
        <v>1209.5534675530002</v>
      </c>
      <c r="C45" s="234">
        <v>0.48972672</v>
      </c>
      <c r="D45" s="234">
        <v>30.296229874070651</v>
      </c>
      <c r="E45" s="201" t="s">
        <v>184</v>
      </c>
      <c r="F45" s="201" t="s">
        <v>184</v>
      </c>
      <c r="G45" s="201" t="s">
        <v>184</v>
      </c>
      <c r="H45" s="201" t="s">
        <v>184</v>
      </c>
      <c r="I45" s="201" t="s">
        <v>184</v>
      </c>
      <c r="J45" s="234">
        <v>1240.3394241470708</v>
      </c>
    </row>
    <row r="46" spans="1:10" x14ac:dyDescent="0.25">
      <c r="A46" s="236" t="s">
        <v>2498</v>
      </c>
      <c r="B46" s="234">
        <v>-28665.884383692635</v>
      </c>
      <c r="C46" s="201" t="s">
        <v>184</v>
      </c>
      <c r="D46" s="201" t="s">
        <v>184</v>
      </c>
      <c r="E46" s="201" t="s">
        <v>184</v>
      </c>
      <c r="F46" s="201" t="s">
        <v>184</v>
      </c>
      <c r="G46" s="201" t="s">
        <v>184</v>
      </c>
      <c r="H46" s="201" t="s">
        <v>184</v>
      </c>
      <c r="I46" s="201" t="s">
        <v>184</v>
      </c>
      <c r="J46" s="234">
        <v>-28665.884383692635</v>
      </c>
    </row>
    <row r="47" spans="1:10" x14ac:dyDescent="0.25">
      <c r="A47" s="236" t="s">
        <v>2499</v>
      </c>
      <c r="B47" s="234" t="s">
        <v>2500</v>
      </c>
      <c r="C47" s="234" t="s">
        <v>2500</v>
      </c>
      <c r="D47" s="234">
        <v>93.41025492</v>
      </c>
      <c r="E47" s="201" t="s">
        <v>184</v>
      </c>
      <c r="F47" s="201" t="s">
        <v>184</v>
      </c>
      <c r="G47" s="201" t="s">
        <v>184</v>
      </c>
      <c r="H47" s="201" t="s">
        <v>184</v>
      </c>
      <c r="I47" s="201" t="s">
        <v>184</v>
      </c>
      <c r="J47" s="234">
        <v>93.41025492</v>
      </c>
    </row>
    <row r="48" spans="1:10" x14ac:dyDescent="0.25">
      <c r="A48" s="235" t="s">
        <v>2501</v>
      </c>
      <c r="B48" s="234">
        <v>3817.4980439037777</v>
      </c>
      <c r="C48" s="234">
        <v>172240.71971054628</v>
      </c>
      <c r="D48" s="234">
        <v>8125.8770171636315</v>
      </c>
      <c r="E48" s="201" t="s">
        <v>184</v>
      </c>
      <c r="F48" s="201" t="s">
        <v>184</v>
      </c>
      <c r="G48" s="201" t="s">
        <v>184</v>
      </c>
      <c r="H48" s="201" t="s">
        <v>184</v>
      </c>
      <c r="I48" s="201" t="s">
        <v>184</v>
      </c>
      <c r="J48" s="234">
        <v>184184.09477161369</v>
      </c>
    </row>
    <row r="49" spans="1:10" x14ac:dyDescent="0.25">
      <c r="A49" s="236" t="s">
        <v>2502</v>
      </c>
      <c r="B49" s="234" t="s">
        <v>476</v>
      </c>
      <c r="C49" s="234">
        <v>137074.22272206927</v>
      </c>
      <c r="D49" s="201" t="s">
        <v>184</v>
      </c>
      <c r="E49" s="201" t="s">
        <v>184</v>
      </c>
      <c r="F49" s="201" t="s">
        <v>184</v>
      </c>
      <c r="G49" s="201" t="s">
        <v>184</v>
      </c>
      <c r="H49" s="201" t="s">
        <v>184</v>
      </c>
      <c r="I49" s="201" t="s">
        <v>184</v>
      </c>
      <c r="J49" s="234">
        <v>137074.22272206927</v>
      </c>
    </row>
    <row r="50" spans="1:10" x14ac:dyDescent="0.25">
      <c r="A50" s="236" t="s">
        <v>534</v>
      </c>
      <c r="B50" s="201" t="s">
        <v>184</v>
      </c>
      <c r="C50" s="234">
        <v>524.2868101236254</v>
      </c>
      <c r="D50" s="234">
        <v>311.42967554814533</v>
      </c>
      <c r="E50" s="201" t="s">
        <v>184</v>
      </c>
      <c r="F50" s="201" t="s">
        <v>184</v>
      </c>
      <c r="G50" s="201" t="s">
        <v>184</v>
      </c>
      <c r="H50" s="201" t="s">
        <v>184</v>
      </c>
      <c r="I50" s="201" t="s">
        <v>184</v>
      </c>
      <c r="J50" s="234">
        <v>835.71648567177067</v>
      </c>
    </row>
    <row r="51" spans="1:10" ht="96" x14ac:dyDescent="0.25">
      <c r="A51" s="241" t="s">
        <v>535</v>
      </c>
      <c r="B51" s="234">
        <v>3795.7144489466568</v>
      </c>
      <c r="C51" s="234">
        <v>417.55766911708417</v>
      </c>
      <c r="D51" s="234">
        <v>433.7414747454124</v>
      </c>
      <c r="E51" s="201" t="s">
        <v>184</v>
      </c>
      <c r="F51" s="201" t="s">
        <v>184</v>
      </c>
      <c r="G51" s="201" t="s">
        <v>184</v>
      </c>
      <c r="H51" s="201" t="s">
        <v>184</v>
      </c>
      <c r="I51" s="201" t="s">
        <v>184</v>
      </c>
      <c r="J51" s="234">
        <v>4647.0135928091531</v>
      </c>
    </row>
    <row r="52" spans="1:10" x14ac:dyDescent="0.25">
      <c r="A52" s="236" t="s">
        <v>2503</v>
      </c>
      <c r="B52" s="201" t="s">
        <v>184</v>
      </c>
      <c r="C52" s="234">
        <v>34172.451459887459</v>
      </c>
      <c r="D52" s="234">
        <v>7380.7058668700738</v>
      </c>
      <c r="E52" s="201" t="s">
        <v>184</v>
      </c>
      <c r="F52" s="201" t="s">
        <v>184</v>
      </c>
      <c r="G52" s="201" t="s">
        <v>184</v>
      </c>
      <c r="H52" s="201" t="s">
        <v>184</v>
      </c>
      <c r="I52" s="201" t="s">
        <v>184</v>
      </c>
      <c r="J52" s="234">
        <v>41553.157326757537</v>
      </c>
    </row>
    <row r="53" spans="1:10" x14ac:dyDescent="0.25">
      <c r="A53" s="236" t="s">
        <v>2504</v>
      </c>
      <c r="B53" s="234">
        <v>21.783594957120901</v>
      </c>
      <c r="C53" s="234">
        <v>52.201049348827681</v>
      </c>
      <c r="D53" s="234" t="s">
        <v>2505</v>
      </c>
      <c r="E53" s="201" t="s">
        <v>184</v>
      </c>
      <c r="F53" s="201" t="s">
        <v>184</v>
      </c>
      <c r="G53" s="201" t="s">
        <v>184</v>
      </c>
      <c r="H53" s="201" t="s">
        <v>184</v>
      </c>
      <c r="I53" s="201" t="s">
        <v>184</v>
      </c>
      <c r="J53" s="234">
        <v>73.984644305948578</v>
      </c>
    </row>
    <row r="54" spans="1:10" x14ac:dyDescent="0.25">
      <c r="A54" s="235" t="s">
        <v>2506</v>
      </c>
      <c r="B54" s="234" t="s">
        <v>2481</v>
      </c>
      <c r="C54" s="234" t="s">
        <v>2481</v>
      </c>
      <c r="D54" s="234" t="s">
        <v>2481</v>
      </c>
      <c r="E54" s="234" t="s">
        <v>2481</v>
      </c>
      <c r="F54" s="234" t="s">
        <v>2481</v>
      </c>
      <c r="G54" s="234" t="s">
        <v>2481</v>
      </c>
      <c r="H54" s="234" t="s">
        <v>2481</v>
      </c>
      <c r="I54" s="234" t="s">
        <v>2481</v>
      </c>
      <c r="J54" s="234" t="s">
        <v>484</v>
      </c>
    </row>
    <row r="55" spans="1:10" x14ac:dyDescent="0.25">
      <c r="A55" s="226"/>
      <c r="B55" s="242"/>
      <c r="C55" s="242"/>
      <c r="D55" s="242"/>
      <c r="E55" s="242"/>
      <c r="F55" s="242"/>
      <c r="G55" s="242"/>
      <c r="H55" s="242"/>
      <c r="I55" s="242"/>
      <c r="J55" s="242"/>
    </row>
    <row r="56" spans="1:10" x14ac:dyDescent="0.25">
      <c r="A56" s="240" t="s">
        <v>2507</v>
      </c>
      <c r="B56" s="201" t="s">
        <v>184</v>
      </c>
      <c r="C56" s="201" t="s">
        <v>184</v>
      </c>
      <c r="D56" s="201" t="s">
        <v>184</v>
      </c>
      <c r="E56" s="201" t="s">
        <v>184</v>
      </c>
      <c r="F56" s="201" t="s">
        <v>184</v>
      </c>
      <c r="G56" s="201" t="s">
        <v>184</v>
      </c>
      <c r="H56" s="201" t="s">
        <v>184</v>
      </c>
      <c r="I56" s="201" t="s">
        <v>184</v>
      </c>
      <c r="J56" s="201" t="s">
        <v>184</v>
      </c>
    </row>
    <row r="57" spans="1:10" x14ac:dyDescent="0.25">
      <c r="A57" s="240" t="s">
        <v>480</v>
      </c>
      <c r="B57" s="234">
        <v>154637.90573660497</v>
      </c>
      <c r="C57" s="234">
        <v>214.99038955069369</v>
      </c>
      <c r="D57" s="234">
        <v>1359.7997723204612</v>
      </c>
      <c r="E57" s="201" t="s">
        <v>184</v>
      </c>
      <c r="F57" s="201" t="s">
        <v>184</v>
      </c>
      <c r="G57" s="201" t="s">
        <v>184</v>
      </c>
      <c r="H57" s="201" t="s">
        <v>184</v>
      </c>
      <c r="I57" s="201" t="s">
        <v>184</v>
      </c>
      <c r="J57" s="234">
        <v>156212.69589847611</v>
      </c>
    </row>
    <row r="58" spans="1:10" x14ac:dyDescent="0.25">
      <c r="A58" s="243" t="s">
        <v>481</v>
      </c>
      <c r="B58" s="234">
        <v>53659.803807497687</v>
      </c>
      <c r="C58" s="234">
        <v>20.864686181400039</v>
      </c>
      <c r="D58" s="234">
        <v>417.05284533589094</v>
      </c>
      <c r="E58" s="201" t="s">
        <v>184</v>
      </c>
      <c r="F58" s="201" t="s">
        <v>184</v>
      </c>
      <c r="G58" s="201" t="s">
        <v>184</v>
      </c>
      <c r="H58" s="201" t="s">
        <v>184</v>
      </c>
      <c r="I58" s="201" t="s">
        <v>184</v>
      </c>
      <c r="J58" s="234">
        <v>54097.721339014977</v>
      </c>
    </row>
    <row r="59" spans="1:10" x14ac:dyDescent="0.25">
      <c r="A59" s="243" t="s">
        <v>482</v>
      </c>
      <c r="B59" s="234">
        <v>100978.10192910727</v>
      </c>
      <c r="C59" s="234">
        <v>194.12570336929363</v>
      </c>
      <c r="D59" s="234">
        <v>942.74692698457022</v>
      </c>
      <c r="E59" s="201" t="s">
        <v>184</v>
      </c>
      <c r="F59" s="201" t="s">
        <v>184</v>
      </c>
      <c r="G59" s="201" t="s">
        <v>184</v>
      </c>
      <c r="H59" s="201" t="s">
        <v>184</v>
      </c>
      <c r="I59" s="201" t="s">
        <v>184</v>
      </c>
      <c r="J59" s="234">
        <v>102114.97455946113</v>
      </c>
    </row>
    <row r="60" spans="1:10" x14ac:dyDescent="0.25">
      <c r="A60" s="244" t="s">
        <v>483</v>
      </c>
      <c r="B60" s="234">
        <v>0.66779999999999995</v>
      </c>
      <c r="C60" s="234" t="s">
        <v>2508</v>
      </c>
      <c r="D60" s="234" t="s">
        <v>2508</v>
      </c>
      <c r="E60" s="201" t="s">
        <v>184</v>
      </c>
      <c r="F60" s="201" t="s">
        <v>184</v>
      </c>
      <c r="G60" s="201" t="s">
        <v>184</v>
      </c>
      <c r="H60" s="201" t="s">
        <v>184</v>
      </c>
      <c r="I60" s="201" t="s">
        <v>184</v>
      </c>
      <c r="J60" s="234">
        <v>0.66779999999999995</v>
      </c>
    </row>
    <row r="61" spans="1:10" x14ac:dyDescent="0.25">
      <c r="A61" s="240" t="s">
        <v>2509</v>
      </c>
      <c r="B61" s="234">
        <v>210441.2363234965</v>
      </c>
      <c r="C61" s="201" t="s">
        <v>184</v>
      </c>
      <c r="D61" s="201" t="s">
        <v>184</v>
      </c>
      <c r="E61" s="201" t="s">
        <v>184</v>
      </c>
      <c r="F61" s="201" t="s">
        <v>184</v>
      </c>
      <c r="G61" s="201" t="s">
        <v>184</v>
      </c>
      <c r="H61" s="201" t="s">
        <v>184</v>
      </c>
      <c r="I61" s="201" t="s">
        <v>184</v>
      </c>
      <c r="J61" s="234">
        <v>210441.2363234965</v>
      </c>
    </row>
    <row r="62" spans="1:10" x14ac:dyDescent="0.25">
      <c r="A62" s="244" t="s">
        <v>2510</v>
      </c>
      <c r="B62" s="234" t="s">
        <v>533</v>
      </c>
      <c r="C62" s="201" t="s">
        <v>184</v>
      </c>
      <c r="D62" s="201" t="s">
        <v>184</v>
      </c>
      <c r="E62" s="201" t="s">
        <v>184</v>
      </c>
      <c r="F62" s="201" t="s">
        <v>184</v>
      </c>
      <c r="G62" s="201" t="s">
        <v>184</v>
      </c>
      <c r="H62" s="201" t="s">
        <v>184</v>
      </c>
      <c r="I62" s="201" t="s">
        <v>184</v>
      </c>
      <c r="J62" s="234" t="s">
        <v>533</v>
      </c>
    </row>
    <row r="63" spans="1:10" x14ac:dyDescent="0.25">
      <c r="A63" s="245" t="s">
        <v>536</v>
      </c>
      <c r="B63" s="234">
        <v>135556.87031865169</v>
      </c>
      <c r="C63" s="201" t="s">
        <v>184</v>
      </c>
      <c r="D63" s="201" t="s">
        <v>184</v>
      </c>
      <c r="E63" s="201" t="s">
        <v>184</v>
      </c>
      <c r="F63" s="201" t="s">
        <v>184</v>
      </c>
      <c r="G63" s="201" t="s">
        <v>184</v>
      </c>
      <c r="H63" s="201" t="s">
        <v>184</v>
      </c>
      <c r="I63" s="201" t="s">
        <v>184</v>
      </c>
      <c r="J63" s="234">
        <v>135556.87031865169</v>
      </c>
    </row>
    <row r="64" spans="1:10" x14ac:dyDescent="0.25">
      <c r="A64" s="246" t="s">
        <v>2511</v>
      </c>
      <c r="B64" s="201" t="s">
        <v>184</v>
      </c>
      <c r="C64" s="201" t="s">
        <v>184</v>
      </c>
      <c r="D64" s="234">
        <v>10461.147973493769</v>
      </c>
      <c r="E64" s="201" t="s">
        <v>184</v>
      </c>
      <c r="F64" s="201" t="s">
        <v>184</v>
      </c>
      <c r="G64" s="201" t="s">
        <v>184</v>
      </c>
      <c r="H64" s="201" t="s">
        <v>184</v>
      </c>
      <c r="I64" s="201" t="s">
        <v>184</v>
      </c>
      <c r="J64" s="201" t="s">
        <v>184</v>
      </c>
    </row>
    <row r="65" spans="1:10" x14ac:dyDescent="0.25">
      <c r="A65" s="244" t="s">
        <v>2512</v>
      </c>
      <c r="B65" s="234">
        <v>6444.1498857276692</v>
      </c>
      <c r="C65" s="201" t="s">
        <v>184</v>
      </c>
      <c r="D65" s="201" t="s">
        <v>184</v>
      </c>
      <c r="E65" s="201" t="s">
        <v>184</v>
      </c>
      <c r="F65" s="201" t="s">
        <v>184</v>
      </c>
      <c r="G65" s="201" t="s">
        <v>184</v>
      </c>
      <c r="H65" s="201" t="s">
        <v>184</v>
      </c>
      <c r="I65" s="201" t="s">
        <v>184</v>
      </c>
      <c r="J65" s="201" t="s">
        <v>184</v>
      </c>
    </row>
    <row r="66" spans="1:10" x14ac:dyDescent="0.25">
      <c r="A66" s="273" t="s">
        <v>2513</v>
      </c>
      <c r="B66" s="274" t="s">
        <v>184</v>
      </c>
      <c r="C66" s="274" t="s">
        <v>184</v>
      </c>
      <c r="D66" s="274" t="s">
        <v>184</v>
      </c>
      <c r="E66" s="274" t="s">
        <v>184</v>
      </c>
      <c r="F66" s="274" t="s">
        <v>184</v>
      </c>
      <c r="G66" s="274" t="s">
        <v>184</v>
      </c>
      <c r="H66" s="274" t="s">
        <v>184</v>
      </c>
      <c r="I66" s="274" t="s">
        <v>184</v>
      </c>
      <c r="J66" s="234">
        <v>4860553.4478650223</v>
      </c>
    </row>
    <row r="67" spans="1:10" x14ac:dyDescent="0.25">
      <c r="A67" s="273" t="s">
        <v>2514</v>
      </c>
      <c r="B67" s="274" t="s">
        <v>184</v>
      </c>
      <c r="C67" s="274" t="s">
        <v>184</v>
      </c>
      <c r="D67" s="274" t="s">
        <v>184</v>
      </c>
      <c r="E67" s="274" t="s">
        <v>184</v>
      </c>
      <c r="F67" s="274" t="s">
        <v>184</v>
      </c>
      <c r="G67" s="274" t="s">
        <v>184</v>
      </c>
      <c r="H67" s="274" t="s">
        <v>184</v>
      </c>
      <c r="I67" s="274" t="s">
        <v>184</v>
      </c>
      <c r="J67" s="234">
        <v>4651758.2224724051</v>
      </c>
    </row>
    <row r="68" spans="1:10" x14ac:dyDescent="0.25">
      <c r="A68" s="275" t="s">
        <v>2515</v>
      </c>
      <c r="B68" s="274" t="s">
        <v>184</v>
      </c>
      <c r="C68" s="274" t="s">
        <v>184</v>
      </c>
      <c r="D68" s="274" t="s">
        <v>184</v>
      </c>
      <c r="E68" s="274" t="s">
        <v>184</v>
      </c>
      <c r="F68" s="274" t="s">
        <v>184</v>
      </c>
      <c r="G68" s="274" t="s">
        <v>184</v>
      </c>
      <c r="H68" s="274" t="s">
        <v>184</v>
      </c>
      <c r="I68" s="274" t="s">
        <v>184</v>
      </c>
      <c r="J68" s="234">
        <v>4866997.5977507504</v>
      </c>
    </row>
    <row r="69" spans="1:10" x14ac:dyDescent="0.25">
      <c r="A69" s="273" t="s">
        <v>2516</v>
      </c>
      <c r="B69" s="274" t="s">
        <v>184</v>
      </c>
      <c r="C69" s="274" t="s">
        <v>184</v>
      </c>
      <c r="D69" s="274" t="s">
        <v>184</v>
      </c>
      <c r="E69" s="274" t="s">
        <v>184</v>
      </c>
      <c r="F69" s="274" t="s">
        <v>184</v>
      </c>
      <c r="G69" s="274" t="s">
        <v>184</v>
      </c>
      <c r="H69" s="274" t="s">
        <v>184</v>
      </c>
      <c r="I69" s="274" t="s">
        <v>184</v>
      </c>
      <c r="J69" s="234">
        <v>4658202.3723581331</v>
      </c>
    </row>
    <row r="70" spans="1:10" x14ac:dyDescent="0.25">
      <c r="A70" s="247"/>
      <c r="B70" s="247"/>
      <c r="C70" s="247"/>
      <c r="D70" s="247"/>
      <c r="E70" s="247"/>
      <c r="F70" s="247"/>
      <c r="G70" s="247"/>
      <c r="H70" s="247"/>
      <c r="I70" s="247"/>
      <c r="J70" s="248"/>
    </row>
    <row r="71" spans="1:10" x14ac:dyDescent="0.25">
      <c r="A71" s="286" t="s">
        <v>2517</v>
      </c>
      <c r="B71" s="286"/>
      <c r="C71" s="286"/>
      <c r="D71" s="286"/>
      <c r="E71" s="286"/>
      <c r="F71" s="286"/>
      <c r="G71" s="286"/>
      <c r="H71" s="286"/>
      <c r="I71" s="286"/>
      <c r="J71" s="286"/>
    </row>
    <row r="72" spans="1:10" x14ac:dyDescent="0.25">
      <c r="A72" s="249" t="s">
        <v>2518</v>
      </c>
      <c r="B72" s="250"/>
      <c r="C72" s="250"/>
      <c r="D72" s="250"/>
      <c r="E72" s="250"/>
      <c r="F72" s="250"/>
      <c r="G72" s="250"/>
      <c r="H72" s="250"/>
      <c r="I72" s="250"/>
      <c r="J72" s="250"/>
    </row>
    <row r="73" spans="1:10" x14ac:dyDescent="0.25">
      <c r="A73" s="286" t="s">
        <v>2519</v>
      </c>
      <c r="B73" s="286"/>
      <c r="C73" s="286"/>
      <c r="D73" s="286"/>
      <c r="E73" s="286"/>
      <c r="F73" s="286"/>
      <c r="G73" s="286"/>
      <c r="H73" s="286"/>
      <c r="I73" s="286"/>
      <c r="J73" s="286"/>
    </row>
    <row r="74" spans="1:10" x14ac:dyDescent="0.25">
      <c r="A74" s="251"/>
      <c r="B74" s="251"/>
      <c r="C74" s="251"/>
      <c r="D74" s="251"/>
      <c r="E74" s="251"/>
      <c r="F74" s="251"/>
      <c r="G74" s="251"/>
      <c r="H74" s="251"/>
      <c r="I74" s="251"/>
      <c r="J74" s="251"/>
    </row>
    <row r="75" spans="1:10" x14ac:dyDescent="0.25">
      <c r="A75" s="251"/>
      <c r="B75" s="251"/>
      <c r="C75" s="251"/>
      <c r="D75" s="251"/>
      <c r="E75" s="251"/>
      <c r="F75" s="251"/>
      <c r="G75" s="251"/>
      <c r="H75" s="251"/>
      <c r="I75" s="251"/>
      <c r="J75" s="251"/>
    </row>
    <row r="76" spans="1:10" x14ac:dyDescent="0.25">
      <c r="H76" s="200">
        <v>255.32625983564566</v>
      </c>
      <c r="I76" s="200" t="s">
        <v>484</v>
      </c>
    </row>
    <row r="77" spans="1:10" x14ac:dyDescent="0.25">
      <c r="H77" s="200">
        <v>142.439052925277</v>
      </c>
      <c r="I77" s="200" t="s">
        <v>473</v>
      </c>
    </row>
    <row r="78" spans="1:10" x14ac:dyDescent="0.25">
      <c r="H78" s="200">
        <v>96.166957423620104</v>
      </c>
      <c r="I78" s="200" t="s">
        <v>473</v>
      </c>
    </row>
    <row r="79" spans="1:10" x14ac:dyDescent="0.25">
      <c r="H79" s="200">
        <v>7.9916151159959297</v>
      </c>
      <c r="I79" s="200" t="s">
        <v>473</v>
      </c>
    </row>
    <row r="80" spans="1:10" x14ac:dyDescent="0.25">
      <c r="H80" s="200">
        <v>1.29867598133739</v>
      </c>
      <c r="I80" s="200" t="s">
        <v>484</v>
      </c>
    </row>
    <row r="81" spans="8:9" x14ac:dyDescent="0.25">
      <c r="H81" s="200" t="s">
        <v>478</v>
      </c>
      <c r="I81" s="200" t="s">
        <v>478</v>
      </c>
    </row>
    <row r="82" spans="8:9" x14ac:dyDescent="0.25">
      <c r="H82" s="200">
        <v>7.4299583894152299</v>
      </c>
      <c r="I82" s="200" t="s">
        <v>473</v>
      </c>
    </row>
    <row r="83" spans="8:9" x14ac:dyDescent="0.25">
      <c r="H83" s="200">
        <v>101.32241952488565</v>
      </c>
      <c r="I83" s="200" t="s">
        <v>484</v>
      </c>
    </row>
    <row r="84" spans="8:9" x14ac:dyDescent="0.25">
      <c r="H84" s="200">
        <v>0.47604595175188003</v>
      </c>
      <c r="I84" s="200" t="s">
        <v>473</v>
      </c>
    </row>
    <row r="85" spans="8:9" x14ac:dyDescent="0.25">
      <c r="H85" s="200">
        <v>94.208507923613965</v>
      </c>
      <c r="I85" s="200" t="s">
        <v>473</v>
      </c>
    </row>
    <row r="86" spans="8:9" x14ac:dyDescent="0.25">
      <c r="H86" s="200">
        <v>6.6257806878528998</v>
      </c>
      <c r="I86" s="200" t="s">
        <v>473</v>
      </c>
    </row>
    <row r="87" spans="8:9" x14ac:dyDescent="0.25">
      <c r="H87" s="200" t="s">
        <v>1989</v>
      </c>
      <c r="I87" s="200" t="s">
        <v>484</v>
      </c>
    </row>
    <row r="88" spans="8:9" x14ac:dyDescent="0.25">
      <c r="H88" s="200" t="s">
        <v>478</v>
      </c>
      <c r="I88" s="200" t="s">
        <v>478</v>
      </c>
    </row>
    <row r="89" spans="8:9" x14ac:dyDescent="0.25">
      <c r="H89" s="200">
        <v>1.2084961666909999E-2</v>
      </c>
      <c r="I89" s="200" t="s">
        <v>473</v>
      </c>
    </row>
    <row r="90" spans="8:9" x14ac:dyDescent="0.25">
      <c r="H90" s="200">
        <v>100.86538569159121</v>
      </c>
      <c r="I90" s="200" t="s">
        <v>484</v>
      </c>
    </row>
    <row r="91" spans="8:9" x14ac:dyDescent="0.25">
      <c r="H91" s="200">
        <v>0.32598925261525002</v>
      </c>
      <c r="I91" s="200" t="s">
        <v>473</v>
      </c>
    </row>
    <row r="92" spans="8:9" x14ac:dyDescent="0.25">
      <c r="H92" s="200">
        <v>94.085999667283815</v>
      </c>
      <c r="I92" s="200" t="s">
        <v>473</v>
      </c>
    </row>
    <row r="93" spans="8:9" x14ac:dyDescent="0.25">
      <c r="H93" s="200">
        <v>6.4413118100252298</v>
      </c>
      <c r="I93" s="200" t="s">
        <v>473</v>
      </c>
    </row>
    <row r="94" spans="8:9" x14ac:dyDescent="0.25">
      <c r="H94" s="200" t="s">
        <v>479</v>
      </c>
      <c r="I94" s="200" t="s">
        <v>473</v>
      </c>
    </row>
    <row r="95" spans="8:9" x14ac:dyDescent="0.25">
      <c r="H95" s="200" t="s">
        <v>478</v>
      </c>
      <c r="I95" s="200" t="s">
        <v>478</v>
      </c>
    </row>
    <row r="96" spans="8:9" x14ac:dyDescent="0.25">
      <c r="H96" s="200">
        <v>1.2084961666909999E-2</v>
      </c>
      <c r="I96" s="200" t="s">
        <v>473</v>
      </c>
    </row>
    <row r="97" spans="8:9" x14ac:dyDescent="0.25">
      <c r="H97" s="200">
        <v>100.86538569159121</v>
      </c>
      <c r="I97" s="200" t="s">
        <v>484</v>
      </c>
    </row>
    <row r="98" spans="8:9" x14ac:dyDescent="0.25">
      <c r="H98" s="202">
        <v>0.32598925261525002</v>
      </c>
      <c r="I98" s="202" t="s">
        <v>473</v>
      </c>
    </row>
    <row r="99" spans="8:9" x14ac:dyDescent="0.25">
      <c r="H99" s="202">
        <v>94.085999667283815</v>
      </c>
      <c r="I99" s="202" t="s">
        <v>473</v>
      </c>
    </row>
    <row r="100" spans="8:9" x14ac:dyDescent="0.25">
      <c r="H100" s="202">
        <v>6.4413118100252298</v>
      </c>
      <c r="I100" s="202" t="s">
        <v>473</v>
      </c>
    </row>
    <row r="101" spans="8:9" x14ac:dyDescent="0.25">
      <c r="H101" s="202" t="s">
        <v>473</v>
      </c>
      <c r="I101" s="202" t="s">
        <v>473</v>
      </c>
    </row>
    <row r="102" spans="8:9" x14ac:dyDescent="0.25">
      <c r="H102" s="202" t="s">
        <v>478</v>
      </c>
      <c r="I102" s="202" t="s">
        <v>478</v>
      </c>
    </row>
    <row r="103" spans="8:9" x14ac:dyDescent="0.25">
      <c r="H103" s="202">
        <v>1.2084961666909999E-2</v>
      </c>
      <c r="I103" s="202" t="s">
        <v>473</v>
      </c>
    </row>
    <row r="104" spans="8:9" x14ac:dyDescent="0.25">
      <c r="H104" s="200" t="s">
        <v>485</v>
      </c>
      <c r="I104" s="200" t="s">
        <v>484</v>
      </c>
    </row>
    <row r="105" spans="8:9" x14ac:dyDescent="0.25">
      <c r="H105" s="202" t="s">
        <v>474</v>
      </c>
      <c r="I105" s="202" t="s">
        <v>473</v>
      </c>
    </row>
    <row r="106" spans="8:9" x14ac:dyDescent="0.25">
      <c r="H106" s="202" t="s">
        <v>474</v>
      </c>
      <c r="I106" s="202" t="s">
        <v>473</v>
      </c>
    </row>
    <row r="107" spans="8:9" x14ac:dyDescent="0.25">
      <c r="H107" s="202" t="s">
        <v>474</v>
      </c>
      <c r="I107" s="202" t="s">
        <v>473</v>
      </c>
    </row>
    <row r="108" spans="8:9" x14ac:dyDescent="0.25">
      <c r="H108" s="202" t="s">
        <v>474</v>
      </c>
      <c r="I108" s="202" t="s">
        <v>473</v>
      </c>
    </row>
    <row r="109" spans="8:9" x14ac:dyDescent="0.25">
      <c r="H109" s="202" t="s">
        <v>478</v>
      </c>
      <c r="I109" s="202" t="s">
        <v>478</v>
      </c>
    </row>
    <row r="110" spans="8:9" x14ac:dyDescent="0.25">
      <c r="H110" s="202" t="s">
        <v>474</v>
      </c>
      <c r="I110" s="202" t="s">
        <v>473</v>
      </c>
    </row>
    <row r="111" spans="8:9" x14ac:dyDescent="0.25">
      <c r="H111" s="200" t="s">
        <v>485</v>
      </c>
      <c r="I111" s="200" t="s">
        <v>484</v>
      </c>
    </row>
    <row r="112" spans="8:9" x14ac:dyDescent="0.25">
      <c r="H112" s="202" t="s">
        <v>474</v>
      </c>
      <c r="I112" s="202" t="s">
        <v>473</v>
      </c>
    </row>
    <row r="113" spans="8:9" x14ac:dyDescent="0.25">
      <c r="H113" s="202" t="s">
        <v>474</v>
      </c>
      <c r="I113" s="202" t="s">
        <v>473</v>
      </c>
    </row>
    <row r="114" spans="8:9" x14ac:dyDescent="0.25">
      <c r="H114" s="202" t="s">
        <v>474</v>
      </c>
      <c r="I114" s="202" t="s">
        <v>473</v>
      </c>
    </row>
    <row r="115" spans="8:9" x14ac:dyDescent="0.25">
      <c r="H115" s="202" t="s">
        <v>474</v>
      </c>
      <c r="I115" s="202" t="s">
        <v>473</v>
      </c>
    </row>
    <row r="116" spans="8:9" x14ac:dyDescent="0.25">
      <c r="H116" s="202" t="s">
        <v>478</v>
      </c>
      <c r="I116" s="202" t="s">
        <v>478</v>
      </c>
    </row>
    <row r="117" spans="8:9" x14ac:dyDescent="0.25">
      <c r="H117" s="202" t="s">
        <v>474</v>
      </c>
      <c r="I117" s="202" t="s">
        <v>473</v>
      </c>
    </row>
    <row r="118" spans="8:9" x14ac:dyDescent="0.25">
      <c r="H118" s="200">
        <v>0.26593010197444999</v>
      </c>
      <c r="I118" s="200" t="s">
        <v>484</v>
      </c>
    </row>
    <row r="119" spans="8:9" x14ac:dyDescent="0.25">
      <c r="H119" s="202">
        <v>0.13512698890908001</v>
      </c>
      <c r="I119" s="202" t="s">
        <v>473</v>
      </c>
    </row>
    <row r="120" spans="8:9" x14ac:dyDescent="0.25">
      <c r="H120" s="202">
        <v>5.6603625469000001E-4</v>
      </c>
      <c r="I120" s="202" t="s">
        <v>473</v>
      </c>
    </row>
    <row r="121" spans="8:9" x14ac:dyDescent="0.25">
      <c r="H121" s="202">
        <v>0.13023707681068</v>
      </c>
      <c r="I121" s="202" t="s">
        <v>473</v>
      </c>
    </row>
    <row r="122" spans="8:9" x14ac:dyDescent="0.25">
      <c r="H122" s="202" t="s">
        <v>478</v>
      </c>
      <c r="I122" s="202" t="s">
        <v>478</v>
      </c>
    </row>
    <row r="123" spans="8:9" x14ac:dyDescent="0.25">
      <c r="H123" s="202" t="s">
        <v>478</v>
      </c>
      <c r="I123" s="202" t="s">
        <v>478</v>
      </c>
    </row>
    <row r="124" spans="8:9" x14ac:dyDescent="0.25">
      <c r="H124" s="202" t="s">
        <v>474</v>
      </c>
      <c r="I124" s="202" t="s">
        <v>473</v>
      </c>
    </row>
    <row r="125" spans="8:9" x14ac:dyDescent="0.25">
      <c r="H125" s="200">
        <v>0.19110373131999001</v>
      </c>
      <c r="I125" s="200" t="s">
        <v>484</v>
      </c>
    </row>
    <row r="126" spans="8:9" x14ac:dyDescent="0.25">
      <c r="H126" s="200">
        <v>1.492971022755E-2</v>
      </c>
      <c r="I126" s="200" t="s">
        <v>473</v>
      </c>
    </row>
    <row r="127" spans="8:9" x14ac:dyDescent="0.25">
      <c r="H127" s="200">
        <v>0.12194222007545</v>
      </c>
      <c r="I127" s="200" t="s">
        <v>473</v>
      </c>
    </row>
    <row r="128" spans="8:9" x14ac:dyDescent="0.25">
      <c r="H128" s="200">
        <v>5.4231801016990003E-2</v>
      </c>
      <c r="I128" s="200" t="s">
        <v>473</v>
      </c>
    </row>
    <row r="129" spans="8:9" x14ac:dyDescent="0.25">
      <c r="H129" s="200" t="s">
        <v>478</v>
      </c>
      <c r="I129" s="200" t="s">
        <v>478</v>
      </c>
    </row>
    <row r="130" spans="8:9" x14ac:dyDescent="0.25">
      <c r="H130" s="200" t="s">
        <v>478</v>
      </c>
      <c r="I130" s="200" t="s">
        <v>478</v>
      </c>
    </row>
    <row r="131" spans="8:9" x14ac:dyDescent="0.25">
      <c r="H131" s="200" t="s">
        <v>474</v>
      </c>
      <c r="I131" s="200" t="s">
        <v>473</v>
      </c>
    </row>
    <row r="132" spans="8:9" x14ac:dyDescent="0.25">
      <c r="H132" s="200">
        <v>0.19110373131999001</v>
      </c>
      <c r="I132" s="200" t="s">
        <v>484</v>
      </c>
    </row>
    <row r="133" spans="8:9" x14ac:dyDescent="0.25">
      <c r="H133" s="202">
        <v>1.492971022755E-2</v>
      </c>
      <c r="I133" s="202" t="s">
        <v>473</v>
      </c>
    </row>
    <row r="134" spans="8:9" x14ac:dyDescent="0.25">
      <c r="H134" s="202">
        <v>0.12194222007545</v>
      </c>
      <c r="I134" s="202" t="s">
        <v>473</v>
      </c>
    </row>
    <row r="135" spans="8:9" x14ac:dyDescent="0.25">
      <c r="H135" s="202">
        <v>5.4231801016990003E-2</v>
      </c>
      <c r="I135" s="202" t="s">
        <v>473</v>
      </c>
    </row>
    <row r="136" spans="8:9" x14ac:dyDescent="0.25">
      <c r="H136" s="202" t="s">
        <v>478</v>
      </c>
      <c r="I136" s="202" t="s">
        <v>478</v>
      </c>
    </row>
    <row r="137" spans="8:9" x14ac:dyDescent="0.25">
      <c r="H137" s="202" t="s">
        <v>478</v>
      </c>
      <c r="I137" s="202" t="s">
        <v>478</v>
      </c>
    </row>
    <row r="138" spans="8:9" x14ac:dyDescent="0.25">
      <c r="H138" s="202" t="s">
        <v>474</v>
      </c>
      <c r="I138" s="202" t="s">
        <v>473</v>
      </c>
    </row>
    <row r="139" spans="8:9" x14ac:dyDescent="0.25">
      <c r="H139" s="200" t="s">
        <v>485</v>
      </c>
      <c r="I139" s="200" t="s">
        <v>484</v>
      </c>
    </row>
    <row r="140" spans="8:9" x14ac:dyDescent="0.25">
      <c r="H140" s="202" t="s">
        <v>474</v>
      </c>
      <c r="I140" s="202" t="s">
        <v>473</v>
      </c>
    </row>
    <row r="141" spans="8:9" x14ac:dyDescent="0.25">
      <c r="H141" s="202" t="s">
        <v>474</v>
      </c>
      <c r="I141" s="202" t="s">
        <v>473</v>
      </c>
    </row>
    <row r="142" spans="8:9" x14ac:dyDescent="0.25">
      <c r="H142" s="202" t="s">
        <v>474</v>
      </c>
      <c r="I142" s="202" t="s">
        <v>473</v>
      </c>
    </row>
    <row r="143" spans="8:9" x14ac:dyDescent="0.25">
      <c r="H143" s="202" t="s">
        <v>478</v>
      </c>
      <c r="I143" s="202" t="s">
        <v>478</v>
      </c>
    </row>
    <row r="144" spans="8:9" x14ac:dyDescent="0.25">
      <c r="H144" s="202" t="s">
        <v>478</v>
      </c>
      <c r="I144" s="202" t="s">
        <v>478</v>
      </c>
    </row>
    <row r="145" spans="8:9" x14ac:dyDescent="0.25">
      <c r="H145" s="202" t="s">
        <v>474</v>
      </c>
      <c r="I145" s="202" t="s">
        <v>473</v>
      </c>
    </row>
    <row r="146" spans="8:9" x14ac:dyDescent="0.25">
      <c r="H146" s="200" t="s">
        <v>485</v>
      </c>
      <c r="I146" s="200" t="s">
        <v>484</v>
      </c>
    </row>
    <row r="147" spans="8:9" x14ac:dyDescent="0.25">
      <c r="H147" s="202" t="s">
        <v>474</v>
      </c>
      <c r="I147" s="202" t="s">
        <v>473</v>
      </c>
    </row>
    <row r="148" spans="8:9" x14ac:dyDescent="0.25">
      <c r="H148" s="202" t="s">
        <v>474</v>
      </c>
      <c r="I148" s="202" t="s">
        <v>473</v>
      </c>
    </row>
    <row r="149" spans="8:9" x14ac:dyDescent="0.25">
      <c r="H149" s="202" t="s">
        <v>474</v>
      </c>
      <c r="I149" s="202" t="s">
        <v>473</v>
      </c>
    </row>
    <row r="150" spans="8:9" x14ac:dyDescent="0.25">
      <c r="H150" s="202" t="s">
        <v>478</v>
      </c>
      <c r="I150" s="202" t="s">
        <v>478</v>
      </c>
    </row>
    <row r="151" spans="8:9" x14ac:dyDescent="0.25">
      <c r="H151" s="202" t="s">
        <v>478</v>
      </c>
      <c r="I151" s="202" t="s">
        <v>478</v>
      </c>
    </row>
    <row r="152" spans="8:9" x14ac:dyDescent="0.25">
      <c r="H152" s="202" t="s">
        <v>474</v>
      </c>
      <c r="I152" s="202" t="s">
        <v>473</v>
      </c>
    </row>
    <row r="153" spans="8:9" x14ac:dyDescent="0.25">
      <c r="H153" s="200">
        <v>9.3662220369597406</v>
      </c>
      <c r="I153" s="200" t="s">
        <v>484</v>
      </c>
    </row>
    <row r="154" spans="8:9" x14ac:dyDescent="0.25">
      <c r="H154" s="200">
        <v>1.5916935431408601</v>
      </c>
      <c r="I154" s="200" t="s">
        <v>473</v>
      </c>
    </row>
    <row r="155" spans="8:9" x14ac:dyDescent="0.25">
      <c r="H155" s="200">
        <v>1.7491740548280601</v>
      </c>
      <c r="I155" s="200" t="s">
        <v>473</v>
      </c>
    </row>
    <row r="156" spans="8:9" x14ac:dyDescent="0.25">
      <c r="H156" s="200">
        <v>0.51139579866536999</v>
      </c>
      <c r="I156" s="200" t="s">
        <v>473</v>
      </c>
    </row>
    <row r="157" spans="8:9" x14ac:dyDescent="0.25">
      <c r="H157" s="200" t="s">
        <v>478</v>
      </c>
      <c r="I157" s="200" t="s">
        <v>478</v>
      </c>
    </row>
    <row r="158" spans="8:9" x14ac:dyDescent="0.25">
      <c r="H158" s="200" t="s">
        <v>478</v>
      </c>
      <c r="I158" s="200" t="s">
        <v>478</v>
      </c>
    </row>
    <row r="159" spans="8:9" x14ac:dyDescent="0.25">
      <c r="H159" s="200">
        <v>5.5139586403254501</v>
      </c>
      <c r="I159" s="200" t="s">
        <v>473</v>
      </c>
    </row>
    <row r="160" spans="8:9" x14ac:dyDescent="0.25">
      <c r="H160" s="200">
        <v>5.0815371746130003E-2</v>
      </c>
      <c r="I160" s="200" t="s">
        <v>484</v>
      </c>
    </row>
    <row r="161" spans="8:9" x14ac:dyDescent="0.25">
      <c r="H161" s="202">
        <v>3.044855045418E-2</v>
      </c>
      <c r="I161" s="202" t="s">
        <v>473</v>
      </c>
    </row>
    <row r="162" spans="8:9" x14ac:dyDescent="0.25">
      <c r="H162" s="202">
        <v>1.246204885E-5</v>
      </c>
      <c r="I162" s="202" t="s">
        <v>473</v>
      </c>
    </row>
    <row r="163" spans="8:9" x14ac:dyDescent="0.25">
      <c r="H163" s="202">
        <v>2.0354359243100001E-2</v>
      </c>
      <c r="I163" s="202" t="s">
        <v>473</v>
      </c>
    </row>
    <row r="164" spans="8:9" x14ac:dyDescent="0.25">
      <c r="H164" s="202" t="s">
        <v>478</v>
      </c>
      <c r="I164" s="202" t="s">
        <v>478</v>
      </c>
    </row>
    <row r="165" spans="8:9" x14ac:dyDescent="0.25">
      <c r="H165" s="202" t="s">
        <v>478</v>
      </c>
      <c r="I165" s="202" t="s">
        <v>478</v>
      </c>
    </row>
    <row r="166" spans="8:9" x14ac:dyDescent="0.25">
      <c r="H166" s="202" t="s">
        <v>474</v>
      </c>
      <c r="I166" s="202" t="s">
        <v>473</v>
      </c>
    </row>
    <row r="167" spans="8:9" x14ac:dyDescent="0.25">
      <c r="H167" s="200">
        <v>3.8004328346280002E-2</v>
      </c>
      <c r="I167" s="200" t="s">
        <v>484</v>
      </c>
    </row>
    <row r="168" spans="8:9" x14ac:dyDescent="0.25">
      <c r="H168" s="202">
        <v>2.2947139686E-3</v>
      </c>
      <c r="I168" s="202" t="s">
        <v>473</v>
      </c>
    </row>
    <row r="169" spans="8:9" x14ac:dyDescent="0.25">
      <c r="H169" s="202">
        <v>3.1363292715859997E-2</v>
      </c>
      <c r="I169" s="202" t="s">
        <v>473</v>
      </c>
    </row>
    <row r="170" spans="8:9" x14ac:dyDescent="0.25">
      <c r="H170" s="202">
        <v>4.3463216618200001E-3</v>
      </c>
      <c r="I170" s="202" t="s">
        <v>473</v>
      </c>
    </row>
    <row r="171" spans="8:9" x14ac:dyDescent="0.25">
      <c r="H171" s="202" t="s">
        <v>478</v>
      </c>
      <c r="I171" s="202" t="s">
        <v>478</v>
      </c>
    </row>
    <row r="172" spans="8:9" x14ac:dyDescent="0.25">
      <c r="H172" s="202" t="s">
        <v>478</v>
      </c>
      <c r="I172" s="202" t="s">
        <v>478</v>
      </c>
    </row>
    <row r="173" spans="8:9" x14ac:dyDescent="0.25">
      <c r="H173" s="202" t="s">
        <v>474</v>
      </c>
      <c r="I173" s="202" t="s">
        <v>473</v>
      </c>
    </row>
    <row r="174" spans="8:9" x14ac:dyDescent="0.25">
      <c r="H174" s="200">
        <v>0.29458061428601001</v>
      </c>
      <c r="I174" s="200" t="s">
        <v>484</v>
      </c>
    </row>
    <row r="175" spans="8:9" x14ac:dyDescent="0.25">
      <c r="H175" s="202">
        <v>6.8225164663569995E-2</v>
      </c>
      <c r="I175" s="202" t="s">
        <v>473</v>
      </c>
    </row>
    <row r="176" spans="8:9" x14ac:dyDescent="0.25">
      <c r="H176" s="202">
        <v>0.14542418057653</v>
      </c>
      <c r="I176" s="202" t="s">
        <v>473</v>
      </c>
    </row>
    <row r="177" spans="8:9" x14ac:dyDescent="0.25">
      <c r="H177" s="202">
        <v>8.0931269045909998E-2</v>
      </c>
      <c r="I177" s="202" t="s">
        <v>473</v>
      </c>
    </row>
    <row r="178" spans="8:9" x14ac:dyDescent="0.25">
      <c r="H178" s="202" t="s">
        <v>478</v>
      </c>
      <c r="I178" s="202" t="s">
        <v>478</v>
      </c>
    </row>
    <row r="179" spans="8:9" x14ac:dyDescent="0.25">
      <c r="H179" s="202" t="s">
        <v>478</v>
      </c>
      <c r="I179" s="202" t="s">
        <v>478</v>
      </c>
    </row>
    <row r="180" spans="8:9" x14ac:dyDescent="0.25">
      <c r="H180" s="202" t="s">
        <v>474</v>
      </c>
      <c r="I180" s="202" t="s">
        <v>473</v>
      </c>
    </row>
    <row r="181" spans="8:9" x14ac:dyDescent="0.25">
      <c r="H181" s="200">
        <v>0.52839203850651995</v>
      </c>
      <c r="I181" s="200" t="s">
        <v>484</v>
      </c>
    </row>
    <row r="182" spans="8:9" x14ac:dyDescent="0.25">
      <c r="H182" s="202">
        <v>0.10429372048834</v>
      </c>
      <c r="I182" s="202" t="s">
        <v>473</v>
      </c>
    </row>
    <row r="183" spans="8:9" x14ac:dyDescent="0.25">
      <c r="H183" s="202">
        <v>0.39948624707650998</v>
      </c>
      <c r="I183" s="202" t="s">
        <v>473</v>
      </c>
    </row>
    <row r="184" spans="8:9" x14ac:dyDescent="0.25">
      <c r="H184" s="202">
        <v>2.4612070941669999E-2</v>
      </c>
      <c r="I184" s="202" t="s">
        <v>473</v>
      </c>
    </row>
    <row r="185" spans="8:9" x14ac:dyDescent="0.25">
      <c r="H185" s="202" t="s">
        <v>478</v>
      </c>
      <c r="I185" s="202" t="s">
        <v>478</v>
      </c>
    </row>
    <row r="186" spans="8:9" x14ac:dyDescent="0.25">
      <c r="H186" s="202" t="s">
        <v>478</v>
      </c>
      <c r="I186" s="202" t="s">
        <v>478</v>
      </c>
    </row>
    <row r="187" spans="8:9" x14ac:dyDescent="0.25">
      <c r="H187" s="202" t="s">
        <v>474</v>
      </c>
      <c r="I187" s="202" t="s">
        <v>473</v>
      </c>
    </row>
    <row r="188" spans="8:9" x14ac:dyDescent="0.25">
      <c r="H188" s="200">
        <v>0.52415757023381004</v>
      </c>
      <c r="I188" s="200" t="s">
        <v>484</v>
      </c>
    </row>
    <row r="189" spans="8:9" x14ac:dyDescent="0.25">
      <c r="H189" s="202">
        <v>2.7305325850659999E-2</v>
      </c>
      <c r="I189" s="202" t="s">
        <v>473</v>
      </c>
    </row>
    <row r="190" spans="8:9" x14ac:dyDescent="0.25">
      <c r="H190" s="202">
        <v>0.47414310296640999</v>
      </c>
      <c r="I190" s="202" t="s">
        <v>473</v>
      </c>
    </row>
    <row r="191" spans="8:9" x14ac:dyDescent="0.25">
      <c r="H191" s="202">
        <v>2.2709141416739999E-2</v>
      </c>
      <c r="I191" s="202" t="s">
        <v>473</v>
      </c>
    </row>
    <row r="192" spans="8:9" x14ac:dyDescent="0.25">
      <c r="H192" s="202" t="s">
        <v>478</v>
      </c>
      <c r="I192" s="202" t="s">
        <v>478</v>
      </c>
    </row>
    <row r="193" spans="8:9" x14ac:dyDescent="0.25">
      <c r="H193" s="202" t="s">
        <v>478</v>
      </c>
      <c r="I193" s="202" t="s">
        <v>478</v>
      </c>
    </row>
    <row r="194" spans="8:9" x14ac:dyDescent="0.25">
      <c r="H194" s="202" t="s">
        <v>474</v>
      </c>
      <c r="I194" s="202" t="s">
        <v>473</v>
      </c>
    </row>
    <row r="195" spans="8:9" x14ac:dyDescent="0.25">
      <c r="H195" s="200">
        <v>0.36471649490099001</v>
      </c>
      <c r="I195" s="200" t="s">
        <v>484</v>
      </c>
    </row>
    <row r="196" spans="8:9" x14ac:dyDescent="0.25">
      <c r="H196" s="202">
        <v>1.354885778941E-2</v>
      </c>
      <c r="I196" s="202" t="s">
        <v>473</v>
      </c>
    </row>
    <row r="197" spans="8:9" x14ac:dyDescent="0.25">
      <c r="H197" s="202">
        <v>0.32927772976723002</v>
      </c>
      <c r="I197" s="202" t="s">
        <v>473</v>
      </c>
    </row>
    <row r="198" spans="8:9" x14ac:dyDescent="0.25">
      <c r="H198" s="202">
        <v>2.188990734435E-2</v>
      </c>
      <c r="I198" s="202" t="s">
        <v>473</v>
      </c>
    </row>
    <row r="199" spans="8:9" x14ac:dyDescent="0.25">
      <c r="H199" s="202" t="s">
        <v>478</v>
      </c>
      <c r="I199" s="202" t="s">
        <v>478</v>
      </c>
    </row>
    <row r="200" spans="8:9" x14ac:dyDescent="0.25">
      <c r="H200" s="202" t="s">
        <v>478</v>
      </c>
      <c r="I200" s="202" t="s">
        <v>478</v>
      </c>
    </row>
    <row r="201" spans="8:9" x14ac:dyDescent="0.25">
      <c r="H201" s="202" t="s">
        <v>474</v>
      </c>
      <c r="I201" s="202" t="s">
        <v>473</v>
      </c>
    </row>
    <row r="202" spans="8:9" x14ac:dyDescent="0.25">
      <c r="H202" s="200">
        <v>7.5655556189400004</v>
      </c>
      <c r="I202" s="200" t="s">
        <v>484</v>
      </c>
    </row>
    <row r="203" spans="8:9" x14ac:dyDescent="0.25">
      <c r="H203" s="200">
        <v>7.5655556189400004</v>
      </c>
      <c r="I203" s="200" t="s">
        <v>484</v>
      </c>
    </row>
    <row r="204" spans="8:9" x14ac:dyDescent="0.25">
      <c r="H204" s="200">
        <v>7.5655556189400004</v>
      </c>
      <c r="I204" s="200" t="s">
        <v>484</v>
      </c>
    </row>
    <row r="205" spans="8:9" x14ac:dyDescent="0.25">
      <c r="H205" s="202">
        <v>1.3455772099261001</v>
      </c>
      <c r="I205" s="202" t="s">
        <v>473</v>
      </c>
    </row>
    <row r="206" spans="8:9" x14ac:dyDescent="0.25">
      <c r="H206" s="202">
        <v>0.36946703967666999</v>
      </c>
      <c r="I206" s="202" t="s">
        <v>473</v>
      </c>
    </row>
    <row r="207" spans="8:9" x14ac:dyDescent="0.25">
      <c r="H207" s="202">
        <v>0.33655272901178002</v>
      </c>
      <c r="I207" s="202" t="s">
        <v>473</v>
      </c>
    </row>
    <row r="208" spans="8:9" x14ac:dyDescent="0.25">
      <c r="H208" s="202" t="s">
        <v>478</v>
      </c>
      <c r="I208" s="202" t="s">
        <v>478</v>
      </c>
    </row>
    <row r="209" spans="8:9" x14ac:dyDescent="0.25">
      <c r="H209" s="202" t="s">
        <v>478</v>
      </c>
      <c r="I209" s="202" t="s">
        <v>478</v>
      </c>
    </row>
    <row r="210" spans="8:9" x14ac:dyDescent="0.25">
      <c r="H210" s="202">
        <v>5.5139586403254501</v>
      </c>
      <c r="I210" s="202" t="s">
        <v>473</v>
      </c>
    </row>
    <row r="211" spans="8:9" x14ac:dyDescent="0.25">
      <c r="H211" s="200">
        <v>137.97722792661688</v>
      </c>
    </row>
    <row r="212" spans="8:9" x14ac:dyDescent="0.25">
      <c r="H212" s="200">
        <v>137.88198784540089</v>
      </c>
    </row>
    <row r="213" spans="8:9" x14ac:dyDescent="0.25">
      <c r="H213" s="200" t="s">
        <v>478</v>
      </c>
    </row>
    <row r="214" spans="8:9" x14ac:dyDescent="0.25">
      <c r="H214" s="200">
        <v>9.0406837503779994E-2</v>
      </c>
    </row>
    <row r="215" spans="8:9" x14ac:dyDescent="0.25">
      <c r="H215" s="200" t="s">
        <v>1989</v>
      </c>
    </row>
    <row r="216" spans="8:9" x14ac:dyDescent="0.25">
      <c r="H216" s="200">
        <v>4.8332437122200001E-3</v>
      </c>
    </row>
    <row r="217" spans="8:9" x14ac:dyDescent="0.25">
      <c r="H217" s="200">
        <v>5.2617344805668296</v>
      </c>
    </row>
    <row r="218" spans="8:9" x14ac:dyDescent="0.25">
      <c r="H218" s="202">
        <v>3.1472546790399999E-2</v>
      </c>
    </row>
    <row r="219" spans="8:9" x14ac:dyDescent="0.25">
      <c r="H219" s="202">
        <v>5.23026193377643</v>
      </c>
    </row>
    <row r="220" spans="8:9" x14ac:dyDescent="0.25">
      <c r="H220" s="202" t="s">
        <v>478</v>
      </c>
    </row>
    <row r="221" spans="8:9" x14ac:dyDescent="0.25">
      <c r="H221" s="200">
        <v>108.02744179292077</v>
      </c>
    </row>
    <row r="222" spans="8:9" x14ac:dyDescent="0.25">
      <c r="H222" s="200">
        <v>106.93493044498868</v>
      </c>
    </row>
    <row r="223" spans="8:9" x14ac:dyDescent="0.25">
      <c r="H223" s="200">
        <v>1.0613063957880999</v>
      </c>
    </row>
    <row r="224" spans="8:9" x14ac:dyDescent="0.25">
      <c r="H224" s="200">
        <v>2.025230326359E-2</v>
      </c>
    </row>
    <row r="225" spans="8:8" x14ac:dyDescent="0.25">
      <c r="H225" s="200">
        <v>1.4965547714000001E-4</v>
      </c>
    </row>
    <row r="226" spans="8:8" x14ac:dyDescent="0.25">
      <c r="H226" s="200">
        <v>5.9697496910400003E-3</v>
      </c>
    </row>
    <row r="227" spans="8:8" x14ac:dyDescent="0.25">
      <c r="H227" s="200">
        <v>4.8332437122200001E-3</v>
      </c>
    </row>
    <row r="228" spans="8:8" x14ac:dyDescent="0.25">
      <c r="H228" s="200" t="s">
        <v>1989</v>
      </c>
    </row>
    <row r="229" spans="8:8" x14ac:dyDescent="0.25">
      <c r="H229" s="200">
        <v>58.026007452344672</v>
      </c>
    </row>
    <row r="230" spans="8:8" x14ac:dyDescent="0.25">
      <c r="H230" s="202">
        <v>58.017401651921162</v>
      </c>
    </row>
    <row r="231" spans="8:8" x14ac:dyDescent="0.25">
      <c r="H231" s="202">
        <v>6.7283435566800002E-3</v>
      </c>
    </row>
    <row r="232" spans="8:8" x14ac:dyDescent="0.25">
      <c r="H232" s="202">
        <v>5.684708612E-5</v>
      </c>
    </row>
    <row r="233" spans="8:8" x14ac:dyDescent="0.25">
      <c r="H233" s="200" t="s">
        <v>478</v>
      </c>
    </row>
    <row r="234" spans="8:8" x14ac:dyDescent="0.25">
      <c r="H234" s="202" t="s">
        <v>478</v>
      </c>
    </row>
    <row r="235" spans="8:8" x14ac:dyDescent="0.25">
      <c r="H235" s="202">
        <v>9.5156203720000001E-4</v>
      </c>
    </row>
    <row r="236" spans="8:8" x14ac:dyDescent="0.25">
      <c r="H236" s="202">
        <v>8.6904774350999995E-4</v>
      </c>
    </row>
    <row r="237" spans="8:8" x14ac:dyDescent="0.25">
      <c r="H237" s="200" t="s">
        <v>474</v>
      </c>
    </row>
    <row r="238" spans="8:8" x14ac:dyDescent="0.25">
      <c r="H238" s="202" t="s">
        <v>474</v>
      </c>
    </row>
    <row r="239" spans="8:8" x14ac:dyDescent="0.25">
      <c r="H239" s="200">
        <v>45.787711245390042</v>
      </c>
    </row>
    <row r="240" spans="8:8" x14ac:dyDescent="0.25">
      <c r="H240" s="202">
        <v>45.716390383313303</v>
      </c>
    </row>
    <row r="241" spans="8:8" x14ac:dyDescent="0.25">
      <c r="H241" s="202">
        <v>5.9815803642629999E-2</v>
      </c>
    </row>
    <row r="242" spans="8:8" x14ac:dyDescent="0.25">
      <c r="H242" s="202">
        <v>4.6744958160599998E-3</v>
      </c>
    </row>
    <row r="243" spans="8:8" x14ac:dyDescent="0.25">
      <c r="H243" s="200">
        <v>1.256183293E-5</v>
      </c>
    </row>
    <row r="244" spans="8:8" x14ac:dyDescent="0.25">
      <c r="H244" s="202">
        <v>1.256183293E-5</v>
      </c>
    </row>
    <row r="245" spans="8:8" x14ac:dyDescent="0.25">
      <c r="H245" s="202">
        <v>4.0667369401000001E-3</v>
      </c>
    </row>
    <row r="246" spans="8:8" x14ac:dyDescent="0.25">
      <c r="H246" s="202">
        <v>2.75126384502E-3</v>
      </c>
    </row>
    <row r="247" spans="8:8" x14ac:dyDescent="0.25">
      <c r="H247" s="200" t="s">
        <v>478</v>
      </c>
    </row>
    <row r="248" spans="8:8" x14ac:dyDescent="0.25">
      <c r="H248" s="200">
        <v>4.1395436288617402</v>
      </c>
    </row>
    <row r="249" spans="8:8" x14ac:dyDescent="0.25">
      <c r="H249" s="202">
        <v>3.1269589434299001</v>
      </c>
    </row>
    <row r="250" spans="8:8" x14ac:dyDescent="0.25">
      <c r="H250" s="202">
        <v>0.99476224858879003</v>
      </c>
    </row>
    <row r="251" spans="8:8" x14ac:dyDescent="0.25">
      <c r="H251" s="202">
        <v>1.5520960361409999E-2</v>
      </c>
    </row>
    <row r="252" spans="8:8" x14ac:dyDescent="0.25">
      <c r="H252" s="200">
        <v>1.3709364421000001E-4</v>
      </c>
    </row>
    <row r="253" spans="8:8" x14ac:dyDescent="0.25">
      <c r="H253" s="202">
        <v>1.3709364421000001E-4</v>
      </c>
    </row>
    <row r="254" spans="8:8" x14ac:dyDescent="0.25">
      <c r="H254" s="202">
        <v>9.5145071374E-4</v>
      </c>
    </row>
    <row r="255" spans="8:8" x14ac:dyDescent="0.25">
      <c r="H255" s="202">
        <v>1.21293212369E-3</v>
      </c>
    </row>
    <row r="256" spans="8:8" x14ac:dyDescent="0.25">
      <c r="H256" s="200" t="s">
        <v>478</v>
      </c>
    </row>
    <row r="257" spans="8:8" x14ac:dyDescent="0.25">
      <c r="H257" s="200">
        <v>7.4179466324320001E-2</v>
      </c>
    </row>
    <row r="258" spans="8:8" x14ac:dyDescent="0.25">
      <c r="H258" s="202">
        <v>7.4179466324320001E-2</v>
      </c>
    </row>
    <row r="259" spans="8:8" x14ac:dyDescent="0.25">
      <c r="H259" s="202" t="s">
        <v>478</v>
      </c>
    </row>
    <row r="260" spans="8:8" x14ac:dyDescent="0.25">
      <c r="H260" s="202" t="s">
        <v>478</v>
      </c>
    </row>
    <row r="261" spans="8:8" x14ac:dyDescent="0.25">
      <c r="H261" s="200" t="s">
        <v>478</v>
      </c>
    </row>
    <row r="262" spans="8:8" x14ac:dyDescent="0.25">
      <c r="H262" s="202" t="s">
        <v>478</v>
      </c>
    </row>
    <row r="263" spans="8:8" x14ac:dyDescent="0.25">
      <c r="H263" s="202" t="s">
        <v>477</v>
      </c>
    </row>
    <row r="264" spans="8:8" x14ac:dyDescent="0.25">
      <c r="H264" s="200" t="s">
        <v>478</v>
      </c>
    </row>
    <row r="265" spans="8:8" x14ac:dyDescent="0.25">
      <c r="H265" s="200" t="s">
        <v>479</v>
      </c>
    </row>
    <row r="266" spans="8:8" x14ac:dyDescent="0.25">
      <c r="H266" s="200" t="s">
        <v>479</v>
      </c>
    </row>
    <row r="267" spans="8:8" x14ac:dyDescent="0.25">
      <c r="H267" s="202" t="s">
        <v>474</v>
      </c>
    </row>
    <row r="268" spans="8:8" x14ac:dyDescent="0.25">
      <c r="H268" s="202" t="s">
        <v>474</v>
      </c>
    </row>
    <row r="269" spans="8:8" x14ac:dyDescent="0.25">
      <c r="H269" s="202" t="s">
        <v>474</v>
      </c>
    </row>
    <row r="270" spans="8:8" x14ac:dyDescent="0.25">
      <c r="H270" s="200" t="s">
        <v>474</v>
      </c>
    </row>
    <row r="271" spans="8:8" x14ac:dyDescent="0.25">
      <c r="H271" s="202" t="s">
        <v>474</v>
      </c>
    </row>
    <row r="272" spans="8:8" x14ac:dyDescent="0.25">
      <c r="H272" s="202" t="s">
        <v>474</v>
      </c>
    </row>
    <row r="273" spans="8:9" x14ac:dyDescent="0.25">
      <c r="H273" s="200" t="s">
        <v>473</v>
      </c>
    </row>
    <row r="274" spans="8:9" x14ac:dyDescent="0.25">
      <c r="H274" s="200">
        <v>1.1264562951999999</v>
      </c>
    </row>
    <row r="275" spans="8:9" x14ac:dyDescent="0.25">
      <c r="H275" s="202">
        <v>1.1264562951999999</v>
      </c>
    </row>
    <row r="276" spans="8:9" x14ac:dyDescent="0.25">
      <c r="H276" s="202" t="s">
        <v>478</v>
      </c>
    </row>
    <row r="277" spans="8:9" x14ac:dyDescent="0.25">
      <c r="H277" s="202" t="s">
        <v>474</v>
      </c>
    </row>
    <row r="278" spans="8:9" x14ac:dyDescent="0.25">
      <c r="H278" s="202" t="s">
        <v>477</v>
      </c>
    </row>
    <row r="279" spans="8:9" x14ac:dyDescent="0.25">
      <c r="H279" s="200" t="s">
        <v>473</v>
      </c>
    </row>
    <row r="280" spans="8:9" x14ac:dyDescent="0.25">
      <c r="H280" s="200">
        <v>0.73291389331867995</v>
      </c>
    </row>
    <row r="281" spans="8:9" x14ac:dyDescent="0.25">
      <c r="H281" s="202">
        <v>0.56271293163185998</v>
      </c>
    </row>
    <row r="282" spans="8:9" x14ac:dyDescent="0.25">
      <c r="H282" s="202">
        <v>0.17020096168682</v>
      </c>
    </row>
    <row r="283" spans="8:9" x14ac:dyDescent="0.25">
      <c r="H283" s="202" t="s">
        <v>474</v>
      </c>
    </row>
    <row r="284" spans="8:9" x14ac:dyDescent="0.25">
      <c r="H284" s="200" t="s">
        <v>473</v>
      </c>
    </row>
    <row r="285" spans="8:9" x14ac:dyDescent="0.25">
      <c r="H285" s="202" t="s">
        <v>474</v>
      </c>
      <c r="I285" s="57" t="s">
        <v>473</v>
      </c>
    </row>
    <row r="286" spans="8:9" x14ac:dyDescent="0.25">
      <c r="H286" s="202" t="s">
        <v>477</v>
      </c>
      <c r="I286" s="57" t="s">
        <v>473</v>
      </c>
    </row>
    <row r="287" spans="8:9" x14ac:dyDescent="0.25">
      <c r="H287" s="200" t="s">
        <v>473</v>
      </c>
      <c r="I287" s="57" t="s">
        <v>473</v>
      </c>
    </row>
    <row r="288" spans="8:9" x14ac:dyDescent="0.25">
      <c r="H288" s="200">
        <v>22.8286814646106</v>
      </c>
      <c r="I288" s="57" t="s">
        <v>473</v>
      </c>
    </row>
    <row r="289" spans="8:9" x14ac:dyDescent="0.25">
      <c r="H289" s="200">
        <v>22.744244376797859</v>
      </c>
      <c r="I289" s="57" t="s">
        <v>473</v>
      </c>
    </row>
    <row r="290" spans="8:9" x14ac:dyDescent="0.25">
      <c r="H290" s="200" t="s">
        <v>478</v>
      </c>
      <c r="I290" s="57" t="s">
        <v>473</v>
      </c>
    </row>
    <row r="291" spans="8:9" x14ac:dyDescent="0.25">
      <c r="H291" s="200">
        <v>8.4437087812739994E-2</v>
      </c>
      <c r="I291" s="57" t="s">
        <v>473</v>
      </c>
    </row>
    <row r="292" spans="8:9" x14ac:dyDescent="0.25">
      <c r="H292" s="200" t="s">
        <v>478</v>
      </c>
      <c r="I292" s="57" t="s">
        <v>473</v>
      </c>
    </row>
    <row r="293" spans="8:9" x14ac:dyDescent="0.25">
      <c r="H293" s="200" t="s">
        <v>486</v>
      </c>
      <c r="I293" s="57" t="s">
        <v>473</v>
      </c>
    </row>
    <row r="294" spans="8:9" x14ac:dyDescent="0.25">
      <c r="H294" s="200" t="s">
        <v>486</v>
      </c>
      <c r="I294" s="57" t="s">
        <v>473</v>
      </c>
    </row>
    <row r="295" spans="8:9" x14ac:dyDescent="0.25">
      <c r="H295" s="202" t="s">
        <v>477</v>
      </c>
      <c r="I295" s="57" t="s">
        <v>473</v>
      </c>
    </row>
    <row r="296" spans="8:9" x14ac:dyDescent="0.25">
      <c r="H296" s="202" t="s">
        <v>478</v>
      </c>
      <c r="I296" s="57" t="s">
        <v>473</v>
      </c>
    </row>
    <row r="297" spans="8:9" x14ac:dyDescent="0.25">
      <c r="H297" s="202" t="s">
        <v>477</v>
      </c>
      <c r="I297" s="57" t="s">
        <v>473</v>
      </c>
    </row>
    <row r="298" spans="8:9" x14ac:dyDescent="0.25">
      <c r="H298" s="202" t="s">
        <v>478</v>
      </c>
      <c r="I298" s="57" t="s">
        <v>473</v>
      </c>
    </row>
    <row r="299" spans="8:9" x14ac:dyDescent="0.25">
      <c r="H299" s="202" t="s">
        <v>478</v>
      </c>
      <c r="I299" s="57" t="s">
        <v>473</v>
      </c>
    </row>
    <row r="300" spans="8:9" x14ac:dyDescent="0.25">
      <c r="H300" s="200">
        <v>22.8286814646106</v>
      </c>
      <c r="I300" s="57" t="s">
        <v>473</v>
      </c>
    </row>
    <row r="301" spans="8:9" x14ac:dyDescent="0.25">
      <c r="H301" s="200">
        <v>22.8286814646106</v>
      </c>
      <c r="I301" s="57" t="s">
        <v>473</v>
      </c>
    </row>
    <row r="302" spans="8:9" x14ac:dyDescent="0.25">
      <c r="H302" s="202">
        <v>22.744244376797859</v>
      </c>
      <c r="I302" s="57" t="s">
        <v>473</v>
      </c>
    </row>
    <row r="303" spans="8:9" x14ac:dyDescent="0.25">
      <c r="H303" s="202" t="s">
        <v>478</v>
      </c>
      <c r="I303" s="57" t="s">
        <v>473</v>
      </c>
    </row>
    <row r="304" spans="8:9" x14ac:dyDescent="0.25">
      <c r="H304" s="202">
        <v>8.4437087812739994E-2</v>
      </c>
      <c r="I304" s="57" t="s">
        <v>473</v>
      </c>
    </row>
    <row r="305" spans="8:9" x14ac:dyDescent="0.25">
      <c r="H305" s="202" t="s">
        <v>478</v>
      </c>
      <c r="I305" s="57" t="s">
        <v>473</v>
      </c>
    </row>
    <row r="306" spans="8:9" x14ac:dyDescent="0.25">
      <c r="H306" s="202" t="s">
        <v>477</v>
      </c>
      <c r="I306" s="57" t="s">
        <v>473</v>
      </c>
    </row>
    <row r="307" spans="8:9" x14ac:dyDescent="0.25">
      <c r="H307" s="200">
        <v>4.1002059296026401</v>
      </c>
      <c r="I307" s="200" t="s">
        <v>484</v>
      </c>
    </row>
    <row r="308" spans="8:9" x14ac:dyDescent="0.25">
      <c r="H308" s="200">
        <v>1.2792799144267299</v>
      </c>
      <c r="I308" s="200" t="s">
        <v>473</v>
      </c>
    </row>
    <row r="309" spans="8:9" x14ac:dyDescent="0.25">
      <c r="H309" s="200">
        <v>0.16012232372452001</v>
      </c>
      <c r="I309" s="200" t="s">
        <v>473</v>
      </c>
    </row>
    <row r="310" spans="8:9" x14ac:dyDescent="0.25">
      <c r="H310" s="200">
        <v>0.76172214774073999</v>
      </c>
      <c r="I310" s="200" t="s">
        <v>473</v>
      </c>
    </row>
    <row r="311" spans="8:9" x14ac:dyDescent="0.25">
      <c r="H311" s="200" t="s">
        <v>478</v>
      </c>
      <c r="I311" s="200" t="s">
        <v>478</v>
      </c>
    </row>
    <row r="312" spans="8:9" x14ac:dyDescent="0.25">
      <c r="H312" s="200" t="s">
        <v>478</v>
      </c>
      <c r="I312" s="200" t="s">
        <v>478</v>
      </c>
    </row>
    <row r="313" spans="8:9" x14ac:dyDescent="0.25">
      <c r="H313" s="200">
        <v>1.8990815437106501</v>
      </c>
      <c r="I313" s="200" t="s">
        <v>473</v>
      </c>
    </row>
    <row r="314" spans="8:9" x14ac:dyDescent="0.25">
      <c r="H314" s="200">
        <v>1.1609958550767701</v>
      </c>
      <c r="I314" s="200" t="s">
        <v>484</v>
      </c>
    </row>
    <row r="315" spans="8:9" x14ac:dyDescent="0.25">
      <c r="H315" s="200">
        <v>0.45748987200317998</v>
      </c>
      <c r="I315" s="200" t="s">
        <v>473</v>
      </c>
    </row>
    <row r="316" spans="8:9" x14ac:dyDescent="0.25">
      <c r="H316" s="200">
        <v>0.14583359177381</v>
      </c>
      <c r="I316" s="200" t="s">
        <v>473</v>
      </c>
    </row>
    <row r="317" spans="8:9" x14ac:dyDescent="0.25">
      <c r="H317" s="200">
        <v>0.29181730744488998</v>
      </c>
      <c r="I317" s="200" t="s">
        <v>473</v>
      </c>
    </row>
    <row r="318" spans="8:9" x14ac:dyDescent="0.25">
      <c r="H318" s="200" t="s">
        <v>478</v>
      </c>
      <c r="I318" s="200" t="s">
        <v>478</v>
      </c>
    </row>
    <row r="319" spans="8:9" x14ac:dyDescent="0.25">
      <c r="H319" s="200" t="s">
        <v>478</v>
      </c>
      <c r="I319" s="200" t="s">
        <v>478</v>
      </c>
    </row>
    <row r="320" spans="8:9" x14ac:dyDescent="0.25">
      <c r="H320" s="200">
        <v>0.26585508385488998</v>
      </c>
      <c r="I320" s="200" t="s">
        <v>473</v>
      </c>
    </row>
    <row r="321" spans="8:9" x14ac:dyDescent="0.25">
      <c r="H321" s="200">
        <v>1.1609958550767701</v>
      </c>
      <c r="I321" s="200" t="s">
        <v>484</v>
      </c>
    </row>
    <row r="322" spans="8:9" x14ac:dyDescent="0.25">
      <c r="H322" s="202">
        <v>0.45748987200317998</v>
      </c>
      <c r="I322" s="202" t="s">
        <v>473</v>
      </c>
    </row>
    <row r="323" spans="8:9" x14ac:dyDescent="0.25">
      <c r="H323" s="202">
        <v>0.14583359177381</v>
      </c>
      <c r="I323" s="202" t="s">
        <v>473</v>
      </c>
    </row>
    <row r="324" spans="8:9" x14ac:dyDescent="0.25">
      <c r="H324" s="202">
        <v>0.29181730744488998</v>
      </c>
      <c r="I324" s="202" t="s">
        <v>473</v>
      </c>
    </row>
    <row r="325" spans="8:9" x14ac:dyDescent="0.25">
      <c r="H325" s="202" t="s">
        <v>478</v>
      </c>
      <c r="I325" s="202" t="s">
        <v>478</v>
      </c>
    </row>
    <row r="326" spans="8:9" x14ac:dyDescent="0.25">
      <c r="H326" s="202" t="s">
        <v>478</v>
      </c>
      <c r="I326" s="202" t="s">
        <v>478</v>
      </c>
    </row>
    <row r="327" spans="8:9" x14ac:dyDescent="0.25">
      <c r="H327" s="202">
        <v>0.26585508385488998</v>
      </c>
      <c r="I327" s="202" t="s">
        <v>473</v>
      </c>
    </row>
    <row r="328" spans="8:9" x14ac:dyDescent="0.25">
      <c r="H328" s="200">
        <v>2.9373316220328798</v>
      </c>
      <c r="I328" s="200" t="s">
        <v>484</v>
      </c>
    </row>
    <row r="329" spans="8:9" x14ac:dyDescent="0.25">
      <c r="H329" s="200">
        <v>0.82174234639587995</v>
      </c>
      <c r="I329" s="200" t="s">
        <v>473</v>
      </c>
    </row>
    <row r="330" spans="8:9" x14ac:dyDescent="0.25">
      <c r="H330" s="200">
        <v>1.2681639466510001E-2</v>
      </c>
      <c r="I330" s="200" t="s">
        <v>473</v>
      </c>
    </row>
    <row r="331" spans="8:9" x14ac:dyDescent="0.25">
      <c r="H331" s="200">
        <v>0.46968117631473</v>
      </c>
      <c r="I331" s="200" t="s">
        <v>473</v>
      </c>
    </row>
    <row r="332" spans="8:9" x14ac:dyDescent="0.25">
      <c r="H332" s="200" t="s">
        <v>478</v>
      </c>
      <c r="I332" s="200" t="s">
        <v>478</v>
      </c>
    </row>
    <row r="333" spans="8:9" x14ac:dyDescent="0.25">
      <c r="H333" s="200" t="s">
        <v>478</v>
      </c>
      <c r="I333" s="200" t="s">
        <v>478</v>
      </c>
    </row>
    <row r="334" spans="8:9" x14ac:dyDescent="0.25">
      <c r="H334" s="200">
        <v>1.63322645985576</v>
      </c>
      <c r="I334" s="200" t="s">
        <v>473</v>
      </c>
    </row>
    <row r="335" spans="8:9" x14ac:dyDescent="0.25">
      <c r="H335" s="200">
        <v>2.9373316220328798</v>
      </c>
      <c r="I335" s="200" t="s">
        <v>484</v>
      </c>
    </row>
    <row r="336" spans="8:9" x14ac:dyDescent="0.25">
      <c r="H336" s="200">
        <v>2.9373316220328798</v>
      </c>
      <c r="I336" s="200" t="s">
        <v>484</v>
      </c>
    </row>
    <row r="337" spans="8:9" x14ac:dyDescent="0.25">
      <c r="H337" s="202">
        <v>0.82174234639587995</v>
      </c>
      <c r="I337" s="202" t="s">
        <v>473</v>
      </c>
    </row>
    <row r="338" spans="8:9" x14ac:dyDescent="0.25">
      <c r="H338" s="202">
        <v>1.2681639466510001E-2</v>
      </c>
      <c r="I338" s="202" t="s">
        <v>473</v>
      </c>
    </row>
    <row r="339" spans="8:9" x14ac:dyDescent="0.25">
      <c r="H339" s="202">
        <v>0.46968117631473</v>
      </c>
      <c r="I339" s="202" t="s">
        <v>473</v>
      </c>
    </row>
    <row r="340" spans="8:9" x14ac:dyDescent="0.25">
      <c r="H340" s="202" t="s">
        <v>478</v>
      </c>
      <c r="I340" s="202" t="s">
        <v>478</v>
      </c>
    </row>
    <row r="341" spans="8:9" x14ac:dyDescent="0.25">
      <c r="H341" s="202" t="s">
        <v>478</v>
      </c>
      <c r="I341" s="202" t="s">
        <v>478</v>
      </c>
    </row>
    <row r="342" spans="8:9" x14ac:dyDescent="0.25">
      <c r="H342" s="202">
        <v>1.63322645985576</v>
      </c>
      <c r="I342" s="202" t="s">
        <v>473</v>
      </c>
    </row>
    <row r="343" spans="8:9" x14ac:dyDescent="0.25">
      <c r="H343" s="200">
        <v>1.87845249299E-3</v>
      </c>
      <c r="I343" s="200" t="s">
        <v>484</v>
      </c>
    </row>
    <row r="344" spans="8:9" x14ac:dyDescent="0.25">
      <c r="H344" s="200">
        <v>4.7696027669999998E-5</v>
      </c>
      <c r="I344" s="200" t="s">
        <v>473</v>
      </c>
    </row>
    <row r="345" spans="8:9" x14ac:dyDescent="0.25">
      <c r="H345" s="200">
        <v>1.6070924842E-3</v>
      </c>
      <c r="I345" s="200" t="s">
        <v>473</v>
      </c>
    </row>
    <row r="346" spans="8:9" x14ac:dyDescent="0.25">
      <c r="H346" s="200">
        <v>2.2366398112E-4</v>
      </c>
      <c r="I346" s="200" t="s">
        <v>473</v>
      </c>
    </row>
    <row r="347" spans="8:9" x14ac:dyDescent="0.25">
      <c r="H347" s="200" t="s">
        <v>478</v>
      </c>
      <c r="I347" s="200" t="s">
        <v>478</v>
      </c>
    </row>
    <row r="348" spans="8:9" x14ac:dyDescent="0.25">
      <c r="H348" s="200" t="s">
        <v>478</v>
      </c>
      <c r="I348" s="200" t="s">
        <v>478</v>
      </c>
    </row>
    <row r="349" spans="8:9" x14ac:dyDescent="0.25">
      <c r="H349" s="200" t="s">
        <v>473</v>
      </c>
      <c r="I349" s="200" t="s">
        <v>473</v>
      </c>
    </row>
    <row r="350" spans="8:9" x14ac:dyDescent="0.25">
      <c r="H350" s="200">
        <v>1.87845249299E-3</v>
      </c>
      <c r="I350" s="200" t="s">
        <v>484</v>
      </c>
    </row>
    <row r="351" spans="8:9" x14ac:dyDescent="0.25">
      <c r="H351" s="202">
        <v>4.7696027669999998E-5</v>
      </c>
      <c r="I351" s="202" t="s">
        <v>473</v>
      </c>
    </row>
    <row r="352" spans="8:9" x14ac:dyDescent="0.25">
      <c r="H352" s="202">
        <v>1.6070924842E-3</v>
      </c>
      <c r="I352" s="202" t="s">
        <v>473</v>
      </c>
    </row>
    <row r="353" spans="8:9" x14ac:dyDescent="0.25">
      <c r="H353" s="202">
        <v>2.2366398112E-4</v>
      </c>
      <c r="I353" s="202" t="s">
        <v>473</v>
      </c>
    </row>
    <row r="354" spans="8:9" x14ac:dyDescent="0.25">
      <c r="H354" s="202" t="s">
        <v>478</v>
      </c>
      <c r="I354" s="202" t="s">
        <v>478</v>
      </c>
    </row>
    <row r="355" spans="8:9" x14ac:dyDescent="0.25">
      <c r="H355" s="202" t="s">
        <v>478</v>
      </c>
      <c r="I355" s="202" t="s">
        <v>478</v>
      </c>
    </row>
    <row r="356" spans="8:9" x14ac:dyDescent="0.25">
      <c r="H356" s="202" t="s">
        <v>473</v>
      </c>
      <c r="I356" s="202" t="s">
        <v>473</v>
      </c>
    </row>
    <row r="357" spans="8:9" x14ac:dyDescent="0.25">
      <c r="H357" s="200" t="s">
        <v>1989</v>
      </c>
      <c r="I357" s="201" t="s">
        <v>184</v>
      </c>
    </row>
    <row r="358" spans="8:9" x14ac:dyDescent="0.25">
      <c r="H358" s="202" t="s">
        <v>474</v>
      </c>
      <c r="I358" s="201" t="s">
        <v>184</v>
      </c>
    </row>
    <row r="359" spans="8:9" x14ac:dyDescent="0.25">
      <c r="H359" s="202" t="s">
        <v>474</v>
      </c>
      <c r="I359" s="201" t="s">
        <v>184</v>
      </c>
    </row>
    <row r="360" spans="8:9" x14ac:dyDescent="0.25">
      <c r="H360" s="202" t="s">
        <v>474</v>
      </c>
      <c r="I360" s="201" t="s">
        <v>184</v>
      </c>
    </row>
    <row r="361" spans="8:9" x14ac:dyDescent="0.25">
      <c r="H361" s="200" t="s">
        <v>478</v>
      </c>
      <c r="I361" s="201" t="s">
        <v>184</v>
      </c>
    </row>
    <row r="362" spans="8:9" x14ac:dyDescent="0.25">
      <c r="H362" s="202" t="s">
        <v>474</v>
      </c>
      <c r="I362" s="201" t="s">
        <v>184</v>
      </c>
    </row>
    <row r="363" spans="8:9" x14ac:dyDescent="0.25">
      <c r="H363" s="202" t="s">
        <v>473</v>
      </c>
      <c r="I363" s="201" t="s">
        <v>184</v>
      </c>
    </row>
    <row r="364" spans="8:9" x14ac:dyDescent="0.25">
      <c r="H364" s="200" t="s">
        <v>478</v>
      </c>
      <c r="I364" s="201" t="s">
        <v>184</v>
      </c>
    </row>
    <row r="365" spans="8:9" x14ac:dyDescent="0.25">
      <c r="H365" s="200" t="s">
        <v>1989</v>
      </c>
      <c r="I365" s="201" t="s">
        <v>184</v>
      </c>
    </row>
    <row r="366" spans="8:9" x14ac:dyDescent="0.25">
      <c r="H366" s="202" t="s">
        <v>474</v>
      </c>
      <c r="I366" s="201" t="s">
        <v>184</v>
      </c>
    </row>
    <row r="367" spans="8:9" x14ac:dyDescent="0.25">
      <c r="H367" s="202" t="s">
        <v>474</v>
      </c>
      <c r="I367" s="201" t="s">
        <v>184</v>
      </c>
    </row>
    <row r="368" spans="8:9" x14ac:dyDescent="0.25">
      <c r="H368" s="202" t="s">
        <v>474</v>
      </c>
      <c r="I368" s="201" t="s">
        <v>184</v>
      </c>
    </row>
    <row r="369" spans="8:9" x14ac:dyDescent="0.25">
      <c r="H369" s="200" t="s">
        <v>474</v>
      </c>
      <c r="I369" s="201" t="s">
        <v>184</v>
      </c>
    </row>
    <row r="370" spans="8:9" x14ac:dyDescent="0.25">
      <c r="H370" s="202" t="s">
        <v>474</v>
      </c>
      <c r="I370" s="201" t="s">
        <v>184</v>
      </c>
    </row>
    <row r="371" spans="8:9" x14ac:dyDescent="0.25">
      <c r="H371" s="202" t="s">
        <v>473</v>
      </c>
      <c r="I371" s="201" t="s">
        <v>184</v>
      </c>
    </row>
    <row r="372" spans="8:9" x14ac:dyDescent="0.25">
      <c r="H372" s="200" t="s">
        <v>478</v>
      </c>
      <c r="I372" s="201" t="s">
        <v>184</v>
      </c>
    </row>
    <row r="373" spans="8:9" x14ac:dyDescent="0.25">
      <c r="H373" s="200">
        <v>2.5601844175807398</v>
      </c>
      <c r="I373" s="200" t="s">
        <v>484</v>
      </c>
    </row>
    <row r="374" spans="8:9" x14ac:dyDescent="0.25">
      <c r="H374" s="200">
        <v>1.7785747835824199</v>
      </c>
      <c r="I374" s="200" t="s">
        <v>484</v>
      </c>
    </row>
    <row r="375" spans="8:9" x14ac:dyDescent="0.25">
      <c r="H375" s="200">
        <v>1.29867598133739</v>
      </c>
      <c r="I375" s="200" t="s">
        <v>484</v>
      </c>
    </row>
    <row r="376" spans="8:9" x14ac:dyDescent="0.25">
      <c r="H376" s="202" t="s">
        <v>473</v>
      </c>
      <c r="I376" s="202" t="s">
        <v>473</v>
      </c>
    </row>
    <row r="377" spans="8:9" x14ac:dyDescent="0.25">
      <c r="H377" s="202" t="s">
        <v>473</v>
      </c>
      <c r="I377" s="202" t="s">
        <v>473</v>
      </c>
    </row>
    <row r="378" spans="8:9" x14ac:dyDescent="0.25">
      <c r="H378" s="202" t="s">
        <v>473</v>
      </c>
      <c r="I378" s="202" t="s">
        <v>473</v>
      </c>
    </row>
    <row r="379" spans="8:9" x14ac:dyDescent="0.25">
      <c r="H379" s="202">
        <v>1.29867598133739</v>
      </c>
      <c r="I379" s="202" t="s">
        <v>473</v>
      </c>
    </row>
    <row r="380" spans="8:9" x14ac:dyDescent="0.25">
      <c r="H380" s="202" t="s">
        <v>478</v>
      </c>
      <c r="I380" s="202" t="s">
        <v>478</v>
      </c>
    </row>
    <row r="381" spans="8:9" x14ac:dyDescent="0.25">
      <c r="H381" s="202" t="s">
        <v>473</v>
      </c>
      <c r="I381" s="202" t="s">
        <v>473</v>
      </c>
    </row>
    <row r="382" spans="8:9" x14ac:dyDescent="0.25">
      <c r="H382" s="200">
        <v>0.47989880224503001</v>
      </c>
      <c r="I382" s="200" t="s">
        <v>484</v>
      </c>
    </row>
    <row r="383" spans="8:9" x14ac:dyDescent="0.25">
      <c r="H383" s="202">
        <v>0.42843603655833001</v>
      </c>
      <c r="I383" s="202" t="s">
        <v>473</v>
      </c>
    </row>
    <row r="384" spans="8:9" x14ac:dyDescent="0.25">
      <c r="H384" s="202">
        <v>4.9153121453560003E-2</v>
      </c>
      <c r="I384" s="202" t="s">
        <v>473</v>
      </c>
    </row>
    <row r="385" spans="8:9" x14ac:dyDescent="0.25">
      <c r="H385" s="202">
        <v>2.3096442331399999E-3</v>
      </c>
      <c r="I385" s="202" t="s">
        <v>473</v>
      </c>
    </row>
    <row r="386" spans="8:9" x14ac:dyDescent="0.25">
      <c r="H386" s="202" t="s">
        <v>478</v>
      </c>
      <c r="I386" s="202" t="s">
        <v>478</v>
      </c>
    </row>
    <row r="387" spans="8:9" x14ac:dyDescent="0.25">
      <c r="H387" s="202" t="s">
        <v>478</v>
      </c>
      <c r="I387" s="202" t="s">
        <v>478</v>
      </c>
    </row>
    <row r="388" spans="8:9" x14ac:dyDescent="0.25">
      <c r="H388" s="202" t="s">
        <v>477</v>
      </c>
      <c r="I388" s="202" t="s">
        <v>473</v>
      </c>
    </row>
    <row r="389" spans="8:9" x14ac:dyDescent="0.25">
      <c r="H389" s="200" t="s">
        <v>484</v>
      </c>
      <c r="I389" s="200" t="s">
        <v>484</v>
      </c>
    </row>
    <row r="390" spans="8:9" x14ac:dyDescent="0.25">
      <c r="H390" s="202" t="s">
        <v>473</v>
      </c>
      <c r="I390" s="202" t="s">
        <v>473</v>
      </c>
    </row>
    <row r="391" spans="8:9" x14ac:dyDescent="0.25">
      <c r="H391" s="202" t="s">
        <v>473</v>
      </c>
      <c r="I391" s="202" t="s">
        <v>473</v>
      </c>
    </row>
    <row r="392" spans="8:9" x14ac:dyDescent="0.25">
      <c r="H392" s="202" t="s">
        <v>473</v>
      </c>
      <c r="I392" s="202" t="s">
        <v>473</v>
      </c>
    </row>
    <row r="393" spans="8:9" x14ac:dyDescent="0.25">
      <c r="H393" s="202" t="s">
        <v>478</v>
      </c>
      <c r="I393" s="202" t="s">
        <v>478</v>
      </c>
    </row>
    <row r="394" spans="8:9" x14ac:dyDescent="0.25">
      <c r="H394" s="202" t="s">
        <v>478</v>
      </c>
      <c r="I394" s="202" t="s">
        <v>478</v>
      </c>
    </row>
    <row r="395" spans="8:9" x14ac:dyDescent="0.25">
      <c r="H395" s="202" t="s">
        <v>473</v>
      </c>
      <c r="I395" s="202" t="s">
        <v>473</v>
      </c>
    </row>
    <row r="396" spans="8:9" x14ac:dyDescent="0.25">
      <c r="H396" s="200">
        <v>0.78160963399831995</v>
      </c>
      <c r="I396" s="201" t="s">
        <v>184</v>
      </c>
    </row>
    <row r="397" spans="8:9" x14ac:dyDescent="0.25">
      <c r="H397" s="200">
        <v>0.78160963399831995</v>
      </c>
      <c r="I397" s="201" t="s">
        <v>184</v>
      </c>
    </row>
    <row r="398" spans="8:9" x14ac:dyDescent="0.25">
      <c r="H398" s="202">
        <v>0.78160963399831995</v>
      </c>
      <c r="I398" s="201" t="s">
        <v>184</v>
      </c>
    </row>
    <row r="399" spans="8:9" x14ac:dyDescent="0.25">
      <c r="H399" s="202" t="s">
        <v>478</v>
      </c>
      <c r="I399" s="201" t="s">
        <v>184</v>
      </c>
    </row>
    <row r="400" spans="8:9" x14ac:dyDescent="0.25">
      <c r="H400" s="202" t="s">
        <v>478</v>
      </c>
      <c r="I400" s="201" t="s">
        <v>184</v>
      </c>
    </row>
    <row r="401" spans="8:12" x14ac:dyDescent="0.25">
      <c r="H401" s="202" t="s">
        <v>478</v>
      </c>
      <c r="I401" s="201" t="s">
        <v>184</v>
      </c>
    </row>
    <row r="402" spans="8:12" x14ac:dyDescent="0.25">
      <c r="H402" s="202" t="s">
        <v>478</v>
      </c>
      <c r="I402" s="201" t="s">
        <v>184</v>
      </c>
    </row>
    <row r="403" spans="8:12" x14ac:dyDescent="0.25">
      <c r="H403" s="203"/>
      <c r="I403" s="203"/>
    </row>
    <row r="404" spans="8:12" x14ac:dyDescent="0.25">
      <c r="H404" s="201" t="s">
        <v>184</v>
      </c>
      <c r="I404" s="201" t="s">
        <v>184</v>
      </c>
    </row>
    <row r="405" spans="8:12" x14ac:dyDescent="0.25">
      <c r="H405" s="202" t="s">
        <v>473</v>
      </c>
      <c r="I405" s="202" t="s">
        <v>473</v>
      </c>
    </row>
    <row r="406" spans="8:12" x14ac:dyDescent="0.25">
      <c r="H406" s="202" t="s">
        <v>473</v>
      </c>
      <c r="I406" s="202" t="s">
        <v>473</v>
      </c>
    </row>
    <row r="408" spans="8:12" x14ac:dyDescent="0.25">
      <c r="H408" s="58">
        <f t="shared" ref="H408:I408" si="0">SUM(H216,H402)</f>
        <v>4.8332437122200001E-3</v>
      </c>
      <c r="I408" s="58">
        <f t="shared" si="0"/>
        <v>0</v>
      </c>
    </row>
    <row r="410" spans="8:12" x14ac:dyDescent="0.25">
      <c r="H410" s="158"/>
      <c r="I410" s="158"/>
      <c r="J410" s="158"/>
      <c r="K410" s="158"/>
      <c r="L410" s="56" t="s">
        <v>467</v>
      </c>
    </row>
    <row r="411" spans="8:12" x14ac:dyDescent="0.25">
      <c r="H411" s="158"/>
      <c r="I411" s="158"/>
      <c r="J411" s="158"/>
      <c r="K411" s="158"/>
      <c r="L411" s="56" t="s">
        <v>2212</v>
      </c>
    </row>
    <row r="412" spans="8:12" x14ac:dyDescent="0.25">
      <c r="H412" s="158"/>
      <c r="I412" s="158"/>
      <c r="J412" s="158"/>
      <c r="K412" s="159"/>
      <c r="L412" s="56" t="s">
        <v>468</v>
      </c>
    </row>
    <row r="413" spans="8:12" x14ac:dyDescent="0.25">
      <c r="H413" s="158"/>
      <c r="I413" s="158"/>
      <c r="J413" s="158"/>
      <c r="K413" s="158"/>
      <c r="L413" s="160"/>
    </row>
    <row r="414" spans="8:12" x14ac:dyDescent="0.25">
      <c r="H414" s="59" t="s">
        <v>489</v>
      </c>
      <c r="I414" s="161" t="s">
        <v>490</v>
      </c>
      <c r="J414" s="162" t="s">
        <v>471</v>
      </c>
      <c r="K414" s="162" t="s">
        <v>472</v>
      </c>
      <c r="L414" s="163" t="s">
        <v>491</v>
      </c>
    </row>
    <row r="415" spans="8:12" ht="15.75" thickBot="1" x14ac:dyDescent="0.3">
      <c r="H415" s="278"/>
      <c r="I415" s="278"/>
      <c r="J415" s="278"/>
      <c r="K415" s="278"/>
      <c r="L415" s="279"/>
    </row>
    <row r="416" spans="8:12" ht="15.75" thickTop="1" x14ac:dyDescent="0.25">
      <c r="H416" s="204">
        <v>2.8530150025699998E-2</v>
      </c>
      <c r="I416" s="204">
        <v>572.16514495327442</v>
      </c>
      <c r="J416" s="204">
        <v>1557.1939910195872</v>
      </c>
      <c r="K416" s="204">
        <v>5849.2197121443369</v>
      </c>
      <c r="L416" s="204">
        <v>830.75987228203655</v>
      </c>
    </row>
    <row r="417" spans="8:12" x14ac:dyDescent="0.25">
      <c r="H417" s="201" t="s">
        <v>184</v>
      </c>
      <c r="I417" s="204" t="s">
        <v>473</v>
      </c>
      <c r="J417" s="204" t="s">
        <v>473</v>
      </c>
      <c r="K417" s="204" t="s">
        <v>473</v>
      </c>
      <c r="L417" s="204">
        <v>134.03649648504052</v>
      </c>
    </row>
    <row r="418" spans="8:12" x14ac:dyDescent="0.25">
      <c r="H418" s="201" t="s">
        <v>184</v>
      </c>
      <c r="I418" s="201" t="s">
        <v>184</v>
      </c>
      <c r="J418" s="201" t="s">
        <v>184</v>
      </c>
      <c r="K418" s="201" t="s">
        <v>184</v>
      </c>
      <c r="L418" s="202">
        <v>134.03649648504052</v>
      </c>
    </row>
    <row r="419" spans="8:12" x14ac:dyDescent="0.25">
      <c r="H419" s="201" t="s">
        <v>184</v>
      </c>
      <c r="I419" s="201" t="s">
        <v>184</v>
      </c>
      <c r="J419" s="201" t="s">
        <v>184</v>
      </c>
      <c r="K419" s="201" t="s">
        <v>184</v>
      </c>
      <c r="L419" s="201" t="s">
        <v>184</v>
      </c>
    </row>
    <row r="420" spans="8:12" x14ac:dyDescent="0.25">
      <c r="H420" s="201" t="s">
        <v>184</v>
      </c>
      <c r="I420" s="201" t="s">
        <v>184</v>
      </c>
      <c r="J420" s="201" t="s">
        <v>184</v>
      </c>
      <c r="K420" s="201" t="s">
        <v>184</v>
      </c>
      <c r="L420" s="201" t="s">
        <v>184</v>
      </c>
    </row>
    <row r="421" spans="8:12" x14ac:dyDescent="0.25">
      <c r="H421" s="201" t="s">
        <v>184</v>
      </c>
      <c r="I421" s="204" t="s">
        <v>473</v>
      </c>
      <c r="J421" s="204" t="s">
        <v>473</v>
      </c>
      <c r="K421" s="204" t="s">
        <v>473</v>
      </c>
      <c r="L421" s="204" t="s">
        <v>473</v>
      </c>
    </row>
    <row r="422" spans="8:12" x14ac:dyDescent="0.25">
      <c r="H422" s="204" t="s">
        <v>473</v>
      </c>
      <c r="I422" s="204">
        <v>55.249069497127223</v>
      </c>
      <c r="J422" s="204">
        <v>188.72091220254887</v>
      </c>
      <c r="K422" s="204">
        <v>213.37603828081271</v>
      </c>
      <c r="L422" s="204">
        <v>228.15769905799976</v>
      </c>
    </row>
    <row r="423" spans="8:12" x14ac:dyDescent="0.25">
      <c r="H423" s="201" t="s">
        <v>184</v>
      </c>
      <c r="I423" s="202" t="s">
        <v>474</v>
      </c>
      <c r="J423" s="202" t="s">
        <v>474</v>
      </c>
      <c r="K423" s="202" t="s">
        <v>474</v>
      </c>
      <c r="L423" s="202" t="s">
        <v>474</v>
      </c>
    </row>
    <row r="424" spans="8:12" x14ac:dyDescent="0.25">
      <c r="H424" s="201" t="s">
        <v>184</v>
      </c>
      <c r="I424" s="202" t="s">
        <v>474</v>
      </c>
      <c r="J424" s="201" t="s">
        <v>184</v>
      </c>
      <c r="K424" s="201" t="s">
        <v>184</v>
      </c>
      <c r="L424" s="201" t="s">
        <v>184</v>
      </c>
    </row>
    <row r="425" spans="8:12" x14ac:dyDescent="0.25">
      <c r="H425" s="201" t="s">
        <v>184</v>
      </c>
      <c r="I425" s="202" t="s">
        <v>474</v>
      </c>
      <c r="J425" s="202" t="s">
        <v>474</v>
      </c>
      <c r="K425" s="202" t="s">
        <v>474</v>
      </c>
      <c r="L425" s="201" t="s">
        <v>184</v>
      </c>
    </row>
    <row r="426" spans="8:12" x14ac:dyDescent="0.25">
      <c r="H426" s="201" t="s">
        <v>184</v>
      </c>
      <c r="I426" s="201" t="s">
        <v>184</v>
      </c>
      <c r="J426" s="201" t="s">
        <v>184</v>
      </c>
      <c r="K426" s="202" t="s">
        <v>474</v>
      </c>
      <c r="L426" s="202" t="s">
        <v>474</v>
      </c>
    </row>
    <row r="427" spans="8:12" x14ac:dyDescent="0.25">
      <c r="H427" s="201" t="s">
        <v>184</v>
      </c>
      <c r="I427" s="202" t="s">
        <v>474</v>
      </c>
      <c r="J427" s="202" t="s">
        <v>474</v>
      </c>
      <c r="K427" s="202" t="s">
        <v>474</v>
      </c>
      <c r="L427" s="202" t="s">
        <v>474</v>
      </c>
    </row>
    <row r="428" spans="8:12" x14ac:dyDescent="0.25">
      <c r="H428" s="201" t="s">
        <v>184</v>
      </c>
      <c r="I428" s="201" t="s">
        <v>184</v>
      </c>
      <c r="J428" s="201" t="s">
        <v>184</v>
      </c>
      <c r="K428" s="201" t="s">
        <v>184</v>
      </c>
      <c r="L428" s="201" t="s">
        <v>184</v>
      </c>
    </row>
    <row r="429" spans="8:12" x14ac:dyDescent="0.25">
      <c r="H429" s="201" t="s">
        <v>184</v>
      </c>
      <c r="I429" s="201" t="s">
        <v>184</v>
      </c>
      <c r="J429" s="201" t="s">
        <v>184</v>
      </c>
      <c r="K429" s="201" t="s">
        <v>184</v>
      </c>
      <c r="L429" s="201" t="s">
        <v>184</v>
      </c>
    </row>
    <row r="430" spans="8:12" x14ac:dyDescent="0.25">
      <c r="H430" s="201" t="s">
        <v>184</v>
      </c>
      <c r="I430" s="202" t="s">
        <v>474</v>
      </c>
      <c r="J430" s="202" t="s">
        <v>474</v>
      </c>
      <c r="K430" s="202" t="s">
        <v>474</v>
      </c>
      <c r="L430" s="202" t="s">
        <v>474</v>
      </c>
    </row>
    <row r="431" spans="8:12" x14ac:dyDescent="0.25">
      <c r="H431" s="204" t="s">
        <v>473</v>
      </c>
      <c r="I431" s="201" t="s">
        <v>184</v>
      </c>
      <c r="J431" s="201" t="s">
        <v>184</v>
      </c>
      <c r="K431" s="201" t="s">
        <v>184</v>
      </c>
      <c r="L431" s="201" t="s">
        <v>184</v>
      </c>
    </row>
    <row r="432" spans="8:12" x14ac:dyDescent="0.25">
      <c r="H432" s="204" t="s">
        <v>473</v>
      </c>
      <c r="I432" s="204">
        <v>55.249069497127223</v>
      </c>
      <c r="J432" s="204">
        <v>188.72091220254887</v>
      </c>
      <c r="K432" s="204">
        <v>213.37603828081271</v>
      </c>
      <c r="L432" s="204">
        <v>228.15769905799976</v>
      </c>
    </row>
    <row r="433" spans="8:12" x14ac:dyDescent="0.25">
      <c r="H433" s="204" t="s">
        <v>473</v>
      </c>
      <c r="I433" s="204">
        <v>60.032090854165958</v>
      </c>
      <c r="J433" s="204">
        <v>752.39490757758881</v>
      </c>
      <c r="K433" s="204">
        <v>44.874287061635293</v>
      </c>
      <c r="L433" s="204">
        <v>158.39225986800554</v>
      </c>
    </row>
    <row r="434" spans="8:12" x14ac:dyDescent="0.25">
      <c r="H434" s="201" t="s">
        <v>184</v>
      </c>
      <c r="I434" s="202" t="s">
        <v>474</v>
      </c>
      <c r="J434" s="202" t="s">
        <v>474</v>
      </c>
      <c r="K434" s="202" t="s">
        <v>474</v>
      </c>
      <c r="L434" s="202" t="s">
        <v>474</v>
      </c>
    </row>
    <row r="435" spans="8:12" x14ac:dyDescent="0.25">
      <c r="H435" s="201" t="s">
        <v>184</v>
      </c>
      <c r="I435" s="202" t="s">
        <v>474</v>
      </c>
      <c r="J435" s="202" t="s">
        <v>474</v>
      </c>
      <c r="K435" s="202" t="s">
        <v>474</v>
      </c>
      <c r="L435" s="202" t="s">
        <v>474</v>
      </c>
    </row>
    <row r="436" spans="8:12" x14ac:dyDescent="0.25">
      <c r="H436" s="201" t="s">
        <v>184</v>
      </c>
      <c r="I436" s="202" t="s">
        <v>474</v>
      </c>
      <c r="J436" s="202" t="s">
        <v>474</v>
      </c>
      <c r="K436" s="202" t="s">
        <v>474</v>
      </c>
      <c r="L436" s="202" t="s">
        <v>474</v>
      </c>
    </row>
    <row r="437" spans="8:12" x14ac:dyDescent="0.25">
      <c r="H437" s="201" t="s">
        <v>184</v>
      </c>
      <c r="I437" s="202" t="s">
        <v>474</v>
      </c>
      <c r="J437" s="202" t="s">
        <v>474</v>
      </c>
      <c r="K437" s="202" t="s">
        <v>474</v>
      </c>
      <c r="L437" s="202" t="s">
        <v>474</v>
      </c>
    </row>
    <row r="438" spans="8:12" x14ac:dyDescent="0.25">
      <c r="H438" s="201" t="s">
        <v>184</v>
      </c>
      <c r="I438" s="202" t="s">
        <v>474</v>
      </c>
      <c r="J438" s="202" t="s">
        <v>474</v>
      </c>
      <c r="K438" s="202" t="s">
        <v>474</v>
      </c>
      <c r="L438" s="202" t="s">
        <v>474</v>
      </c>
    </row>
    <row r="439" spans="8:12" x14ac:dyDescent="0.25">
      <c r="H439" s="201" t="s">
        <v>184</v>
      </c>
      <c r="I439" s="202" t="s">
        <v>474</v>
      </c>
      <c r="J439" s="202" t="s">
        <v>474</v>
      </c>
      <c r="K439" s="202" t="s">
        <v>474</v>
      </c>
      <c r="L439" s="202" t="s">
        <v>474</v>
      </c>
    </row>
    <row r="440" spans="8:12" x14ac:dyDescent="0.25">
      <c r="H440" s="204" t="s">
        <v>473</v>
      </c>
      <c r="I440" s="204">
        <v>60.032090854165958</v>
      </c>
      <c r="J440" s="204">
        <v>752.39490757758881</v>
      </c>
      <c r="K440" s="204">
        <v>44.874287061635293</v>
      </c>
      <c r="L440" s="204">
        <v>158.39225986800554</v>
      </c>
    </row>
    <row r="441" spans="8:12" x14ac:dyDescent="0.25">
      <c r="H441" s="201" t="s">
        <v>184</v>
      </c>
      <c r="I441" s="204" t="s">
        <v>473</v>
      </c>
      <c r="J441" s="204" t="s">
        <v>473</v>
      </c>
      <c r="K441" s="204" t="s">
        <v>473</v>
      </c>
      <c r="L441" s="204" t="s">
        <v>473</v>
      </c>
    </row>
    <row r="442" spans="8:12" x14ac:dyDescent="0.25">
      <c r="H442" s="201" t="s">
        <v>184</v>
      </c>
      <c r="I442" s="202" t="s">
        <v>473</v>
      </c>
      <c r="J442" s="202" t="s">
        <v>473</v>
      </c>
      <c r="K442" s="202" t="s">
        <v>473</v>
      </c>
      <c r="L442" s="202" t="s">
        <v>473</v>
      </c>
    </row>
    <row r="443" spans="8:12" x14ac:dyDescent="0.25">
      <c r="H443" s="201" t="s">
        <v>184</v>
      </c>
      <c r="I443" s="202" t="s">
        <v>473</v>
      </c>
      <c r="J443" s="202" t="s">
        <v>473</v>
      </c>
      <c r="K443" s="202" t="s">
        <v>473</v>
      </c>
      <c r="L443" s="202" t="s">
        <v>473</v>
      </c>
    </row>
    <row r="444" spans="8:12" x14ac:dyDescent="0.25">
      <c r="H444" s="201" t="s">
        <v>184</v>
      </c>
      <c r="I444" s="204" t="s">
        <v>473</v>
      </c>
      <c r="J444" s="204" t="s">
        <v>473</v>
      </c>
      <c r="K444" s="204" t="s">
        <v>473</v>
      </c>
      <c r="L444" s="204" t="s">
        <v>473</v>
      </c>
    </row>
    <row r="445" spans="8:12" x14ac:dyDescent="0.25">
      <c r="H445" s="204">
        <v>2.8530150025699998E-2</v>
      </c>
      <c r="I445" s="201" t="s">
        <v>184</v>
      </c>
      <c r="J445" s="201" t="s">
        <v>184</v>
      </c>
      <c r="K445" s="201" t="s">
        <v>184</v>
      </c>
      <c r="L445" s="201" t="s">
        <v>184</v>
      </c>
    </row>
    <row r="446" spans="8:12" x14ac:dyDescent="0.25">
      <c r="H446" s="204">
        <v>2.8530150025699998E-2</v>
      </c>
      <c r="I446" s="201" t="s">
        <v>184</v>
      </c>
      <c r="J446" s="201" t="s">
        <v>184</v>
      </c>
      <c r="K446" s="201" t="s">
        <v>184</v>
      </c>
      <c r="L446" s="201" t="s">
        <v>184</v>
      </c>
    </row>
    <row r="447" spans="8:12" x14ac:dyDescent="0.25">
      <c r="H447" s="204" t="s">
        <v>477</v>
      </c>
      <c r="I447" s="201" t="s">
        <v>184</v>
      </c>
      <c r="J447" s="201" t="s">
        <v>184</v>
      </c>
      <c r="K447" s="201" t="s">
        <v>184</v>
      </c>
      <c r="L447" s="201" t="s">
        <v>184</v>
      </c>
    </row>
    <row r="448" spans="8:12" x14ac:dyDescent="0.25">
      <c r="H448" s="204" t="s">
        <v>478</v>
      </c>
      <c r="I448" s="201" t="s">
        <v>184</v>
      </c>
      <c r="J448" s="201" t="s">
        <v>184</v>
      </c>
      <c r="K448" s="201" t="s">
        <v>184</v>
      </c>
      <c r="L448" s="201" t="s">
        <v>184</v>
      </c>
    </row>
    <row r="449" spans="8:12" x14ac:dyDescent="0.25">
      <c r="H449" s="204" t="s">
        <v>478</v>
      </c>
      <c r="I449" s="201" t="s">
        <v>184</v>
      </c>
      <c r="J449" s="201" t="s">
        <v>184</v>
      </c>
      <c r="K449" s="201" t="s">
        <v>184</v>
      </c>
      <c r="L449" s="201" t="s">
        <v>184</v>
      </c>
    </row>
    <row r="450" spans="8:12" x14ac:dyDescent="0.25">
      <c r="H450" s="204" t="s">
        <v>478</v>
      </c>
      <c r="I450" s="201" t="s">
        <v>184</v>
      </c>
      <c r="J450" s="201" t="s">
        <v>184</v>
      </c>
      <c r="K450" s="201" t="s">
        <v>184</v>
      </c>
      <c r="L450" s="201" t="s">
        <v>184</v>
      </c>
    </row>
    <row r="451" spans="8:12" x14ac:dyDescent="0.25">
      <c r="H451" s="204" t="s">
        <v>473</v>
      </c>
      <c r="I451" s="201" t="s">
        <v>184</v>
      </c>
      <c r="J451" s="201" t="s">
        <v>184</v>
      </c>
      <c r="K451" s="201" t="s">
        <v>184</v>
      </c>
      <c r="L451" s="201" t="s">
        <v>184</v>
      </c>
    </row>
    <row r="452" spans="8:12" x14ac:dyDescent="0.25">
      <c r="H452" s="204" t="s">
        <v>473</v>
      </c>
      <c r="I452" s="201" t="s">
        <v>184</v>
      </c>
      <c r="J452" s="201" t="s">
        <v>184</v>
      </c>
      <c r="K452" s="201" t="s">
        <v>184</v>
      </c>
      <c r="L452" s="201" t="s">
        <v>184</v>
      </c>
    </row>
    <row r="453" spans="8:12" x14ac:dyDescent="0.25">
      <c r="H453" s="204" t="s">
        <v>473</v>
      </c>
      <c r="I453" s="201" t="s">
        <v>184</v>
      </c>
      <c r="J453" s="201" t="s">
        <v>184</v>
      </c>
      <c r="K453" s="201" t="s">
        <v>184</v>
      </c>
      <c r="L453" s="201" t="s">
        <v>184</v>
      </c>
    </row>
    <row r="454" spans="8:12" x14ac:dyDescent="0.25">
      <c r="H454" s="204" t="s">
        <v>473</v>
      </c>
      <c r="I454" s="201" t="s">
        <v>184</v>
      </c>
      <c r="J454" s="201" t="s">
        <v>184</v>
      </c>
      <c r="K454" s="201" t="s">
        <v>184</v>
      </c>
      <c r="L454" s="201" t="s">
        <v>184</v>
      </c>
    </row>
    <row r="455" spans="8:12" x14ac:dyDescent="0.25">
      <c r="H455" s="204" t="s">
        <v>473</v>
      </c>
      <c r="I455" s="201" t="s">
        <v>184</v>
      </c>
      <c r="J455" s="201" t="s">
        <v>184</v>
      </c>
      <c r="K455" s="201" t="s">
        <v>184</v>
      </c>
      <c r="L455" s="201" t="s">
        <v>184</v>
      </c>
    </row>
    <row r="456" spans="8:12" x14ac:dyDescent="0.25">
      <c r="H456" s="204" t="s">
        <v>473</v>
      </c>
      <c r="I456" s="201" t="s">
        <v>184</v>
      </c>
      <c r="J456" s="201" t="s">
        <v>184</v>
      </c>
      <c r="K456" s="201" t="s">
        <v>184</v>
      </c>
      <c r="L456" s="201" t="s">
        <v>184</v>
      </c>
    </row>
    <row r="457" spans="8:12" x14ac:dyDescent="0.25">
      <c r="H457" s="204" t="s">
        <v>473</v>
      </c>
      <c r="I457" s="201" t="s">
        <v>184</v>
      </c>
      <c r="J457" s="201" t="s">
        <v>184</v>
      </c>
      <c r="K457" s="201" t="s">
        <v>184</v>
      </c>
      <c r="L457" s="201" t="s">
        <v>184</v>
      </c>
    </row>
    <row r="458" spans="8:12" x14ac:dyDescent="0.25">
      <c r="H458" s="204" t="s">
        <v>473</v>
      </c>
      <c r="I458" s="204">
        <v>3.0595650574289701</v>
      </c>
      <c r="J458" s="204">
        <v>2.2218459027463999</v>
      </c>
      <c r="K458" s="204">
        <v>3851.2231308671667</v>
      </c>
      <c r="L458" s="204">
        <v>0.17191986356898001</v>
      </c>
    </row>
    <row r="459" spans="8:12" x14ac:dyDescent="0.25">
      <c r="H459" s="204" t="s">
        <v>473</v>
      </c>
      <c r="I459" s="201" t="s">
        <v>184</v>
      </c>
      <c r="J459" s="201" t="s">
        <v>184</v>
      </c>
      <c r="K459" s="201" t="s">
        <v>184</v>
      </c>
      <c r="L459" s="201" t="s">
        <v>184</v>
      </c>
    </row>
    <row r="460" spans="8:12" x14ac:dyDescent="0.25">
      <c r="H460" s="201" t="s">
        <v>184</v>
      </c>
      <c r="I460" s="201" t="s">
        <v>184</v>
      </c>
      <c r="J460" s="201" t="s">
        <v>184</v>
      </c>
      <c r="K460" s="201" t="s">
        <v>184</v>
      </c>
      <c r="L460" s="201" t="s">
        <v>184</v>
      </c>
    </row>
    <row r="461" spans="8:12" x14ac:dyDescent="0.25">
      <c r="H461" s="201" t="s">
        <v>184</v>
      </c>
      <c r="I461" s="201" t="s">
        <v>184</v>
      </c>
      <c r="J461" s="201" t="s">
        <v>184</v>
      </c>
      <c r="K461" s="201" t="s">
        <v>184</v>
      </c>
      <c r="L461" s="201" t="s">
        <v>184</v>
      </c>
    </row>
    <row r="462" spans="8:12" x14ac:dyDescent="0.25">
      <c r="H462" s="204" t="s">
        <v>473</v>
      </c>
      <c r="I462" s="204">
        <v>3.0595650574289701</v>
      </c>
      <c r="J462" s="204">
        <v>2.2218459027463999</v>
      </c>
      <c r="K462" s="204">
        <v>3851.2231308671667</v>
      </c>
      <c r="L462" s="204">
        <v>0.17191986356898001</v>
      </c>
    </row>
    <row r="463" spans="8:12" x14ac:dyDescent="0.25">
      <c r="H463" s="204" t="s">
        <v>479</v>
      </c>
      <c r="I463" s="204">
        <v>453.82441954455231</v>
      </c>
      <c r="J463" s="204">
        <v>613.85632533670321</v>
      </c>
      <c r="K463" s="204">
        <v>1739.7462559347221</v>
      </c>
      <c r="L463" s="204">
        <v>310.00149700742173</v>
      </c>
    </row>
    <row r="465" spans="8:35" x14ac:dyDescent="0.25">
      <c r="H465" s="58">
        <f t="shared" ref="H465:L465" si="1">H416</f>
        <v>2.8530150025699998E-2</v>
      </c>
      <c r="I465" s="58">
        <f t="shared" si="1"/>
        <v>572.16514495327442</v>
      </c>
      <c r="J465" s="58">
        <f t="shared" si="1"/>
        <v>1557.1939910195872</v>
      </c>
      <c r="K465" s="58">
        <f t="shared" si="1"/>
        <v>5849.2197121443369</v>
      </c>
      <c r="L465" s="58">
        <f t="shared" si="1"/>
        <v>830.75987228203655</v>
      </c>
    </row>
    <row r="467" spans="8:35" ht="15.75" x14ac:dyDescent="0.25">
      <c r="H467" s="284"/>
      <c r="I467" s="284"/>
      <c r="J467" s="284"/>
      <c r="K467" s="284"/>
      <c r="L467" s="284"/>
      <c r="M467" s="284"/>
      <c r="N467" s="284"/>
      <c r="O467" s="284"/>
      <c r="P467" s="284"/>
      <c r="Q467" s="160"/>
      <c r="R467" s="160"/>
      <c r="S467" s="160"/>
      <c r="T467" s="160"/>
      <c r="U467" s="160"/>
      <c r="V467" s="160"/>
      <c r="W467" s="160"/>
      <c r="X467" s="160"/>
      <c r="Y467" s="160"/>
      <c r="Z467" s="160"/>
      <c r="AA467" s="160"/>
      <c r="AB467" s="160"/>
      <c r="AC467" s="160"/>
      <c r="AD467" s="160"/>
      <c r="AE467" s="164"/>
      <c r="AF467" s="160"/>
      <c r="AG467" s="160"/>
      <c r="AH467" s="56" t="s">
        <v>467</v>
      </c>
      <c r="AI467" s="159"/>
    </row>
    <row r="468" spans="8:35" ht="15.75" x14ac:dyDescent="0.25">
      <c r="H468" s="60"/>
      <c r="I468" s="60"/>
      <c r="J468" s="60"/>
      <c r="K468" s="60"/>
      <c r="L468" s="60"/>
      <c r="M468" s="60"/>
      <c r="N468" s="60"/>
      <c r="O468" s="60"/>
      <c r="P468" s="60"/>
      <c r="Q468" s="160"/>
      <c r="R468" s="160"/>
      <c r="S468" s="160"/>
      <c r="T468" s="160"/>
      <c r="U468" s="160"/>
      <c r="V468" s="160"/>
      <c r="W468" s="160"/>
      <c r="X468" s="160"/>
      <c r="Y468" s="160"/>
      <c r="Z468" s="160"/>
      <c r="AA468" s="160"/>
      <c r="AB468" s="160"/>
      <c r="AC468" s="160"/>
      <c r="AD468" s="160"/>
      <c r="AE468" s="164"/>
      <c r="AF468" s="159"/>
      <c r="AG468" s="159"/>
      <c r="AH468" s="56" t="s">
        <v>2212</v>
      </c>
      <c r="AI468" s="159"/>
    </row>
    <row r="469" spans="8:35" x14ac:dyDescent="0.25">
      <c r="H469" s="160"/>
      <c r="I469" s="160"/>
      <c r="J469" s="160"/>
      <c r="K469" s="160"/>
      <c r="L469" s="160"/>
      <c r="M469" s="160"/>
      <c r="N469" s="160"/>
      <c r="O469" s="160"/>
      <c r="P469" s="160"/>
      <c r="Q469" s="160"/>
      <c r="R469" s="160"/>
      <c r="S469" s="160"/>
      <c r="T469" s="160"/>
      <c r="U469" s="160"/>
      <c r="V469" s="160"/>
      <c r="W469" s="160"/>
      <c r="X469" s="160"/>
      <c r="Y469" s="160"/>
      <c r="Z469" s="160"/>
      <c r="AA469" s="160"/>
      <c r="AB469" s="160"/>
      <c r="AC469" s="160"/>
      <c r="AD469" s="160"/>
      <c r="AE469" s="164"/>
      <c r="AF469" s="159"/>
      <c r="AG469" s="159"/>
      <c r="AH469" s="56" t="s">
        <v>468</v>
      </c>
      <c r="AI469" s="159"/>
    </row>
    <row r="470" spans="8:35" x14ac:dyDescent="0.25">
      <c r="H470" s="160"/>
      <c r="I470" s="160"/>
      <c r="J470" s="160"/>
      <c r="K470" s="160"/>
      <c r="L470" s="160"/>
      <c r="M470" s="160"/>
      <c r="N470" s="160"/>
      <c r="O470" s="160"/>
      <c r="P470" s="160"/>
      <c r="Q470" s="160"/>
      <c r="R470" s="160"/>
      <c r="S470" s="160"/>
      <c r="T470" s="160"/>
      <c r="U470" s="160"/>
      <c r="V470" s="160"/>
      <c r="W470" s="160"/>
      <c r="X470" s="160"/>
      <c r="Y470" s="160"/>
      <c r="Z470" s="160"/>
      <c r="AA470" s="160"/>
      <c r="AB470" s="160"/>
      <c r="AC470" s="160"/>
      <c r="AD470" s="160"/>
      <c r="AE470" s="160"/>
      <c r="AF470" s="160"/>
      <c r="AG470" s="160"/>
      <c r="AH470" s="160"/>
      <c r="AI470" s="160"/>
    </row>
    <row r="471" spans="8:35" ht="64.5" customHeight="1" x14ac:dyDescent="0.25">
      <c r="H471" s="166" t="s">
        <v>495</v>
      </c>
      <c r="I471" s="166" t="s">
        <v>496</v>
      </c>
      <c r="J471" s="166" t="s">
        <v>497</v>
      </c>
      <c r="K471" s="166" t="s">
        <v>498</v>
      </c>
      <c r="L471" s="166" t="s">
        <v>499</v>
      </c>
      <c r="M471" s="166" t="s">
        <v>500</v>
      </c>
      <c r="N471" s="166" t="s">
        <v>501</v>
      </c>
      <c r="O471" s="166" t="s">
        <v>502</v>
      </c>
      <c r="P471" s="166" t="s">
        <v>503</v>
      </c>
      <c r="Q471" s="166" t="s">
        <v>504</v>
      </c>
      <c r="R471" s="167" t="s">
        <v>505</v>
      </c>
      <c r="S471" s="167" t="s">
        <v>506</v>
      </c>
      <c r="T471" s="168" t="s">
        <v>507</v>
      </c>
      <c r="U471" s="166" t="s">
        <v>508</v>
      </c>
      <c r="V471" s="169" t="s">
        <v>509</v>
      </c>
      <c r="W471" s="169" t="s">
        <v>510</v>
      </c>
      <c r="X471" s="169" t="s">
        <v>511</v>
      </c>
      <c r="Y471" s="169" t="s">
        <v>512</v>
      </c>
      <c r="Z471" s="169" t="s">
        <v>513</v>
      </c>
      <c r="AA471" s="169" t="s">
        <v>514</v>
      </c>
      <c r="AB471" s="169" t="s">
        <v>515</v>
      </c>
      <c r="AC471" s="170" t="s">
        <v>516</v>
      </c>
      <c r="AD471" s="170" t="s">
        <v>517</v>
      </c>
      <c r="AE471" s="168" t="s">
        <v>518</v>
      </c>
      <c r="AF471" s="166" t="s">
        <v>519</v>
      </c>
      <c r="AG471" s="168" t="s">
        <v>487</v>
      </c>
      <c r="AH471" s="167" t="s">
        <v>488</v>
      </c>
      <c r="AI471" s="61" t="s">
        <v>520</v>
      </c>
    </row>
    <row r="472" spans="8:35" ht="38.25" thickBot="1" x14ac:dyDescent="0.3">
      <c r="H472" s="282"/>
      <c r="I472" s="282"/>
      <c r="J472" s="282"/>
      <c r="K472" s="282"/>
      <c r="L472" s="282"/>
      <c r="M472" s="282"/>
      <c r="N472" s="282"/>
      <c r="O472" s="282"/>
      <c r="P472" s="282"/>
      <c r="Q472" s="283"/>
      <c r="R472" s="185"/>
      <c r="S472" s="185"/>
      <c r="T472" s="280" t="s">
        <v>521</v>
      </c>
      <c r="U472" s="281"/>
      <c r="V472" s="285" t="s">
        <v>1990</v>
      </c>
      <c r="W472" s="282"/>
      <c r="X472" s="282"/>
      <c r="Y472" s="282"/>
      <c r="Z472" s="282"/>
      <c r="AA472" s="282"/>
      <c r="AB472" s="283"/>
      <c r="AC472" s="185"/>
      <c r="AD472" s="185"/>
      <c r="AE472" s="280" t="s">
        <v>521</v>
      </c>
      <c r="AF472" s="281"/>
      <c r="AG472" s="171" t="s">
        <v>492</v>
      </c>
      <c r="AH472" s="186" t="s">
        <v>1990</v>
      </c>
      <c r="AI472" s="172" t="s">
        <v>1990</v>
      </c>
    </row>
    <row r="473" spans="8:35" ht="15.75" thickTop="1" x14ac:dyDescent="0.25">
      <c r="H473" s="204" t="s">
        <v>476</v>
      </c>
      <c r="I473" s="204">
        <v>2093.1475999999998</v>
      </c>
      <c r="J473" s="204" t="s">
        <v>476</v>
      </c>
      <c r="K473" s="204" t="s">
        <v>533</v>
      </c>
      <c r="L473" s="204" t="s">
        <v>476</v>
      </c>
      <c r="M473" s="204" t="s">
        <v>476</v>
      </c>
      <c r="N473" s="204" t="s">
        <v>476</v>
      </c>
      <c r="O473" s="204" t="s">
        <v>476</v>
      </c>
      <c r="P473" s="204">
        <v>117.73</v>
      </c>
      <c r="Q473" s="204" t="s">
        <v>476</v>
      </c>
      <c r="R473" s="204" t="s">
        <v>533</v>
      </c>
      <c r="S473" s="204" t="s">
        <v>533</v>
      </c>
      <c r="T473" s="204">
        <v>1.6984600970478201</v>
      </c>
      <c r="U473" s="201" t="s">
        <v>184</v>
      </c>
      <c r="V473" s="204">
        <v>540.06916717032652</v>
      </c>
      <c r="W473" s="204">
        <v>206.85707686944318</v>
      </c>
      <c r="X473" s="204">
        <v>9.0276703162196608</v>
      </c>
      <c r="Y473" s="204" t="s">
        <v>476</v>
      </c>
      <c r="Z473" s="204">
        <v>11.47912170919709</v>
      </c>
      <c r="AA473" s="204" t="s">
        <v>476</v>
      </c>
      <c r="AB473" s="204" t="s">
        <v>533</v>
      </c>
      <c r="AC473" s="204" t="s">
        <v>476</v>
      </c>
      <c r="AD473" s="204" t="s">
        <v>476</v>
      </c>
      <c r="AE473" s="204">
        <v>3.5894286775586801</v>
      </c>
      <c r="AF473" s="201" t="s">
        <v>184</v>
      </c>
      <c r="AG473" s="204">
        <v>7230.4559117999988</v>
      </c>
      <c r="AH473" s="204">
        <v>517.71056610324001</v>
      </c>
      <c r="AI473" s="204">
        <v>28.530150025699999</v>
      </c>
    </row>
    <row r="474" spans="8:35" x14ac:dyDescent="0.25">
      <c r="H474" s="204" t="s">
        <v>473</v>
      </c>
      <c r="I474" s="204" t="s">
        <v>473</v>
      </c>
      <c r="J474" s="204" t="s">
        <v>473</v>
      </c>
      <c r="K474" s="204" t="s">
        <v>473</v>
      </c>
      <c r="L474" s="204" t="s">
        <v>473</v>
      </c>
      <c r="M474" s="204" t="s">
        <v>473</v>
      </c>
      <c r="N474" s="204" t="s">
        <v>473</v>
      </c>
      <c r="O474" s="204" t="s">
        <v>473</v>
      </c>
      <c r="P474" s="204" t="s">
        <v>473</v>
      </c>
      <c r="Q474" s="204" t="s">
        <v>473</v>
      </c>
      <c r="R474" s="204" t="s">
        <v>473</v>
      </c>
      <c r="S474" s="204" t="s">
        <v>473</v>
      </c>
      <c r="T474" s="204" t="s">
        <v>473</v>
      </c>
      <c r="U474" s="201" t="s">
        <v>184</v>
      </c>
      <c r="V474" s="204" t="s">
        <v>473</v>
      </c>
      <c r="W474" s="204" t="s">
        <v>473</v>
      </c>
      <c r="X474" s="204" t="s">
        <v>473</v>
      </c>
      <c r="Y474" s="204" t="s">
        <v>473</v>
      </c>
      <c r="Z474" s="204" t="s">
        <v>473</v>
      </c>
      <c r="AA474" s="204" t="s">
        <v>473</v>
      </c>
      <c r="AB474" s="204" t="s">
        <v>473</v>
      </c>
      <c r="AC474" s="204" t="s">
        <v>473</v>
      </c>
      <c r="AD474" s="204" t="s">
        <v>473</v>
      </c>
      <c r="AE474" s="204" t="s">
        <v>473</v>
      </c>
      <c r="AF474" s="201" t="s">
        <v>184</v>
      </c>
      <c r="AG474" s="204" t="s">
        <v>473</v>
      </c>
      <c r="AH474" s="204" t="s">
        <v>473</v>
      </c>
      <c r="AI474" s="204" t="s">
        <v>473</v>
      </c>
    </row>
    <row r="475" spans="8:35" x14ac:dyDescent="0.25">
      <c r="H475" s="204" t="s">
        <v>473</v>
      </c>
      <c r="I475" s="204" t="s">
        <v>473</v>
      </c>
      <c r="J475" s="204" t="s">
        <v>473</v>
      </c>
      <c r="K475" s="204" t="s">
        <v>473</v>
      </c>
      <c r="L475" s="204" t="s">
        <v>473</v>
      </c>
      <c r="M475" s="204" t="s">
        <v>473</v>
      </c>
      <c r="N475" s="204" t="s">
        <v>473</v>
      </c>
      <c r="O475" s="204" t="s">
        <v>473</v>
      </c>
      <c r="P475" s="204" t="s">
        <v>473</v>
      </c>
      <c r="Q475" s="204" t="s">
        <v>473</v>
      </c>
      <c r="R475" s="204" t="s">
        <v>473</v>
      </c>
      <c r="S475" s="204" t="s">
        <v>473</v>
      </c>
      <c r="T475" s="204" t="s">
        <v>473</v>
      </c>
      <c r="U475" s="201" t="s">
        <v>184</v>
      </c>
      <c r="V475" s="204" t="s">
        <v>473</v>
      </c>
      <c r="W475" s="204" t="s">
        <v>473</v>
      </c>
      <c r="X475" s="204" t="s">
        <v>473</v>
      </c>
      <c r="Y475" s="204" t="s">
        <v>473</v>
      </c>
      <c r="Z475" s="204" t="s">
        <v>473</v>
      </c>
      <c r="AA475" s="204" t="s">
        <v>473</v>
      </c>
      <c r="AB475" s="204" t="s">
        <v>473</v>
      </c>
      <c r="AC475" s="204" t="s">
        <v>473</v>
      </c>
      <c r="AD475" s="204" t="s">
        <v>473</v>
      </c>
      <c r="AE475" s="204" t="s">
        <v>473</v>
      </c>
      <c r="AF475" s="201" t="s">
        <v>184</v>
      </c>
      <c r="AG475" s="204" t="s">
        <v>473</v>
      </c>
      <c r="AH475" s="204" t="s">
        <v>473</v>
      </c>
      <c r="AI475" s="204" t="s">
        <v>473</v>
      </c>
    </row>
    <row r="476" spans="8:35" x14ac:dyDescent="0.25">
      <c r="H476" s="204" t="s">
        <v>473</v>
      </c>
      <c r="I476" s="204" t="s">
        <v>473</v>
      </c>
      <c r="J476" s="204" t="s">
        <v>473</v>
      </c>
      <c r="K476" s="204" t="s">
        <v>473</v>
      </c>
      <c r="L476" s="204" t="s">
        <v>473</v>
      </c>
      <c r="M476" s="204" t="s">
        <v>473</v>
      </c>
      <c r="N476" s="204" t="s">
        <v>473</v>
      </c>
      <c r="O476" s="204" t="s">
        <v>473</v>
      </c>
      <c r="P476" s="204" t="s">
        <v>473</v>
      </c>
      <c r="Q476" s="204" t="s">
        <v>473</v>
      </c>
      <c r="R476" s="204" t="s">
        <v>473</v>
      </c>
      <c r="S476" s="204" t="s">
        <v>473</v>
      </c>
      <c r="T476" s="204" t="s">
        <v>473</v>
      </c>
      <c r="U476" s="201" t="s">
        <v>184</v>
      </c>
      <c r="V476" s="204" t="s">
        <v>473</v>
      </c>
      <c r="W476" s="204" t="s">
        <v>473</v>
      </c>
      <c r="X476" s="204" t="s">
        <v>473</v>
      </c>
      <c r="Y476" s="204" t="s">
        <v>473</v>
      </c>
      <c r="Z476" s="204" t="s">
        <v>473</v>
      </c>
      <c r="AA476" s="204" t="s">
        <v>473</v>
      </c>
      <c r="AB476" s="204" t="s">
        <v>473</v>
      </c>
      <c r="AC476" s="204" t="s">
        <v>473</v>
      </c>
      <c r="AD476" s="204" t="s">
        <v>473</v>
      </c>
      <c r="AE476" s="204" t="s">
        <v>473</v>
      </c>
      <c r="AF476" s="201" t="s">
        <v>184</v>
      </c>
      <c r="AG476" s="204" t="s">
        <v>473</v>
      </c>
      <c r="AH476" s="204" t="s">
        <v>473</v>
      </c>
      <c r="AI476" s="204" t="s">
        <v>473</v>
      </c>
    </row>
    <row r="477" spans="8:35" x14ac:dyDescent="0.25">
      <c r="H477" s="204" t="s">
        <v>473</v>
      </c>
      <c r="I477" s="204" t="s">
        <v>473</v>
      </c>
      <c r="J477" s="204" t="s">
        <v>473</v>
      </c>
      <c r="K477" s="204" t="s">
        <v>473</v>
      </c>
      <c r="L477" s="204" t="s">
        <v>473</v>
      </c>
      <c r="M477" s="204" t="s">
        <v>473</v>
      </c>
      <c r="N477" s="204" t="s">
        <v>473</v>
      </c>
      <c r="O477" s="204" t="s">
        <v>473</v>
      </c>
      <c r="P477" s="204" t="s">
        <v>473</v>
      </c>
      <c r="Q477" s="204" t="s">
        <v>473</v>
      </c>
      <c r="R477" s="204" t="s">
        <v>473</v>
      </c>
      <c r="S477" s="204" t="s">
        <v>473</v>
      </c>
      <c r="T477" s="204" t="s">
        <v>473</v>
      </c>
      <c r="U477" s="201" t="s">
        <v>184</v>
      </c>
      <c r="V477" s="204" t="s">
        <v>473</v>
      </c>
      <c r="W477" s="204" t="s">
        <v>473</v>
      </c>
      <c r="X477" s="204" t="s">
        <v>473</v>
      </c>
      <c r="Y477" s="204" t="s">
        <v>473</v>
      </c>
      <c r="Z477" s="204" t="s">
        <v>473</v>
      </c>
      <c r="AA477" s="204" t="s">
        <v>473</v>
      </c>
      <c r="AB477" s="204" t="s">
        <v>473</v>
      </c>
      <c r="AC477" s="204" t="s">
        <v>473</v>
      </c>
      <c r="AD477" s="204" t="s">
        <v>473</v>
      </c>
      <c r="AE477" s="204" t="s">
        <v>473</v>
      </c>
      <c r="AF477" s="201" t="s">
        <v>184</v>
      </c>
      <c r="AG477" s="204" t="s">
        <v>473</v>
      </c>
      <c r="AH477" s="204" t="s">
        <v>473</v>
      </c>
      <c r="AI477" s="204" t="s">
        <v>473</v>
      </c>
    </row>
    <row r="478" spans="8:35" x14ac:dyDescent="0.25">
      <c r="H478" s="204" t="s">
        <v>473</v>
      </c>
      <c r="I478" s="204" t="s">
        <v>473</v>
      </c>
      <c r="J478" s="204" t="s">
        <v>473</v>
      </c>
      <c r="K478" s="204" t="s">
        <v>473</v>
      </c>
      <c r="L478" s="204" t="s">
        <v>473</v>
      </c>
      <c r="M478" s="204" t="s">
        <v>473</v>
      </c>
      <c r="N478" s="204" t="s">
        <v>473</v>
      </c>
      <c r="O478" s="204" t="s">
        <v>473</v>
      </c>
      <c r="P478" s="204" t="s">
        <v>473</v>
      </c>
      <c r="Q478" s="204" t="s">
        <v>473</v>
      </c>
      <c r="R478" s="204" t="s">
        <v>473</v>
      </c>
      <c r="S478" s="204" t="s">
        <v>473</v>
      </c>
      <c r="T478" s="204" t="s">
        <v>473</v>
      </c>
      <c r="U478" s="201" t="s">
        <v>184</v>
      </c>
      <c r="V478" s="204" t="s">
        <v>473</v>
      </c>
      <c r="W478" s="204" t="s">
        <v>473</v>
      </c>
      <c r="X478" s="204" t="s">
        <v>473</v>
      </c>
      <c r="Y478" s="204" t="s">
        <v>473</v>
      </c>
      <c r="Z478" s="204" t="s">
        <v>473</v>
      </c>
      <c r="AA478" s="204" t="s">
        <v>473</v>
      </c>
      <c r="AB478" s="204" t="s">
        <v>473</v>
      </c>
      <c r="AC478" s="204" t="s">
        <v>473</v>
      </c>
      <c r="AD478" s="204" t="s">
        <v>473</v>
      </c>
      <c r="AE478" s="204" t="s">
        <v>473</v>
      </c>
      <c r="AF478" s="201" t="s">
        <v>184</v>
      </c>
      <c r="AG478" s="204" t="s">
        <v>473</v>
      </c>
      <c r="AH478" s="204" t="s">
        <v>473</v>
      </c>
      <c r="AI478" s="204" t="s">
        <v>473</v>
      </c>
    </row>
    <row r="479" spans="8:35" x14ac:dyDescent="0.25">
      <c r="H479" s="204" t="s">
        <v>473</v>
      </c>
      <c r="I479" s="204" t="s">
        <v>473</v>
      </c>
      <c r="J479" s="204" t="s">
        <v>473</v>
      </c>
      <c r="K479" s="204" t="s">
        <v>473</v>
      </c>
      <c r="L479" s="204" t="s">
        <v>473</v>
      </c>
      <c r="M479" s="204" t="s">
        <v>473</v>
      </c>
      <c r="N479" s="204" t="s">
        <v>473</v>
      </c>
      <c r="O479" s="204" t="s">
        <v>473</v>
      </c>
      <c r="P479" s="204" t="s">
        <v>473</v>
      </c>
      <c r="Q479" s="204" t="s">
        <v>473</v>
      </c>
      <c r="R479" s="204" t="s">
        <v>473</v>
      </c>
      <c r="S479" s="204" t="s">
        <v>473</v>
      </c>
      <c r="T479" s="204" t="s">
        <v>473</v>
      </c>
      <c r="U479" s="201" t="s">
        <v>184</v>
      </c>
      <c r="V479" s="204">
        <v>391.00292248704386</v>
      </c>
      <c r="W479" s="204">
        <v>45.101851511540602</v>
      </c>
      <c r="X479" s="204" t="s">
        <v>473</v>
      </c>
      <c r="Y479" s="204" t="s">
        <v>473</v>
      </c>
      <c r="Z479" s="204" t="s">
        <v>473</v>
      </c>
      <c r="AA479" s="204" t="s">
        <v>473</v>
      </c>
      <c r="AB479" s="204" t="s">
        <v>473</v>
      </c>
      <c r="AC479" s="204" t="s">
        <v>473</v>
      </c>
      <c r="AD479" s="204" t="s">
        <v>473</v>
      </c>
      <c r="AE479" s="204" t="s">
        <v>473</v>
      </c>
      <c r="AF479" s="201" t="s">
        <v>184</v>
      </c>
      <c r="AG479" s="204" t="s">
        <v>473</v>
      </c>
      <c r="AH479" s="204">
        <v>120.41830440901001</v>
      </c>
      <c r="AI479" s="204" t="s">
        <v>473</v>
      </c>
    </row>
    <row r="480" spans="8:35" x14ac:dyDescent="0.25">
      <c r="H480" s="201" t="s">
        <v>184</v>
      </c>
      <c r="I480" s="201" t="s">
        <v>184</v>
      </c>
      <c r="J480" s="201" t="s">
        <v>184</v>
      </c>
      <c r="K480" s="201" t="s">
        <v>184</v>
      </c>
      <c r="L480" s="201" t="s">
        <v>184</v>
      </c>
      <c r="M480" s="201" t="s">
        <v>184</v>
      </c>
      <c r="N480" s="201" t="s">
        <v>184</v>
      </c>
      <c r="O480" s="201" t="s">
        <v>184</v>
      </c>
      <c r="P480" s="201" t="s">
        <v>184</v>
      </c>
      <c r="Q480" s="201" t="s">
        <v>184</v>
      </c>
      <c r="R480" s="201" t="s">
        <v>184</v>
      </c>
      <c r="S480" s="201" t="s">
        <v>184</v>
      </c>
      <c r="T480" s="201" t="s">
        <v>184</v>
      </c>
      <c r="U480" s="201" t="s">
        <v>184</v>
      </c>
      <c r="V480" s="204">
        <v>391.00292248704386</v>
      </c>
      <c r="W480" s="204">
        <v>45.101851511540602</v>
      </c>
      <c r="X480" s="204" t="s">
        <v>473</v>
      </c>
      <c r="Y480" s="204" t="s">
        <v>473</v>
      </c>
      <c r="Z480" s="204" t="s">
        <v>473</v>
      </c>
      <c r="AA480" s="204" t="s">
        <v>473</v>
      </c>
      <c r="AB480" s="204" t="s">
        <v>473</v>
      </c>
      <c r="AC480" s="204" t="s">
        <v>473</v>
      </c>
      <c r="AD480" s="204" t="s">
        <v>473</v>
      </c>
      <c r="AE480" s="204" t="s">
        <v>473</v>
      </c>
      <c r="AF480" s="201" t="s">
        <v>184</v>
      </c>
      <c r="AG480" s="201" t="s">
        <v>184</v>
      </c>
      <c r="AH480" s="204" t="s">
        <v>473</v>
      </c>
      <c r="AI480" s="201" t="s">
        <v>184</v>
      </c>
    </row>
    <row r="481" spans="8:35" x14ac:dyDescent="0.25">
      <c r="H481" s="204" t="s">
        <v>473</v>
      </c>
      <c r="I481" s="204" t="s">
        <v>473</v>
      </c>
      <c r="J481" s="204" t="s">
        <v>473</v>
      </c>
      <c r="K481" s="204" t="s">
        <v>473</v>
      </c>
      <c r="L481" s="204" t="s">
        <v>473</v>
      </c>
      <c r="M481" s="204" t="s">
        <v>473</v>
      </c>
      <c r="N481" s="204" t="s">
        <v>473</v>
      </c>
      <c r="O481" s="204" t="s">
        <v>473</v>
      </c>
      <c r="P481" s="204" t="s">
        <v>473</v>
      </c>
      <c r="Q481" s="204" t="s">
        <v>473</v>
      </c>
      <c r="R481" s="204" t="s">
        <v>473</v>
      </c>
      <c r="S481" s="204" t="s">
        <v>473</v>
      </c>
      <c r="T481" s="204" t="s">
        <v>473</v>
      </c>
      <c r="U481" s="201" t="s">
        <v>184</v>
      </c>
      <c r="V481" s="204" t="s">
        <v>473</v>
      </c>
      <c r="W481" s="204" t="s">
        <v>473</v>
      </c>
      <c r="X481" s="204" t="s">
        <v>473</v>
      </c>
      <c r="Y481" s="204" t="s">
        <v>473</v>
      </c>
      <c r="Z481" s="204" t="s">
        <v>473</v>
      </c>
      <c r="AA481" s="204" t="s">
        <v>473</v>
      </c>
      <c r="AB481" s="204" t="s">
        <v>473</v>
      </c>
      <c r="AC481" s="204" t="s">
        <v>473</v>
      </c>
      <c r="AD481" s="204" t="s">
        <v>473</v>
      </c>
      <c r="AE481" s="204" t="s">
        <v>473</v>
      </c>
      <c r="AF481" s="201" t="s">
        <v>184</v>
      </c>
      <c r="AG481" s="204" t="s">
        <v>473</v>
      </c>
      <c r="AH481" s="204">
        <v>120.41830440900908</v>
      </c>
      <c r="AI481" s="201" t="s">
        <v>184</v>
      </c>
    </row>
    <row r="482" spans="8:35" x14ac:dyDescent="0.25">
      <c r="H482" s="204" t="s">
        <v>473</v>
      </c>
      <c r="I482" s="204" t="s">
        <v>473</v>
      </c>
      <c r="J482" s="204" t="s">
        <v>473</v>
      </c>
      <c r="K482" s="204" t="s">
        <v>473</v>
      </c>
      <c r="L482" s="204" t="s">
        <v>473</v>
      </c>
      <c r="M482" s="204" t="s">
        <v>473</v>
      </c>
      <c r="N482" s="204" t="s">
        <v>473</v>
      </c>
      <c r="O482" s="204" t="s">
        <v>473</v>
      </c>
      <c r="P482" s="204" t="s">
        <v>473</v>
      </c>
      <c r="Q482" s="204" t="s">
        <v>473</v>
      </c>
      <c r="R482" s="204" t="s">
        <v>473</v>
      </c>
      <c r="S482" s="204" t="s">
        <v>473</v>
      </c>
      <c r="T482" s="204" t="s">
        <v>473</v>
      </c>
      <c r="U482" s="201" t="s">
        <v>184</v>
      </c>
      <c r="V482" s="204" t="s">
        <v>473</v>
      </c>
      <c r="W482" s="204" t="s">
        <v>473</v>
      </c>
      <c r="X482" s="204" t="s">
        <v>473</v>
      </c>
      <c r="Y482" s="204" t="s">
        <v>473</v>
      </c>
      <c r="Z482" s="204" t="s">
        <v>473</v>
      </c>
      <c r="AA482" s="204" t="s">
        <v>473</v>
      </c>
      <c r="AB482" s="204" t="s">
        <v>473</v>
      </c>
      <c r="AC482" s="204" t="s">
        <v>473</v>
      </c>
      <c r="AD482" s="204" t="s">
        <v>473</v>
      </c>
      <c r="AE482" s="204" t="s">
        <v>473</v>
      </c>
      <c r="AF482" s="201" t="s">
        <v>184</v>
      </c>
      <c r="AG482" s="204" t="s">
        <v>473</v>
      </c>
      <c r="AH482" s="204" t="s">
        <v>473</v>
      </c>
      <c r="AI482" s="204" t="s">
        <v>473</v>
      </c>
    </row>
    <row r="483" spans="8:35" x14ac:dyDescent="0.25">
      <c r="H483" s="204" t="s">
        <v>486</v>
      </c>
      <c r="I483" s="204" t="s">
        <v>1988</v>
      </c>
      <c r="J483" s="204" t="s">
        <v>486</v>
      </c>
      <c r="K483" s="204" t="s">
        <v>1988</v>
      </c>
      <c r="L483" s="204" t="s">
        <v>486</v>
      </c>
      <c r="M483" s="204" t="s">
        <v>486</v>
      </c>
      <c r="N483" s="204" t="s">
        <v>486</v>
      </c>
      <c r="O483" s="204" t="s">
        <v>486</v>
      </c>
      <c r="P483" s="204" t="s">
        <v>1988</v>
      </c>
      <c r="Q483" s="204" t="s">
        <v>486</v>
      </c>
      <c r="R483" s="204" t="s">
        <v>1988</v>
      </c>
      <c r="S483" s="204" t="s">
        <v>1988</v>
      </c>
      <c r="T483" s="204">
        <v>1.6984600970478201</v>
      </c>
      <c r="U483" s="201" t="s">
        <v>184</v>
      </c>
      <c r="V483" s="204">
        <v>146.62879409508059</v>
      </c>
      <c r="W483" s="204">
        <v>161.75522535790259</v>
      </c>
      <c r="X483" s="204">
        <v>9.0276703162196608</v>
      </c>
      <c r="Y483" s="204" t="s">
        <v>486</v>
      </c>
      <c r="Z483" s="204">
        <v>11.47912170919709</v>
      </c>
      <c r="AA483" s="204" t="s">
        <v>486</v>
      </c>
      <c r="AB483" s="204" t="s">
        <v>1988</v>
      </c>
      <c r="AC483" s="204" t="s">
        <v>486</v>
      </c>
      <c r="AD483" s="204" t="s">
        <v>486</v>
      </c>
      <c r="AE483" s="204">
        <v>3.5894286775586801</v>
      </c>
      <c r="AF483" s="201" t="s">
        <v>184</v>
      </c>
      <c r="AG483" s="204" t="s">
        <v>486</v>
      </c>
      <c r="AH483" s="204">
        <v>31.103247907929191</v>
      </c>
      <c r="AI483" s="204">
        <v>28.530150025703989</v>
      </c>
    </row>
    <row r="484" spans="8:35" x14ac:dyDescent="0.25">
      <c r="H484" s="204" t="s">
        <v>478</v>
      </c>
      <c r="I484" s="204" t="s">
        <v>478</v>
      </c>
      <c r="J484" s="204" t="s">
        <v>478</v>
      </c>
      <c r="K484" s="204" t="s">
        <v>478</v>
      </c>
      <c r="L484" s="204" t="s">
        <v>478</v>
      </c>
      <c r="M484" s="204" t="s">
        <v>478</v>
      </c>
      <c r="N484" s="204" t="s">
        <v>478</v>
      </c>
      <c r="O484" s="204" t="s">
        <v>478</v>
      </c>
      <c r="P484" s="204" t="s">
        <v>478</v>
      </c>
      <c r="Q484" s="204" t="s">
        <v>478</v>
      </c>
      <c r="R484" s="204" t="s">
        <v>478</v>
      </c>
      <c r="S484" s="204" t="s">
        <v>478</v>
      </c>
      <c r="T484" s="204" t="s">
        <v>477</v>
      </c>
      <c r="U484" s="201" t="s">
        <v>184</v>
      </c>
      <c r="V484" s="204">
        <v>146.16040121254008</v>
      </c>
      <c r="W484" s="204">
        <v>161.67811829648733</v>
      </c>
      <c r="X484" s="204">
        <v>8.9719417447910903</v>
      </c>
      <c r="Y484" s="204" t="s">
        <v>478</v>
      </c>
      <c r="Z484" s="204">
        <v>11.42114438969833</v>
      </c>
      <c r="AA484" s="204" t="s">
        <v>478</v>
      </c>
      <c r="AB484" s="204" t="s">
        <v>478</v>
      </c>
      <c r="AC484" s="204" t="s">
        <v>478</v>
      </c>
      <c r="AD484" s="204" t="s">
        <v>478</v>
      </c>
      <c r="AE484" s="204">
        <v>1.1055156889200001E-3</v>
      </c>
      <c r="AF484" s="201" t="s">
        <v>184</v>
      </c>
      <c r="AG484" s="204" t="s">
        <v>477</v>
      </c>
      <c r="AH484" s="204">
        <v>30.668042743204541</v>
      </c>
      <c r="AI484" s="204">
        <v>28.530150025703989</v>
      </c>
    </row>
    <row r="485" spans="8:35" x14ac:dyDescent="0.25">
      <c r="H485" s="204" t="s">
        <v>477</v>
      </c>
      <c r="I485" s="204" t="s">
        <v>477</v>
      </c>
      <c r="J485" s="204" t="s">
        <v>477</v>
      </c>
      <c r="K485" s="204" t="s">
        <v>477</v>
      </c>
      <c r="L485" s="204" t="s">
        <v>477</v>
      </c>
      <c r="M485" s="204" t="s">
        <v>477</v>
      </c>
      <c r="N485" s="204" t="s">
        <v>477</v>
      </c>
      <c r="O485" s="204" t="s">
        <v>477</v>
      </c>
      <c r="P485" s="204" t="s">
        <v>477</v>
      </c>
      <c r="Q485" s="204" t="s">
        <v>477</v>
      </c>
      <c r="R485" s="204" t="s">
        <v>477</v>
      </c>
      <c r="S485" s="204" t="s">
        <v>477</v>
      </c>
      <c r="T485" s="204" t="s">
        <v>477</v>
      </c>
      <c r="U485" s="201" t="s">
        <v>184</v>
      </c>
      <c r="V485" s="204" t="s">
        <v>477</v>
      </c>
      <c r="W485" s="204" t="s">
        <v>477</v>
      </c>
      <c r="X485" s="204" t="s">
        <v>477</v>
      </c>
      <c r="Y485" s="204" t="s">
        <v>477</v>
      </c>
      <c r="Z485" s="204" t="s">
        <v>477</v>
      </c>
      <c r="AA485" s="204" t="s">
        <v>477</v>
      </c>
      <c r="AB485" s="204" t="s">
        <v>477</v>
      </c>
      <c r="AC485" s="204" t="s">
        <v>477</v>
      </c>
      <c r="AD485" s="204" t="s">
        <v>477</v>
      </c>
      <c r="AE485" s="204" t="s">
        <v>477</v>
      </c>
      <c r="AF485" s="201" t="s">
        <v>184</v>
      </c>
      <c r="AG485" s="204" t="s">
        <v>477</v>
      </c>
      <c r="AH485" s="204" t="s">
        <v>477</v>
      </c>
      <c r="AI485" s="204" t="s">
        <v>477</v>
      </c>
    </row>
    <row r="486" spans="8:35" x14ac:dyDescent="0.25">
      <c r="H486" s="204" t="s">
        <v>477</v>
      </c>
      <c r="I486" s="204" t="s">
        <v>477</v>
      </c>
      <c r="J486" s="204" t="s">
        <v>477</v>
      </c>
      <c r="K486" s="204" t="s">
        <v>477</v>
      </c>
      <c r="L486" s="204" t="s">
        <v>477</v>
      </c>
      <c r="M486" s="204" t="s">
        <v>477</v>
      </c>
      <c r="N486" s="204" t="s">
        <v>477</v>
      </c>
      <c r="O486" s="204" t="s">
        <v>477</v>
      </c>
      <c r="P486" s="204" t="s">
        <v>477</v>
      </c>
      <c r="Q486" s="204" t="s">
        <v>477</v>
      </c>
      <c r="R486" s="204" t="s">
        <v>477</v>
      </c>
      <c r="S486" s="204" t="s">
        <v>477</v>
      </c>
      <c r="T486" s="204" t="s">
        <v>477</v>
      </c>
      <c r="U486" s="201" t="s">
        <v>184</v>
      </c>
      <c r="V486" s="204">
        <v>0.41169288254051001</v>
      </c>
      <c r="W486" s="204">
        <v>5.0035632843830002E-2</v>
      </c>
      <c r="X486" s="204" t="s">
        <v>477</v>
      </c>
      <c r="Y486" s="204" t="s">
        <v>477</v>
      </c>
      <c r="Z486" s="204">
        <v>3.9874807019000001E-4</v>
      </c>
      <c r="AA486" s="204" t="s">
        <v>477</v>
      </c>
      <c r="AB486" s="204" t="s">
        <v>477</v>
      </c>
      <c r="AC486" s="204" t="s">
        <v>477</v>
      </c>
      <c r="AD486" s="204" t="s">
        <v>477</v>
      </c>
      <c r="AE486" s="204" t="s">
        <v>477</v>
      </c>
      <c r="AF486" s="201" t="s">
        <v>184</v>
      </c>
      <c r="AG486" s="204" t="s">
        <v>477</v>
      </c>
      <c r="AH486" s="204" t="s">
        <v>478</v>
      </c>
      <c r="AI486" s="204" t="s">
        <v>478</v>
      </c>
    </row>
    <row r="487" spans="8:35" x14ac:dyDescent="0.25">
      <c r="H487" s="204" t="s">
        <v>478</v>
      </c>
      <c r="I487" s="204" t="s">
        <v>474</v>
      </c>
      <c r="J487" s="204" t="s">
        <v>478</v>
      </c>
      <c r="K487" s="204" t="s">
        <v>474</v>
      </c>
      <c r="L487" s="204" t="s">
        <v>478</v>
      </c>
      <c r="M487" s="204" t="s">
        <v>478</v>
      </c>
      <c r="N487" s="204" t="s">
        <v>478</v>
      </c>
      <c r="O487" s="204" t="s">
        <v>478</v>
      </c>
      <c r="P487" s="204" t="s">
        <v>474</v>
      </c>
      <c r="Q487" s="204" t="s">
        <v>478</v>
      </c>
      <c r="R487" s="204" t="s">
        <v>474</v>
      </c>
      <c r="S487" s="204" t="s">
        <v>474</v>
      </c>
      <c r="T487" s="204">
        <v>1.6984600970478201</v>
      </c>
      <c r="U487" s="201" t="s">
        <v>184</v>
      </c>
      <c r="V487" s="204" t="s">
        <v>474</v>
      </c>
      <c r="W487" s="204" t="s">
        <v>474</v>
      </c>
      <c r="X487" s="204" t="s">
        <v>478</v>
      </c>
      <c r="Y487" s="204" t="s">
        <v>478</v>
      </c>
      <c r="Z487" s="204" t="s">
        <v>478</v>
      </c>
      <c r="AA487" s="204" t="s">
        <v>478</v>
      </c>
      <c r="AB487" s="204" t="s">
        <v>474</v>
      </c>
      <c r="AC487" s="204" t="s">
        <v>478</v>
      </c>
      <c r="AD487" s="204" t="s">
        <v>478</v>
      </c>
      <c r="AE487" s="204">
        <v>3.5883231618697602</v>
      </c>
      <c r="AF487" s="201" t="s">
        <v>184</v>
      </c>
      <c r="AG487" s="204" t="s">
        <v>478</v>
      </c>
      <c r="AH487" s="204">
        <v>0.34476945043893997</v>
      </c>
      <c r="AI487" s="204" t="s">
        <v>478</v>
      </c>
    </row>
    <row r="488" spans="8:35" x14ac:dyDescent="0.25">
      <c r="H488" s="204" t="s">
        <v>477</v>
      </c>
      <c r="I488" s="204" t="s">
        <v>477</v>
      </c>
      <c r="J488" s="204" t="s">
        <v>477</v>
      </c>
      <c r="K488" s="204" t="s">
        <v>477</v>
      </c>
      <c r="L488" s="204" t="s">
        <v>477</v>
      </c>
      <c r="M488" s="204" t="s">
        <v>477</v>
      </c>
      <c r="N488" s="204" t="s">
        <v>477</v>
      </c>
      <c r="O488" s="204" t="s">
        <v>477</v>
      </c>
      <c r="P488" s="204" t="s">
        <v>477</v>
      </c>
      <c r="Q488" s="204" t="s">
        <v>477</v>
      </c>
      <c r="R488" s="204" t="s">
        <v>477</v>
      </c>
      <c r="S488" s="204" t="s">
        <v>477</v>
      </c>
      <c r="T488" s="204" t="s">
        <v>477</v>
      </c>
      <c r="U488" s="201" t="s">
        <v>184</v>
      </c>
      <c r="V488" s="204">
        <v>5.67E-2</v>
      </c>
      <c r="W488" s="204">
        <v>2.7071428571429999E-2</v>
      </c>
      <c r="X488" s="204">
        <v>5.5728571428570003E-2</v>
      </c>
      <c r="Y488" s="204" t="s">
        <v>477</v>
      </c>
      <c r="Z488" s="204">
        <v>5.7578571428570001E-2</v>
      </c>
      <c r="AA488" s="204" t="s">
        <v>477</v>
      </c>
      <c r="AB488" s="204" t="s">
        <v>477</v>
      </c>
      <c r="AC488" s="204" t="s">
        <v>477</v>
      </c>
      <c r="AD488" s="204" t="s">
        <v>477</v>
      </c>
      <c r="AE488" s="204" t="s">
        <v>477</v>
      </c>
      <c r="AF488" s="201" t="s">
        <v>184</v>
      </c>
      <c r="AG488" s="204" t="s">
        <v>477</v>
      </c>
      <c r="AH488" s="204">
        <v>9.0435714285709998E-2</v>
      </c>
      <c r="AI488" s="204" t="s">
        <v>478</v>
      </c>
    </row>
    <row r="489" spans="8:35" x14ac:dyDescent="0.25">
      <c r="H489" s="204" t="s">
        <v>473</v>
      </c>
      <c r="I489" s="204">
        <v>2093.1475999999998</v>
      </c>
      <c r="J489" s="204" t="s">
        <v>473</v>
      </c>
      <c r="K489" s="204" t="s">
        <v>473</v>
      </c>
      <c r="L489" s="204" t="s">
        <v>473</v>
      </c>
      <c r="M489" s="204" t="s">
        <v>473</v>
      </c>
      <c r="N489" s="204" t="s">
        <v>473</v>
      </c>
      <c r="O489" s="204" t="s">
        <v>473</v>
      </c>
      <c r="P489" s="204">
        <v>117.73</v>
      </c>
      <c r="Q489" s="204" t="s">
        <v>473</v>
      </c>
      <c r="R489" s="204" t="s">
        <v>473</v>
      </c>
      <c r="S489" s="204" t="s">
        <v>473</v>
      </c>
      <c r="T489" s="204" t="s">
        <v>473</v>
      </c>
      <c r="U489" s="201" t="s">
        <v>184</v>
      </c>
      <c r="V489" s="204">
        <v>2.1192000000000002</v>
      </c>
      <c r="W489" s="204" t="s">
        <v>473</v>
      </c>
      <c r="X489" s="204" t="s">
        <v>473</v>
      </c>
      <c r="Y489" s="204" t="s">
        <v>473</v>
      </c>
      <c r="Z489" s="204" t="s">
        <v>473</v>
      </c>
      <c r="AA489" s="204" t="s">
        <v>473</v>
      </c>
      <c r="AB489" s="204" t="s">
        <v>473</v>
      </c>
      <c r="AC489" s="204" t="s">
        <v>473</v>
      </c>
      <c r="AD489" s="204" t="s">
        <v>473</v>
      </c>
      <c r="AE489" s="204" t="s">
        <v>473</v>
      </c>
      <c r="AF489" s="201" t="s">
        <v>184</v>
      </c>
      <c r="AG489" s="204">
        <v>7230.4559117999988</v>
      </c>
      <c r="AH489" s="204" t="s">
        <v>473</v>
      </c>
      <c r="AI489" s="204" t="s">
        <v>473</v>
      </c>
    </row>
    <row r="490" spans="8:35" x14ac:dyDescent="0.25">
      <c r="H490" s="204" t="s">
        <v>473</v>
      </c>
      <c r="I490" s="204">
        <v>2093.1475999999998</v>
      </c>
      <c r="J490" s="204" t="s">
        <v>473</v>
      </c>
      <c r="K490" s="204" t="s">
        <v>473</v>
      </c>
      <c r="L490" s="204" t="s">
        <v>473</v>
      </c>
      <c r="M490" s="204" t="s">
        <v>473</v>
      </c>
      <c r="N490" s="204" t="s">
        <v>473</v>
      </c>
      <c r="O490" s="204" t="s">
        <v>473</v>
      </c>
      <c r="P490" s="204">
        <v>99.33</v>
      </c>
      <c r="Q490" s="204" t="s">
        <v>473</v>
      </c>
      <c r="R490" s="204" t="s">
        <v>473</v>
      </c>
      <c r="S490" s="204" t="s">
        <v>473</v>
      </c>
      <c r="T490" s="204" t="s">
        <v>473</v>
      </c>
      <c r="U490" s="201" t="s">
        <v>184</v>
      </c>
      <c r="V490" s="204" t="s">
        <v>473</v>
      </c>
      <c r="W490" s="204" t="s">
        <v>473</v>
      </c>
      <c r="X490" s="204" t="s">
        <v>473</v>
      </c>
      <c r="Y490" s="204" t="s">
        <v>473</v>
      </c>
      <c r="Z490" s="204" t="s">
        <v>473</v>
      </c>
      <c r="AA490" s="204" t="s">
        <v>473</v>
      </c>
      <c r="AB490" s="204" t="s">
        <v>473</v>
      </c>
      <c r="AC490" s="204" t="s">
        <v>473</v>
      </c>
      <c r="AD490" s="204" t="s">
        <v>473</v>
      </c>
      <c r="AE490" s="204" t="s">
        <v>473</v>
      </c>
      <c r="AF490" s="201" t="s">
        <v>184</v>
      </c>
      <c r="AG490" s="204" t="s">
        <v>1989</v>
      </c>
      <c r="AH490" s="204" t="s">
        <v>473</v>
      </c>
      <c r="AI490" s="204" t="s">
        <v>473</v>
      </c>
    </row>
    <row r="491" spans="8:35" x14ac:dyDescent="0.25">
      <c r="H491" s="204" t="s">
        <v>473</v>
      </c>
      <c r="I491" s="204" t="s">
        <v>473</v>
      </c>
      <c r="J491" s="204" t="s">
        <v>473</v>
      </c>
      <c r="K491" s="204" t="s">
        <v>473</v>
      </c>
      <c r="L491" s="204" t="s">
        <v>473</v>
      </c>
      <c r="M491" s="204" t="s">
        <v>473</v>
      </c>
      <c r="N491" s="204" t="s">
        <v>473</v>
      </c>
      <c r="O491" s="204" t="s">
        <v>473</v>
      </c>
      <c r="P491" s="204" t="s">
        <v>473</v>
      </c>
      <c r="Q491" s="204" t="s">
        <v>473</v>
      </c>
      <c r="R491" s="204" t="s">
        <v>473</v>
      </c>
      <c r="S491" s="204" t="s">
        <v>473</v>
      </c>
      <c r="T491" s="204" t="s">
        <v>473</v>
      </c>
      <c r="U491" s="201" t="s">
        <v>184</v>
      </c>
      <c r="V491" s="204" t="s">
        <v>473</v>
      </c>
      <c r="W491" s="204" t="s">
        <v>473</v>
      </c>
      <c r="X491" s="204" t="s">
        <v>473</v>
      </c>
      <c r="Y491" s="204" t="s">
        <v>473</v>
      </c>
      <c r="Z491" s="204" t="s">
        <v>473</v>
      </c>
      <c r="AA491" s="204" t="s">
        <v>473</v>
      </c>
      <c r="AB491" s="204" t="s">
        <v>473</v>
      </c>
      <c r="AC491" s="204" t="s">
        <v>473</v>
      </c>
      <c r="AD491" s="204" t="s">
        <v>473</v>
      </c>
      <c r="AE491" s="204" t="s">
        <v>473</v>
      </c>
      <c r="AF491" s="201" t="s">
        <v>184</v>
      </c>
      <c r="AG491" s="204" t="s">
        <v>474</v>
      </c>
      <c r="AH491" s="204" t="s">
        <v>473</v>
      </c>
      <c r="AI491" s="204" t="s">
        <v>473</v>
      </c>
    </row>
    <row r="492" spans="8:35" x14ac:dyDescent="0.25">
      <c r="H492" s="204" t="s">
        <v>473</v>
      </c>
      <c r="I492" s="204" t="s">
        <v>473</v>
      </c>
      <c r="J492" s="204" t="s">
        <v>473</v>
      </c>
      <c r="K492" s="204" t="s">
        <v>473</v>
      </c>
      <c r="L492" s="204" t="s">
        <v>473</v>
      </c>
      <c r="M492" s="204" t="s">
        <v>473</v>
      </c>
      <c r="N492" s="204" t="s">
        <v>473</v>
      </c>
      <c r="O492" s="204" t="s">
        <v>473</v>
      </c>
      <c r="P492" s="204">
        <v>18.399999999999999</v>
      </c>
      <c r="Q492" s="204" t="s">
        <v>473</v>
      </c>
      <c r="R492" s="204" t="s">
        <v>473</v>
      </c>
      <c r="S492" s="204" t="s">
        <v>473</v>
      </c>
      <c r="T492" s="204" t="s">
        <v>473</v>
      </c>
      <c r="U492" s="201" t="s">
        <v>184</v>
      </c>
      <c r="V492" s="204">
        <v>2.1192000000000002</v>
      </c>
      <c r="W492" s="204" t="s">
        <v>473</v>
      </c>
      <c r="X492" s="204" t="s">
        <v>473</v>
      </c>
      <c r="Y492" s="204" t="s">
        <v>473</v>
      </c>
      <c r="Z492" s="204" t="s">
        <v>473</v>
      </c>
      <c r="AA492" s="204" t="s">
        <v>473</v>
      </c>
      <c r="AB492" s="204" t="s">
        <v>473</v>
      </c>
      <c r="AC492" s="204" t="s">
        <v>473</v>
      </c>
      <c r="AD492" s="204" t="s">
        <v>473</v>
      </c>
      <c r="AE492" s="204" t="s">
        <v>473</v>
      </c>
      <c r="AF492" s="201" t="s">
        <v>184</v>
      </c>
      <c r="AG492" s="204" t="s">
        <v>474</v>
      </c>
      <c r="AH492" s="204" t="s">
        <v>473</v>
      </c>
      <c r="AI492" s="204" t="s">
        <v>473</v>
      </c>
    </row>
    <row r="493" spans="8:35" x14ac:dyDescent="0.25">
      <c r="H493" s="204" t="s">
        <v>473</v>
      </c>
      <c r="I493" s="204" t="s">
        <v>473</v>
      </c>
      <c r="J493" s="204" t="s">
        <v>473</v>
      </c>
      <c r="K493" s="204" t="s">
        <v>473</v>
      </c>
      <c r="L493" s="204" t="s">
        <v>473</v>
      </c>
      <c r="M493" s="204" t="s">
        <v>473</v>
      </c>
      <c r="N493" s="204" t="s">
        <v>473</v>
      </c>
      <c r="O493" s="204" t="s">
        <v>473</v>
      </c>
      <c r="P493" s="204" t="s">
        <v>473</v>
      </c>
      <c r="Q493" s="204" t="s">
        <v>473</v>
      </c>
      <c r="R493" s="204" t="s">
        <v>473</v>
      </c>
      <c r="S493" s="204" t="s">
        <v>473</v>
      </c>
      <c r="T493" s="204" t="s">
        <v>473</v>
      </c>
      <c r="U493" s="201" t="s">
        <v>184</v>
      </c>
      <c r="V493" s="204" t="s">
        <v>473</v>
      </c>
      <c r="W493" s="204" t="s">
        <v>473</v>
      </c>
      <c r="X493" s="204" t="s">
        <v>473</v>
      </c>
      <c r="Y493" s="204" t="s">
        <v>473</v>
      </c>
      <c r="Z493" s="204" t="s">
        <v>473</v>
      </c>
      <c r="AA493" s="204" t="s">
        <v>473</v>
      </c>
      <c r="AB493" s="204" t="s">
        <v>473</v>
      </c>
      <c r="AC493" s="204" t="s">
        <v>473</v>
      </c>
      <c r="AD493" s="204" t="s">
        <v>473</v>
      </c>
      <c r="AE493" s="204" t="s">
        <v>473</v>
      </c>
      <c r="AF493" s="201" t="s">
        <v>184</v>
      </c>
      <c r="AG493" s="204" t="s">
        <v>485</v>
      </c>
      <c r="AH493" s="204" t="s">
        <v>473</v>
      </c>
      <c r="AI493" s="204" t="s">
        <v>473</v>
      </c>
    </row>
    <row r="494" spans="8:35" x14ac:dyDescent="0.25">
      <c r="H494" s="204" t="s">
        <v>473</v>
      </c>
      <c r="I494" s="204" t="s">
        <v>473</v>
      </c>
      <c r="J494" s="204" t="s">
        <v>473</v>
      </c>
      <c r="K494" s="204" t="s">
        <v>473</v>
      </c>
      <c r="L494" s="204" t="s">
        <v>473</v>
      </c>
      <c r="M494" s="204" t="s">
        <v>473</v>
      </c>
      <c r="N494" s="204" t="s">
        <v>473</v>
      </c>
      <c r="O494" s="204" t="s">
        <v>473</v>
      </c>
      <c r="P494" s="204" t="s">
        <v>473</v>
      </c>
      <c r="Q494" s="204" t="s">
        <v>473</v>
      </c>
      <c r="R494" s="204" t="s">
        <v>473</v>
      </c>
      <c r="S494" s="204" t="s">
        <v>473</v>
      </c>
      <c r="T494" s="204" t="s">
        <v>473</v>
      </c>
      <c r="U494" s="201" t="s">
        <v>184</v>
      </c>
      <c r="V494" s="204" t="s">
        <v>473</v>
      </c>
      <c r="W494" s="204" t="s">
        <v>473</v>
      </c>
      <c r="X494" s="204" t="s">
        <v>473</v>
      </c>
      <c r="Y494" s="204" t="s">
        <v>473</v>
      </c>
      <c r="Z494" s="204" t="s">
        <v>473</v>
      </c>
      <c r="AA494" s="204" t="s">
        <v>473</v>
      </c>
      <c r="AB494" s="204" t="s">
        <v>473</v>
      </c>
      <c r="AC494" s="204" t="s">
        <v>473</v>
      </c>
      <c r="AD494" s="204" t="s">
        <v>473</v>
      </c>
      <c r="AE494" s="204" t="s">
        <v>473</v>
      </c>
      <c r="AF494" s="201" t="s">
        <v>184</v>
      </c>
      <c r="AG494" s="204" t="s">
        <v>474</v>
      </c>
      <c r="AH494" s="204" t="s">
        <v>473</v>
      </c>
      <c r="AI494" s="204" t="s">
        <v>473</v>
      </c>
    </row>
    <row r="495" spans="8:35" x14ac:dyDescent="0.25">
      <c r="H495" s="204" t="s">
        <v>473</v>
      </c>
      <c r="I495" s="204" t="s">
        <v>473</v>
      </c>
      <c r="J495" s="204" t="s">
        <v>473</v>
      </c>
      <c r="K495" s="204" t="s">
        <v>473</v>
      </c>
      <c r="L495" s="204" t="s">
        <v>473</v>
      </c>
      <c r="M495" s="204" t="s">
        <v>473</v>
      </c>
      <c r="N495" s="204" t="s">
        <v>473</v>
      </c>
      <c r="O495" s="204" t="s">
        <v>473</v>
      </c>
      <c r="P495" s="204" t="s">
        <v>473</v>
      </c>
      <c r="Q495" s="204" t="s">
        <v>473</v>
      </c>
      <c r="R495" s="204" t="s">
        <v>473</v>
      </c>
      <c r="S495" s="204" t="s">
        <v>473</v>
      </c>
      <c r="T495" s="204" t="s">
        <v>473</v>
      </c>
      <c r="U495" s="201" t="s">
        <v>184</v>
      </c>
      <c r="V495" s="204" t="s">
        <v>473</v>
      </c>
      <c r="W495" s="204" t="s">
        <v>473</v>
      </c>
      <c r="X495" s="204" t="s">
        <v>473</v>
      </c>
      <c r="Y495" s="204" t="s">
        <v>473</v>
      </c>
      <c r="Z495" s="204" t="s">
        <v>473</v>
      </c>
      <c r="AA495" s="204" t="s">
        <v>473</v>
      </c>
      <c r="AB495" s="204" t="s">
        <v>473</v>
      </c>
      <c r="AC495" s="204" t="s">
        <v>473</v>
      </c>
      <c r="AD495" s="204" t="s">
        <v>473</v>
      </c>
      <c r="AE495" s="204" t="s">
        <v>473</v>
      </c>
      <c r="AF495" s="201" t="s">
        <v>184</v>
      </c>
      <c r="AG495" s="204">
        <v>7230.4559117999988</v>
      </c>
      <c r="AH495" s="204" t="s">
        <v>473</v>
      </c>
      <c r="AI495" s="204" t="s">
        <v>473</v>
      </c>
    </row>
    <row r="496" spans="8:35" x14ac:dyDescent="0.25">
      <c r="H496" s="204" t="s">
        <v>473</v>
      </c>
      <c r="I496" s="204" t="s">
        <v>473</v>
      </c>
      <c r="J496" s="204" t="s">
        <v>473</v>
      </c>
      <c r="K496" s="204" t="s">
        <v>473</v>
      </c>
      <c r="L496" s="204" t="s">
        <v>473</v>
      </c>
      <c r="M496" s="204" t="s">
        <v>473</v>
      </c>
      <c r="N496" s="204" t="s">
        <v>473</v>
      </c>
      <c r="O496" s="204" t="s">
        <v>473</v>
      </c>
      <c r="P496" s="204" t="s">
        <v>473</v>
      </c>
      <c r="Q496" s="204" t="s">
        <v>473</v>
      </c>
      <c r="R496" s="204" t="s">
        <v>473</v>
      </c>
      <c r="S496" s="204" t="s">
        <v>473</v>
      </c>
      <c r="T496" s="204" t="s">
        <v>473</v>
      </c>
      <c r="U496" s="201" t="s">
        <v>184</v>
      </c>
      <c r="V496" s="204">
        <v>0.31825058820208002</v>
      </c>
      <c r="W496" s="204" t="s">
        <v>473</v>
      </c>
      <c r="X496" s="204" t="s">
        <v>473</v>
      </c>
      <c r="Y496" s="204" t="s">
        <v>473</v>
      </c>
      <c r="Z496" s="204" t="s">
        <v>473</v>
      </c>
      <c r="AA496" s="204" t="s">
        <v>473</v>
      </c>
      <c r="AB496" s="204" t="s">
        <v>473</v>
      </c>
      <c r="AC496" s="204" t="s">
        <v>473</v>
      </c>
      <c r="AD496" s="204" t="s">
        <v>473</v>
      </c>
      <c r="AE496" s="204" t="s">
        <v>473</v>
      </c>
      <c r="AF496" s="201" t="s">
        <v>184</v>
      </c>
      <c r="AG496" s="204" t="s">
        <v>473</v>
      </c>
      <c r="AH496" s="204">
        <v>366.18901378629999</v>
      </c>
      <c r="AI496" s="204" t="s">
        <v>473</v>
      </c>
    </row>
    <row r="497" spans="8:35" x14ac:dyDescent="0.25">
      <c r="H497" s="204" t="s">
        <v>473</v>
      </c>
      <c r="I497" s="204" t="s">
        <v>473</v>
      </c>
      <c r="J497" s="204" t="s">
        <v>473</v>
      </c>
      <c r="K497" s="204" t="s">
        <v>473</v>
      </c>
      <c r="L497" s="204" t="s">
        <v>473</v>
      </c>
      <c r="M497" s="204" t="s">
        <v>473</v>
      </c>
      <c r="N497" s="204" t="s">
        <v>473</v>
      </c>
      <c r="O497" s="204" t="s">
        <v>473</v>
      </c>
      <c r="P497" s="204" t="s">
        <v>473</v>
      </c>
      <c r="Q497" s="204" t="s">
        <v>473</v>
      </c>
      <c r="R497" s="204" t="s">
        <v>473</v>
      </c>
      <c r="S497" s="204" t="s">
        <v>473</v>
      </c>
      <c r="T497" s="204" t="s">
        <v>473</v>
      </c>
      <c r="U497" s="201" t="s">
        <v>184</v>
      </c>
      <c r="V497" s="204">
        <v>0.31825058820208002</v>
      </c>
      <c r="W497" s="204" t="s">
        <v>473</v>
      </c>
      <c r="X497" s="204" t="s">
        <v>473</v>
      </c>
      <c r="Y497" s="204" t="s">
        <v>473</v>
      </c>
      <c r="Z497" s="204" t="s">
        <v>473</v>
      </c>
      <c r="AA497" s="204" t="s">
        <v>473</v>
      </c>
      <c r="AB497" s="204" t="s">
        <v>473</v>
      </c>
      <c r="AC497" s="204" t="s">
        <v>473</v>
      </c>
      <c r="AD497" s="204" t="s">
        <v>473</v>
      </c>
      <c r="AE497" s="204" t="s">
        <v>473</v>
      </c>
      <c r="AF497" s="201" t="s">
        <v>184</v>
      </c>
      <c r="AG497" s="204" t="s">
        <v>473</v>
      </c>
      <c r="AH497" s="204">
        <v>366.18901378630005</v>
      </c>
      <c r="AI497" s="204" t="s">
        <v>473</v>
      </c>
    </row>
    <row r="498" spans="8:35" x14ac:dyDescent="0.25">
      <c r="H498" s="201" t="s">
        <v>184</v>
      </c>
      <c r="I498" s="201" t="s">
        <v>184</v>
      </c>
      <c r="J498" s="201" t="s">
        <v>184</v>
      </c>
      <c r="K498" s="201" t="s">
        <v>184</v>
      </c>
      <c r="L498" s="201" t="s">
        <v>184</v>
      </c>
      <c r="M498" s="201" t="s">
        <v>184</v>
      </c>
      <c r="N498" s="201" t="s">
        <v>184</v>
      </c>
      <c r="O498" s="201" t="s">
        <v>184</v>
      </c>
      <c r="P498" s="201" t="s">
        <v>184</v>
      </c>
      <c r="Q498" s="201" t="s">
        <v>184</v>
      </c>
      <c r="R498" s="201" t="s">
        <v>184</v>
      </c>
      <c r="S498" s="201" t="s">
        <v>184</v>
      </c>
      <c r="T498" s="201" t="s">
        <v>184</v>
      </c>
      <c r="U498" s="201" t="s">
        <v>184</v>
      </c>
      <c r="V498" s="204" t="s">
        <v>473</v>
      </c>
      <c r="W498" s="204" t="s">
        <v>473</v>
      </c>
      <c r="X498" s="204" t="s">
        <v>473</v>
      </c>
      <c r="Y498" s="204" t="s">
        <v>473</v>
      </c>
      <c r="Z498" s="204" t="s">
        <v>473</v>
      </c>
      <c r="AA498" s="204" t="s">
        <v>473</v>
      </c>
      <c r="AB498" s="204" t="s">
        <v>473</v>
      </c>
      <c r="AC498" s="204" t="s">
        <v>473</v>
      </c>
      <c r="AD498" s="204" t="s">
        <v>473</v>
      </c>
      <c r="AE498" s="204" t="s">
        <v>473</v>
      </c>
      <c r="AF498" s="201" t="s">
        <v>184</v>
      </c>
      <c r="AG498" s="201" t="s">
        <v>184</v>
      </c>
      <c r="AH498" s="204" t="s">
        <v>477</v>
      </c>
      <c r="AI498" s="201" t="s">
        <v>184</v>
      </c>
    </row>
    <row r="499" spans="8:35" x14ac:dyDescent="0.25">
      <c r="H499" s="204" t="s">
        <v>473</v>
      </c>
      <c r="I499" s="204" t="s">
        <v>473</v>
      </c>
      <c r="J499" s="204" t="s">
        <v>473</v>
      </c>
      <c r="K499" s="204" t="s">
        <v>473</v>
      </c>
      <c r="L499" s="204" t="s">
        <v>473</v>
      </c>
      <c r="M499" s="204" t="s">
        <v>473</v>
      </c>
      <c r="N499" s="204" t="s">
        <v>473</v>
      </c>
      <c r="O499" s="204" t="s">
        <v>473</v>
      </c>
      <c r="P499" s="204" t="s">
        <v>473</v>
      </c>
      <c r="Q499" s="204" t="s">
        <v>473</v>
      </c>
      <c r="R499" s="204" t="s">
        <v>473</v>
      </c>
      <c r="S499" s="204" t="s">
        <v>473</v>
      </c>
      <c r="T499" s="204" t="s">
        <v>473</v>
      </c>
      <c r="U499" s="201" t="s">
        <v>184</v>
      </c>
      <c r="V499" s="204" t="s">
        <v>473</v>
      </c>
      <c r="W499" s="204" t="s">
        <v>473</v>
      </c>
      <c r="X499" s="204" t="s">
        <v>473</v>
      </c>
      <c r="Y499" s="204" t="s">
        <v>473</v>
      </c>
      <c r="Z499" s="204" t="s">
        <v>473</v>
      </c>
      <c r="AA499" s="204" t="s">
        <v>473</v>
      </c>
      <c r="AB499" s="204" t="s">
        <v>473</v>
      </c>
      <c r="AC499" s="204" t="s">
        <v>473</v>
      </c>
      <c r="AD499" s="204" t="s">
        <v>473</v>
      </c>
      <c r="AE499" s="204" t="s">
        <v>473</v>
      </c>
      <c r="AF499" s="201" t="s">
        <v>184</v>
      </c>
      <c r="AG499" s="204" t="s">
        <v>473</v>
      </c>
      <c r="AH499" s="204" t="s">
        <v>473</v>
      </c>
      <c r="AI499" s="204" t="s">
        <v>473</v>
      </c>
    </row>
    <row r="500" spans="8:35" x14ac:dyDescent="0.25">
      <c r="H500" s="204" t="s">
        <v>473</v>
      </c>
      <c r="I500" s="204" t="s">
        <v>473</v>
      </c>
      <c r="J500" s="204" t="s">
        <v>473</v>
      </c>
      <c r="K500" s="204" t="s">
        <v>473</v>
      </c>
      <c r="L500" s="204" t="s">
        <v>473</v>
      </c>
      <c r="M500" s="204" t="s">
        <v>473</v>
      </c>
      <c r="N500" s="204" t="s">
        <v>473</v>
      </c>
      <c r="O500" s="204" t="s">
        <v>473</v>
      </c>
      <c r="P500" s="204" t="s">
        <v>473</v>
      </c>
      <c r="Q500" s="204" t="s">
        <v>473</v>
      </c>
      <c r="R500" s="204" t="s">
        <v>473</v>
      </c>
      <c r="S500" s="204" t="s">
        <v>473</v>
      </c>
      <c r="T500" s="204" t="s">
        <v>473</v>
      </c>
      <c r="U500" s="201" t="s">
        <v>184</v>
      </c>
      <c r="V500" s="204" t="s">
        <v>479</v>
      </c>
      <c r="W500" s="204" t="s">
        <v>479</v>
      </c>
      <c r="X500" s="204" t="s">
        <v>479</v>
      </c>
      <c r="Y500" s="204" t="s">
        <v>473</v>
      </c>
      <c r="Z500" s="204" t="s">
        <v>479</v>
      </c>
      <c r="AA500" s="204" t="s">
        <v>473</v>
      </c>
      <c r="AB500" s="204" t="s">
        <v>473</v>
      </c>
      <c r="AC500" s="204" t="s">
        <v>473</v>
      </c>
      <c r="AD500" s="204" t="s">
        <v>473</v>
      </c>
      <c r="AE500" s="204" t="s">
        <v>473</v>
      </c>
      <c r="AF500" s="201" t="s">
        <v>184</v>
      </c>
      <c r="AG500" s="204" t="s">
        <v>473</v>
      </c>
      <c r="AH500" s="204" t="s">
        <v>479</v>
      </c>
      <c r="AI500" s="204" t="s">
        <v>479</v>
      </c>
    </row>
    <row r="501" spans="8:35" x14ac:dyDescent="0.25">
      <c r="H501" s="204" t="s">
        <v>473</v>
      </c>
      <c r="I501" s="204" t="s">
        <v>473</v>
      </c>
      <c r="J501" s="204" t="s">
        <v>473</v>
      </c>
      <c r="K501" s="204" t="s">
        <v>473</v>
      </c>
      <c r="L501" s="204" t="s">
        <v>473</v>
      </c>
      <c r="M501" s="204" t="s">
        <v>473</v>
      </c>
      <c r="N501" s="204" t="s">
        <v>473</v>
      </c>
      <c r="O501" s="204" t="s">
        <v>473</v>
      </c>
      <c r="P501" s="204" t="s">
        <v>473</v>
      </c>
      <c r="Q501" s="204" t="s">
        <v>473</v>
      </c>
      <c r="R501" s="204" t="s">
        <v>473</v>
      </c>
      <c r="S501" s="204" t="s">
        <v>473</v>
      </c>
      <c r="T501" s="204" t="s">
        <v>473</v>
      </c>
      <c r="U501" s="201" t="s">
        <v>184</v>
      </c>
      <c r="V501" s="204" t="s">
        <v>479</v>
      </c>
      <c r="W501" s="204" t="s">
        <v>479</v>
      </c>
      <c r="X501" s="204" t="s">
        <v>479</v>
      </c>
      <c r="Y501" s="204" t="s">
        <v>473</v>
      </c>
      <c r="Z501" s="204" t="s">
        <v>479</v>
      </c>
      <c r="AA501" s="204" t="s">
        <v>473</v>
      </c>
      <c r="AB501" s="204" t="s">
        <v>473</v>
      </c>
      <c r="AC501" s="204" t="s">
        <v>473</v>
      </c>
      <c r="AD501" s="204" t="s">
        <v>473</v>
      </c>
      <c r="AE501" s="204" t="s">
        <v>473</v>
      </c>
      <c r="AF501" s="201" t="s">
        <v>184</v>
      </c>
      <c r="AG501" s="204" t="s">
        <v>473</v>
      </c>
      <c r="AH501" s="204" t="s">
        <v>479</v>
      </c>
      <c r="AI501" s="204" t="s">
        <v>479</v>
      </c>
    </row>
    <row r="502" spans="8:35" ht="15.75" customHeight="1" thickBot="1" x14ac:dyDescent="0.3">
      <c r="H502" s="276"/>
      <c r="I502" s="276"/>
      <c r="J502" s="276"/>
      <c r="K502" s="276"/>
      <c r="L502" s="276"/>
      <c r="M502" s="276"/>
      <c r="N502" s="276"/>
      <c r="O502" s="276"/>
      <c r="P502" s="276"/>
      <c r="Q502" s="276"/>
      <c r="R502" s="276"/>
      <c r="S502" s="276"/>
      <c r="T502" s="276"/>
      <c r="U502" s="276"/>
      <c r="V502" s="276"/>
      <c r="W502" s="276"/>
      <c r="X502" s="276"/>
      <c r="Y502" s="276"/>
      <c r="Z502" s="276"/>
      <c r="AA502" s="276"/>
      <c r="AB502" s="276"/>
      <c r="AC502" s="276"/>
      <c r="AD502" s="276"/>
      <c r="AE502" s="276"/>
      <c r="AF502" s="276"/>
      <c r="AG502" s="276"/>
      <c r="AH502" s="276"/>
      <c r="AI502" s="277"/>
    </row>
    <row r="503" spans="8:35" ht="15.75" thickTop="1" x14ac:dyDescent="0.25">
      <c r="H503" s="204" t="s">
        <v>476</v>
      </c>
      <c r="I503" s="204">
        <v>9356.369772</v>
      </c>
      <c r="J503" s="204" t="s">
        <v>476</v>
      </c>
      <c r="K503" s="204" t="s">
        <v>533</v>
      </c>
      <c r="L503" s="204" t="s">
        <v>476</v>
      </c>
      <c r="M503" s="204" t="s">
        <v>476</v>
      </c>
      <c r="N503" s="204" t="s">
        <v>476</v>
      </c>
      <c r="O503" s="204" t="s">
        <v>476</v>
      </c>
      <c r="P503" s="204">
        <v>1154.9313</v>
      </c>
      <c r="Q503" s="204" t="s">
        <v>476</v>
      </c>
      <c r="R503" s="204" t="s">
        <v>533</v>
      </c>
      <c r="S503" s="204" t="s">
        <v>533</v>
      </c>
      <c r="T503" s="204">
        <v>1.6984600970478201</v>
      </c>
      <c r="U503" s="201" t="s">
        <v>184</v>
      </c>
      <c r="V503" s="204">
        <v>3991.1111453887138</v>
      </c>
      <c r="W503" s="204">
        <v>2523.6563378072069</v>
      </c>
      <c r="X503" s="204">
        <v>79.714328892219598</v>
      </c>
      <c r="Y503" s="204" t="s">
        <v>476</v>
      </c>
      <c r="Z503" s="204">
        <v>118.23495360473002</v>
      </c>
      <c r="AA503" s="204" t="s">
        <v>476</v>
      </c>
      <c r="AB503" s="204" t="s">
        <v>533</v>
      </c>
      <c r="AC503" s="204" t="s">
        <v>476</v>
      </c>
      <c r="AD503" s="204" t="s">
        <v>476</v>
      </c>
      <c r="AE503" s="204">
        <v>3.5894286775586801</v>
      </c>
      <c r="AF503" s="201" t="s">
        <v>184</v>
      </c>
      <c r="AG503" s="204">
        <v>7230.4559117999988</v>
      </c>
      <c r="AH503" s="204">
        <v>11803.800907153873</v>
      </c>
      <c r="AI503" s="204">
        <v>490.71858044203998</v>
      </c>
    </row>
    <row r="504" spans="8:35" x14ac:dyDescent="0.25">
      <c r="H504" s="204" t="s">
        <v>473</v>
      </c>
      <c r="I504" s="204" t="s">
        <v>473</v>
      </c>
      <c r="J504" s="204" t="s">
        <v>473</v>
      </c>
      <c r="K504" s="204" t="s">
        <v>473</v>
      </c>
      <c r="L504" s="204" t="s">
        <v>473</v>
      </c>
      <c r="M504" s="204" t="s">
        <v>473</v>
      </c>
      <c r="N504" s="204" t="s">
        <v>473</v>
      </c>
      <c r="O504" s="204" t="s">
        <v>473</v>
      </c>
      <c r="P504" s="204" t="s">
        <v>473</v>
      </c>
      <c r="Q504" s="204" t="s">
        <v>473</v>
      </c>
      <c r="R504" s="204" t="s">
        <v>473</v>
      </c>
      <c r="S504" s="204" t="s">
        <v>473</v>
      </c>
      <c r="T504" s="204" t="s">
        <v>473</v>
      </c>
      <c r="U504" s="201" t="s">
        <v>184</v>
      </c>
      <c r="V504" s="204" t="s">
        <v>473</v>
      </c>
      <c r="W504" s="204" t="s">
        <v>473</v>
      </c>
      <c r="X504" s="204" t="s">
        <v>473</v>
      </c>
      <c r="Y504" s="204" t="s">
        <v>473</v>
      </c>
      <c r="Z504" s="204" t="s">
        <v>473</v>
      </c>
      <c r="AA504" s="204" t="s">
        <v>473</v>
      </c>
      <c r="AB504" s="204" t="s">
        <v>473</v>
      </c>
      <c r="AC504" s="204" t="s">
        <v>473</v>
      </c>
      <c r="AD504" s="204" t="s">
        <v>473</v>
      </c>
      <c r="AE504" s="204" t="s">
        <v>473</v>
      </c>
      <c r="AF504" s="201" t="s">
        <v>184</v>
      </c>
      <c r="AG504" s="204" t="s">
        <v>473</v>
      </c>
      <c r="AH504" s="204" t="s">
        <v>473</v>
      </c>
      <c r="AI504" s="204" t="s">
        <v>473</v>
      </c>
    </row>
    <row r="505" spans="8:35" x14ac:dyDescent="0.25">
      <c r="H505" s="204" t="s">
        <v>473</v>
      </c>
      <c r="I505" s="204" t="s">
        <v>473</v>
      </c>
      <c r="J505" s="204" t="s">
        <v>473</v>
      </c>
      <c r="K505" s="204" t="s">
        <v>473</v>
      </c>
      <c r="L505" s="204" t="s">
        <v>473</v>
      </c>
      <c r="M505" s="204" t="s">
        <v>473</v>
      </c>
      <c r="N505" s="204" t="s">
        <v>473</v>
      </c>
      <c r="O505" s="204" t="s">
        <v>473</v>
      </c>
      <c r="P505" s="204" t="s">
        <v>473</v>
      </c>
      <c r="Q505" s="204" t="s">
        <v>473</v>
      </c>
      <c r="R505" s="204" t="s">
        <v>473</v>
      </c>
      <c r="S505" s="204" t="s">
        <v>473</v>
      </c>
      <c r="T505" s="204" t="s">
        <v>473</v>
      </c>
      <c r="U505" s="201" t="s">
        <v>184</v>
      </c>
      <c r="V505" s="204">
        <v>2889.5115971792543</v>
      </c>
      <c r="W505" s="204">
        <v>550.24258844079532</v>
      </c>
      <c r="X505" s="204" t="s">
        <v>473</v>
      </c>
      <c r="Y505" s="204" t="s">
        <v>473</v>
      </c>
      <c r="Z505" s="204" t="s">
        <v>473</v>
      </c>
      <c r="AA505" s="204" t="s">
        <v>473</v>
      </c>
      <c r="AB505" s="204" t="s">
        <v>473</v>
      </c>
      <c r="AC505" s="204" t="s">
        <v>473</v>
      </c>
      <c r="AD505" s="204" t="s">
        <v>473</v>
      </c>
      <c r="AE505" s="204" t="s">
        <v>473</v>
      </c>
      <c r="AF505" s="201" t="s">
        <v>184</v>
      </c>
      <c r="AG505" s="204" t="s">
        <v>473</v>
      </c>
      <c r="AH505" s="204">
        <v>2745.5373405254281</v>
      </c>
      <c r="AI505" s="204" t="s">
        <v>473</v>
      </c>
    </row>
    <row r="506" spans="8:35" x14ac:dyDescent="0.25">
      <c r="H506" s="204" t="s">
        <v>486</v>
      </c>
      <c r="I506" s="204" t="s">
        <v>1988</v>
      </c>
      <c r="J506" s="204" t="s">
        <v>486</v>
      </c>
      <c r="K506" s="204" t="s">
        <v>1988</v>
      </c>
      <c r="L506" s="204" t="s">
        <v>486</v>
      </c>
      <c r="M506" s="204" t="s">
        <v>486</v>
      </c>
      <c r="N506" s="204" t="s">
        <v>486</v>
      </c>
      <c r="O506" s="204" t="s">
        <v>486</v>
      </c>
      <c r="P506" s="204" t="s">
        <v>1988</v>
      </c>
      <c r="Q506" s="204" t="s">
        <v>486</v>
      </c>
      <c r="R506" s="204" t="s">
        <v>1988</v>
      </c>
      <c r="S506" s="204" t="s">
        <v>1988</v>
      </c>
      <c r="T506" s="204">
        <v>1.6984600970478201</v>
      </c>
      <c r="U506" s="201" t="s">
        <v>184</v>
      </c>
      <c r="V506" s="204">
        <v>1083.5867883626456</v>
      </c>
      <c r="W506" s="204">
        <v>1973.4137493664118</v>
      </c>
      <c r="X506" s="204">
        <v>79.714328892219598</v>
      </c>
      <c r="Y506" s="204" t="s">
        <v>486</v>
      </c>
      <c r="Z506" s="204">
        <v>118.23495360473002</v>
      </c>
      <c r="AA506" s="204" t="s">
        <v>486</v>
      </c>
      <c r="AB506" s="204" t="s">
        <v>1988</v>
      </c>
      <c r="AC506" s="204" t="s">
        <v>486</v>
      </c>
      <c r="AD506" s="204" t="s">
        <v>486</v>
      </c>
      <c r="AE506" s="204">
        <v>3.5894286775586801</v>
      </c>
      <c r="AF506" s="201" t="s">
        <v>184</v>
      </c>
      <c r="AG506" s="204" t="s">
        <v>486</v>
      </c>
      <c r="AH506" s="204">
        <v>709.15405230078557</v>
      </c>
      <c r="AI506" s="204">
        <v>490.71858044210865</v>
      </c>
    </row>
    <row r="507" spans="8:35" x14ac:dyDescent="0.25">
      <c r="H507" s="204" t="s">
        <v>473</v>
      </c>
      <c r="I507" s="204">
        <v>9356.369772</v>
      </c>
      <c r="J507" s="204" t="s">
        <v>473</v>
      </c>
      <c r="K507" s="204" t="s">
        <v>473</v>
      </c>
      <c r="L507" s="204" t="s">
        <v>473</v>
      </c>
      <c r="M507" s="204" t="s">
        <v>473</v>
      </c>
      <c r="N507" s="204" t="s">
        <v>473</v>
      </c>
      <c r="O507" s="204" t="s">
        <v>473</v>
      </c>
      <c r="P507" s="204">
        <v>1154.9313</v>
      </c>
      <c r="Q507" s="204" t="s">
        <v>473</v>
      </c>
      <c r="R507" s="204" t="s">
        <v>473</v>
      </c>
      <c r="S507" s="204" t="s">
        <v>473</v>
      </c>
      <c r="T507" s="204" t="s">
        <v>473</v>
      </c>
      <c r="U507" s="201" t="s">
        <v>184</v>
      </c>
      <c r="V507" s="204">
        <v>15.660888</v>
      </c>
      <c r="W507" s="204" t="s">
        <v>473</v>
      </c>
      <c r="X507" s="204" t="s">
        <v>473</v>
      </c>
      <c r="Y507" s="204" t="s">
        <v>473</v>
      </c>
      <c r="Z507" s="204" t="s">
        <v>473</v>
      </c>
      <c r="AA507" s="204" t="s">
        <v>473</v>
      </c>
      <c r="AB507" s="204" t="s">
        <v>473</v>
      </c>
      <c r="AC507" s="204" t="s">
        <v>473</v>
      </c>
      <c r="AD507" s="204" t="s">
        <v>473</v>
      </c>
      <c r="AE507" s="204" t="s">
        <v>473</v>
      </c>
      <c r="AF507" s="201" t="s">
        <v>184</v>
      </c>
      <c r="AG507" s="204">
        <v>7230.4559117999988</v>
      </c>
      <c r="AH507" s="204" t="s">
        <v>473</v>
      </c>
      <c r="AI507" s="204" t="s">
        <v>473</v>
      </c>
    </row>
    <row r="508" spans="8:35" x14ac:dyDescent="0.25">
      <c r="H508" s="204" t="s">
        <v>473</v>
      </c>
      <c r="I508" s="204" t="s">
        <v>473</v>
      </c>
      <c r="J508" s="204" t="s">
        <v>473</v>
      </c>
      <c r="K508" s="204" t="s">
        <v>473</v>
      </c>
      <c r="L508" s="204" t="s">
        <v>473</v>
      </c>
      <c r="M508" s="204" t="s">
        <v>473</v>
      </c>
      <c r="N508" s="204" t="s">
        <v>473</v>
      </c>
      <c r="O508" s="204" t="s">
        <v>473</v>
      </c>
      <c r="P508" s="204" t="s">
        <v>473</v>
      </c>
      <c r="Q508" s="204" t="s">
        <v>473</v>
      </c>
      <c r="R508" s="204" t="s">
        <v>473</v>
      </c>
      <c r="S508" s="204" t="s">
        <v>473</v>
      </c>
      <c r="T508" s="204" t="s">
        <v>473</v>
      </c>
      <c r="U508" s="201" t="s">
        <v>184</v>
      </c>
      <c r="V508" s="204">
        <v>2.3518718468133701</v>
      </c>
      <c r="W508" s="204" t="s">
        <v>473</v>
      </c>
      <c r="X508" s="204" t="s">
        <v>473</v>
      </c>
      <c r="Y508" s="204" t="s">
        <v>473</v>
      </c>
      <c r="Z508" s="204" t="s">
        <v>473</v>
      </c>
      <c r="AA508" s="204" t="s">
        <v>473</v>
      </c>
      <c r="AB508" s="204" t="s">
        <v>473</v>
      </c>
      <c r="AC508" s="204" t="s">
        <v>473</v>
      </c>
      <c r="AD508" s="204" t="s">
        <v>473</v>
      </c>
      <c r="AE508" s="204" t="s">
        <v>473</v>
      </c>
      <c r="AF508" s="201" t="s">
        <v>184</v>
      </c>
      <c r="AG508" s="204" t="s">
        <v>473</v>
      </c>
      <c r="AH508" s="204">
        <v>8349.1095143276398</v>
      </c>
      <c r="AI508" s="204" t="s">
        <v>473</v>
      </c>
    </row>
    <row r="509" spans="8:35" x14ac:dyDescent="0.25">
      <c r="H509" s="204" t="s">
        <v>473</v>
      </c>
      <c r="I509" s="204" t="s">
        <v>473</v>
      </c>
      <c r="J509" s="204" t="s">
        <v>473</v>
      </c>
      <c r="K509" s="204" t="s">
        <v>473</v>
      </c>
      <c r="L509" s="204" t="s">
        <v>473</v>
      </c>
      <c r="M509" s="204" t="s">
        <v>473</v>
      </c>
      <c r="N509" s="204" t="s">
        <v>473</v>
      </c>
      <c r="O509" s="204" t="s">
        <v>473</v>
      </c>
      <c r="P509" s="204" t="s">
        <v>473</v>
      </c>
      <c r="Q509" s="204" t="s">
        <v>473</v>
      </c>
      <c r="R509" s="204" t="s">
        <v>473</v>
      </c>
      <c r="S509" s="204" t="s">
        <v>473</v>
      </c>
      <c r="T509" s="204" t="s">
        <v>473</v>
      </c>
      <c r="U509" s="201" t="s">
        <v>184</v>
      </c>
      <c r="V509" s="204" t="s">
        <v>479</v>
      </c>
      <c r="W509" s="204" t="s">
        <v>479</v>
      </c>
      <c r="X509" s="204" t="s">
        <v>479</v>
      </c>
      <c r="Y509" s="204" t="s">
        <v>473</v>
      </c>
      <c r="Z509" s="204" t="s">
        <v>479</v>
      </c>
      <c r="AA509" s="204" t="s">
        <v>473</v>
      </c>
      <c r="AB509" s="204" t="s">
        <v>473</v>
      </c>
      <c r="AC509" s="204" t="s">
        <v>473</v>
      </c>
      <c r="AD509" s="204" t="s">
        <v>473</v>
      </c>
      <c r="AE509" s="204" t="s">
        <v>473</v>
      </c>
      <c r="AF509" s="201" t="s">
        <v>184</v>
      </c>
      <c r="AG509" s="204" t="s">
        <v>473</v>
      </c>
      <c r="AH509" s="204" t="s">
        <v>479</v>
      </c>
      <c r="AI509" s="204" t="s">
        <v>479</v>
      </c>
    </row>
    <row r="511" spans="8:35" ht="30" x14ac:dyDescent="0.25">
      <c r="H511" s="58" t="str">
        <f t="shared" ref="H511:AI511" si="2">H473</f>
        <v>NO,NE,NA</v>
      </c>
      <c r="I511" s="58">
        <f t="shared" si="2"/>
        <v>2093.1475999999998</v>
      </c>
      <c r="J511" s="58" t="str">
        <f t="shared" si="2"/>
        <v>NO,NE,NA</v>
      </c>
      <c r="K511" s="58" t="str">
        <f t="shared" si="2"/>
        <v>NO,NE,IE,NA</v>
      </c>
      <c r="L511" s="58" t="str">
        <f t="shared" si="2"/>
        <v>NO,NE,NA</v>
      </c>
      <c r="M511" s="58" t="str">
        <f t="shared" si="2"/>
        <v>NO,NE,NA</v>
      </c>
      <c r="N511" s="58" t="str">
        <f t="shared" si="2"/>
        <v>NO,NE,NA</v>
      </c>
      <c r="O511" s="58" t="str">
        <f t="shared" si="2"/>
        <v>NO,NE,NA</v>
      </c>
      <c r="P511" s="58">
        <f t="shared" si="2"/>
        <v>117.73</v>
      </c>
      <c r="Q511" s="58" t="str">
        <f t="shared" si="2"/>
        <v>NO,NE,NA</v>
      </c>
      <c r="R511" s="58" t="str">
        <f t="shared" si="2"/>
        <v>NO,NE,IE,NA</v>
      </c>
      <c r="S511" s="58" t="str">
        <f t="shared" si="2"/>
        <v>NO,NE,IE,NA</v>
      </c>
      <c r="T511" s="58">
        <f t="shared" si="2"/>
        <v>1.6984600970478201</v>
      </c>
      <c r="U511" s="58" t="str">
        <f t="shared" si="2"/>
        <v/>
      </c>
      <c r="V511" s="58">
        <f t="shared" si="2"/>
        <v>540.06916717032652</v>
      </c>
      <c r="W511" s="58">
        <f t="shared" si="2"/>
        <v>206.85707686944318</v>
      </c>
      <c r="X511" s="58">
        <f t="shared" si="2"/>
        <v>9.0276703162196608</v>
      </c>
      <c r="Y511" s="58" t="str">
        <f t="shared" si="2"/>
        <v>NO,NE,NA</v>
      </c>
      <c r="Z511" s="58">
        <f t="shared" si="2"/>
        <v>11.47912170919709</v>
      </c>
      <c r="AA511" s="58" t="str">
        <f t="shared" si="2"/>
        <v>NO,NE,NA</v>
      </c>
      <c r="AB511" s="58" t="str">
        <f t="shared" si="2"/>
        <v>NO,NE,IE,NA</v>
      </c>
      <c r="AC511" s="58" t="str">
        <f t="shared" si="2"/>
        <v>NO,NE,NA</v>
      </c>
      <c r="AD511" s="58" t="str">
        <f t="shared" si="2"/>
        <v>NO,NE,NA</v>
      </c>
      <c r="AE511" s="58">
        <f t="shared" si="2"/>
        <v>3.5894286775586801</v>
      </c>
      <c r="AF511" s="58" t="str">
        <f t="shared" si="2"/>
        <v/>
      </c>
      <c r="AG511" s="58">
        <f t="shared" si="2"/>
        <v>7230.4559117999988</v>
      </c>
      <c r="AH511" s="58">
        <f t="shared" si="2"/>
        <v>517.71056610324001</v>
      </c>
      <c r="AI511" s="58">
        <f t="shared" si="2"/>
        <v>28.530150025699999</v>
      </c>
    </row>
    <row r="589" s="173" customFormat="1" ht="12.75" customHeight="1" x14ac:dyDescent="0.2"/>
    <row r="590" s="173" customFormat="1" ht="12.75" customHeight="1" x14ac:dyDescent="0.2"/>
    <row r="591" s="173" customFormat="1" ht="12.75" customHeight="1" x14ac:dyDescent="0.2"/>
    <row r="592" s="173" customFormat="1" ht="12.75" customHeight="1" x14ac:dyDescent="0.2"/>
    <row r="593" s="173" customFormat="1" ht="14.25" customHeight="1" x14ac:dyDescent="0.2"/>
    <row r="594" s="173" customFormat="1" ht="12" customHeight="1" x14ac:dyDescent="0.2"/>
    <row r="595" s="173" customFormat="1" ht="12" customHeight="1" x14ac:dyDescent="0.2"/>
    <row r="596" s="173" customFormat="1" ht="13.5" customHeight="1" x14ac:dyDescent="0.2"/>
    <row r="605" ht="54" customHeight="1" x14ac:dyDescent="0.25"/>
    <row r="666" s="9" customFormat="1" x14ac:dyDescent="0.25"/>
    <row r="667" s="3" customFormat="1" x14ac:dyDescent="0.25"/>
    <row r="668" s="3" customFormat="1" x14ac:dyDescent="0.25"/>
    <row r="669" s="3" customFormat="1" x14ac:dyDescent="0.25"/>
    <row r="670" s="3" customFormat="1" x14ac:dyDescent="0.25"/>
    <row r="671" s="3" customFormat="1" x14ac:dyDescent="0.25"/>
    <row r="672" s="3" customFormat="1" x14ac:dyDescent="0.25"/>
    <row r="681" spans="8:35" x14ac:dyDescent="0.25">
      <c r="H681" s="63" t="s">
        <v>495</v>
      </c>
      <c r="I681" s="63" t="s">
        <v>496</v>
      </c>
      <c r="J681" s="63" t="s">
        <v>497</v>
      </c>
      <c r="K681" s="63" t="s">
        <v>498</v>
      </c>
      <c r="L681" s="63" t="s">
        <v>499</v>
      </c>
      <c r="M681" s="63" t="s">
        <v>500</v>
      </c>
      <c r="N681" s="63" t="s">
        <v>501</v>
      </c>
      <c r="O681" s="63" t="s">
        <v>502</v>
      </c>
      <c r="P681" s="63" t="s">
        <v>503</v>
      </c>
      <c r="Q681" s="63" t="s">
        <v>504</v>
      </c>
      <c r="R681" s="63" t="s">
        <v>505</v>
      </c>
      <c r="S681" s="63" t="s">
        <v>506</v>
      </c>
      <c r="T681" s="63" t="s">
        <v>537</v>
      </c>
      <c r="U681" s="63" t="s">
        <v>508</v>
      </c>
      <c r="V681" s="63" t="s">
        <v>538</v>
      </c>
      <c r="W681" s="63" t="s">
        <v>539</v>
      </c>
      <c r="X681" s="63" t="s">
        <v>540</v>
      </c>
      <c r="Y681" s="63" t="s">
        <v>541</v>
      </c>
      <c r="Z681" s="63" t="s">
        <v>542</v>
      </c>
      <c r="AA681" s="63" t="s">
        <v>543</v>
      </c>
      <c r="AB681" s="63" t="s">
        <v>544</v>
      </c>
      <c r="AC681" s="63" t="s">
        <v>545</v>
      </c>
      <c r="AD681" s="63" t="s">
        <v>546</v>
      </c>
      <c r="AE681" s="63" t="s">
        <v>547</v>
      </c>
      <c r="AF681" s="63" t="s">
        <v>519</v>
      </c>
      <c r="AG681" s="63" t="s">
        <v>548</v>
      </c>
      <c r="AH681" s="63" t="s">
        <v>549</v>
      </c>
      <c r="AI681" s="63" t="s">
        <v>550</v>
      </c>
    </row>
    <row r="682" spans="8:35" x14ac:dyDescent="0.25">
      <c r="H682" s="64">
        <v>0</v>
      </c>
      <c r="I682" s="64">
        <f>I473</f>
        <v>2093.1475999999998</v>
      </c>
      <c r="J682" s="64">
        <v>0</v>
      </c>
      <c r="K682" s="64">
        <v>0</v>
      </c>
      <c r="L682" s="64">
        <v>0</v>
      </c>
      <c r="M682" s="64">
        <v>0</v>
      </c>
      <c r="N682" s="64">
        <v>0</v>
      </c>
      <c r="O682" s="64">
        <v>0</v>
      </c>
      <c r="P682" s="64">
        <f>P473</f>
        <v>117.73</v>
      </c>
      <c r="Q682" s="64">
        <v>0</v>
      </c>
      <c r="R682" s="64">
        <v>0</v>
      </c>
      <c r="S682" s="64">
        <v>0</v>
      </c>
      <c r="T682" s="64">
        <v>0</v>
      </c>
      <c r="U682" s="64" t="str">
        <f>U473</f>
        <v/>
      </c>
      <c r="V682" s="64">
        <f>V473</f>
        <v>540.06916717032652</v>
      </c>
      <c r="W682" s="64">
        <f>W473</f>
        <v>206.85707686944318</v>
      </c>
      <c r="X682" s="64">
        <f>X473</f>
        <v>9.0276703162196608</v>
      </c>
      <c r="Y682" s="64">
        <v>0</v>
      </c>
      <c r="Z682" s="64">
        <f>Z473</f>
        <v>11.47912170919709</v>
      </c>
      <c r="AA682" s="64">
        <v>0</v>
      </c>
      <c r="AB682" s="64">
        <v>0</v>
      </c>
      <c r="AC682" s="64">
        <v>0</v>
      </c>
      <c r="AD682" s="64">
        <v>0</v>
      </c>
      <c r="AE682" s="64">
        <v>0</v>
      </c>
      <c r="AF682" s="64" t="str">
        <f>AF473</f>
        <v/>
      </c>
      <c r="AG682" s="64">
        <f>AG473</f>
        <v>7230.4559117999988</v>
      </c>
      <c r="AH682" s="64">
        <f>AH473</f>
        <v>517.71056610324001</v>
      </c>
      <c r="AI682" s="64">
        <f>AI473</f>
        <v>28.530150025699999</v>
      </c>
    </row>
    <row r="683" spans="8:35" x14ac:dyDescent="0.25">
      <c r="H683" s="1" t="e">
        <f>H682*IFERROR(INDEX(#REF!,MATCH(H681,#REF!,0),1),INDEX(#REF!,MATCH(H681,#REF!,0),1))/1000</f>
        <v>#REF!</v>
      </c>
      <c r="I683" s="1" t="e">
        <f>I682*IFERROR(INDEX(#REF!,MATCH(I681,#REF!,0),1),INDEX(#REF!,MATCH(I681,#REF!,0),1))/1000</f>
        <v>#REF!</v>
      </c>
      <c r="J683" s="1" t="e">
        <f>J682*IFERROR(INDEX(#REF!,MATCH(J681,#REF!,0),1),INDEX(#REF!,MATCH(J681,#REF!,0),1))/1000</f>
        <v>#REF!</v>
      </c>
      <c r="K683" s="1" t="e">
        <f>K682*IFERROR(INDEX(#REF!,MATCH(K681,#REF!,0),1),INDEX(#REF!,MATCH(K681,#REF!,0),1))/1000</f>
        <v>#REF!</v>
      </c>
      <c r="L683" s="1" t="e">
        <f>L682*IFERROR(INDEX(#REF!,MATCH(L681,#REF!,0),1),INDEX(#REF!,MATCH(L681,#REF!,0),1))/1000</f>
        <v>#REF!</v>
      </c>
      <c r="M683" s="1" t="e">
        <f>M682*IFERROR(INDEX(#REF!,MATCH(M681,#REF!,0),1),INDEX(#REF!,MATCH(M681,#REF!,0),1))/1000</f>
        <v>#REF!</v>
      </c>
      <c r="N683" s="1" t="e">
        <f>N682*IFERROR(INDEX(#REF!,MATCH(N681,#REF!,0),1),INDEX(#REF!,MATCH(N681,#REF!,0),1))/1000</f>
        <v>#REF!</v>
      </c>
      <c r="O683" s="1" t="e">
        <f>O682*IFERROR(INDEX(#REF!,MATCH(O681,#REF!,0),1),INDEX(#REF!,MATCH(O681,#REF!,0),1))/1000</f>
        <v>#REF!</v>
      </c>
      <c r="P683" s="1" t="e">
        <f>P682*IFERROR(INDEX(#REF!,MATCH(P681,#REF!,0),1),INDEX(#REF!,MATCH(P681,#REF!,0),1))/1000</f>
        <v>#REF!</v>
      </c>
      <c r="Q683" s="1" t="e">
        <f>Q682*IFERROR(INDEX(#REF!,MATCH(Q681,#REF!,0),1),INDEX(#REF!,MATCH(Q681,#REF!,0),1))/1000</f>
        <v>#REF!</v>
      </c>
      <c r="R683" s="1" t="e">
        <f>R682*IFERROR(INDEX(#REF!,MATCH(R681,#REF!,0),1),INDEX(#REF!,MATCH(R681,#REF!,0),1))/1000</f>
        <v>#REF!</v>
      </c>
      <c r="S683" s="1" t="e">
        <f>S682*IFERROR(INDEX(#REF!,MATCH(S681,#REF!,0),1),INDEX(#REF!,MATCH(S681,#REF!,0),1))/1000</f>
        <v>#REF!</v>
      </c>
      <c r="T683" s="1"/>
      <c r="U683" s="1"/>
      <c r="V683" s="1" t="e">
        <f>V682*IFERROR(INDEX(#REF!,MATCH(V681,#REF!,0),1),INDEX(#REF!,MATCH(V681,#REF!,0),1))/1000</f>
        <v>#REF!</v>
      </c>
      <c r="W683" s="1" t="e">
        <f>W682*IFERROR(INDEX(#REF!,MATCH(W681,#REF!,0),1),INDEX(#REF!,MATCH(W681,#REF!,0),1))/1000</f>
        <v>#REF!</v>
      </c>
      <c r="X683" s="1" t="e">
        <f>X682*IFERROR(INDEX(#REF!,MATCH(X681,#REF!,0),1),INDEX(#REF!,MATCH(X681,#REF!,0),1))/1000</f>
        <v>#REF!</v>
      </c>
      <c r="Y683" s="1" t="e">
        <f>Y682*IFERROR(INDEX(#REF!,MATCH(Y681,#REF!,0),1),INDEX(#REF!,MATCH(Y681,#REF!,0),1))/1000</f>
        <v>#REF!</v>
      </c>
      <c r="Z683" s="1" t="e">
        <f>Z682*IFERROR(INDEX(#REF!,MATCH(Z681,#REF!,0),1),INDEX(#REF!,MATCH(Z681,#REF!,0),1))/1000</f>
        <v>#REF!</v>
      </c>
      <c r="AA683" s="1">
        <v>0</v>
      </c>
      <c r="AB683" s="1">
        <v>0</v>
      </c>
      <c r="AC683" s="1" t="e">
        <f>AC682*IFERROR(INDEX(#REF!,MATCH(AC681,#REF!,0),1),INDEX(#REF!,MATCH(AC681,#REF!,0),1))/1000</f>
        <v>#REF!</v>
      </c>
      <c r="AD683" s="1" t="e">
        <f>AD682*IFERROR(INDEX(#REF!,MATCH(AD681,#REF!,0),1),INDEX(#REF!,MATCH(AD681,#REF!,0),1))/1000</f>
        <v>#REF!</v>
      </c>
      <c r="AE683" s="1">
        <v>0</v>
      </c>
      <c r="AF683" s="1">
        <v>0</v>
      </c>
      <c r="AG683" s="64">
        <f>AG682</f>
        <v>7230.4559117999988</v>
      </c>
      <c r="AH683" s="1" t="e">
        <f>AH682*IFERROR(INDEX(#REF!,MATCH(AH681,#REF!,0),1),INDEX(#REF!,MATCH(AH681,#REF!,0),1))/1000</f>
        <v>#REF!</v>
      </c>
      <c r="AI683" s="1" t="e">
        <f>AI682*IFERROR(INDEX(#REF!,MATCH(AI681,#REF!,0),1),INDEX(#REF!,MATCH(AI681,#REF!,0),1))/1000</f>
        <v>#REF!</v>
      </c>
    </row>
    <row r="686" spans="8:35" x14ac:dyDescent="0.25">
      <c r="J686" s="1"/>
      <c r="K686" s="1"/>
      <c r="L686" s="1"/>
      <c r="M686" s="1"/>
      <c r="N686" s="1"/>
      <c r="O686" s="1"/>
      <c r="P686" s="1"/>
      <c r="Q686" s="1"/>
      <c r="R686" s="1"/>
      <c r="S686" s="1"/>
      <c r="T686" s="1"/>
      <c r="U686" s="1"/>
      <c r="V686" s="1"/>
      <c r="W686" s="1"/>
      <c r="X686" s="1"/>
      <c r="Y686" s="1"/>
      <c r="Z686" s="1"/>
      <c r="AA686" s="1"/>
    </row>
    <row r="687" spans="8:35" x14ac:dyDescent="0.25">
      <c r="H687" s="62" t="s">
        <v>551</v>
      </c>
      <c r="I687" s="62" t="s">
        <v>1443</v>
      </c>
      <c r="J687" s="1"/>
      <c r="K687" s="1"/>
      <c r="L687" s="1"/>
      <c r="M687" s="1"/>
      <c r="N687" s="1"/>
      <c r="O687" s="1"/>
      <c r="P687" s="1"/>
      <c r="Q687" s="1"/>
      <c r="R687" s="1"/>
      <c r="S687" s="1"/>
      <c r="T687" s="1"/>
      <c r="U687" s="1"/>
      <c r="V687" s="1"/>
      <c r="W687" s="1"/>
      <c r="X687" s="1"/>
      <c r="Y687" s="1"/>
      <c r="Z687" s="1"/>
      <c r="AA687" s="1"/>
    </row>
    <row r="688" spans="8:35" x14ac:dyDescent="0.25">
      <c r="H688" t="e">
        <f>#REF!/1000</f>
        <v>#REF!</v>
      </c>
      <c r="I688" s="187" t="e">
        <f t="shared" ref="I688:I696" si="3">SUM(H688:H688)</f>
        <v>#REF!</v>
      </c>
      <c r="J688" s="1"/>
      <c r="K688" s="1"/>
      <c r="L688" s="1"/>
      <c r="M688" s="1"/>
      <c r="N688" s="1"/>
      <c r="O688" s="1"/>
      <c r="P688" s="1"/>
      <c r="Q688" s="1"/>
      <c r="R688" s="1"/>
      <c r="S688" s="1"/>
      <c r="T688" s="1"/>
      <c r="U688" s="1"/>
      <c r="V688" s="1"/>
      <c r="W688" s="1"/>
      <c r="X688" s="1"/>
      <c r="Y688" s="1"/>
      <c r="Z688" s="1"/>
      <c r="AA688" s="1"/>
    </row>
    <row r="689" spans="8:27" x14ac:dyDescent="0.25">
      <c r="H689" t="e">
        <f>#REF!/1000</f>
        <v>#REF!</v>
      </c>
      <c r="I689" s="187" t="e">
        <f t="shared" si="3"/>
        <v>#REF!</v>
      </c>
      <c r="J689" s="1"/>
      <c r="K689" s="1"/>
      <c r="L689" s="1"/>
      <c r="M689" s="1"/>
      <c r="N689" s="1"/>
      <c r="O689" s="1"/>
      <c r="P689" s="1"/>
      <c r="Q689" s="1"/>
      <c r="R689" s="1"/>
      <c r="S689" s="1"/>
      <c r="T689" s="1"/>
      <c r="U689" s="1"/>
      <c r="V689" s="1"/>
      <c r="W689" s="1"/>
      <c r="X689" s="1"/>
      <c r="Y689" s="1"/>
      <c r="Z689" s="1"/>
      <c r="AA689" s="1"/>
    </row>
    <row r="690" spans="8:27" x14ac:dyDescent="0.25">
      <c r="H690">
        <f>0</f>
        <v>0</v>
      </c>
      <c r="I690" s="187">
        <f t="shared" si="3"/>
        <v>0</v>
      </c>
      <c r="J690" s="1"/>
      <c r="K690" s="1"/>
      <c r="L690" s="1"/>
      <c r="M690" s="1"/>
      <c r="N690" s="1"/>
      <c r="O690" s="1"/>
      <c r="P690" s="1"/>
      <c r="Q690" s="1"/>
      <c r="R690" s="1"/>
      <c r="S690" s="1"/>
      <c r="T690" s="1"/>
      <c r="U690" s="1"/>
      <c r="V690" s="1"/>
      <c r="W690" s="1"/>
      <c r="X690" s="1"/>
      <c r="Y690" s="1"/>
      <c r="Z690" s="1"/>
      <c r="AA690" s="1"/>
    </row>
    <row r="691" spans="8:27" x14ac:dyDescent="0.25">
      <c r="H691" s="5">
        <f t="shared" ref="H691" si="4">H668/1000</f>
        <v>0</v>
      </c>
      <c r="I691" s="187">
        <f t="shared" si="3"/>
        <v>0</v>
      </c>
      <c r="J691" s="1"/>
      <c r="K691" s="1"/>
      <c r="L691" s="1"/>
      <c r="M691" s="1"/>
      <c r="N691" s="1"/>
      <c r="O691" s="1"/>
      <c r="P691" s="1"/>
      <c r="Q691" s="1"/>
      <c r="R691" s="1"/>
      <c r="S691" s="1"/>
      <c r="T691" s="1"/>
      <c r="U691" s="1"/>
      <c r="V691" s="1"/>
      <c r="W691" s="1"/>
      <c r="X691" s="1"/>
      <c r="Y691" s="1"/>
      <c r="Z691" s="1"/>
      <c r="AA691" s="1"/>
    </row>
    <row r="692" spans="8:27" x14ac:dyDescent="0.25">
      <c r="H692">
        <f>0</f>
        <v>0</v>
      </c>
      <c r="I692" s="187">
        <f t="shared" si="3"/>
        <v>0</v>
      </c>
      <c r="J692" s="1"/>
      <c r="K692" s="1"/>
      <c r="L692" s="1"/>
      <c r="M692" s="1"/>
      <c r="N692" s="1"/>
      <c r="O692" s="1"/>
      <c r="P692" s="1"/>
      <c r="Q692" s="1"/>
      <c r="R692" s="1"/>
      <c r="S692" s="1"/>
      <c r="T692" s="1"/>
      <c r="U692" s="1"/>
      <c r="V692" s="1"/>
      <c r="W692" s="1"/>
      <c r="X692" s="1"/>
      <c r="Y692" s="1"/>
      <c r="Z692" s="1"/>
      <c r="AA692" s="1"/>
    </row>
    <row r="693" spans="8:27" x14ac:dyDescent="0.25">
      <c r="H693" t="e">
        <f>H689</f>
        <v>#REF!</v>
      </c>
      <c r="I693" s="187" t="e">
        <f t="shared" si="3"/>
        <v>#REF!</v>
      </c>
      <c r="J693" s="1"/>
      <c r="K693" s="1"/>
      <c r="L693" s="1"/>
      <c r="M693" s="1"/>
      <c r="N693" s="1"/>
      <c r="O693" s="1"/>
      <c r="P693" s="1"/>
      <c r="Q693" s="1"/>
      <c r="R693" s="1"/>
      <c r="S693" s="1"/>
      <c r="T693" s="1"/>
      <c r="U693" s="1"/>
      <c r="V693" s="1"/>
      <c r="W693" s="1"/>
      <c r="X693" s="1"/>
      <c r="Y693" s="1"/>
      <c r="Z693" s="1"/>
      <c r="AA693" s="1"/>
    </row>
    <row r="694" spans="8:27" x14ac:dyDescent="0.25">
      <c r="H694">
        <f>0</f>
        <v>0</v>
      </c>
      <c r="I694" s="187">
        <f t="shared" si="3"/>
        <v>0</v>
      </c>
      <c r="J694" s="1"/>
      <c r="K694" s="1"/>
      <c r="L694" s="1"/>
      <c r="M694" s="1"/>
      <c r="N694" s="1"/>
      <c r="O694" s="1"/>
      <c r="P694" s="1"/>
      <c r="Q694" s="1"/>
      <c r="R694" s="1"/>
      <c r="S694" s="1"/>
      <c r="T694" s="1"/>
      <c r="U694" s="1"/>
      <c r="V694" s="1"/>
      <c r="W694" s="1"/>
      <c r="X694" s="1"/>
      <c r="Y694" s="1"/>
      <c r="Z694" s="1"/>
      <c r="AA694" s="1"/>
    </row>
    <row r="695" spans="8:27" x14ac:dyDescent="0.25">
      <c r="H695">
        <f>0</f>
        <v>0</v>
      </c>
      <c r="I695" s="187">
        <f t="shared" si="3"/>
        <v>0</v>
      </c>
      <c r="J695" s="1"/>
      <c r="K695" s="1"/>
      <c r="L695" s="1"/>
      <c r="M695" s="1"/>
      <c r="N695" s="1"/>
      <c r="O695" s="1"/>
      <c r="P695" s="1"/>
      <c r="Q695" s="1"/>
      <c r="R695" s="1"/>
      <c r="S695" s="1"/>
      <c r="T695" s="1"/>
      <c r="U695" s="1"/>
      <c r="V695" s="1"/>
      <c r="W695" s="1"/>
      <c r="X695" s="1"/>
      <c r="Y695" s="1"/>
      <c r="Z695" s="1"/>
      <c r="AA695" s="1"/>
    </row>
    <row r="696" spans="8:27" x14ac:dyDescent="0.25">
      <c r="H696">
        <f>0</f>
        <v>0</v>
      </c>
      <c r="I696" s="187">
        <f t="shared" si="3"/>
        <v>0</v>
      </c>
      <c r="J696" s="1"/>
      <c r="K696" s="1"/>
      <c r="L696" s="1"/>
      <c r="M696" s="1"/>
      <c r="N696" s="1"/>
      <c r="O696" s="1"/>
      <c r="P696" s="1"/>
      <c r="Q696" s="1"/>
      <c r="R696" s="1"/>
      <c r="S696" s="1"/>
      <c r="T696" s="1"/>
      <c r="U696" s="1"/>
      <c r="V696" s="1"/>
      <c r="W696" s="1"/>
      <c r="X696" s="1"/>
      <c r="Y696" s="1"/>
      <c r="Z696" s="1"/>
      <c r="AA696" s="1"/>
    </row>
    <row r="697" spans="8:27" x14ac:dyDescent="0.25">
      <c r="H697" s="5"/>
      <c r="J697" s="1"/>
      <c r="K697" s="1"/>
      <c r="L697" s="1"/>
      <c r="M697" s="1"/>
      <c r="N697" s="1"/>
      <c r="O697" s="1"/>
      <c r="P697" s="1"/>
      <c r="Q697" s="1"/>
      <c r="R697" s="1"/>
      <c r="S697" s="1"/>
      <c r="T697" s="1"/>
      <c r="U697" s="1"/>
      <c r="V697" s="1"/>
      <c r="W697" s="1"/>
      <c r="X697" s="1"/>
      <c r="Y697" s="1"/>
      <c r="Z697" s="1"/>
      <c r="AA697" s="1"/>
    </row>
    <row r="698" spans="8:27" x14ac:dyDescent="0.25">
      <c r="H698" s="5"/>
      <c r="J698" s="1"/>
      <c r="K698" s="1"/>
      <c r="L698" s="1"/>
      <c r="M698" s="1"/>
      <c r="N698" s="1"/>
      <c r="O698" s="1"/>
      <c r="P698" s="1"/>
      <c r="Q698" s="1"/>
      <c r="R698" s="1"/>
      <c r="S698" s="1"/>
      <c r="T698" s="1"/>
      <c r="U698" s="1"/>
      <c r="V698" s="1"/>
      <c r="W698" s="1"/>
      <c r="X698" s="1"/>
      <c r="Y698" s="1"/>
      <c r="Z698" s="1"/>
      <c r="AA698" s="1"/>
    </row>
    <row r="699" spans="8:27" x14ac:dyDescent="0.25">
      <c r="H699" s="5"/>
      <c r="J699" s="1"/>
      <c r="K699" s="1"/>
      <c r="L699" s="1"/>
      <c r="M699" s="1"/>
      <c r="N699" s="1"/>
      <c r="O699" s="1"/>
      <c r="P699" s="1"/>
      <c r="Q699" s="1"/>
      <c r="R699" s="1"/>
      <c r="S699" s="1"/>
      <c r="T699" s="1"/>
      <c r="U699" s="1"/>
      <c r="V699" s="1"/>
      <c r="W699" s="1"/>
      <c r="X699" s="1"/>
      <c r="Y699" s="1"/>
      <c r="Z699" s="1"/>
      <c r="AA699" s="1"/>
    </row>
    <row r="700" spans="8:27" x14ac:dyDescent="0.25">
      <c r="H700" s="5"/>
      <c r="J700" s="1"/>
      <c r="K700" s="1"/>
      <c r="L700" s="1"/>
      <c r="M700" s="1"/>
      <c r="N700" s="1"/>
      <c r="O700" s="1"/>
      <c r="P700" s="1"/>
      <c r="Q700" s="1"/>
      <c r="R700" s="1"/>
      <c r="S700" s="1"/>
      <c r="T700" s="1"/>
      <c r="U700" s="1"/>
      <c r="V700" s="1"/>
      <c r="W700" s="1"/>
      <c r="X700" s="1"/>
      <c r="Y700" s="1"/>
      <c r="Z700" s="1"/>
      <c r="AA700" s="1"/>
    </row>
    <row r="701" spans="8:27" x14ac:dyDescent="0.25">
      <c r="H701" s="5"/>
      <c r="J701" s="1"/>
      <c r="K701" s="1"/>
      <c r="L701" s="1"/>
      <c r="M701" s="1"/>
      <c r="N701" s="1"/>
      <c r="O701" s="1"/>
      <c r="P701" s="1"/>
      <c r="Q701" s="1"/>
      <c r="R701" s="1"/>
      <c r="S701" s="1"/>
      <c r="T701" s="1"/>
      <c r="U701" s="1"/>
      <c r="V701" s="1"/>
      <c r="W701" s="1"/>
      <c r="X701" s="1"/>
      <c r="Y701" s="1"/>
      <c r="Z701" s="1"/>
      <c r="AA701" s="1"/>
    </row>
    <row r="702" spans="8:27" x14ac:dyDescent="0.25">
      <c r="H702" s="5"/>
      <c r="J702" s="1"/>
      <c r="K702" s="1"/>
      <c r="L702" s="1"/>
      <c r="M702" s="1"/>
      <c r="N702" s="1"/>
      <c r="O702" s="1"/>
      <c r="P702" s="1"/>
      <c r="Q702" s="1"/>
      <c r="R702" s="1"/>
      <c r="S702" s="1"/>
      <c r="T702" s="1"/>
      <c r="U702" s="1"/>
      <c r="V702" s="1"/>
      <c r="W702" s="1"/>
      <c r="X702" s="1"/>
      <c r="Y702" s="1"/>
      <c r="Z702" s="1"/>
      <c r="AA702" s="1"/>
    </row>
    <row r="703" spans="8:27" x14ac:dyDescent="0.25">
      <c r="J703" s="1"/>
      <c r="K703" s="1"/>
      <c r="L703" s="1"/>
      <c r="M703" s="1"/>
      <c r="N703" s="1"/>
      <c r="O703" s="1"/>
      <c r="P703" s="1"/>
      <c r="Q703" s="1"/>
      <c r="R703" s="1"/>
      <c r="S703" s="1"/>
      <c r="T703" s="1"/>
      <c r="U703" s="1"/>
      <c r="V703" s="1"/>
      <c r="W703" s="1"/>
      <c r="X703" s="1"/>
      <c r="Y703" s="1"/>
      <c r="Z703" s="1"/>
      <c r="AA703" s="1"/>
    </row>
    <row r="704" spans="8:27" x14ac:dyDescent="0.25">
      <c r="J704" s="1"/>
      <c r="K704" s="1"/>
      <c r="L704" s="1"/>
      <c r="M704" s="1"/>
      <c r="N704" s="1"/>
      <c r="O704" s="1"/>
      <c r="P704" s="1"/>
      <c r="Q704" s="1"/>
      <c r="R704" s="1"/>
      <c r="S704" s="1"/>
      <c r="T704" s="1"/>
      <c r="U704" s="1"/>
      <c r="V704" s="1"/>
      <c r="W704" s="1"/>
      <c r="X704" s="1"/>
      <c r="Y704" s="1"/>
      <c r="Z704" s="1"/>
      <c r="AA704" s="1"/>
    </row>
    <row r="705" spans="8:27" x14ac:dyDescent="0.25">
      <c r="J705" s="1"/>
      <c r="K705" s="1"/>
      <c r="L705" s="1"/>
      <c r="M705" s="1"/>
      <c r="N705" s="1"/>
      <c r="O705" s="1"/>
      <c r="P705" s="1"/>
      <c r="Q705" s="1"/>
      <c r="R705" s="1"/>
      <c r="S705" s="1"/>
      <c r="T705" s="1"/>
      <c r="U705" s="1"/>
      <c r="V705" s="1"/>
      <c r="W705" s="1"/>
      <c r="X705" s="1"/>
      <c r="Y705" s="1"/>
      <c r="Z705" s="1"/>
      <c r="AA705" s="1"/>
    </row>
    <row r="706" spans="8:27" x14ac:dyDescent="0.25">
      <c r="J706" s="1"/>
      <c r="K706" s="1"/>
      <c r="L706" s="1"/>
      <c r="M706" s="1"/>
      <c r="N706" s="1"/>
      <c r="O706" s="1"/>
      <c r="P706" s="1"/>
      <c r="Q706" s="1"/>
      <c r="R706" s="1"/>
      <c r="S706" s="1"/>
      <c r="T706" s="1"/>
      <c r="U706" s="1"/>
      <c r="V706" s="1"/>
      <c r="W706" s="1"/>
      <c r="X706" s="1"/>
      <c r="Y706" s="1"/>
      <c r="Z706" s="1"/>
      <c r="AA706" s="1"/>
    </row>
    <row r="707" spans="8:27" x14ac:dyDescent="0.25">
      <c r="J707" s="1"/>
      <c r="K707" s="1"/>
      <c r="L707" s="1"/>
      <c r="M707" s="1"/>
      <c r="N707" s="1"/>
      <c r="O707" s="1"/>
      <c r="P707" s="1"/>
      <c r="Q707" s="1"/>
      <c r="R707" s="1"/>
      <c r="S707" s="1"/>
      <c r="T707" s="1"/>
      <c r="U707" s="1"/>
      <c r="V707" s="1"/>
      <c r="W707" s="1"/>
      <c r="X707" s="1"/>
      <c r="Y707" s="1"/>
      <c r="Z707" s="1"/>
      <c r="AA707" s="1"/>
    </row>
    <row r="708" spans="8:27" x14ac:dyDescent="0.25">
      <c r="J708" s="1"/>
      <c r="K708" s="1"/>
      <c r="L708" s="1"/>
      <c r="M708" s="1"/>
      <c r="N708" s="1"/>
      <c r="O708" s="1"/>
      <c r="P708" s="1"/>
      <c r="Q708" s="1"/>
      <c r="R708" s="1"/>
      <c r="S708" s="1"/>
      <c r="T708" s="1"/>
      <c r="U708" s="1"/>
      <c r="V708" s="1"/>
      <c r="W708" s="1"/>
      <c r="X708" s="1"/>
      <c r="Y708" s="1"/>
      <c r="Z708" s="1"/>
      <c r="AA708" s="1"/>
    </row>
    <row r="709" spans="8:27" x14ac:dyDescent="0.25">
      <c r="J709" s="1"/>
      <c r="K709" s="1"/>
      <c r="L709" s="1"/>
      <c r="M709" s="1"/>
      <c r="N709" s="1"/>
      <c r="O709" s="1"/>
      <c r="P709" s="1"/>
      <c r="Q709" s="1"/>
      <c r="R709" s="1"/>
      <c r="S709" s="1"/>
      <c r="T709" s="1"/>
      <c r="U709" s="1"/>
      <c r="V709" s="1"/>
      <c r="W709" s="1"/>
      <c r="X709" s="1"/>
      <c r="Y709" s="1"/>
      <c r="Z709" s="1"/>
      <c r="AA709" s="1"/>
    </row>
    <row r="710" spans="8:27" x14ac:dyDescent="0.25">
      <c r="J710" s="1"/>
      <c r="K710" s="1"/>
      <c r="L710" s="1"/>
      <c r="M710" s="1"/>
      <c r="N710" s="1"/>
      <c r="O710" s="1"/>
      <c r="P710" s="1"/>
      <c r="Q710" s="1"/>
      <c r="R710" s="1"/>
      <c r="S710" s="1"/>
      <c r="T710" s="1"/>
      <c r="U710" s="1"/>
      <c r="V710" s="1"/>
      <c r="W710" s="1"/>
      <c r="X710" s="1"/>
      <c r="Y710" s="1"/>
      <c r="Z710" s="1"/>
      <c r="AA710" s="1"/>
    </row>
    <row r="711" spans="8:27" x14ac:dyDescent="0.25">
      <c r="J711" s="1"/>
      <c r="K711" s="1"/>
      <c r="L711" s="1"/>
      <c r="M711" s="1"/>
      <c r="N711" s="1"/>
      <c r="O711" s="1"/>
      <c r="P711" s="1"/>
      <c r="Q711" s="1"/>
      <c r="R711" s="1"/>
      <c r="S711" s="1"/>
      <c r="T711" s="1"/>
      <c r="U711" s="1"/>
      <c r="V711" s="1"/>
      <c r="W711" s="1"/>
      <c r="X711" s="1"/>
      <c r="Y711" s="1"/>
      <c r="Z711" s="1"/>
      <c r="AA711" s="1"/>
    </row>
    <row r="712" spans="8:27" x14ac:dyDescent="0.25">
      <c r="J712" s="1"/>
      <c r="K712" s="1"/>
      <c r="L712" s="1"/>
      <c r="M712" s="1"/>
      <c r="N712" s="1"/>
      <c r="O712" s="1"/>
      <c r="P712" s="1"/>
      <c r="Q712" s="1"/>
      <c r="R712" s="1"/>
      <c r="S712" s="1"/>
      <c r="T712" s="1"/>
      <c r="U712" s="1"/>
      <c r="V712" s="1"/>
      <c r="W712" s="1"/>
      <c r="X712" s="1"/>
      <c r="Y712" s="1"/>
      <c r="Z712" s="1"/>
      <c r="AA712" s="1"/>
    </row>
    <row r="713" spans="8:27" x14ac:dyDescent="0.25">
      <c r="J713" s="1"/>
      <c r="K713" s="1"/>
      <c r="L713" s="1"/>
      <c r="M713" s="1"/>
      <c r="N713" s="1"/>
      <c r="O713" s="1"/>
      <c r="P713" s="1"/>
      <c r="Q713" s="1"/>
      <c r="R713" s="1"/>
      <c r="S713" s="1"/>
      <c r="T713" s="1"/>
      <c r="U713" s="1"/>
      <c r="V713" s="1"/>
      <c r="W713" s="1"/>
      <c r="X713" s="1"/>
      <c r="Y713" s="1"/>
      <c r="Z713" s="1"/>
      <c r="AA713" s="1"/>
    </row>
    <row r="714" spans="8:27" x14ac:dyDescent="0.25">
      <c r="J714" s="1"/>
      <c r="K714" s="1"/>
      <c r="L714" s="1"/>
      <c r="M714" s="1"/>
      <c r="N714" s="1"/>
      <c r="O714" s="1"/>
      <c r="P714" s="1"/>
      <c r="Q714" s="1"/>
      <c r="R714" s="1"/>
      <c r="S714" s="1"/>
      <c r="T714" s="1"/>
      <c r="U714" s="1"/>
      <c r="V714" s="1"/>
      <c r="W714" s="1"/>
      <c r="X714" s="1"/>
      <c r="Y714" s="1"/>
      <c r="Z714" s="1"/>
      <c r="AA714" s="1"/>
    </row>
    <row r="715" spans="8:27" x14ac:dyDescent="0.25">
      <c r="J715" s="1"/>
      <c r="K715" s="1"/>
      <c r="L715" s="1"/>
      <c r="M715" s="1"/>
      <c r="N715" s="1"/>
      <c r="O715" s="1"/>
      <c r="P715" s="1"/>
      <c r="Q715" s="1"/>
      <c r="R715" s="1"/>
      <c r="S715" s="1"/>
      <c r="T715" s="1"/>
      <c r="U715" s="1"/>
      <c r="V715" s="1"/>
      <c r="W715" s="1"/>
      <c r="X715" s="1"/>
      <c r="Y715" s="1"/>
      <c r="Z715" s="1"/>
      <c r="AA715" s="1"/>
    </row>
    <row r="716" spans="8:27" x14ac:dyDescent="0.25">
      <c r="H716" s="65"/>
      <c r="I716" s="65"/>
      <c r="J716" s="65"/>
      <c r="K716" s="65"/>
      <c r="L716" s="65"/>
      <c r="M716" s="65"/>
    </row>
    <row r="717" spans="8:27" x14ac:dyDescent="0.25">
      <c r="H717" s="65"/>
      <c r="I717" s="65"/>
      <c r="J717" s="65"/>
      <c r="K717" s="65"/>
      <c r="L717" s="65"/>
      <c r="M717" s="65"/>
    </row>
    <row r="718" spans="8:27" x14ac:dyDescent="0.25">
      <c r="H718" s="65"/>
      <c r="I718" s="65"/>
      <c r="J718" s="65"/>
      <c r="K718" s="65"/>
      <c r="L718" s="65"/>
      <c r="M718" s="65"/>
    </row>
    <row r="719" spans="8:27" ht="33.75" x14ac:dyDescent="0.25">
      <c r="H719" s="66" t="s">
        <v>552</v>
      </c>
      <c r="I719" s="67" t="s">
        <v>553</v>
      </c>
      <c r="J719" s="66" t="s">
        <v>554</v>
      </c>
      <c r="K719" s="67" t="s">
        <v>555</v>
      </c>
      <c r="L719" s="67" t="s">
        <v>556</v>
      </c>
      <c r="M719" s="67" t="s">
        <v>557</v>
      </c>
    </row>
    <row r="720" spans="8:27" x14ac:dyDescent="0.25">
      <c r="H720" s="68" t="s">
        <v>559</v>
      </c>
      <c r="I720" s="69">
        <v>1</v>
      </c>
      <c r="J720" s="68" t="s">
        <v>560</v>
      </c>
      <c r="K720" s="69">
        <v>1</v>
      </c>
      <c r="L720" s="68" t="s">
        <v>561</v>
      </c>
      <c r="M720" s="69">
        <v>1</v>
      </c>
    </row>
    <row r="721" spans="8:13" x14ac:dyDescent="0.25">
      <c r="H721" s="70" t="s">
        <v>563</v>
      </c>
      <c r="I721" s="71">
        <v>67</v>
      </c>
      <c r="J721" s="70" t="s">
        <v>564</v>
      </c>
      <c r="K721" s="71">
        <v>14</v>
      </c>
      <c r="L721" s="70" t="s">
        <v>565</v>
      </c>
      <c r="M721" s="71">
        <v>4</v>
      </c>
    </row>
    <row r="722" spans="8:13" x14ac:dyDescent="0.25">
      <c r="H722" s="72" t="s">
        <v>566</v>
      </c>
      <c r="I722" s="73">
        <v>68</v>
      </c>
      <c r="J722" s="72" t="s">
        <v>567</v>
      </c>
      <c r="K722" s="73">
        <v>15</v>
      </c>
      <c r="L722" s="72" t="s">
        <v>568</v>
      </c>
      <c r="M722" s="73">
        <v>6</v>
      </c>
    </row>
    <row r="723" spans="8:13" x14ac:dyDescent="0.25">
      <c r="H723" s="74" t="s">
        <v>569</v>
      </c>
      <c r="I723" s="75">
        <v>277</v>
      </c>
      <c r="J723" s="74" t="s">
        <v>570</v>
      </c>
      <c r="K723" s="75">
        <v>282</v>
      </c>
      <c r="L723" s="74" t="s">
        <v>571</v>
      </c>
      <c r="M723" s="75">
        <v>234</v>
      </c>
    </row>
    <row r="724" spans="8:13" x14ac:dyDescent="0.25">
      <c r="H724" s="68" t="s">
        <v>572</v>
      </c>
      <c r="I724" s="69">
        <v>6890</v>
      </c>
      <c r="J724" s="68" t="s">
        <v>573</v>
      </c>
      <c r="K724" s="69">
        <v>4890</v>
      </c>
      <c r="L724" s="68" t="s">
        <v>574</v>
      </c>
      <c r="M724" s="69">
        <v>2340</v>
      </c>
    </row>
    <row r="725" spans="8:13" x14ac:dyDescent="0.25">
      <c r="H725" s="70" t="s">
        <v>575</v>
      </c>
      <c r="I725" s="76">
        <v>11300</v>
      </c>
      <c r="J725" s="70" t="s">
        <v>576</v>
      </c>
      <c r="K725" s="76">
        <v>11000</v>
      </c>
      <c r="L725" s="70" t="s">
        <v>577</v>
      </c>
      <c r="M725" s="71">
        <v>8450</v>
      </c>
    </row>
    <row r="726" spans="8:13" x14ac:dyDescent="0.25">
      <c r="H726" s="72" t="s">
        <v>578</v>
      </c>
      <c r="I726" s="77">
        <v>11700</v>
      </c>
      <c r="J726" s="72" t="s">
        <v>579</v>
      </c>
      <c r="K726" s="77">
        <v>14200</v>
      </c>
      <c r="L726" s="72" t="s">
        <v>580</v>
      </c>
      <c r="M726" s="77">
        <v>15900</v>
      </c>
    </row>
    <row r="727" spans="8:13" x14ac:dyDescent="0.25">
      <c r="H727" s="70" t="s">
        <v>581</v>
      </c>
      <c r="I727" s="71">
        <v>6730</v>
      </c>
      <c r="J727" s="70" t="s">
        <v>582</v>
      </c>
      <c r="K727" s="71">
        <v>6250</v>
      </c>
      <c r="L727" s="70" t="s">
        <v>583</v>
      </c>
      <c r="M727" s="71">
        <v>4470</v>
      </c>
    </row>
    <row r="728" spans="8:13" x14ac:dyDescent="0.25">
      <c r="H728" s="72" t="s">
        <v>584</v>
      </c>
      <c r="I728" s="73">
        <v>8190</v>
      </c>
      <c r="J728" s="72" t="s">
        <v>585</v>
      </c>
      <c r="K728" s="73">
        <v>9020</v>
      </c>
      <c r="L728" s="72" t="s">
        <v>586</v>
      </c>
      <c r="M728" s="73">
        <v>8550</v>
      </c>
    </row>
    <row r="729" spans="8:13" x14ac:dyDescent="0.25">
      <c r="H729" s="74" t="s">
        <v>587</v>
      </c>
      <c r="I729" s="75">
        <v>6310</v>
      </c>
      <c r="J729" s="74" t="s">
        <v>588</v>
      </c>
      <c r="K729" s="75">
        <v>7810</v>
      </c>
      <c r="L729" s="74" t="s">
        <v>589</v>
      </c>
      <c r="M729" s="75">
        <v>8980</v>
      </c>
    </row>
    <row r="730" spans="8:13" x14ac:dyDescent="0.25">
      <c r="H730" s="68" t="s">
        <v>590</v>
      </c>
      <c r="I730" s="69">
        <v>192</v>
      </c>
      <c r="J730" s="68" t="s">
        <v>591</v>
      </c>
      <c r="K730" s="69">
        <v>26</v>
      </c>
      <c r="L730" s="68" t="s">
        <v>592</v>
      </c>
      <c r="M730" s="69">
        <v>20</v>
      </c>
    </row>
    <row r="731" spans="8:13" x14ac:dyDescent="0.25">
      <c r="H731" s="70" t="s">
        <v>593</v>
      </c>
      <c r="I731" s="71">
        <v>4200</v>
      </c>
      <c r="J731" s="70" t="s">
        <v>594</v>
      </c>
      <c r="K731" s="71">
        <v>832</v>
      </c>
      <c r="L731" s="70" t="s">
        <v>595</v>
      </c>
      <c r="M731" s="71">
        <v>262</v>
      </c>
    </row>
    <row r="732" spans="8:13" x14ac:dyDescent="0.25">
      <c r="H732" s="72" t="s">
        <v>596</v>
      </c>
      <c r="I732" s="73">
        <v>70</v>
      </c>
      <c r="J732" s="72" t="s">
        <v>597</v>
      </c>
      <c r="K732" s="73">
        <v>10</v>
      </c>
      <c r="L732" s="72" t="s">
        <v>598</v>
      </c>
      <c r="M732" s="73">
        <v>8</v>
      </c>
    </row>
    <row r="733" spans="8:13" x14ac:dyDescent="0.25">
      <c r="H733" s="70" t="s">
        <v>599</v>
      </c>
      <c r="I733" s="71">
        <v>426</v>
      </c>
      <c r="J733" s="70" t="s">
        <v>600</v>
      </c>
      <c r="K733" s="71">
        <v>48</v>
      </c>
      <c r="L733" s="70" t="s">
        <v>601</v>
      </c>
      <c r="M733" s="71">
        <v>36</v>
      </c>
    </row>
    <row r="734" spans="8:13" x14ac:dyDescent="0.25">
      <c r="H734" s="72" t="s">
        <v>602</v>
      </c>
      <c r="I734" s="73">
        <v>98</v>
      </c>
      <c r="J734" s="72" t="s">
        <v>603</v>
      </c>
      <c r="K734" s="73">
        <v>14</v>
      </c>
      <c r="L734" s="72" t="s">
        <v>604</v>
      </c>
      <c r="M734" s="73">
        <v>11</v>
      </c>
    </row>
    <row r="735" spans="8:13" x14ac:dyDescent="0.25">
      <c r="H735" s="70" t="s">
        <v>605</v>
      </c>
      <c r="I735" s="71">
        <v>659</v>
      </c>
      <c r="J735" s="70" t="s">
        <v>606</v>
      </c>
      <c r="K735" s="71">
        <v>72</v>
      </c>
      <c r="L735" s="70" t="s">
        <v>607</v>
      </c>
      <c r="M735" s="71">
        <v>51</v>
      </c>
    </row>
    <row r="736" spans="8:13" x14ac:dyDescent="0.25">
      <c r="H736" s="72" t="s">
        <v>608</v>
      </c>
      <c r="I736" s="73">
        <v>1120</v>
      </c>
      <c r="J736" s="72" t="s">
        <v>609</v>
      </c>
      <c r="K736" s="73">
        <v>121</v>
      </c>
      <c r="L736" s="72" t="s">
        <v>610</v>
      </c>
      <c r="M736" s="73">
        <v>74</v>
      </c>
    </row>
    <row r="737" spans="8:13" x14ac:dyDescent="0.25">
      <c r="H737" s="70" t="s">
        <v>611</v>
      </c>
      <c r="I737" s="71">
        <v>624</v>
      </c>
      <c r="J737" s="70" t="s">
        <v>612</v>
      </c>
      <c r="K737" s="71">
        <v>67</v>
      </c>
      <c r="L737" s="70" t="s">
        <v>613</v>
      </c>
      <c r="M737" s="71">
        <v>47</v>
      </c>
    </row>
    <row r="738" spans="8:13" x14ac:dyDescent="0.25">
      <c r="H738" s="72" t="s">
        <v>614</v>
      </c>
      <c r="I738" s="73">
        <v>1850</v>
      </c>
      <c r="J738" s="72" t="s">
        <v>615</v>
      </c>
      <c r="K738" s="73">
        <v>271</v>
      </c>
      <c r="L738" s="72" t="s">
        <v>616</v>
      </c>
      <c r="M738" s="73">
        <v>111</v>
      </c>
    </row>
    <row r="739" spans="8:13" x14ac:dyDescent="0.25">
      <c r="H739" s="70" t="s">
        <v>573</v>
      </c>
      <c r="I739" s="71">
        <v>4390</v>
      </c>
      <c r="J739" s="70" t="s">
        <v>617</v>
      </c>
      <c r="K739" s="71">
        <v>1370</v>
      </c>
      <c r="L739" s="70" t="s">
        <v>618</v>
      </c>
      <c r="M739" s="71">
        <v>356</v>
      </c>
    </row>
    <row r="740" spans="8:13" x14ac:dyDescent="0.25">
      <c r="H740" s="72" t="s">
        <v>619</v>
      </c>
      <c r="I740" s="73">
        <v>170</v>
      </c>
      <c r="J740" s="72" t="s">
        <v>620</v>
      </c>
      <c r="K740" s="73">
        <v>22</v>
      </c>
      <c r="L740" s="72" t="s">
        <v>621</v>
      </c>
      <c r="M740" s="73">
        <v>18</v>
      </c>
    </row>
    <row r="741" spans="8:13" x14ac:dyDescent="0.25">
      <c r="H741" s="70" t="s">
        <v>622</v>
      </c>
      <c r="I741" s="71">
        <v>1110</v>
      </c>
      <c r="J741" s="70" t="s">
        <v>623</v>
      </c>
      <c r="K741" s="71">
        <v>120</v>
      </c>
      <c r="L741" s="70" t="s">
        <v>624</v>
      </c>
      <c r="M741" s="71">
        <v>73</v>
      </c>
    </row>
    <row r="742" spans="8:13" x14ac:dyDescent="0.25">
      <c r="H742" s="78" t="s">
        <v>625</v>
      </c>
      <c r="I742" s="79">
        <v>2</v>
      </c>
      <c r="J742" s="78" t="s">
        <v>626</v>
      </c>
      <c r="K742" s="80" t="s">
        <v>627</v>
      </c>
      <c r="L742" s="78" t="s">
        <v>628</v>
      </c>
      <c r="M742" s="80" t="s">
        <v>627</v>
      </c>
    </row>
    <row r="743" spans="8:13" x14ac:dyDescent="0.25">
      <c r="H743" s="68" t="s">
        <v>629</v>
      </c>
      <c r="I743" s="81">
        <v>11500</v>
      </c>
      <c r="J743" s="68" t="s">
        <v>578</v>
      </c>
      <c r="K743" s="81">
        <v>13000</v>
      </c>
      <c r="L743" s="68" t="s">
        <v>630</v>
      </c>
      <c r="M743" s="81">
        <v>12700</v>
      </c>
    </row>
    <row r="744" spans="8:13" x14ac:dyDescent="0.25">
      <c r="H744" s="70" t="s">
        <v>631</v>
      </c>
      <c r="I744" s="83">
        <v>1360</v>
      </c>
      <c r="J744" s="70" t="s">
        <v>632</v>
      </c>
      <c r="K744" s="82">
        <v>145</v>
      </c>
      <c r="L744" s="70" t="s">
        <v>633</v>
      </c>
      <c r="M744" s="82">
        <v>94</v>
      </c>
    </row>
    <row r="745" spans="8:13" x14ac:dyDescent="0.25">
      <c r="H745" s="72" t="s">
        <v>634</v>
      </c>
      <c r="I745" s="84">
        <v>177</v>
      </c>
      <c r="J745" s="72" t="s">
        <v>635</v>
      </c>
      <c r="K745" s="84">
        <v>21</v>
      </c>
      <c r="L745" s="72" t="s">
        <v>636</v>
      </c>
      <c r="M745" s="84">
        <v>16</v>
      </c>
    </row>
    <row r="746" spans="8:13" x14ac:dyDescent="0.25">
      <c r="H746" s="70" t="s">
        <v>637</v>
      </c>
      <c r="I746" s="83">
        <v>5800</v>
      </c>
      <c r="J746" s="70" t="s">
        <v>638</v>
      </c>
      <c r="K746" s="82">
        <v>2980</v>
      </c>
      <c r="L746" s="70" t="s">
        <v>639</v>
      </c>
      <c r="M746" s="82">
        <v>967</v>
      </c>
    </row>
    <row r="747" spans="8:13" x14ac:dyDescent="0.25">
      <c r="H747" s="72" t="s">
        <v>640</v>
      </c>
      <c r="I747" s="85">
        <v>2660</v>
      </c>
      <c r="J747" s="72" t="s">
        <v>641</v>
      </c>
      <c r="K747" s="84">
        <v>412</v>
      </c>
      <c r="L747" s="72" t="s">
        <v>642</v>
      </c>
      <c r="M747" s="84">
        <v>160</v>
      </c>
    </row>
    <row r="748" spans="8:13" x14ac:dyDescent="0.25">
      <c r="H748" s="70" t="s">
        <v>562</v>
      </c>
      <c r="I748" s="83">
        <v>3050</v>
      </c>
      <c r="J748" s="70" t="s">
        <v>643</v>
      </c>
      <c r="K748" s="82">
        <v>703</v>
      </c>
      <c r="L748" s="70" t="s">
        <v>644</v>
      </c>
      <c r="M748" s="82">
        <v>201</v>
      </c>
    </row>
    <row r="749" spans="8:13" x14ac:dyDescent="0.25">
      <c r="H749" s="72" t="s">
        <v>645</v>
      </c>
      <c r="I749" s="84">
        <v>549</v>
      </c>
      <c r="J749" s="72" t="s">
        <v>646</v>
      </c>
      <c r="K749" s="84">
        <v>62</v>
      </c>
      <c r="L749" s="72" t="s">
        <v>558</v>
      </c>
      <c r="M749" s="84">
        <v>46</v>
      </c>
    </row>
    <row r="750" spans="8:13" x14ac:dyDescent="0.25">
      <c r="H750" s="70" t="s">
        <v>647</v>
      </c>
      <c r="I750" s="83">
        <v>6960</v>
      </c>
      <c r="J750" s="70" t="s">
        <v>648</v>
      </c>
      <c r="K750" s="82">
        <v>5060</v>
      </c>
      <c r="L750" s="70" t="s">
        <v>649</v>
      </c>
      <c r="M750" s="83">
        <v>2500</v>
      </c>
    </row>
    <row r="751" spans="8:13" x14ac:dyDescent="0.25">
      <c r="H751" s="72" t="s">
        <v>650</v>
      </c>
      <c r="I751" s="84">
        <v>18</v>
      </c>
      <c r="J751" s="72" t="s">
        <v>651</v>
      </c>
      <c r="K751" s="84">
        <v>3</v>
      </c>
      <c r="L751" s="72" t="s">
        <v>652</v>
      </c>
      <c r="M751" s="84">
        <v>2</v>
      </c>
    </row>
    <row r="752" spans="8:13" x14ac:dyDescent="0.25">
      <c r="H752" s="70" t="s">
        <v>653</v>
      </c>
      <c r="I752" s="82">
        <v>174</v>
      </c>
      <c r="J752" s="70" t="s">
        <v>654</v>
      </c>
      <c r="K752" s="82">
        <v>24</v>
      </c>
      <c r="L752" s="70" t="s">
        <v>655</v>
      </c>
      <c r="M752" s="82">
        <v>19</v>
      </c>
    </row>
    <row r="753" spans="8:13" x14ac:dyDescent="0.25">
      <c r="H753" s="72" t="s">
        <v>656</v>
      </c>
      <c r="I753" s="84">
        <v>4</v>
      </c>
      <c r="J753" s="72" t="s">
        <v>657</v>
      </c>
      <c r="K753" s="86" t="s">
        <v>658</v>
      </c>
      <c r="L753" s="72" t="s">
        <v>659</v>
      </c>
      <c r="M753" s="86" t="s">
        <v>658</v>
      </c>
    </row>
    <row r="754" spans="8:13" x14ac:dyDescent="0.25">
      <c r="H754" s="70" t="s">
        <v>660</v>
      </c>
      <c r="I754" s="83">
        <v>4830</v>
      </c>
      <c r="J754" s="70" t="s">
        <v>661</v>
      </c>
      <c r="K754" s="82">
        <v>2480</v>
      </c>
      <c r="L754" s="70" t="s">
        <v>662</v>
      </c>
      <c r="M754" s="82">
        <v>806</v>
      </c>
    </row>
    <row r="755" spans="8:13" x14ac:dyDescent="0.25">
      <c r="H755" s="72" t="s">
        <v>663</v>
      </c>
      <c r="I755" s="85">
        <v>5280</v>
      </c>
      <c r="J755" s="72" t="s">
        <v>664</v>
      </c>
      <c r="K755" s="84">
        <v>3440</v>
      </c>
      <c r="L755" s="72" t="s">
        <v>665</v>
      </c>
      <c r="M755" s="85">
        <v>1460</v>
      </c>
    </row>
    <row r="756" spans="8:13" x14ac:dyDescent="0.25">
      <c r="H756" s="70" t="s">
        <v>666</v>
      </c>
      <c r="I756" s="83">
        <v>2840</v>
      </c>
      <c r="J756" s="70" t="s">
        <v>667</v>
      </c>
      <c r="K756" s="82">
        <v>636</v>
      </c>
      <c r="L756" s="70" t="s">
        <v>668</v>
      </c>
      <c r="M756" s="82">
        <v>185</v>
      </c>
    </row>
    <row r="757" spans="8:13" x14ac:dyDescent="0.25">
      <c r="H757" s="72" t="s">
        <v>669</v>
      </c>
      <c r="I757" s="85">
        <v>3190</v>
      </c>
      <c r="J757" s="72" t="s">
        <v>670</v>
      </c>
      <c r="K757" s="84">
        <v>573</v>
      </c>
      <c r="L757" s="72" t="s">
        <v>671</v>
      </c>
      <c r="M757" s="84">
        <v>195</v>
      </c>
    </row>
    <row r="758" spans="8:13" x14ac:dyDescent="0.25">
      <c r="H758" s="70" t="s">
        <v>672</v>
      </c>
      <c r="I758" s="83">
        <v>7400</v>
      </c>
      <c r="J758" s="70" t="s">
        <v>673</v>
      </c>
      <c r="K758" s="82">
        <v>8400</v>
      </c>
      <c r="L758" s="70" t="s">
        <v>674</v>
      </c>
      <c r="M758" s="83">
        <v>8380</v>
      </c>
    </row>
    <row r="759" spans="8:13" x14ac:dyDescent="0.25">
      <c r="H759" s="72" t="s">
        <v>675</v>
      </c>
      <c r="I759" s="85">
        <v>1570</v>
      </c>
      <c r="J759" s="72" t="s">
        <v>676</v>
      </c>
      <c r="K759" s="84">
        <v>176</v>
      </c>
      <c r="L759" s="72" t="s">
        <v>677</v>
      </c>
      <c r="M759" s="84">
        <v>100</v>
      </c>
    </row>
    <row r="760" spans="8:13" x14ac:dyDescent="0.25">
      <c r="H760" s="70" t="s">
        <v>674</v>
      </c>
      <c r="I760" s="83">
        <v>6690</v>
      </c>
      <c r="J760" s="70" t="s">
        <v>678</v>
      </c>
      <c r="K760" s="82">
        <v>4870</v>
      </c>
      <c r="L760" s="70" t="s">
        <v>679</v>
      </c>
      <c r="M760" s="83">
        <v>2410</v>
      </c>
    </row>
    <row r="761" spans="8:13" x14ac:dyDescent="0.25">
      <c r="H761" s="72" t="s">
        <v>680</v>
      </c>
      <c r="I761" s="84">
        <v>378</v>
      </c>
      <c r="J761" s="72" t="s">
        <v>681</v>
      </c>
      <c r="K761" s="84">
        <v>44</v>
      </c>
      <c r="L761" s="72" t="s">
        <v>682</v>
      </c>
      <c r="M761" s="84">
        <v>33</v>
      </c>
    </row>
    <row r="762" spans="8:13" x14ac:dyDescent="0.25">
      <c r="H762" s="70" t="s">
        <v>683</v>
      </c>
      <c r="I762" s="82">
        <v>460</v>
      </c>
      <c r="J762" s="70" t="s">
        <v>684</v>
      </c>
      <c r="K762" s="82">
        <v>54</v>
      </c>
      <c r="L762" s="70" t="s">
        <v>685</v>
      </c>
      <c r="M762" s="82">
        <v>40</v>
      </c>
    </row>
    <row r="763" spans="8:13" x14ac:dyDescent="0.25">
      <c r="H763" s="72" t="s">
        <v>686</v>
      </c>
      <c r="I763" s="85">
        <v>1970</v>
      </c>
      <c r="J763" s="72" t="s">
        <v>687</v>
      </c>
      <c r="K763" s="84">
        <v>245</v>
      </c>
      <c r="L763" s="72" t="s">
        <v>688</v>
      </c>
      <c r="M763" s="84">
        <v>121</v>
      </c>
    </row>
    <row r="764" spans="8:13" x14ac:dyDescent="0.25">
      <c r="H764" s="70" t="s">
        <v>690</v>
      </c>
      <c r="I764" s="82">
        <v>92</v>
      </c>
      <c r="J764" s="70" t="s">
        <v>691</v>
      </c>
      <c r="K764" s="82">
        <v>13</v>
      </c>
      <c r="L764" s="70" t="s">
        <v>692</v>
      </c>
      <c r="M764" s="82">
        <v>10</v>
      </c>
    </row>
    <row r="765" spans="8:13" x14ac:dyDescent="0.25">
      <c r="H765" s="72" t="s">
        <v>693</v>
      </c>
      <c r="I765" s="84">
        <v>213</v>
      </c>
      <c r="J765" s="72" t="s">
        <v>694</v>
      </c>
      <c r="K765" s="84">
        <v>26</v>
      </c>
      <c r="L765" s="72" t="s">
        <v>695</v>
      </c>
      <c r="M765" s="84">
        <v>20</v>
      </c>
    </row>
    <row r="766" spans="8:13" x14ac:dyDescent="0.25">
      <c r="H766" s="70" t="s">
        <v>696</v>
      </c>
      <c r="I766" s="83">
        <v>4290</v>
      </c>
      <c r="J766" s="70" t="s">
        <v>649</v>
      </c>
      <c r="K766" s="82">
        <v>2220</v>
      </c>
      <c r="L766" s="70" t="s">
        <v>697</v>
      </c>
      <c r="M766" s="82">
        <v>725</v>
      </c>
    </row>
    <row r="767" spans="8:13" x14ac:dyDescent="0.25">
      <c r="H767" s="72" t="s">
        <v>698</v>
      </c>
      <c r="I767" s="85">
        <v>1890</v>
      </c>
      <c r="J767" s="72" t="s">
        <v>699</v>
      </c>
      <c r="K767" s="84">
        <v>262</v>
      </c>
      <c r="L767" s="72" t="s">
        <v>700</v>
      </c>
      <c r="M767" s="84">
        <v>114</v>
      </c>
    </row>
    <row r="768" spans="8:13" x14ac:dyDescent="0.25">
      <c r="H768" s="70" t="s">
        <v>701</v>
      </c>
      <c r="I768" s="83">
        <v>3720</v>
      </c>
      <c r="J768" s="70" t="s">
        <v>702</v>
      </c>
      <c r="K768" s="82">
        <v>1070</v>
      </c>
      <c r="L768" s="70" t="s">
        <v>703</v>
      </c>
      <c r="M768" s="82">
        <v>281</v>
      </c>
    </row>
    <row r="769" spans="8:13" x14ac:dyDescent="0.25">
      <c r="H769" s="72" t="s">
        <v>704</v>
      </c>
      <c r="I769" s="86" t="s">
        <v>658</v>
      </c>
      <c r="J769" s="72" t="s">
        <v>705</v>
      </c>
      <c r="K769" s="86" t="s">
        <v>658</v>
      </c>
      <c r="L769" s="72" t="s">
        <v>706</v>
      </c>
      <c r="M769" s="86" t="s">
        <v>658</v>
      </c>
    </row>
    <row r="770" spans="8:13" x14ac:dyDescent="0.25">
      <c r="H770" s="70" t="s">
        <v>707</v>
      </c>
      <c r="I770" s="87" t="s">
        <v>658</v>
      </c>
      <c r="J770" s="70" t="s">
        <v>708</v>
      </c>
      <c r="K770" s="87" t="s">
        <v>658</v>
      </c>
      <c r="L770" s="70" t="s">
        <v>709</v>
      </c>
      <c r="M770" s="87" t="s">
        <v>658</v>
      </c>
    </row>
    <row r="771" spans="8:13" x14ac:dyDescent="0.25">
      <c r="H771" s="72" t="s">
        <v>710</v>
      </c>
      <c r="I771" s="86" t="s">
        <v>658</v>
      </c>
      <c r="J771" s="72" t="s">
        <v>711</v>
      </c>
      <c r="K771" s="86" t="s">
        <v>658</v>
      </c>
      <c r="L771" s="72" t="s">
        <v>712</v>
      </c>
      <c r="M771" s="86" t="s">
        <v>658</v>
      </c>
    </row>
    <row r="772" spans="8:13" x14ac:dyDescent="0.25">
      <c r="H772" s="70" t="s">
        <v>713</v>
      </c>
      <c r="I772" s="87" t="s">
        <v>658</v>
      </c>
      <c r="J772" s="70" t="s">
        <v>714</v>
      </c>
      <c r="K772" s="87" t="s">
        <v>658</v>
      </c>
      <c r="L772" s="70" t="s">
        <v>715</v>
      </c>
      <c r="M772" s="87" t="s">
        <v>658</v>
      </c>
    </row>
    <row r="773" spans="8:13" x14ac:dyDescent="0.25">
      <c r="H773" s="72" t="s">
        <v>717</v>
      </c>
      <c r="I773" s="86" t="s">
        <v>658</v>
      </c>
      <c r="J773" s="72" t="s">
        <v>718</v>
      </c>
      <c r="K773" s="86" t="s">
        <v>658</v>
      </c>
      <c r="L773" s="72" t="s">
        <v>719</v>
      </c>
      <c r="M773" s="86" t="s">
        <v>658</v>
      </c>
    </row>
    <row r="774" spans="8:13" x14ac:dyDescent="0.25">
      <c r="H774" s="70" t="s">
        <v>720</v>
      </c>
      <c r="I774" s="87" t="s">
        <v>658</v>
      </c>
      <c r="J774" s="70" t="s">
        <v>721</v>
      </c>
      <c r="K774" s="87" t="s">
        <v>658</v>
      </c>
      <c r="L774" s="70" t="s">
        <v>722</v>
      </c>
      <c r="M774" s="87" t="s">
        <v>658</v>
      </c>
    </row>
    <row r="775" spans="8:13" x14ac:dyDescent="0.25">
      <c r="H775" s="72" t="s">
        <v>723</v>
      </c>
      <c r="I775" s="86" t="s">
        <v>658</v>
      </c>
      <c r="J775" s="72" t="s">
        <v>724</v>
      </c>
      <c r="K775" s="86" t="s">
        <v>658</v>
      </c>
      <c r="L775" s="72" t="s">
        <v>725</v>
      </c>
      <c r="M775" s="86" t="s">
        <v>658</v>
      </c>
    </row>
    <row r="776" spans="8:13" x14ac:dyDescent="0.25">
      <c r="H776" s="74" t="s">
        <v>726</v>
      </c>
      <c r="I776" s="88">
        <v>2</v>
      </c>
      <c r="J776" s="74" t="s">
        <v>727</v>
      </c>
      <c r="K776" s="89" t="s">
        <v>658</v>
      </c>
      <c r="L776" s="74" t="s">
        <v>728</v>
      </c>
      <c r="M776" s="89" t="s">
        <v>658</v>
      </c>
    </row>
    <row r="777" spans="8:13" x14ac:dyDescent="0.25">
      <c r="H777" s="68" t="s">
        <v>730</v>
      </c>
      <c r="I777" s="91" t="s">
        <v>658</v>
      </c>
      <c r="J777" s="68" t="s">
        <v>731</v>
      </c>
      <c r="K777" s="91" t="s">
        <v>658</v>
      </c>
      <c r="L777" s="68" t="s">
        <v>732</v>
      </c>
      <c r="M777" s="91" t="s">
        <v>658</v>
      </c>
    </row>
    <row r="778" spans="8:13" x14ac:dyDescent="0.25">
      <c r="H778" s="70" t="s">
        <v>733</v>
      </c>
      <c r="I778" s="87" t="s">
        <v>658</v>
      </c>
      <c r="J778" s="70" t="s">
        <v>734</v>
      </c>
      <c r="K778" s="87" t="s">
        <v>658</v>
      </c>
      <c r="L778" s="70" t="s">
        <v>735</v>
      </c>
      <c r="M778" s="87" t="s">
        <v>658</v>
      </c>
    </row>
    <row r="779" spans="8:13" x14ac:dyDescent="0.25">
      <c r="H779" s="72" t="s">
        <v>736</v>
      </c>
      <c r="I779" s="86" t="s">
        <v>658</v>
      </c>
      <c r="J779" s="72" t="s">
        <v>737</v>
      </c>
      <c r="K779" s="86" t="s">
        <v>658</v>
      </c>
      <c r="L779" s="72" t="s">
        <v>738</v>
      </c>
      <c r="M779" s="86" t="s">
        <v>658</v>
      </c>
    </row>
    <row r="780" spans="8:13" x14ac:dyDescent="0.25">
      <c r="H780" s="70" t="s">
        <v>739</v>
      </c>
      <c r="I780" s="87" t="s">
        <v>658</v>
      </c>
      <c r="J780" s="70" t="s">
        <v>740</v>
      </c>
      <c r="K780" s="87" t="s">
        <v>658</v>
      </c>
      <c r="L780" s="70" t="s">
        <v>741</v>
      </c>
      <c r="M780" s="87" t="s">
        <v>658</v>
      </c>
    </row>
    <row r="781" spans="8:13" x14ac:dyDescent="0.25">
      <c r="H781" s="78" t="s">
        <v>742</v>
      </c>
      <c r="I781" s="92" t="s">
        <v>658</v>
      </c>
      <c r="J781" s="78" t="s">
        <v>743</v>
      </c>
      <c r="K781" s="92" t="s">
        <v>658</v>
      </c>
      <c r="L781" s="78" t="s">
        <v>744</v>
      </c>
      <c r="M781" s="92" t="s">
        <v>658</v>
      </c>
    </row>
    <row r="782" spans="8:13" x14ac:dyDescent="0.25">
      <c r="H782" s="68" t="s">
        <v>746</v>
      </c>
      <c r="I782" s="90">
        <v>317</v>
      </c>
      <c r="J782" s="68" t="s">
        <v>747</v>
      </c>
      <c r="K782" s="90">
        <v>34</v>
      </c>
      <c r="L782" s="68" t="s">
        <v>748</v>
      </c>
      <c r="M782" s="90">
        <v>22</v>
      </c>
    </row>
    <row r="783" spans="8:13" x14ac:dyDescent="0.25">
      <c r="H783" s="70" t="s">
        <v>749</v>
      </c>
      <c r="I783" s="83">
        <v>3280</v>
      </c>
      <c r="J783" s="70" t="s">
        <v>750</v>
      </c>
      <c r="K783" s="83">
        <v>1570</v>
      </c>
      <c r="L783" s="70" t="s">
        <v>751</v>
      </c>
      <c r="M783" s="82">
        <v>479</v>
      </c>
    </row>
    <row r="784" spans="8:13" x14ac:dyDescent="0.25">
      <c r="H784" s="72" t="s">
        <v>753</v>
      </c>
      <c r="I784" s="84">
        <v>15</v>
      </c>
      <c r="J784" s="72" t="s">
        <v>754</v>
      </c>
      <c r="K784" s="84">
        <v>2</v>
      </c>
      <c r="L784" s="72" t="s">
        <v>755</v>
      </c>
      <c r="M784" s="84">
        <v>2</v>
      </c>
    </row>
    <row r="785" spans="8:13" x14ac:dyDescent="0.25">
      <c r="H785" s="70" t="s">
        <v>756</v>
      </c>
      <c r="I785" s="82">
        <v>10</v>
      </c>
      <c r="J785" s="70" t="s">
        <v>757</v>
      </c>
      <c r="K785" s="82">
        <v>2</v>
      </c>
      <c r="L785" s="70" t="s">
        <v>758</v>
      </c>
      <c r="M785" s="82">
        <v>1</v>
      </c>
    </row>
    <row r="786" spans="8:13" x14ac:dyDescent="0.25">
      <c r="H786" s="72" t="s">
        <v>650</v>
      </c>
      <c r="I786" s="84">
        <v>18</v>
      </c>
      <c r="J786" s="72" t="s">
        <v>759</v>
      </c>
      <c r="K786" s="84">
        <v>3</v>
      </c>
      <c r="L786" s="72" t="s">
        <v>652</v>
      </c>
      <c r="M786" s="84">
        <v>2</v>
      </c>
    </row>
    <row r="787" spans="8:13" x14ac:dyDescent="0.25">
      <c r="H787" s="74" t="s">
        <v>760</v>
      </c>
      <c r="I787" s="89" t="s">
        <v>658</v>
      </c>
      <c r="J787" s="74" t="s">
        <v>761</v>
      </c>
      <c r="K787" s="89" t="s">
        <v>658</v>
      </c>
      <c r="L787" s="74" t="s">
        <v>762</v>
      </c>
      <c r="M787" s="89" t="s">
        <v>658</v>
      </c>
    </row>
    <row r="788" spans="8:13" x14ac:dyDescent="0.25">
      <c r="H788" s="68" t="s">
        <v>763</v>
      </c>
      <c r="I788" s="90">
        <v>3</v>
      </c>
      <c r="J788" s="68" t="s">
        <v>764</v>
      </c>
      <c r="K788" s="91" t="s">
        <v>658</v>
      </c>
      <c r="L788" s="68" t="s">
        <v>765</v>
      </c>
      <c r="M788" s="91" t="s">
        <v>658</v>
      </c>
    </row>
    <row r="789" spans="8:13" x14ac:dyDescent="0.25">
      <c r="H789" s="70" t="s">
        <v>766</v>
      </c>
      <c r="I789" s="82">
        <v>1</v>
      </c>
      <c r="J789" s="70" t="s">
        <v>767</v>
      </c>
      <c r="K789" s="87" t="s">
        <v>658</v>
      </c>
      <c r="L789" s="70" t="s">
        <v>768</v>
      </c>
      <c r="M789" s="87" t="s">
        <v>658</v>
      </c>
    </row>
    <row r="790" spans="8:13" x14ac:dyDescent="0.25">
      <c r="H790" s="72" t="s">
        <v>769</v>
      </c>
      <c r="I790" s="84">
        <v>756</v>
      </c>
      <c r="J790" s="72" t="s">
        <v>770</v>
      </c>
      <c r="K790" s="84">
        <v>80</v>
      </c>
      <c r="L790" s="72" t="s">
        <v>771</v>
      </c>
      <c r="M790" s="84">
        <v>52</v>
      </c>
    </row>
    <row r="791" spans="8:13" x14ac:dyDescent="0.25">
      <c r="H791" s="70" t="s">
        <v>772</v>
      </c>
      <c r="I791" s="82">
        <v>356</v>
      </c>
      <c r="J791" s="70" t="s">
        <v>716</v>
      </c>
      <c r="K791" s="82">
        <v>42</v>
      </c>
      <c r="L791" s="70" t="s">
        <v>773</v>
      </c>
      <c r="M791" s="82">
        <v>32</v>
      </c>
    </row>
    <row r="792" spans="8:13" x14ac:dyDescent="0.25">
      <c r="H792" s="72" t="s">
        <v>774</v>
      </c>
      <c r="I792" s="85">
        <v>3950</v>
      </c>
      <c r="J792" s="72" t="s">
        <v>775</v>
      </c>
      <c r="K792" s="85">
        <v>1130</v>
      </c>
      <c r="L792" s="72" t="s">
        <v>699</v>
      </c>
      <c r="M792" s="84">
        <v>297</v>
      </c>
    </row>
    <row r="793" spans="8:13" x14ac:dyDescent="0.25">
      <c r="H793" s="70" t="s">
        <v>776</v>
      </c>
      <c r="I793" s="83">
        <v>7990</v>
      </c>
      <c r="J793" s="70" t="s">
        <v>777</v>
      </c>
      <c r="K793" s="83">
        <v>6750</v>
      </c>
      <c r="L793" s="70" t="s">
        <v>778</v>
      </c>
      <c r="M793" s="82">
        <v>4170</v>
      </c>
    </row>
    <row r="794" spans="8:13" x14ac:dyDescent="0.25">
      <c r="H794" s="72" t="s">
        <v>779</v>
      </c>
      <c r="I794" s="84">
        <v>286</v>
      </c>
      <c r="J794" s="72" t="s">
        <v>780</v>
      </c>
      <c r="K794" s="84">
        <v>33</v>
      </c>
      <c r="L794" s="72" t="s">
        <v>781</v>
      </c>
      <c r="M794" s="84">
        <v>24</v>
      </c>
    </row>
    <row r="795" spans="8:13" x14ac:dyDescent="0.25">
      <c r="H795" s="70" t="s">
        <v>782</v>
      </c>
      <c r="I795" s="82">
        <v>49</v>
      </c>
      <c r="J795" s="70" t="s">
        <v>783</v>
      </c>
      <c r="K795" s="82">
        <v>7</v>
      </c>
      <c r="L795" s="70" t="s">
        <v>784</v>
      </c>
      <c r="M795" s="82">
        <v>6</v>
      </c>
    </row>
    <row r="796" spans="8:13" x14ac:dyDescent="0.25">
      <c r="H796" s="72" t="s">
        <v>785</v>
      </c>
      <c r="I796" s="84">
        <v>283</v>
      </c>
      <c r="J796" s="72" t="s">
        <v>747</v>
      </c>
      <c r="K796" s="84">
        <v>34</v>
      </c>
      <c r="L796" s="72" t="s">
        <v>786</v>
      </c>
      <c r="M796" s="84">
        <v>25</v>
      </c>
    </row>
    <row r="797" spans="8:13" x14ac:dyDescent="0.25">
      <c r="H797" s="74" t="s">
        <v>664</v>
      </c>
      <c r="I797" s="93">
        <v>3100</v>
      </c>
      <c r="J797" s="74" t="s">
        <v>787</v>
      </c>
      <c r="K797" s="93">
        <v>1150</v>
      </c>
      <c r="L797" s="74" t="s">
        <v>788</v>
      </c>
      <c r="M797" s="88">
        <v>304</v>
      </c>
    </row>
    <row r="798" spans="8:13" x14ac:dyDescent="0.25">
      <c r="H798" s="68" t="s">
        <v>789</v>
      </c>
      <c r="I798" s="81">
        <v>13700</v>
      </c>
      <c r="J798" s="68" t="s">
        <v>790</v>
      </c>
      <c r="K798" s="81">
        <v>16500</v>
      </c>
      <c r="L798" s="68" t="s">
        <v>791</v>
      </c>
      <c r="M798" s="81">
        <v>18100</v>
      </c>
    </row>
    <row r="799" spans="8:13" x14ac:dyDescent="0.25">
      <c r="H799" s="70" t="s">
        <v>792</v>
      </c>
      <c r="I799" s="94">
        <v>18900</v>
      </c>
      <c r="J799" s="70" t="s">
        <v>745</v>
      </c>
      <c r="K799" s="94">
        <v>23800</v>
      </c>
      <c r="L799" s="70" t="s">
        <v>793</v>
      </c>
      <c r="M799" s="94">
        <v>28200</v>
      </c>
    </row>
    <row r="800" spans="8:13" x14ac:dyDescent="0.25">
      <c r="H800" s="72" t="s">
        <v>794</v>
      </c>
      <c r="I800" s="95">
        <v>14500</v>
      </c>
      <c r="J800" s="72" t="s">
        <v>795</v>
      </c>
      <c r="K800" s="95">
        <v>17800</v>
      </c>
      <c r="L800" s="72" t="s">
        <v>796</v>
      </c>
      <c r="M800" s="95">
        <v>20200</v>
      </c>
    </row>
    <row r="801" spans="8:13" x14ac:dyDescent="0.25">
      <c r="H801" s="70" t="s">
        <v>674</v>
      </c>
      <c r="I801" s="83">
        <v>6690</v>
      </c>
      <c r="J801" s="70" t="s">
        <v>797</v>
      </c>
      <c r="K801" s="83">
        <v>4140</v>
      </c>
      <c r="L801" s="70" t="s">
        <v>798</v>
      </c>
      <c r="M801" s="82">
        <v>1650</v>
      </c>
    </row>
    <row r="802" spans="8:13" x14ac:dyDescent="0.25">
      <c r="H802" s="72" t="s">
        <v>663</v>
      </c>
      <c r="I802" s="85">
        <v>5270</v>
      </c>
      <c r="J802" s="72" t="s">
        <v>799</v>
      </c>
      <c r="K802" s="85">
        <v>6690</v>
      </c>
      <c r="L802" s="72" t="s">
        <v>800</v>
      </c>
      <c r="M802" s="84">
        <v>8040</v>
      </c>
    </row>
    <row r="803" spans="8:13" x14ac:dyDescent="0.25">
      <c r="H803" s="70" t="s">
        <v>801</v>
      </c>
      <c r="I803" s="83">
        <v>8880</v>
      </c>
      <c r="J803" s="70" t="s">
        <v>689</v>
      </c>
      <c r="K803" s="94">
        <v>11200</v>
      </c>
      <c r="L803" s="70" t="s">
        <v>802</v>
      </c>
      <c r="M803" s="94">
        <v>13500</v>
      </c>
    </row>
    <row r="804" spans="8:13" x14ac:dyDescent="0.25">
      <c r="H804" s="72" t="s">
        <v>672</v>
      </c>
      <c r="I804" s="85">
        <v>7400</v>
      </c>
      <c r="J804" s="72" t="s">
        <v>803</v>
      </c>
      <c r="K804" s="85">
        <v>9310</v>
      </c>
      <c r="L804" s="72" t="s">
        <v>804</v>
      </c>
      <c r="M804" s="95">
        <v>11000</v>
      </c>
    </row>
    <row r="805" spans="8:13" x14ac:dyDescent="0.25">
      <c r="H805" s="70" t="s">
        <v>589</v>
      </c>
      <c r="I805" s="83">
        <v>7180</v>
      </c>
      <c r="J805" s="70" t="s">
        <v>585</v>
      </c>
      <c r="K805" s="83">
        <v>9010</v>
      </c>
      <c r="L805" s="70" t="s">
        <v>805</v>
      </c>
      <c r="M805" s="94">
        <v>10700</v>
      </c>
    </row>
    <row r="806" spans="8:13" x14ac:dyDescent="0.25">
      <c r="H806" s="78" t="s">
        <v>806</v>
      </c>
      <c r="I806" s="96">
        <v>7680</v>
      </c>
      <c r="J806" s="78" t="s">
        <v>807</v>
      </c>
      <c r="K806" s="96">
        <v>9660</v>
      </c>
      <c r="L806" s="78" t="s">
        <v>808</v>
      </c>
      <c r="M806" s="97">
        <v>11500</v>
      </c>
    </row>
    <row r="807" spans="8:13" x14ac:dyDescent="0.25">
      <c r="H807" s="68" t="s">
        <v>809</v>
      </c>
      <c r="I807" s="98">
        <v>7420</v>
      </c>
      <c r="J807" s="68" t="s">
        <v>810</v>
      </c>
      <c r="K807" s="98">
        <v>9320</v>
      </c>
      <c r="L807" s="68" t="s">
        <v>811</v>
      </c>
      <c r="M807" s="81">
        <v>11000</v>
      </c>
    </row>
    <row r="808" spans="8:13" x14ac:dyDescent="0.25">
      <c r="H808" s="70" t="s">
        <v>812</v>
      </c>
      <c r="I808" s="82">
        <v>2</v>
      </c>
      <c r="J808" s="70" t="s">
        <v>813</v>
      </c>
      <c r="K808" s="87" t="s">
        <v>658</v>
      </c>
      <c r="L808" s="70" t="s">
        <v>814</v>
      </c>
      <c r="M808" s="87" t="s">
        <v>658</v>
      </c>
    </row>
    <row r="809" spans="8:13" x14ac:dyDescent="0.25">
      <c r="H809" s="72" t="s">
        <v>815</v>
      </c>
      <c r="I809" s="85">
        <v>6860</v>
      </c>
      <c r="J809" s="72" t="s">
        <v>816</v>
      </c>
      <c r="K809" s="85">
        <v>8650</v>
      </c>
      <c r="L809" s="72" t="s">
        <v>817</v>
      </c>
      <c r="M809" s="95">
        <v>10300</v>
      </c>
    </row>
    <row r="810" spans="8:13" x14ac:dyDescent="0.25">
      <c r="H810" s="70" t="s">
        <v>818</v>
      </c>
      <c r="I810" s="83">
        <v>6370</v>
      </c>
      <c r="J810" s="70" t="s">
        <v>819</v>
      </c>
      <c r="K810" s="83">
        <v>8010</v>
      </c>
      <c r="L810" s="70" t="s">
        <v>820</v>
      </c>
      <c r="M810" s="82">
        <v>9490</v>
      </c>
    </row>
    <row r="811" spans="8:13" x14ac:dyDescent="0.25">
      <c r="H811" s="72" t="s">
        <v>821</v>
      </c>
      <c r="I811" s="85">
        <v>6290</v>
      </c>
      <c r="J811" s="72" t="s">
        <v>822</v>
      </c>
      <c r="K811" s="85">
        <v>7920</v>
      </c>
      <c r="L811" s="72" t="s">
        <v>823</v>
      </c>
      <c r="M811" s="84">
        <v>9380</v>
      </c>
    </row>
    <row r="812" spans="8:13" x14ac:dyDescent="0.25">
      <c r="H812" s="70" t="s">
        <v>824</v>
      </c>
      <c r="I812" s="83">
        <v>6130</v>
      </c>
      <c r="J812" s="70" t="s">
        <v>647</v>
      </c>
      <c r="K812" s="83">
        <v>7710</v>
      </c>
      <c r="L812" s="70" t="s">
        <v>825</v>
      </c>
      <c r="M812" s="82">
        <v>9140</v>
      </c>
    </row>
    <row r="813" spans="8:13" x14ac:dyDescent="0.25">
      <c r="H813" s="72" t="s">
        <v>826</v>
      </c>
      <c r="I813" s="85">
        <v>5820</v>
      </c>
      <c r="J813" s="72" t="s">
        <v>827</v>
      </c>
      <c r="K813" s="85">
        <v>7290</v>
      </c>
      <c r="L813" s="72" t="s">
        <v>586</v>
      </c>
      <c r="M813" s="84">
        <v>8570</v>
      </c>
    </row>
    <row r="814" spans="8:13" x14ac:dyDescent="0.25">
      <c r="H814" s="70" t="s">
        <v>828</v>
      </c>
      <c r="I814" s="83">
        <v>5860</v>
      </c>
      <c r="J814" s="70" t="s">
        <v>829</v>
      </c>
      <c r="K814" s="83">
        <v>7340</v>
      </c>
      <c r="L814" s="70" t="s">
        <v>830</v>
      </c>
      <c r="M814" s="82">
        <v>8630</v>
      </c>
    </row>
    <row r="815" spans="8:13" x14ac:dyDescent="0.25">
      <c r="H815" s="72" t="s">
        <v>831</v>
      </c>
      <c r="I815" s="85">
        <v>5090</v>
      </c>
      <c r="J815" s="72" t="s">
        <v>832</v>
      </c>
      <c r="K815" s="85">
        <v>6380</v>
      </c>
      <c r="L815" s="72" t="s">
        <v>833</v>
      </c>
      <c r="M815" s="84">
        <v>7500</v>
      </c>
    </row>
    <row r="816" spans="8:13" x14ac:dyDescent="0.25">
      <c r="H816" s="70" t="s">
        <v>834</v>
      </c>
      <c r="I816" s="87" t="s">
        <v>658</v>
      </c>
      <c r="J816" s="70" t="s">
        <v>835</v>
      </c>
      <c r="K816" s="87" t="s">
        <v>658</v>
      </c>
      <c r="L816" s="70" t="s">
        <v>836</v>
      </c>
      <c r="M816" s="87" t="s">
        <v>658</v>
      </c>
    </row>
    <row r="817" spans="8:13" x14ac:dyDescent="0.25">
      <c r="H817" s="72" t="s">
        <v>837</v>
      </c>
      <c r="I817" s="86" t="s">
        <v>658</v>
      </c>
      <c r="J817" s="72" t="s">
        <v>838</v>
      </c>
      <c r="K817" s="86" t="s">
        <v>658</v>
      </c>
      <c r="L817" s="72" t="s">
        <v>839</v>
      </c>
      <c r="M817" s="86" t="s">
        <v>658</v>
      </c>
    </row>
    <row r="818" spans="8:13" x14ac:dyDescent="0.25">
      <c r="H818" s="70" t="s">
        <v>840</v>
      </c>
      <c r="I818" s="87" t="s">
        <v>658</v>
      </c>
      <c r="J818" s="70" t="s">
        <v>841</v>
      </c>
      <c r="K818" s="87" t="s">
        <v>658</v>
      </c>
      <c r="L818" s="70" t="s">
        <v>842</v>
      </c>
      <c r="M818" s="87" t="s">
        <v>658</v>
      </c>
    </row>
    <row r="819" spans="8:13" x14ac:dyDescent="0.25">
      <c r="H819" s="72" t="s">
        <v>843</v>
      </c>
      <c r="I819" s="86" t="s">
        <v>658</v>
      </c>
      <c r="J819" s="72" t="s">
        <v>844</v>
      </c>
      <c r="K819" s="86" t="s">
        <v>658</v>
      </c>
      <c r="L819" s="72" t="s">
        <v>845</v>
      </c>
      <c r="M819" s="86" t="s">
        <v>658</v>
      </c>
    </row>
    <row r="820" spans="8:13" x14ac:dyDescent="0.25">
      <c r="H820" s="74" t="s">
        <v>846</v>
      </c>
      <c r="I820" s="88">
        <v>2</v>
      </c>
      <c r="J820" s="74" t="s">
        <v>847</v>
      </c>
      <c r="K820" s="89" t="s">
        <v>658</v>
      </c>
      <c r="L820" s="74" t="s">
        <v>848</v>
      </c>
      <c r="M820" s="89" t="s">
        <v>658</v>
      </c>
    </row>
    <row r="821" spans="8:13" x14ac:dyDescent="0.25">
      <c r="H821" s="68" t="s">
        <v>849</v>
      </c>
      <c r="I821" s="81">
        <v>13000</v>
      </c>
      <c r="J821" s="68" t="s">
        <v>850</v>
      </c>
      <c r="K821" s="81">
        <v>13200</v>
      </c>
      <c r="L821" s="68" t="s">
        <v>851</v>
      </c>
      <c r="M821" s="81">
        <v>10900</v>
      </c>
    </row>
    <row r="822" spans="8:13" x14ac:dyDescent="0.25">
      <c r="H822" s="70" t="s">
        <v>852</v>
      </c>
      <c r="I822" s="94">
        <v>10800</v>
      </c>
      <c r="J822" s="70" t="s">
        <v>853</v>
      </c>
      <c r="K822" s="83">
        <v>4900</v>
      </c>
      <c r="L822" s="70" t="s">
        <v>854</v>
      </c>
      <c r="M822" s="82">
        <v>1430</v>
      </c>
    </row>
    <row r="823" spans="8:13" x14ac:dyDescent="0.25">
      <c r="H823" s="72" t="s">
        <v>855</v>
      </c>
      <c r="I823" s="85">
        <v>1020</v>
      </c>
      <c r="J823" s="72" t="s">
        <v>856</v>
      </c>
      <c r="K823" s="84">
        <v>108</v>
      </c>
      <c r="L823" s="72" t="s">
        <v>857</v>
      </c>
      <c r="M823" s="84">
        <v>73</v>
      </c>
    </row>
    <row r="824" spans="8:13" x14ac:dyDescent="0.25">
      <c r="H824" s="70" t="s">
        <v>858</v>
      </c>
      <c r="I824" s="83">
        <v>8980</v>
      </c>
      <c r="J824" s="70" t="s">
        <v>859</v>
      </c>
      <c r="K824" s="83">
        <v>6850</v>
      </c>
      <c r="L824" s="70" t="s">
        <v>860</v>
      </c>
      <c r="M824" s="82">
        <v>3630</v>
      </c>
    </row>
    <row r="825" spans="8:13" x14ac:dyDescent="0.25">
      <c r="H825" s="72" t="s">
        <v>861</v>
      </c>
      <c r="I825" s="85">
        <v>1080</v>
      </c>
      <c r="J825" s="72" t="s">
        <v>862</v>
      </c>
      <c r="K825" s="84">
        <v>116</v>
      </c>
      <c r="L825" s="72" t="s">
        <v>606</v>
      </c>
      <c r="M825" s="84">
        <v>81</v>
      </c>
    </row>
    <row r="826" spans="8:13" x14ac:dyDescent="0.25">
      <c r="H826" s="70" t="s">
        <v>863</v>
      </c>
      <c r="I826" s="82">
        <v>822</v>
      </c>
      <c r="J826" s="70" t="s">
        <v>864</v>
      </c>
      <c r="K826" s="82">
        <v>93</v>
      </c>
      <c r="L826" s="70" t="s">
        <v>865</v>
      </c>
      <c r="M826" s="82">
        <v>68</v>
      </c>
    </row>
    <row r="827" spans="8:13" x14ac:dyDescent="0.25">
      <c r="H827" s="72" t="s">
        <v>804</v>
      </c>
      <c r="I827" s="85">
        <v>8820</v>
      </c>
      <c r="J827" s="72" t="s">
        <v>866</v>
      </c>
      <c r="K827" s="85">
        <v>3400</v>
      </c>
      <c r="L827" s="72" t="s">
        <v>867</v>
      </c>
      <c r="M827" s="84">
        <v>912</v>
      </c>
    </row>
    <row r="828" spans="8:13" x14ac:dyDescent="0.25">
      <c r="H828" s="70" t="s">
        <v>868</v>
      </c>
      <c r="I828" s="83">
        <v>4280</v>
      </c>
      <c r="J828" s="70" t="s">
        <v>869</v>
      </c>
      <c r="K828" s="82">
        <v>753</v>
      </c>
      <c r="L828" s="70" t="s">
        <v>870</v>
      </c>
      <c r="M828" s="82">
        <v>260</v>
      </c>
    </row>
    <row r="829" spans="8:13" x14ac:dyDescent="0.25">
      <c r="H829" s="72" t="s">
        <v>661</v>
      </c>
      <c r="I829" s="85">
        <v>2240</v>
      </c>
      <c r="J829" s="72" t="s">
        <v>871</v>
      </c>
      <c r="K829" s="84">
        <v>273</v>
      </c>
      <c r="L829" s="72" t="s">
        <v>872</v>
      </c>
      <c r="M829" s="84">
        <v>138</v>
      </c>
    </row>
    <row r="830" spans="8:13" x14ac:dyDescent="0.25">
      <c r="H830" s="70" t="s">
        <v>873</v>
      </c>
      <c r="I830" s="83">
        <v>1280</v>
      </c>
      <c r="J830" s="70" t="s">
        <v>874</v>
      </c>
      <c r="K830" s="82">
        <v>136</v>
      </c>
      <c r="L830" s="70" t="s">
        <v>875</v>
      </c>
      <c r="M830" s="82">
        <v>91</v>
      </c>
    </row>
    <row r="831" spans="8:13" x14ac:dyDescent="0.25">
      <c r="H831" s="72" t="s">
        <v>876</v>
      </c>
      <c r="I831" s="85">
        <v>1820</v>
      </c>
      <c r="J831" s="72" t="s">
        <v>877</v>
      </c>
      <c r="K831" s="84">
        <v>206</v>
      </c>
      <c r="L831" s="72" t="s">
        <v>878</v>
      </c>
      <c r="M831" s="84">
        <v>116</v>
      </c>
    </row>
    <row r="832" spans="8:13" x14ac:dyDescent="0.25">
      <c r="H832" s="70" t="s">
        <v>879</v>
      </c>
      <c r="I832" s="83">
        <v>1670</v>
      </c>
      <c r="J832" s="70" t="s">
        <v>644</v>
      </c>
      <c r="K832" s="82">
        <v>179</v>
      </c>
      <c r="L832" s="70" t="s">
        <v>880</v>
      </c>
      <c r="M832" s="82">
        <v>114</v>
      </c>
    </row>
    <row r="833" spans="8:13" x14ac:dyDescent="0.25">
      <c r="H833" s="72" t="s">
        <v>881</v>
      </c>
      <c r="I833" s="84">
        <v>21</v>
      </c>
      <c r="J833" s="72" t="s">
        <v>882</v>
      </c>
      <c r="K833" s="84">
        <v>3</v>
      </c>
      <c r="L833" s="72" t="s">
        <v>883</v>
      </c>
      <c r="M833" s="84">
        <v>3</v>
      </c>
    </row>
    <row r="834" spans="8:13" x14ac:dyDescent="0.25">
      <c r="H834" s="70" t="s">
        <v>884</v>
      </c>
      <c r="I834" s="82">
        <v>438</v>
      </c>
      <c r="J834" s="70" t="s">
        <v>885</v>
      </c>
      <c r="K834" s="82">
        <v>54</v>
      </c>
      <c r="L834" s="70" t="s">
        <v>886</v>
      </c>
      <c r="M834" s="82">
        <v>42</v>
      </c>
    </row>
    <row r="835" spans="8:13" x14ac:dyDescent="0.25">
      <c r="H835" s="72" t="s">
        <v>887</v>
      </c>
      <c r="I835" s="84">
        <v>1</v>
      </c>
      <c r="J835" s="72" t="s">
        <v>888</v>
      </c>
      <c r="K835" s="86" t="s">
        <v>658</v>
      </c>
      <c r="L835" s="72" t="s">
        <v>889</v>
      </c>
      <c r="M835" s="86" t="s">
        <v>658</v>
      </c>
    </row>
    <row r="836" spans="8:13" x14ac:dyDescent="0.25">
      <c r="H836" s="70" t="s">
        <v>890</v>
      </c>
      <c r="I836" s="82">
        <v>33</v>
      </c>
      <c r="J836" s="70" t="s">
        <v>891</v>
      </c>
      <c r="K836" s="82">
        <v>5</v>
      </c>
      <c r="L836" s="70" t="s">
        <v>892</v>
      </c>
      <c r="M836" s="82">
        <v>4</v>
      </c>
    </row>
    <row r="837" spans="8:13" x14ac:dyDescent="0.25">
      <c r="H837" s="72" t="s">
        <v>894</v>
      </c>
      <c r="I837" s="86" t="s">
        <v>658</v>
      </c>
      <c r="J837" s="72" t="s">
        <v>895</v>
      </c>
      <c r="K837" s="86" t="s">
        <v>658</v>
      </c>
      <c r="L837" s="72" t="s">
        <v>718</v>
      </c>
      <c r="M837" s="86" t="s">
        <v>658</v>
      </c>
    </row>
    <row r="838" spans="8:13" x14ac:dyDescent="0.25">
      <c r="H838" s="70" t="s">
        <v>896</v>
      </c>
      <c r="I838" s="83">
        <v>6180</v>
      </c>
      <c r="J838" s="70" t="s">
        <v>897</v>
      </c>
      <c r="K838" s="83">
        <v>2580</v>
      </c>
      <c r="L838" s="70" t="s">
        <v>898</v>
      </c>
      <c r="M838" s="82">
        <v>718</v>
      </c>
    </row>
    <row r="839" spans="8:13" x14ac:dyDescent="0.25">
      <c r="H839" s="78" t="s">
        <v>899</v>
      </c>
      <c r="I839" s="96">
        <v>5410</v>
      </c>
      <c r="J839" s="78" t="s">
        <v>900</v>
      </c>
      <c r="K839" s="96">
        <v>2130</v>
      </c>
      <c r="L839" s="78" t="s">
        <v>901</v>
      </c>
      <c r="M839" s="99">
        <v>575</v>
      </c>
    </row>
    <row r="840" spans="8:13" x14ac:dyDescent="0.25">
      <c r="H840" s="68" t="s">
        <v>902</v>
      </c>
      <c r="I840" s="98">
        <v>2120</v>
      </c>
      <c r="J840" s="68" t="s">
        <v>903</v>
      </c>
      <c r="K840" s="90">
        <v>259</v>
      </c>
      <c r="L840" s="68" t="s">
        <v>904</v>
      </c>
      <c r="M840" s="90">
        <v>131</v>
      </c>
    </row>
    <row r="841" spans="8:13" x14ac:dyDescent="0.25">
      <c r="H841" s="70" t="s">
        <v>905</v>
      </c>
      <c r="I841" s="82">
        <v>302</v>
      </c>
      <c r="J841" s="70" t="s">
        <v>906</v>
      </c>
      <c r="K841" s="82">
        <v>38</v>
      </c>
      <c r="L841" s="70" t="s">
        <v>907</v>
      </c>
      <c r="M841" s="82">
        <v>30</v>
      </c>
    </row>
    <row r="842" spans="8:13" x14ac:dyDescent="0.25">
      <c r="H842" s="72" t="s">
        <v>908</v>
      </c>
      <c r="I842" s="85">
        <v>1050</v>
      </c>
      <c r="J842" s="72" t="s">
        <v>909</v>
      </c>
      <c r="K842" s="84">
        <v>111</v>
      </c>
      <c r="L842" s="72" t="s">
        <v>910</v>
      </c>
      <c r="M842" s="84">
        <v>74</v>
      </c>
    </row>
    <row r="843" spans="8:13" x14ac:dyDescent="0.25">
      <c r="H843" s="70" t="s">
        <v>911</v>
      </c>
      <c r="I843" s="83">
        <v>1880</v>
      </c>
      <c r="J843" s="70" t="s">
        <v>590</v>
      </c>
      <c r="K843" s="82">
        <v>212</v>
      </c>
      <c r="L843" s="70" t="s">
        <v>912</v>
      </c>
      <c r="M843" s="82">
        <v>120</v>
      </c>
    </row>
    <row r="844" spans="8:13" x14ac:dyDescent="0.25">
      <c r="H844" s="72" t="s">
        <v>698</v>
      </c>
      <c r="I844" s="85">
        <v>1900</v>
      </c>
      <c r="J844" s="72" t="s">
        <v>877</v>
      </c>
      <c r="K844" s="84">
        <v>206</v>
      </c>
      <c r="L844" s="72" t="s">
        <v>913</v>
      </c>
      <c r="M844" s="84">
        <v>124</v>
      </c>
    </row>
    <row r="845" spans="8:13" x14ac:dyDescent="0.25">
      <c r="H845" s="70" t="s">
        <v>611</v>
      </c>
      <c r="I845" s="82">
        <v>624</v>
      </c>
      <c r="J845" s="70" t="s">
        <v>914</v>
      </c>
      <c r="K845" s="82">
        <v>69</v>
      </c>
      <c r="L845" s="70" t="s">
        <v>915</v>
      </c>
      <c r="M845" s="82">
        <v>51</v>
      </c>
    </row>
    <row r="846" spans="8:13" x14ac:dyDescent="0.25">
      <c r="H846" s="72" t="s">
        <v>916</v>
      </c>
      <c r="I846" s="84">
        <v>673</v>
      </c>
      <c r="J846" s="72" t="s">
        <v>917</v>
      </c>
      <c r="K846" s="84">
        <v>74</v>
      </c>
      <c r="L846" s="72" t="s">
        <v>918</v>
      </c>
      <c r="M846" s="84">
        <v>54</v>
      </c>
    </row>
    <row r="847" spans="8:13" x14ac:dyDescent="0.25">
      <c r="H847" s="70" t="s">
        <v>919</v>
      </c>
      <c r="I847" s="82">
        <v>18</v>
      </c>
      <c r="J847" s="70" t="s">
        <v>920</v>
      </c>
      <c r="K847" s="82">
        <v>3</v>
      </c>
      <c r="L847" s="70" t="s">
        <v>921</v>
      </c>
      <c r="M847" s="82">
        <v>2</v>
      </c>
    </row>
    <row r="848" spans="8:13" x14ac:dyDescent="0.25">
      <c r="H848" s="72" t="s">
        <v>922</v>
      </c>
      <c r="I848" s="85">
        <v>1500</v>
      </c>
      <c r="J848" s="72" t="s">
        <v>923</v>
      </c>
      <c r="K848" s="84">
        <v>162</v>
      </c>
      <c r="L848" s="72" t="s">
        <v>924</v>
      </c>
      <c r="M848" s="84">
        <v>101</v>
      </c>
    </row>
    <row r="849" spans="8:13" x14ac:dyDescent="0.25">
      <c r="H849" s="70" t="s">
        <v>925</v>
      </c>
      <c r="I849" s="82">
        <v>747</v>
      </c>
      <c r="J849" s="70" t="s">
        <v>926</v>
      </c>
      <c r="K849" s="82">
        <v>84</v>
      </c>
      <c r="L849" s="70" t="s">
        <v>927</v>
      </c>
      <c r="M849" s="82">
        <v>62</v>
      </c>
    </row>
    <row r="850" spans="8:13" x14ac:dyDescent="0.25">
      <c r="H850" s="72" t="s">
        <v>928</v>
      </c>
      <c r="I850" s="84">
        <v>718</v>
      </c>
      <c r="J850" s="72" t="s">
        <v>929</v>
      </c>
      <c r="K850" s="84">
        <v>79</v>
      </c>
      <c r="L850" s="72" t="s">
        <v>930</v>
      </c>
      <c r="M850" s="84">
        <v>57</v>
      </c>
    </row>
    <row r="851" spans="8:13" x14ac:dyDescent="0.25">
      <c r="H851" s="70" t="s">
        <v>931</v>
      </c>
      <c r="I851" s="82">
        <v>15</v>
      </c>
      <c r="J851" s="70" t="s">
        <v>932</v>
      </c>
      <c r="K851" s="82">
        <v>2</v>
      </c>
      <c r="L851" s="70" t="s">
        <v>933</v>
      </c>
      <c r="M851" s="82">
        <v>2</v>
      </c>
    </row>
    <row r="852" spans="8:13" x14ac:dyDescent="0.25">
      <c r="H852" s="72" t="s">
        <v>934</v>
      </c>
      <c r="I852" s="86" t="s">
        <v>658</v>
      </c>
      <c r="J852" s="72" t="s">
        <v>935</v>
      </c>
      <c r="K852" s="86" t="s">
        <v>658</v>
      </c>
      <c r="L852" s="72" t="s">
        <v>936</v>
      </c>
      <c r="M852" s="86" t="s">
        <v>658</v>
      </c>
    </row>
    <row r="853" spans="8:13" x14ac:dyDescent="0.25">
      <c r="H853" s="70" t="s">
        <v>937</v>
      </c>
      <c r="I853" s="82">
        <v>66</v>
      </c>
      <c r="J853" s="70" t="s">
        <v>938</v>
      </c>
      <c r="K853" s="82">
        <v>10</v>
      </c>
      <c r="L853" s="70" t="s">
        <v>939</v>
      </c>
      <c r="M853" s="82">
        <v>8</v>
      </c>
    </row>
    <row r="854" spans="8:13" x14ac:dyDescent="0.25">
      <c r="H854" s="72" t="s">
        <v>940</v>
      </c>
      <c r="I854" s="85">
        <v>1240</v>
      </c>
      <c r="J854" s="72" t="s">
        <v>941</v>
      </c>
      <c r="K854" s="84">
        <v>132</v>
      </c>
      <c r="L854" s="72" t="s">
        <v>942</v>
      </c>
      <c r="M854" s="84">
        <v>88</v>
      </c>
    </row>
    <row r="855" spans="8:13" x14ac:dyDescent="0.25">
      <c r="H855" s="70" t="s">
        <v>943</v>
      </c>
      <c r="I855" s="87" t="s">
        <v>658</v>
      </c>
      <c r="J855" s="70" t="s">
        <v>944</v>
      </c>
      <c r="K855" s="87" t="s">
        <v>658</v>
      </c>
      <c r="L855" s="70" t="s">
        <v>945</v>
      </c>
      <c r="M855" s="87" t="s">
        <v>658</v>
      </c>
    </row>
    <row r="856" spans="8:13" x14ac:dyDescent="0.25">
      <c r="H856" s="72" t="s">
        <v>946</v>
      </c>
      <c r="I856" s="84">
        <v>14</v>
      </c>
      <c r="J856" s="72" t="s">
        <v>947</v>
      </c>
      <c r="K856" s="84">
        <v>2</v>
      </c>
      <c r="L856" s="72" t="s">
        <v>948</v>
      </c>
      <c r="M856" s="84">
        <v>2</v>
      </c>
    </row>
    <row r="857" spans="8:13" x14ac:dyDescent="0.25">
      <c r="H857" s="70" t="s">
        <v>829</v>
      </c>
      <c r="I857" s="83">
        <v>6600</v>
      </c>
      <c r="J857" s="70" t="s">
        <v>949</v>
      </c>
      <c r="K857" s="83">
        <v>1530</v>
      </c>
      <c r="L857" s="70" t="s">
        <v>950</v>
      </c>
      <c r="M857" s="82">
        <v>436</v>
      </c>
    </row>
    <row r="858" spans="8:13" x14ac:dyDescent="0.25">
      <c r="H858" s="72" t="s">
        <v>951</v>
      </c>
      <c r="I858" s="84">
        <v>809</v>
      </c>
      <c r="J858" s="72" t="s">
        <v>952</v>
      </c>
      <c r="K858" s="84">
        <v>86</v>
      </c>
      <c r="L858" s="72" t="s">
        <v>953</v>
      </c>
      <c r="M858" s="84">
        <v>59</v>
      </c>
    </row>
    <row r="859" spans="8:13" x14ac:dyDescent="0.25">
      <c r="H859" s="70" t="s">
        <v>954</v>
      </c>
      <c r="I859" s="82">
        <v>934</v>
      </c>
      <c r="J859" s="70" t="s">
        <v>955</v>
      </c>
      <c r="K859" s="82">
        <v>99</v>
      </c>
      <c r="L859" s="70" t="s">
        <v>956</v>
      </c>
      <c r="M859" s="82">
        <v>68</v>
      </c>
    </row>
    <row r="860" spans="8:13" x14ac:dyDescent="0.25">
      <c r="H860" s="72" t="s">
        <v>957</v>
      </c>
      <c r="I860" s="84">
        <v>783</v>
      </c>
      <c r="J860" s="72" t="s">
        <v>958</v>
      </c>
      <c r="K860" s="84">
        <v>83</v>
      </c>
      <c r="L860" s="72" t="s">
        <v>959</v>
      </c>
      <c r="M860" s="84">
        <v>57</v>
      </c>
    </row>
    <row r="861" spans="8:13" x14ac:dyDescent="0.25">
      <c r="H861" s="70" t="s">
        <v>960</v>
      </c>
      <c r="I861" s="82">
        <v>66</v>
      </c>
      <c r="J861" s="70" t="s">
        <v>961</v>
      </c>
      <c r="K861" s="82">
        <v>10</v>
      </c>
      <c r="L861" s="70" t="s">
        <v>962</v>
      </c>
      <c r="M861" s="82">
        <v>8</v>
      </c>
    </row>
    <row r="862" spans="8:13" x14ac:dyDescent="0.25">
      <c r="H862" s="72" t="s">
        <v>958</v>
      </c>
      <c r="I862" s="84">
        <v>75</v>
      </c>
      <c r="J862" s="72" t="s">
        <v>756</v>
      </c>
      <c r="K862" s="84">
        <v>11</v>
      </c>
      <c r="L862" s="72" t="s">
        <v>963</v>
      </c>
      <c r="M862" s="84">
        <v>9</v>
      </c>
    </row>
    <row r="863" spans="8:13" x14ac:dyDescent="0.25">
      <c r="H863" s="70" t="s">
        <v>964</v>
      </c>
      <c r="I863" s="82">
        <v>52</v>
      </c>
      <c r="J863" s="70" t="s">
        <v>965</v>
      </c>
      <c r="K863" s="82">
        <v>8</v>
      </c>
      <c r="L863" s="70" t="s">
        <v>966</v>
      </c>
      <c r="M863" s="82">
        <v>6</v>
      </c>
    </row>
    <row r="864" spans="8:13" x14ac:dyDescent="0.25">
      <c r="H864" s="72" t="s">
        <v>967</v>
      </c>
      <c r="I864" s="95">
        <v>10300</v>
      </c>
      <c r="J864" s="72" t="s">
        <v>696</v>
      </c>
      <c r="K864" s="85">
        <v>4770</v>
      </c>
      <c r="L864" s="72" t="s">
        <v>968</v>
      </c>
      <c r="M864" s="84">
        <v>1420</v>
      </c>
    </row>
    <row r="865" spans="8:13" x14ac:dyDescent="0.25">
      <c r="H865" s="70" t="s">
        <v>815</v>
      </c>
      <c r="I865" s="83">
        <v>6860</v>
      </c>
      <c r="J865" s="70" t="s">
        <v>969</v>
      </c>
      <c r="K865" s="83">
        <v>1500</v>
      </c>
      <c r="L865" s="70" t="s">
        <v>970</v>
      </c>
      <c r="M865" s="82">
        <v>442</v>
      </c>
    </row>
    <row r="866" spans="8:13" x14ac:dyDescent="0.25">
      <c r="H866" s="72" t="s">
        <v>788</v>
      </c>
      <c r="I866" s="84">
        <v>243</v>
      </c>
      <c r="J866" s="72" t="s">
        <v>971</v>
      </c>
      <c r="K866" s="84">
        <v>32</v>
      </c>
      <c r="L866" s="72" t="s">
        <v>620</v>
      </c>
      <c r="M866" s="84">
        <v>25</v>
      </c>
    </row>
    <row r="867" spans="8:13" x14ac:dyDescent="0.25">
      <c r="H867" s="70" t="s">
        <v>800</v>
      </c>
      <c r="I867" s="83">
        <v>6430</v>
      </c>
      <c r="J867" s="70" t="s">
        <v>972</v>
      </c>
      <c r="K867" s="83">
        <v>1410</v>
      </c>
      <c r="L867" s="70" t="s">
        <v>973</v>
      </c>
      <c r="M867" s="82">
        <v>415</v>
      </c>
    </row>
    <row r="868" spans="8:13" x14ac:dyDescent="0.25">
      <c r="H868" s="72" t="s">
        <v>581</v>
      </c>
      <c r="I868" s="85">
        <v>6730</v>
      </c>
      <c r="J868" s="72" t="s">
        <v>974</v>
      </c>
      <c r="K868" s="85">
        <v>1480</v>
      </c>
      <c r="L868" s="72" t="s">
        <v>975</v>
      </c>
      <c r="M868" s="84">
        <v>434</v>
      </c>
    </row>
    <row r="869" spans="8:13" x14ac:dyDescent="0.25">
      <c r="H869" s="70" t="s">
        <v>976</v>
      </c>
      <c r="I869" s="94">
        <v>10200</v>
      </c>
      <c r="J869" s="70" t="s">
        <v>977</v>
      </c>
      <c r="K869" s="83">
        <v>4730</v>
      </c>
      <c r="L869" s="70" t="s">
        <v>978</v>
      </c>
      <c r="M869" s="82">
        <v>1400</v>
      </c>
    </row>
    <row r="870" spans="8:13" x14ac:dyDescent="0.25">
      <c r="H870" s="78" t="s">
        <v>979</v>
      </c>
      <c r="I870" s="96">
        <v>9110</v>
      </c>
      <c r="J870" s="78" t="s">
        <v>900</v>
      </c>
      <c r="K870" s="96">
        <v>2120</v>
      </c>
      <c r="L870" s="78" t="s">
        <v>980</v>
      </c>
      <c r="M870" s="99">
        <v>602</v>
      </c>
    </row>
    <row r="871" spans="8:13" x14ac:dyDescent="0.25">
      <c r="H871" s="68" t="s">
        <v>981</v>
      </c>
      <c r="I871" s="81">
        <v>14100</v>
      </c>
      <c r="J871" s="68" t="s">
        <v>982</v>
      </c>
      <c r="K871" s="98">
        <v>6530</v>
      </c>
      <c r="L871" s="68" t="s">
        <v>983</v>
      </c>
      <c r="M871" s="90">
        <v>1940</v>
      </c>
    </row>
    <row r="872" spans="8:13" x14ac:dyDescent="0.25">
      <c r="H872" s="70" t="s">
        <v>984</v>
      </c>
      <c r="I872" s="82">
        <v>70</v>
      </c>
      <c r="J872" s="70" t="s">
        <v>985</v>
      </c>
      <c r="K872" s="82">
        <v>10</v>
      </c>
      <c r="L872" s="70" t="s">
        <v>986</v>
      </c>
      <c r="M872" s="82">
        <v>8</v>
      </c>
    </row>
    <row r="873" spans="8:13" x14ac:dyDescent="0.25">
      <c r="H873" s="72" t="s">
        <v>987</v>
      </c>
      <c r="I873" s="86" t="s">
        <v>658</v>
      </c>
      <c r="J873" s="72" t="s">
        <v>988</v>
      </c>
      <c r="K873" s="86" t="s">
        <v>658</v>
      </c>
      <c r="L873" s="72" t="s">
        <v>989</v>
      </c>
      <c r="M873" s="86" t="s">
        <v>658</v>
      </c>
    </row>
    <row r="874" spans="8:13" x14ac:dyDescent="0.25">
      <c r="H874" s="70" t="s">
        <v>911</v>
      </c>
      <c r="I874" s="83">
        <v>1880</v>
      </c>
      <c r="J874" s="70" t="s">
        <v>571</v>
      </c>
      <c r="K874" s="82">
        <v>207</v>
      </c>
      <c r="L874" s="70" t="s">
        <v>990</v>
      </c>
      <c r="M874" s="82">
        <v>122</v>
      </c>
    </row>
    <row r="875" spans="8:13" x14ac:dyDescent="0.25">
      <c r="H875" s="72" t="s">
        <v>937</v>
      </c>
      <c r="I875" s="84">
        <v>66</v>
      </c>
      <c r="J875" s="72" t="s">
        <v>991</v>
      </c>
      <c r="K875" s="84">
        <v>10</v>
      </c>
      <c r="L875" s="72" t="s">
        <v>992</v>
      </c>
      <c r="M875" s="84">
        <v>8</v>
      </c>
    </row>
    <row r="876" spans="8:13" x14ac:dyDescent="0.25">
      <c r="H876" s="70" t="s">
        <v>993</v>
      </c>
      <c r="I876" s="82">
        <v>14</v>
      </c>
      <c r="J876" s="70" t="s">
        <v>846</v>
      </c>
      <c r="K876" s="82">
        <v>2</v>
      </c>
      <c r="L876" s="70" t="s">
        <v>994</v>
      </c>
      <c r="M876" s="82">
        <v>2</v>
      </c>
    </row>
    <row r="877" spans="8:13" x14ac:dyDescent="0.25">
      <c r="H877" s="72" t="s">
        <v>995</v>
      </c>
      <c r="I877" s="84">
        <v>173</v>
      </c>
      <c r="J877" s="72" t="s">
        <v>996</v>
      </c>
      <c r="K877" s="84">
        <v>25</v>
      </c>
      <c r="L877" s="72" t="s">
        <v>997</v>
      </c>
      <c r="M877" s="84">
        <v>20</v>
      </c>
    </row>
    <row r="878" spans="8:13" x14ac:dyDescent="0.25">
      <c r="H878" s="70" t="s">
        <v>998</v>
      </c>
      <c r="I878" s="82">
        <v>153</v>
      </c>
      <c r="J878" s="70" t="s">
        <v>729</v>
      </c>
      <c r="K878" s="82">
        <v>22</v>
      </c>
      <c r="L878" s="70" t="s">
        <v>999</v>
      </c>
      <c r="M878" s="82">
        <v>18</v>
      </c>
    </row>
    <row r="879" spans="8:13" x14ac:dyDescent="0.25">
      <c r="H879" s="72" t="s">
        <v>1000</v>
      </c>
      <c r="I879" s="85">
        <v>1010</v>
      </c>
      <c r="J879" s="72" t="s">
        <v>1001</v>
      </c>
      <c r="K879" s="84">
        <v>115</v>
      </c>
      <c r="L879" s="72" t="s">
        <v>1002</v>
      </c>
      <c r="M879" s="84">
        <v>86</v>
      </c>
    </row>
    <row r="880" spans="8:13" x14ac:dyDescent="0.25">
      <c r="H880" s="70" t="s">
        <v>1003</v>
      </c>
      <c r="I880" s="83">
        <v>1400</v>
      </c>
      <c r="J880" s="70" t="s">
        <v>1004</v>
      </c>
      <c r="K880" s="82">
        <v>150</v>
      </c>
      <c r="L880" s="70" t="s">
        <v>864</v>
      </c>
      <c r="M880" s="82">
        <v>105</v>
      </c>
    </row>
    <row r="881" spans="8:13" x14ac:dyDescent="0.25">
      <c r="H881" s="72" t="s">
        <v>905</v>
      </c>
      <c r="I881" s="84">
        <v>301</v>
      </c>
      <c r="J881" s="72" t="s">
        <v>1005</v>
      </c>
      <c r="K881" s="84">
        <v>39</v>
      </c>
      <c r="L881" s="72" t="s">
        <v>1006</v>
      </c>
      <c r="M881" s="84">
        <v>31</v>
      </c>
    </row>
    <row r="882" spans="8:13" x14ac:dyDescent="0.25">
      <c r="H882" s="70" t="s">
        <v>1007</v>
      </c>
      <c r="I882" s="82">
        <v>320</v>
      </c>
      <c r="J882" s="70" t="s">
        <v>1008</v>
      </c>
      <c r="K882" s="82">
        <v>42</v>
      </c>
      <c r="L882" s="70" t="s">
        <v>682</v>
      </c>
      <c r="M882" s="82">
        <v>33</v>
      </c>
    </row>
    <row r="883" spans="8:13" x14ac:dyDescent="0.25">
      <c r="H883" s="72" t="s">
        <v>1009</v>
      </c>
      <c r="I883" s="84">
        <v>299</v>
      </c>
      <c r="J883" s="72" t="s">
        <v>1010</v>
      </c>
      <c r="K883" s="84">
        <v>39</v>
      </c>
      <c r="L883" s="72" t="s">
        <v>1011</v>
      </c>
      <c r="M883" s="84">
        <v>31</v>
      </c>
    </row>
    <row r="884" spans="8:13" x14ac:dyDescent="0.25">
      <c r="H884" s="70" t="s">
        <v>1012</v>
      </c>
      <c r="I884" s="83">
        <v>7090</v>
      </c>
      <c r="J884" s="70" t="s">
        <v>1013</v>
      </c>
      <c r="K884" s="83">
        <v>4690</v>
      </c>
      <c r="L884" s="70" t="s">
        <v>752</v>
      </c>
      <c r="M884" s="82">
        <v>2040</v>
      </c>
    </row>
    <row r="885" spans="8:13" x14ac:dyDescent="0.25">
      <c r="H885" s="72" t="s">
        <v>1014</v>
      </c>
      <c r="I885" s="86" t="s">
        <v>658</v>
      </c>
      <c r="J885" s="72" t="s">
        <v>1015</v>
      </c>
      <c r="K885" s="86" t="s">
        <v>658</v>
      </c>
      <c r="L885" s="72" t="s">
        <v>1016</v>
      </c>
      <c r="M885" s="86" t="s">
        <v>658</v>
      </c>
    </row>
    <row r="886" spans="8:13" x14ac:dyDescent="0.25">
      <c r="H886" s="70" t="s">
        <v>1017</v>
      </c>
      <c r="I886" s="87" t="s">
        <v>658</v>
      </c>
      <c r="J886" s="70" t="s">
        <v>1018</v>
      </c>
      <c r="K886" s="87" t="s">
        <v>658</v>
      </c>
      <c r="L886" s="70" t="s">
        <v>1019</v>
      </c>
      <c r="M886" s="87" t="s">
        <v>658</v>
      </c>
    </row>
    <row r="887" spans="8:13" x14ac:dyDescent="0.25">
      <c r="H887" s="72" t="s">
        <v>888</v>
      </c>
      <c r="I887" s="86" t="s">
        <v>658</v>
      </c>
      <c r="J887" s="72" t="s">
        <v>1020</v>
      </c>
      <c r="K887" s="86" t="s">
        <v>658</v>
      </c>
      <c r="L887" s="72" t="s">
        <v>1021</v>
      </c>
      <c r="M887" s="86" t="s">
        <v>658</v>
      </c>
    </row>
    <row r="888" spans="8:13" x14ac:dyDescent="0.25">
      <c r="H888" s="70" t="s">
        <v>998</v>
      </c>
      <c r="I888" s="82">
        <v>153</v>
      </c>
      <c r="J888" s="70" t="s">
        <v>635</v>
      </c>
      <c r="K888" s="82">
        <v>21</v>
      </c>
      <c r="L888" s="70" t="s">
        <v>1022</v>
      </c>
      <c r="M888" s="82">
        <v>17</v>
      </c>
    </row>
    <row r="889" spans="8:13" x14ac:dyDescent="0.25">
      <c r="H889" s="72" t="s">
        <v>1023</v>
      </c>
      <c r="I889" s="85">
        <v>8070</v>
      </c>
      <c r="J889" s="72" t="s">
        <v>1024</v>
      </c>
      <c r="K889" s="85">
        <v>9910</v>
      </c>
      <c r="L889" s="72" t="s">
        <v>858</v>
      </c>
      <c r="M889" s="95">
        <v>11300</v>
      </c>
    </row>
    <row r="890" spans="8:13" x14ac:dyDescent="0.25">
      <c r="H890" s="70" t="s">
        <v>1025</v>
      </c>
      <c r="I890" s="87" t="s">
        <v>658</v>
      </c>
      <c r="J890" s="70" t="s">
        <v>1026</v>
      </c>
      <c r="K890" s="87" t="s">
        <v>658</v>
      </c>
      <c r="L890" s="70" t="s">
        <v>1027</v>
      </c>
      <c r="M890" s="87" t="s">
        <v>658</v>
      </c>
    </row>
    <row r="891" spans="8:13" x14ac:dyDescent="0.25">
      <c r="H891" s="72" t="s">
        <v>1028</v>
      </c>
      <c r="I891" s="84">
        <v>984</v>
      </c>
      <c r="J891" s="72" t="s">
        <v>1029</v>
      </c>
      <c r="K891" s="84">
        <v>111</v>
      </c>
      <c r="L891" s="72" t="s">
        <v>1030</v>
      </c>
      <c r="M891" s="84">
        <v>82</v>
      </c>
    </row>
    <row r="892" spans="8:13" x14ac:dyDescent="0.25">
      <c r="H892" s="70" t="s">
        <v>1031</v>
      </c>
      <c r="I892" s="82">
        <v>971</v>
      </c>
      <c r="J892" s="70" t="s">
        <v>1032</v>
      </c>
      <c r="K892" s="82">
        <v>110</v>
      </c>
      <c r="L892" s="70" t="s">
        <v>1033</v>
      </c>
      <c r="M892" s="82">
        <v>81</v>
      </c>
    </row>
    <row r="893" spans="8:13" x14ac:dyDescent="0.25">
      <c r="H893" s="72" t="s">
        <v>1034</v>
      </c>
      <c r="I893" s="84">
        <v>555</v>
      </c>
      <c r="J893" s="72" t="s">
        <v>1035</v>
      </c>
      <c r="K893" s="84">
        <v>68</v>
      </c>
      <c r="L893" s="72" t="s">
        <v>1036</v>
      </c>
      <c r="M893" s="84">
        <v>52</v>
      </c>
    </row>
    <row r="894" spans="8:13" x14ac:dyDescent="0.25">
      <c r="H894" s="70" t="s">
        <v>1037</v>
      </c>
      <c r="I894" s="82">
        <v>613</v>
      </c>
      <c r="J894" s="70" t="s">
        <v>1038</v>
      </c>
      <c r="K894" s="82">
        <v>72</v>
      </c>
      <c r="L894" s="70" t="s">
        <v>1039</v>
      </c>
      <c r="M894" s="82">
        <v>54</v>
      </c>
    </row>
    <row r="895" spans="8:13" x14ac:dyDescent="0.25">
      <c r="H895" s="72" t="s">
        <v>1040</v>
      </c>
      <c r="I895" s="84">
        <v>37</v>
      </c>
      <c r="J895" s="72" t="s">
        <v>1041</v>
      </c>
      <c r="K895" s="84">
        <v>6</v>
      </c>
      <c r="L895" s="72" t="s">
        <v>1042</v>
      </c>
      <c r="M895" s="84">
        <v>5</v>
      </c>
    </row>
    <row r="896" spans="8:13" x14ac:dyDescent="0.25">
      <c r="H896" s="70" t="s">
        <v>635</v>
      </c>
      <c r="I896" s="82">
        <v>19</v>
      </c>
      <c r="J896" s="70" t="s">
        <v>1043</v>
      </c>
      <c r="K896" s="82">
        <v>3</v>
      </c>
      <c r="L896" s="70" t="s">
        <v>1044</v>
      </c>
      <c r="M896" s="82">
        <v>2</v>
      </c>
    </row>
    <row r="897" spans="8:13" x14ac:dyDescent="0.25">
      <c r="H897" s="72" t="s">
        <v>769</v>
      </c>
      <c r="I897" s="84">
        <v>755</v>
      </c>
      <c r="J897" s="72" t="s">
        <v>1045</v>
      </c>
      <c r="K897" s="84">
        <v>87</v>
      </c>
      <c r="L897" s="72" t="s">
        <v>893</v>
      </c>
      <c r="M897" s="84">
        <v>65</v>
      </c>
    </row>
    <row r="898" spans="8:13" x14ac:dyDescent="0.25">
      <c r="H898" s="70" t="s">
        <v>1046</v>
      </c>
      <c r="I898" s="82">
        <v>535</v>
      </c>
      <c r="J898" s="70" t="s">
        <v>1047</v>
      </c>
      <c r="K898" s="82">
        <v>62</v>
      </c>
      <c r="L898" s="70" t="s">
        <v>1048</v>
      </c>
      <c r="M898" s="82">
        <v>46</v>
      </c>
    </row>
    <row r="899" spans="8:13" x14ac:dyDescent="0.25">
      <c r="H899" s="72" t="s">
        <v>1049</v>
      </c>
      <c r="I899" s="84">
        <v>2</v>
      </c>
      <c r="J899" s="72" t="s">
        <v>1050</v>
      </c>
      <c r="K899" s="86" t="s">
        <v>658</v>
      </c>
      <c r="L899" s="72" t="s">
        <v>1051</v>
      </c>
      <c r="M899" s="86" t="s">
        <v>658</v>
      </c>
    </row>
    <row r="900" spans="8:13" x14ac:dyDescent="0.25">
      <c r="H900" s="70" t="s">
        <v>1052</v>
      </c>
      <c r="I900" s="82">
        <v>2</v>
      </c>
      <c r="J900" s="70" t="s">
        <v>765</v>
      </c>
      <c r="K900" s="87" t="s">
        <v>658</v>
      </c>
      <c r="L900" s="70" t="s">
        <v>1053</v>
      </c>
      <c r="M900" s="87" t="s">
        <v>658</v>
      </c>
    </row>
    <row r="901" spans="8:13" x14ac:dyDescent="0.25">
      <c r="H901" s="72" t="s">
        <v>1054</v>
      </c>
      <c r="I901" s="84">
        <v>2</v>
      </c>
      <c r="J901" s="72" t="s">
        <v>1055</v>
      </c>
      <c r="K901" s="86" t="s">
        <v>658</v>
      </c>
      <c r="L901" s="72" t="s">
        <v>1056</v>
      </c>
      <c r="M901" s="86" t="s">
        <v>658</v>
      </c>
    </row>
    <row r="902" spans="8:13" x14ac:dyDescent="0.25">
      <c r="H902" s="74" t="s">
        <v>1057</v>
      </c>
      <c r="I902" s="88">
        <v>2</v>
      </c>
      <c r="J902" s="74" t="s">
        <v>1058</v>
      </c>
      <c r="K902" s="89" t="s">
        <v>658</v>
      </c>
      <c r="L902" s="74" t="s">
        <v>1059</v>
      </c>
      <c r="M902" s="89" t="s">
        <v>658</v>
      </c>
    </row>
    <row r="903" spans="8:13" x14ac:dyDescent="0.25">
      <c r="H903" s="68" t="s">
        <v>1060</v>
      </c>
      <c r="I903" s="90">
        <v>126</v>
      </c>
      <c r="J903" s="68" t="s">
        <v>1061</v>
      </c>
      <c r="K903" s="90">
        <v>17</v>
      </c>
      <c r="L903" s="68" t="s">
        <v>1062</v>
      </c>
      <c r="M903" s="90">
        <v>13</v>
      </c>
    </row>
    <row r="904" spans="8:13" x14ac:dyDescent="0.25">
      <c r="H904" s="70" t="s">
        <v>1063</v>
      </c>
      <c r="I904" s="82">
        <v>30</v>
      </c>
      <c r="J904" s="70" t="s">
        <v>1064</v>
      </c>
      <c r="K904" s="82">
        <v>5</v>
      </c>
      <c r="L904" s="70" t="s">
        <v>1065</v>
      </c>
      <c r="M904" s="82">
        <v>4</v>
      </c>
    </row>
    <row r="905" spans="8:13" x14ac:dyDescent="0.25">
      <c r="H905" s="72" t="s">
        <v>1066</v>
      </c>
      <c r="I905" s="84">
        <v>34</v>
      </c>
      <c r="J905" s="72" t="s">
        <v>1067</v>
      </c>
      <c r="K905" s="84">
        <v>5</v>
      </c>
      <c r="L905" s="72" t="s">
        <v>1068</v>
      </c>
      <c r="M905" s="84">
        <v>4</v>
      </c>
    </row>
    <row r="906" spans="8:13" x14ac:dyDescent="0.25">
      <c r="H906" s="70" t="s">
        <v>1069</v>
      </c>
      <c r="I906" s="82">
        <v>1</v>
      </c>
      <c r="J906" s="70" t="s">
        <v>1070</v>
      </c>
      <c r="K906" s="87" t="s">
        <v>658</v>
      </c>
      <c r="L906" s="70" t="s">
        <v>1071</v>
      </c>
      <c r="M906" s="87" t="s">
        <v>658</v>
      </c>
    </row>
    <row r="907" spans="8:13" x14ac:dyDescent="0.25">
      <c r="H907" s="72" t="s">
        <v>1072</v>
      </c>
      <c r="I907" s="84">
        <v>7</v>
      </c>
      <c r="J907" s="72" t="s">
        <v>1073</v>
      </c>
      <c r="K907" s="84">
        <v>1</v>
      </c>
      <c r="L907" s="72" t="s">
        <v>1074</v>
      </c>
      <c r="M907" s="86" t="s">
        <v>658</v>
      </c>
    </row>
    <row r="908" spans="8:13" x14ac:dyDescent="0.25">
      <c r="H908" s="70" t="s">
        <v>1075</v>
      </c>
      <c r="I908" s="82">
        <v>60</v>
      </c>
      <c r="J908" s="70" t="s">
        <v>1076</v>
      </c>
      <c r="K908" s="82">
        <v>9</v>
      </c>
      <c r="L908" s="70" t="s">
        <v>1077</v>
      </c>
      <c r="M908" s="82">
        <v>7</v>
      </c>
    </row>
    <row r="909" spans="8:13" x14ac:dyDescent="0.25">
      <c r="H909" s="72" t="s">
        <v>1078</v>
      </c>
      <c r="I909" s="84">
        <v>4</v>
      </c>
      <c r="J909" s="72" t="s">
        <v>1079</v>
      </c>
      <c r="K909" s="86" t="s">
        <v>658</v>
      </c>
      <c r="L909" s="72" t="s">
        <v>764</v>
      </c>
      <c r="M909" s="86" t="s">
        <v>658</v>
      </c>
    </row>
    <row r="910" spans="8:13" x14ac:dyDescent="0.25">
      <c r="H910" s="70" t="s">
        <v>1080</v>
      </c>
      <c r="I910" s="82">
        <v>30</v>
      </c>
      <c r="J910" s="70" t="s">
        <v>1081</v>
      </c>
      <c r="K910" s="82">
        <v>5</v>
      </c>
      <c r="L910" s="70" t="s">
        <v>1082</v>
      </c>
      <c r="M910" s="82">
        <v>4</v>
      </c>
    </row>
    <row r="911" spans="8:13" x14ac:dyDescent="0.25">
      <c r="H911" s="72" t="s">
        <v>716</v>
      </c>
      <c r="I911" s="84">
        <v>38</v>
      </c>
      <c r="J911" s="72" t="s">
        <v>1083</v>
      </c>
      <c r="K911" s="84">
        <v>6</v>
      </c>
      <c r="L911" s="72" t="s">
        <v>1084</v>
      </c>
      <c r="M911" s="84">
        <v>5</v>
      </c>
    </row>
    <row r="912" spans="8:13" x14ac:dyDescent="0.25">
      <c r="H912" s="70" t="s">
        <v>1085</v>
      </c>
      <c r="I912" s="83">
        <v>2960</v>
      </c>
      <c r="J912" s="70" t="s">
        <v>1086</v>
      </c>
      <c r="K912" s="82">
        <v>467</v>
      </c>
      <c r="L912" s="70" t="s">
        <v>1087</v>
      </c>
      <c r="M912" s="82">
        <v>178</v>
      </c>
    </row>
    <row r="913" spans="8:13" x14ac:dyDescent="0.25">
      <c r="H913" s="72" t="s">
        <v>1088</v>
      </c>
      <c r="I913" s="84">
        <v>26</v>
      </c>
      <c r="J913" s="72" t="s">
        <v>1089</v>
      </c>
      <c r="K913" s="84">
        <v>4</v>
      </c>
      <c r="L913" s="72" t="s">
        <v>1090</v>
      </c>
      <c r="M913" s="84">
        <v>3</v>
      </c>
    </row>
    <row r="914" spans="8:13" x14ac:dyDescent="0.25">
      <c r="H914" s="70" t="s">
        <v>1091</v>
      </c>
      <c r="I914" s="83">
        <v>8140</v>
      </c>
      <c r="J914" s="70" t="s">
        <v>1092</v>
      </c>
      <c r="K914" s="83">
        <v>6960</v>
      </c>
      <c r="L914" s="70" t="s">
        <v>1093</v>
      </c>
      <c r="M914" s="82">
        <v>4380</v>
      </c>
    </row>
    <row r="915" spans="8:13" x14ac:dyDescent="0.25">
      <c r="H915" s="72" t="s">
        <v>1094</v>
      </c>
      <c r="I915" s="84">
        <v>14</v>
      </c>
      <c r="J915" s="72" t="s">
        <v>1095</v>
      </c>
      <c r="K915" s="84">
        <v>2</v>
      </c>
      <c r="L915" s="72" t="s">
        <v>1096</v>
      </c>
      <c r="M915" s="84">
        <v>2</v>
      </c>
    </row>
    <row r="916" spans="8:13" x14ac:dyDescent="0.25">
      <c r="H916" s="70" t="s">
        <v>1097</v>
      </c>
      <c r="I916" s="82">
        <v>19</v>
      </c>
      <c r="J916" s="70" t="s">
        <v>1090</v>
      </c>
      <c r="K916" s="82">
        <v>3</v>
      </c>
      <c r="L916" s="70" t="s">
        <v>1098</v>
      </c>
      <c r="M916" s="82">
        <v>2</v>
      </c>
    </row>
    <row r="917" spans="8:13" x14ac:dyDescent="0.25">
      <c r="H917" s="72" t="s">
        <v>1099</v>
      </c>
      <c r="I917" s="84">
        <v>18</v>
      </c>
      <c r="J917" s="72" t="s">
        <v>1100</v>
      </c>
      <c r="K917" s="84">
        <v>3</v>
      </c>
      <c r="L917" s="72" t="s">
        <v>726</v>
      </c>
      <c r="M917" s="84">
        <v>2</v>
      </c>
    </row>
    <row r="918" spans="8:13" x14ac:dyDescent="0.25">
      <c r="H918" s="70" t="s">
        <v>1101</v>
      </c>
      <c r="I918" s="87" t="s">
        <v>658</v>
      </c>
      <c r="J918" s="70" t="s">
        <v>1102</v>
      </c>
      <c r="K918" s="87" t="s">
        <v>658</v>
      </c>
      <c r="L918" s="70" t="s">
        <v>1103</v>
      </c>
      <c r="M918" s="87" t="s">
        <v>658</v>
      </c>
    </row>
    <row r="919" spans="8:13" x14ac:dyDescent="0.25">
      <c r="H919" s="72" t="s">
        <v>1104</v>
      </c>
      <c r="I919" s="86" t="s">
        <v>658</v>
      </c>
      <c r="J919" s="72" t="s">
        <v>1105</v>
      </c>
      <c r="K919" s="86" t="s">
        <v>658</v>
      </c>
      <c r="L919" s="72" t="s">
        <v>1106</v>
      </c>
      <c r="M919" s="86" t="s">
        <v>658</v>
      </c>
    </row>
    <row r="920" spans="8:13" x14ac:dyDescent="0.25">
      <c r="H920" s="70" t="s">
        <v>1107</v>
      </c>
      <c r="I920" s="87" t="s">
        <v>658</v>
      </c>
      <c r="J920" s="70" t="s">
        <v>1108</v>
      </c>
      <c r="K920" s="87" t="s">
        <v>658</v>
      </c>
      <c r="L920" s="70" t="s">
        <v>1109</v>
      </c>
      <c r="M920" s="87" t="s">
        <v>658</v>
      </c>
    </row>
    <row r="921" spans="8:13" x14ac:dyDescent="0.25">
      <c r="H921" s="72" t="s">
        <v>1110</v>
      </c>
      <c r="I921" s="86" t="s">
        <v>658</v>
      </c>
      <c r="J921" s="72" t="s">
        <v>1111</v>
      </c>
      <c r="K921" s="86" t="s">
        <v>658</v>
      </c>
      <c r="L921" s="72" t="s">
        <v>1112</v>
      </c>
      <c r="M921" s="86" t="s">
        <v>658</v>
      </c>
    </row>
    <row r="922" spans="8:13" x14ac:dyDescent="0.25">
      <c r="H922" s="70" t="s">
        <v>1113</v>
      </c>
      <c r="I922" s="82">
        <v>3</v>
      </c>
      <c r="J922" s="70" t="s">
        <v>1014</v>
      </c>
      <c r="K922" s="87" t="s">
        <v>658</v>
      </c>
      <c r="L922" s="70" t="s">
        <v>1114</v>
      </c>
      <c r="M922" s="87" t="s">
        <v>658</v>
      </c>
    </row>
    <row r="923" spans="8:13" x14ac:dyDescent="0.25">
      <c r="H923" s="72" t="s">
        <v>1115</v>
      </c>
      <c r="I923" s="84">
        <v>22</v>
      </c>
      <c r="J923" s="72" t="s">
        <v>1116</v>
      </c>
      <c r="K923" s="84">
        <v>3</v>
      </c>
      <c r="L923" s="72" t="s">
        <v>1117</v>
      </c>
      <c r="M923" s="84">
        <v>3</v>
      </c>
    </row>
    <row r="924" spans="8:13" x14ac:dyDescent="0.25">
      <c r="H924" s="70" t="s">
        <v>1118</v>
      </c>
      <c r="I924" s="83">
        <v>9320</v>
      </c>
      <c r="J924" s="70" t="s">
        <v>1119</v>
      </c>
      <c r="K924" s="83">
        <v>4460</v>
      </c>
      <c r="L924" s="70" t="s">
        <v>1120</v>
      </c>
      <c r="M924" s="82">
        <v>1360</v>
      </c>
    </row>
    <row r="925" spans="8:13" x14ac:dyDescent="0.25">
      <c r="H925" s="72" t="s">
        <v>805</v>
      </c>
      <c r="I925" s="85">
        <v>8520</v>
      </c>
      <c r="J925" s="72" t="s">
        <v>1121</v>
      </c>
      <c r="K925" s="85">
        <v>4080</v>
      </c>
      <c r="L925" s="72" t="s">
        <v>1122</v>
      </c>
      <c r="M925" s="84">
        <v>1250</v>
      </c>
    </row>
    <row r="926" spans="8:13" x14ac:dyDescent="0.25">
      <c r="H926" s="74" t="s">
        <v>572</v>
      </c>
      <c r="I926" s="93">
        <v>6880</v>
      </c>
      <c r="J926" s="74" t="s">
        <v>1085</v>
      </c>
      <c r="K926" s="93">
        <v>3300</v>
      </c>
      <c r="L926" s="74" t="s">
        <v>1123</v>
      </c>
      <c r="M926" s="88">
        <v>1010</v>
      </c>
    </row>
  </sheetData>
  <mergeCells count="15">
    <mergeCell ref="H502:AI502"/>
    <mergeCell ref="H415:L415"/>
    <mergeCell ref="A69:I69"/>
    <mergeCell ref="T472:U472"/>
    <mergeCell ref="H472:Q472"/>
    <mergeCell ref="H467:P467"/>
    <mergeCell ref="V472:AB472"/>
    <mergeCell ref="AE472:AF472"/>
    <mergeCell ref="A71:J71"/>
    <mergeCell ref="A73:J73"/>
    <mergeCell ref="A1:E1"/>
    <mergeCell ref="B6:J6"/>
    <mergeCell ref="A66:I66"/>
    <mergeCell ref="A67:I67"/>
    <mergeCell ref="A68:I68"/>
  </mergeCells>
  <dataValidations disablePrompts="1" count="1">
    <dataValidation allowBlank="1" showInputMessage="1" showErrorMessage="1" sqref="H589:IU596" xr:uid="{00000000-0002-0000-0600-000000000000}"/>
  </dataValidations>
  <hyperlinks>
    <hyperlink ref="P18" r:id="rId1" xr:uid="{33CACAF9-4E80-4233-9580-ECDF21A60D38}"/>
  </hyperlinks>
  <pageMargins left="0.7" right="0.7" top="0.75" bottom="0.75" header="0.3" footer="0.3"/>
  <pageSetup orientation="portrait" r:id="rId2"/>
  <legacy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60" zoomScale="85" zoomScaleNormal="85" zoomScalePageLayoutView="85" workbookViewId="0">
      <selection activeCell="B160" sqref="B160"/>
    </sheetView>
  </sheetViews>
  <sheetFormatPr defaultColWidth="9.140625" defaultRowHeight="15" x14ac:dyDescent="0.25"/>
  <cols>
    <col min="1" max="1" width="79.42578125" customWidth="1"/>
    <col min="2" max="2" width="12.42578125" customWidth="1"/>
    <col min="3" max="3" width="17.42578125" customWidth="1"/>
    <col min="4" max="4" width="22" customWidth="1"/>
    <col min="5" max="5" width="19.42578125" customWidth="1"/>
    <col min="6" max="6" width="14.42578125" customWidth="1"/>
    <col min="7" max="7" width="26.140625" customWidth="1"/>
    <col min="8" max="8" width="26.42578125" customWidth="1"/>
    <col min="9" max="9" width="17.85546875" customWidth="1"/>
    <col min="15" max="15" width="25.85546875" customWidth="1"/>
    <col min="16" max="16" width="12.42578125" customWidth="1"/>
    <col min="17" max="17" width="19.85546875" customWidth="1"/>
    <col min="18" max="19" width="12.42578125" customWidth="1"/>
    <col min="20" max="21" width="16.42578125" customWidth="1"/>
    <col min="22" max="22" width="10.85546875" customWidth="1"/>
  </cols>
  <sheetData>
    <row r="1" spans="1:5" x14ac:dyDescent="0.25">
      <c r="A1" s="291" t="s">
        <v>11</v>
      </c>
      <c r="B1" s="291"/>
      <c r="C1" s="291"/>
      <c r="D1" s="291"/>
      <c r="E1" s="291"/>
    </row>
    <row r="2" spans="1:5" x14ac:dyDescent="0.25">
      <c r="A2" s="292" t="s">
        <v>149</v>
      </c>
      <c r="B2" s="292"/>
      <c r="C2" s="292"/>
      <c r="D2" s="292"/>
      <c r="E2" s="292"/>
    </row>
    <row r="19" spans="1:5" x14ac:dyDescent="0.25">
      <c r="A19" t="s">
        <v>150</v>
      </c>
    </row>
    <row r="20" spans="1:5" x14ac:dyDescent="0.25">
      <c r="A20">
        <v>155400</v>
      </c>
      <c r="B20" t="s">
        <v>151</v>
      </c>
    </row>
    <row r="21" spans="1:5" x14ac:dyDescent="0.25">
      <c r="A21" s="292" t="s">
        <v>152</v>
      </c>
      <c r="B21" s="292"/>
      <c r="C21" s="292"/>
      <c r="D21" s="292"/>
      <c r="E21" s="292"/>
    </row>
    <row r="38" spans="1:5" x14ac:dyDescent="0.25">
      <c r="A38" t="s">
        <v>150</v>
      </c>
    </row>
    <row r="39" spans="1:5" x14ac:dyDescent="0.25">
      <c r="A39">
        <v>100800</v>
      </c>
      <c r="B39" t="s">
        <v>151</v>
      </c>
    </row>
    <row r="40" spans="1:5" x14ac:dyDescent="0.25">
      <c r="A40" s="292" t="s">
        <v>153</v>
      </c>
      <c r="B40" s="292"/>
      <c r="C40" s="292"/>
      <c r="D40" s="292"/>
      <c r="E40" s="292"/>
    </row>
    <row r="57" spans="1:5" ht="15.75" thickBot="1" x14ac:dyDescent="0.3">
      <c r="A57" t="s">
        <v>150</v>
      </c>
    </row>
    <row r="58" spans="1:5" ht="15.75" thickBot="1" x14ac:dyDescent="0.3">
      <c r="A58" s="7">
        <v>194000</v>
      </c>
      <c r="B58" t="s">
        <v>154</v>
      </c>
    </row>
    <row r="60" spans="1:5" x14ac:dyDescent="0.25">
      <c r="A60" s="291" t="s">
        <v>155</v>
      </c>
      <c r="B60" s="291"/>
      <c r="C60" s="291"/>
      <c r="D60" s="291"/>
      <c r="E60" s="291"/>
    </row>
    <row r="85" spans="1:37" s="8" customFormat="1" x14ac:dyDescent="0.25">
      <c r="A85" t="s">
        <v>352</v>
      </c>
      <c r="B85">
        <v>55.1</v>
      </c>
      <c r="C85" t="s">
        <v>353</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25">
      <c r="A86" t="s">
        <v>354</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75" thickBot="1" x14ac:dyDescent="0.3"/>
    <row r="88" spans="1:37" ht="15.75" thickBot="1" x14ac:dyDescent="0.3">
      <c r="A88" s="9" t="s">
        <v>355</v>
      </c>
      <c r="B88" s="10">
        <f>(B86-B85)/B85</f>
        <v>1.0254083484573502</v>
      </c>
    </row>
    <row r="89" spans="1:37" x14ac:dyDescent="0.25">
      <c r="A89" s="291" t="s">
        <v>156</v>
      </c>
      <c r="B89" s="291"/>
      <c r="C89" s="291"/>
      <c r="D89" s="291"/>
      <c r="E89" s="291"/>
    </row>
    <row r="90" spans="1:37" x14ac:dyDescent="0.25">
      <c r="A90">
        <v>6.6290250000000004</v>
      </c>
      <c r="B90" t="s">
        <v>358</v>
      </c>
      <c r="E90" t="s">
        <v>363</v>
      </c>
    </row>
    <row r="91" spans="1:37" x14ac:dyDescent="0.25">
      <c r="A91">
        <f>1/A90</f>
        <v>0.15085174667466181</v>
      </c>
      <c r="B91" t="s">
        <v>359</v>
      </c>
      <c r="E91" t="s">
        <v>161</v>
      </c>
    </row>
    <row r="92" spans="1:37" x14ac:dyDescent="0.25">
      <c r="A92" s="11">
        <v>0.5</v>
      </c>
      <c r="B92" t="s">
        <v>360</v>
      </c>
      <c r="E92" t="s">
        <v>364</v>
      </c>
    </row>
    <row r="93" spans="1:37" x14ac:dyDescent="0.25">
      <c r="A93">
        <f>A92*A91</f>
        <v>7.5425873337330904E-2</v>
      </c>
      <c r="B93" t="s">
        <v>361</v>
      </c>
      <c r="E93" t="s">
        <v>161</v>
      </c>
    </row>
    <row r="94" spans="1:37" x14ac:dyDescent="0.25">
      <c r="A94">
        <f>1/A93</f>
        <v>13.258050000000001</v>
      </c>
      <c r="B94" t="s">
        <v>362</v>
      </c>
      <c r="E94" t="s">
        <v>161</v>
      </c>
      <c r="J94" s="11"/>
    </row>
    <row r="95" spans="1:37" ht="15.75" thickBot="1" x14ac:dyDescent="0.3">
      <c r="A95">
        <v>8.0274920000000005</v>
      </c>
      <c r="B95" t="s">
        <v>356</v>
      </c>
      <c r="E95" t="s">
        <v>365</v>
      </c>
      <c r="J95" s="11"/>
    </row>
    <row r="96" spans="1:37" ht="15.75" thickBot="1" x14ac:dyDescent="0.3">
      <c r="A96" s="12">
        <f>(A94-A95)/A95</f>
        <v>0.65158059329115492</v>
      </c>
      <c r="B96" t="s">
        <v>357</v>
      </c>
      <c r="C96" s="13"/>
      <c r="E96" t="s">
        <v>161</v>
      </c>
    </row>
    <row r="98" spans="1:5" x14ac:dyDescent="0.25">
      <c r="A98" s="291" t="s">
        <v>157</v>
      </c>
      <c r="B98" s="291"/>
      <c r="C98" s="291"/>
      <c r="D98" s="291"/>
      <c r="E98" s="291"/>
    </row>
    <row r="99" spans="1:5" x14ac:dyDescent="0.25">
      <c r="A99" s="13">
        <v>0.3</v>
      </c>
      <c r="B99" s="11" t="s">
        <v>367</v>
      </c>
    </row>
    <row r="100" spans="1:5" x14ac:dyDescent="0.25">
      <c r="A100">
        <v>63.5</v>
      </c>
      <c r="B100" t="s">
        <v>368</v>
      </c>
    </row>
    <row r="101" spans="1:5" x14ac:dyDescent="0.25">
      <c r="A101">
        <f>1/A100</f>
        <v>1.5748031496062992E-2</v>
      </c>
      <c r="B101" t="s">
        <v>366</v>
      </c>
    </row>
    <row r="102" spans="1:5" x14ac:dyDescent="0.25">
      <c r="A102" s="14">
        <f>A101*(1-A99)</f>
        <v>1.1023622047244094E-2</v>
      </c>
      <c r="B102" t="s">
        <v>369</v>
      </c>
    </row>
    <row r="103" spans="1:5" x14ac:dyDescent="0.25">
      <c r="A103" s="14">
        <f>1/A102</f>
        <v>90.714285714285722</v>
      </c>
      <c r="B103" t="s">
        <v>373</v>
      </c>
    </row>
    <row r="104" spans="1:5" x14ac:dyDescent="0.25">
      <c r="A104" s="13">
        <v>0.35</v>
      </c>
      <c r="B104" t="s">
        <v>370</v>
      </c>
    </row>
    <row r="105" spans="1:5" x14ac:dyDescent="0.25">
      <c r="A105">
        <f>A102*(1-A104)</f>
        <v>7.1653543307086615E-3</v>
      </c>
      <c r="B105" t="s">
        <v>371</v>
      </c>
    </row>
    <row r="106" spans="1:5" ht="15.75" thickBot="1" x14ac:dyDescent="0.3">
      <c r="A106">
        <f>1/A105</f>
        <v>139.56043956043956</v>
      </c>
      <c r="B106" t="s">
        <v>372</v>
      </c>
    </row>
    <row r="107" spans="1:5" ht="15.75" thickBot="1" x14ac:dyDescent="0.3">
      <c r="A107" s="12">
        <f>(A106-A103)/A103</f>
        <v>0.53846153846153832</v>
      </c>
      <c r="B107" t="s">
        <v>374</v>
      </c>
    </row>
    <row r="108" spans="1:5" x14ac:dyDescent="0.25">
      <c r="A108" s="15"/>
    </row>
    <row r="109" spans="1:5" x14ac:dyDescent="0.25">
      <c r="A109" s="291" t="s">
        <v>159</v>
      </c>
      <c r="B109" s="291"/>
      <c r="C109" s="291"/>
      <c r="D109" s="291"/>
      <c r="E109" s="291"/>
    </row>
    <row r="110" spans="1:5" ht="15.75" thickBot="1" x14ac:dyDescent="0.3"/>
    <row r="111" spans="1:5" ht="15.75" thickBot="1" x14ac:dyDescent="0.3">
      <c r="A111" s="12">
        <f>A122</f>
        <v>0.20481927710843381</v>
      </c>
      <c r="B111" t="s">
        <v>376</v>
      </c>
    </row>
    <row r="113" spans="1:12" x14ac:dyDescent="0.25">
      <c r="A113" s="291" t="s">
        <v>158</v>
      </c>
      <c r="B113" s="291"/>
      <c r="C113" s="291"/>
      <c r="D113" s="291"/>
      <c r="E113" s="291"/>
    </row>
    <row r="114" spans="1:12" x14ac:dyDescent="0.25">
      <c r="A114" s="13">
        <v>0.2</v>
      </c>
      <c r="B114" s="11" t="s">
        <v>367</v>
      </c>
    </row>
    <row r="115" spans="1:12" x14ac:dyDescent="0.25">
      <c r="A115">
        <v>1.95</v>
      </c>
      <c r="B115" t="s">
        <v>375</v>
      </c>
    </row>
    <row r="116" spans="1:12" x14ac:dyDescent="0.25">
      <c r="A116">
        <f>1/A115</f>
        <v>0.51282051282051289</v>
      </c>
      <c r="B116" t="s">
        <v>366</v>
      </c>
    </row>
    <row r="117" spans="1:12" x14ac:dyDescent="0.25">
      <c r="A117" s="14">
        <f>A116*(1-A114)</f>
        <v>0.41025641025641035</v>
      </c>
      <c r="B117" t="s">
        <v>369</v>
      </c>
    </row>
    <row r="118" spans="1:12" x14ac:dyDescent="0.25">
      <c r="A118" s="14">
        <f>1/A117</f>
        <v>2.4374999999999996</v>
      </c>
      <c r="B118" t="s">
        <v>373</v>
      </c>
    </row>
    <row r="119" spans="1:12" x14ac:dyDescent="0.25">
      <c r="A119" s="13">
        <v>0.17</v>
      </c>
      <c r="B119" t="s">
        <v>370</v>
      </c>
    </row>
    <row r="120" spans="1:12" x14ac:dyDescent="0.25">
      <c r="A120">
        <f>A117*(1-A119)</f>
        <v>0.34051282051282056</v>
      </c>
      <c r="B120" t="s">
        <v>371</v>
      </c>
    </row>
    <row r="121" spans="1:12" ht="15.75" thickBot="1" x14ac:dyDescent="0.3">
      <c r="A121">
        <f>1/A120</f>
        <v>2.9367469879518069</v>
      </c>
      <c r="B121" t="s">
        <v>372</v>
      </c>
    </row>
    <row r="122" spans="1:12" ht="15.75" thickBot="1" x14ac:dyDescent="0.3">
      <c r="A122" s="12">
        <f>(A121-A118)/A118</f>
        <v>0.20481927710843381</v>
      </c>
      <c r="B122" t="s">
        <v>374</v>
      </c>
    </row>
    <row r="124" spans="1:12" x14ac:dyDescent="0.25">
      <c r="A124" s="291" t="s">
        <v>377</v>
      </c>
      <c r="B124" s="291"/>
      <c r="C124" s="291"/>
      <c r="D124" s="291"/>
      <c r="E124" s="291"/>
      <c r="J124" s="16"/>
    </row>
    <row r="125" spans="1:12" x14ac:dyDescent="0.25">
      <c r="A125" s="17">
        <v>4.4824543659231753E-4</v>
      </c>
      <c r="B125" t="s">
        <v>379</v>
      </c>
      <c r="K125" s="11"/>
      <c r="L125" s="11"/>
    </row>
    <row r="126" spans="1:12" x14ac:dyDescent="0.25">
      <c r="A126">
        <v>1.27</v>
      </c>
      <c r="B126" t="s">
        <v>383</v>
      </c>
      <c r="F126" s="18"/>
      <c r="J126" s="1"/>
      <c r="K126" s="17"/>
      <c r="L126" s="17"/>
    </row>
    <row r="127" spans="1:12" x14ac:dyDescent="0.25">
      <c r="A127">
        <f>(1/CONVERT(A125/A126,"mi","km")*0.00105505585)</f>
        <v>1.857438352962903</v>
      </c>
      <c r="B127" t="s">
        <v>380</v>
      </c>
      <c r="K127" s="17"/>
      <c r="L127" s="17"/>
    </row>
    <row r="128" spans="1:12" x14ac:dyDescent="0.25">
      <c r="A128">
        <f>1/A127</f>
        <v>0.53837587578874124</v>
      </c>
      <c r="B128" t="s">
        <v>381</v>
      </c>
      <c r="F128" s="18"/>
      <c r="K128" s="13"/>
      <c r="L128" s="11"/>
    </row>
    <row r="129" spans="1:12" x14ac:dyDescent="0.25">
      <c r="A129">
        <v>1.07</v>
      </c>
      <c r="B129" t="s">
        <v>378</v>
      </c>
      <c r="F129" s="18"/>
      <c r="K129" s="13"/>
      <c r="L129" s="11"/>
    </row>
    <row r="130" spans="1:12" ht="15.75" thickBot="1" x14ac:dyDescent="0.3">
      <c r="A130">
        <f>1/A129</f>
        <v>0.93457943925233644</v>
      </c>
      <c r="B130" t="s">
        <v>382</v>
      </c>
      <c r="F130" s="18"/>
      <c r="K130" s="11"/>
      <c r="L130" s="11"/>
    </row>
    <row r="131" spans="1:12" ht="15.75" thickBot="1" x14ac:dyDescent="0.3">
      <c r="A131" s="12">
        <f>(A130-A128)/A128</f>
        <v>0.73592369435785332</v>
      </c>
      <c r="B131" t="s">
        <v>374</v>
      </c>
      <c r="F131" s="18"/>
    </row>
    <row r="133" spans="1:12" x14ac:dyDescent="0.25">
      <c r="A133" s="16"/>
      <c r="B133" s="11"/>
      <c r="C133" s="11"/>
    </row>
    <row r="134" spans="1:12" x14ac:dyDescent="0.25">
      <c r="A134" s="291" t="s">
        <v>99</v>
      </c>
      <c r="B134" s="291"/>
      <c r="C134" s="291"/>
      <c r="D134" s="291"/>
      <c r="E134" s="291"/>
    </row>
    <row r="135" spans="1:12" x14ac:dyDescent="0.25">
      <c r="A135" s="19" t="s">
        <v>393</v>
      </c>
      <c r="B135" s="20"/>
      <c r="C135" s="20"/>
      <c r="D135" s="20"/>
      <c r="E135" s="20"/>
      <c r="F135" s="20"/>
      <c r="G135" s="20"/>
    </row>
    <row r="136" spans="1:12" ht="15.75" x14ac:dyDescent="0.3">
      <c r="A136" s="21"/>
      <c r="B136" s="288" t="s">
        <v>394</v>
      </c>
      <c r="C136" s="289"/>
      <c r="D136" s="289"/>
      <c r="E136" s="290"/>
      <c r="F136" s="20"/>
      <c r="G136" s="20"/>
    </row>
    <row r="137" spans="1:12" ht="15.75" x14ac:dyDescent="0.3">
      <c r="A137" s="22"/>
      <c r="B137" s="288" t="s">
        <v>395</v>
      </c>
      <c r="C137" s="290"/>
      <c r="D137" s="288" t="s">
        <v>396</v>
      </c>
      <c r="E137" s="290"/>
      <c r="F137" s="20"/>
      <c r="G137" s="20"/>
    </row>
    <row r="138" spans="1:12" ht="15.75" x14ac:dyDescent="0.3">
      <c r="A138" s="23" t="s">
        <v>397</v>
      </c>
      <c r="B138" s="24" t="s">
        <v>398</v>
      </c>
      <c r="C138" s="24" t="s">
        <v>399</v>
      </c>
      <c r="D138" s="24" t="s">
        <v>398</v>
      </c>
      <c r="E138" s="24" t="s">
        <v>399</v>
      </c>
      <c r="F138" s="20"/>
      <c r="G138" s="25" t="s">
        <v>400</v>
      </c>
    </row>
    <row r="139" spans="1:12" x14ac:dyDescent="0.25">
      <c r="A139" s="26" t="s">
        <v>401</v>
      </c>
      <c r="B139" s="27">
        <v>95</v>
      </c>
      <c r="C139" s="28">
        <v>95</v>
      </c>
      <c r="D139" s="27">
        <v>50</v>
      </c>
      <c r="E139" s="28">
        <v>50</v>
      </c>
      <c r="F139" s="25" t="s">
        <v>122</v>
      </c>
      <c r="G139" s="20">
        <f>(C139-E139)/C139</f>
        <v>0.47368421052631576</v>
      </c>
    </row>
    <row r="140" spans="1:12" x14ac:dyDescent="0.25">
      <c r="A140" s="29" t="s">
        <v>402</v>
      </c>
      <c r="B140" s="30">
        <v>100</v>
      </c>
      <c r="C140" s="31">
        <v>100</v>
      </c>
      <c r="D140" s="30">
        <v>70</v>
      </c>
      <c r="E140" s="31">
        <v>70</v>
      </c>
      <c r="F140" s="25" t="s">
        <v>122</v>
      </c>
      <c r="G140" s="20">
        <f t="shared" ref="G140:G156" si="0">(C140-E140)/C140</f>
        <v>0.3</v>
      </c>
    </row>
    <row r="141" spans="1:12" x14ac:dyDescent="0.25">
      <c r="A141" s="29" t="s">
        <v>403</v>
      </c>
      <c r="B141" s="30">
        <v>95</v>
      </c>
      <c r="C141" s="31">
        <v>95</v>
      </c>
      <c r="D141" s="30">
        <v>50</v>
      </c>
      <c r="E141" s="31">
        <v>50</v>
      </c>
      <c r="F141" s="25" t="s">
        <v>122</v>
      </c>
      <c r="G141" s="20">
        <f t="shared" si="0"/>
        <v>0.47368421052631576</v>
      </c>
    </row>
    <row r="142" spans="1:12" x14ac:dyDescent="0.25">
      <c r="A142" s="29" t="s">
        <v>404</v>
      </c>
      <c r="B142" s="30">
        <v>105</v>
      </c>
      <c r="C142" s="31">
        <v>105</v>
      </c>
      <c r="D142" s="30">
        <v>110</v>
      </c>
      <c r="E142" s="31">
        <v>110</v>
      </c>
      <c r="F142" s="32" t="s">
        <v>420</v>
      </c>
      <c r="G142" s="20">
        <f t="shared" si="0"/>
        <v>-4.7619047619047616E-2</v>
      </c>
    </row>
    <row r="143" spans="1:12" x14ac:dyDescent="0.25">
      <c r="A143" s="29" t="s">
        <v>405</v>
      </c>
      <c r="B143" s="30">
        <v>80</v>
      </c>
      <c r="C143" s="31">
        <v>80</v>
      </c>
      <c r="D143" s="30">
        <v>35</v>
      </c>
      <c r="E143" s="31">
        <v>35</v>
      </c>
      <c r="F143" s="25" t="s">
        <v>122</v>
      </c>
      <c r="G143" s="20">
        <f t="shared" si="0"/>
        <v>0.5625</v>
      </c>
    </row>
    <row r="144" spans="1:12" x14ac:dyDescent="0.25">
      <c r="A144" s="29" t="s">
        <v>406</v>
      </c>
      <c r="B144" s="30">
        <v>70</v>
      </c>
      <c r="C144" s="31">
        <v>70</v>
      </c>
      <c r="D144" s="30">
        <v>50</v>
      </c>
      <c r="E144" s="31">
        <v>50</v>
      </c>
      <c r="F144" s="25" t="s">
        <v>122</v>
      </c>
      <c r="G144" s="20">
        <f t="shared" si="0"/>
        <v>0.2857142857142857</v>
      </c>
    </row>
    <row r="145" spans="1:9" x14ac:dyDescent="0.25">
      <c r="A145" s="29" t="s">
        <v>407</v>
      </c>
      <c r="B145" s="30">
        <v>90</v>
      </c>
      <c r="C145" s="31">
        <v>90</v>
      </c>
      <c r="D145" s="30">
        <v>80</v>
      </c>
      <c r="E145" s="31">
        <v>80</v>
      </c>
      <c r="F145" s="25" t="s">
        <v>408</v>
      </c>
      <c r="G145" s="20">
        <f t="shared" si="0"/>
        <v>0.1111111111111111</v>
      </c>
    </row>
    <row r="146" spans="1:9" x14ac:dyDescent="0.25">
      <c r="A146" s="29" t="s">
        <v>409</v>
      </c>
      <c r="B146" s="30">
        <v>100</v>
      </c>
      <c r="C146" s="31">
        <v>100</v>
      </c>
      <c r="D146" s="30">
        <v>90</v>
      </c>
      <c r="E146" s="31">
        <v>90</v>
      </c>
      <c r="F146" s="25" t="s">
        <v>122</v>
      </c>
      <c r="G146" s="20">
        <f t="shared" si="0"/>
        <v>0.1</v>
      </c>
    </row>
    <row r="147" spans="1:9" x14ac:dyDescent="0.25">
      <c r="A147" s="29" t="s">
        <v>410</v>
      </c>
      <c r="B147" s="30">
        <v>80</v>
      </c>
      <c r="C147" s="31">
        <v>80</v>
      </c>
      <c r="D147" s="30">
        <v>40</v>
      </c>
      <c r="E147" s="31">
        <v>40</v>
      </c>
      <c r="F147" s="25" t="s">
        <v>122</v>
      </c>
      <c r="G147" s="20">
        <f t="shared" si="0"/>
        <v>0.5</v>
      </c>
    </row>
    <row r="148" spans="1:9" x14ac:dyDescent="0.25">
      <c r="A148" s="29" t="s">
        <v>411</v>
      </c>
      <c r="B148" s="30">
        <v>80</v>
      </c>
      <c r="C148" s="31">
        <v>80</v>
      </c>
      <c r="D148" s="30">
        <v>50</v>
      </c>
      <c r="E148" s="31">
        <v>50</v>
      </c>
      <c r="F148" s="25" t="s">
        <v>122</v>
      </c>
      <c r="G148" s="20">
        <f t="shared" si="0"/>
        <v>0.375</v>
      </c>
    </row>
    <row r="149" spans="1:9" x14ac:dyDescent="0.25">
      <c r="A149" s="29" t="s">
        <v>412</v>
      </c>
      <c r="B149" s="30">
        <v>90</v>
      </c>
      <c r="C149" s="31">
        <v>90</v>
      </c>
      <c r="D149" s="30">
        <v>80</v>
      </c>
      <c r="E149" s="31">
        <v>80</v>
      </c>
      <c r="F149" s="25" t="s">
        <v>408</v>
      </c>
      <c r="G149" s="20">
        <f t="shared" si="0"/>
        <v>0.1111111111111111</v>
      </c>
    </row>
    <row r="150" spans="1:9" x14ac:dyDescent="0.25">
      <c r="A150" s="29" t="s">
        <v>413</v>
      </c>
      <c r="B150" s="30">
        <v>95</v>
      </c>
      <c r="C150" s="31">
        <v>95</v>
      </c>
      <c r="D150" s="30">
        <v>90</v>
      </c>
      <c r="E150" s="31">
        <v>90</v>
      </c>
      <c r="F150" s="32" t="s">
        <v>420</v>
      </c>
      <c r="G150" s="20">
        <f t="shared" si="0"/>
        <v>5.2631578947368418E-2</v>
      </c>
    </row>
    <row r="151" spans="1:9" x14ac:dyDescent="0.25">
      <c r="A151" s="29" t="s">
        <v>414</v>
      </c>
      <c r="B151" s="30">
        <v>95</v>
      </c>
      <c r="C151" s="31">
        <v>95</v>
      </c>
      <c r="D151" s="30">
        <v>90</v>
      </c>
      <c r="E151" s="31">
        <v>90</v>
      </c>
      <c r="F151" s="32" t="s">
        <v>420</v>
      </c>
      <c r="G151" s="20">
        <f t="shared" si="0"/>
        <v>5.2631578947368418E-2</v>
      </c>
    </row>
    <row r="152" spans="1:9" x14ac:dyDescent="0.25">
      <c r="A152" s="29" t="s">
        <v>415</v>
      </c>
      <c r="B152" s="30">
        <v>80</v>
      </c>
      <c r="C152" s="31">
        <v>50</v>
      </c>
      <c r="D152" s="30">
        <v>30</v>
      </c>
      <c r="E152" s="31">
        <v>30</v>
      </c>
      <c r="F152" s="25" t="s">
        <v>121</v>
      </c>
      <c r="G152" s="20">
        <f>(C152-E152)/C152</f>
        <v>0.4</v>
      </c>
    </row>
    <row r="153" spans="1:9" x14ac:dyDescent="0.25">
      <c r="A153" s="29" t="s">
        <v>416</v>
      </c>
      <c r="B153" s="30">
        <v>90</v>
      </c>
      <c r="C153" s="31">
        <v>90</v>
      </c>
      <c r="D153" s="30">
        <v>70</v>
      </c>
      <c r="E153" s="31">
        <v>70</v>
      </c>
      <c r="F153" s="25" t="s">
        <v>118</v>
      </c>
      <c r="G153" s="20">
        <f t="shared" si="0"/>
        <v>0.22222222222222221</v>
      </c>
    </row>
    <row r="154" spans="1:9" x14ac:dyDescent="0.25">
      <c r="A154" s="29" t="s">
        <v>417</v>
      </c>
      <c r="B154" s="30">
        <v>95</v>
      </c>
      <c r="C154" s="31">
        <v>90</v>
      </c>
      <c r="D154" s="30">
        <v>80</v>
      </c>
      <c r="E154" s="31">
        <v>80</v>
      </c>
      <c r="F154" s="32" t="s">
        <v>420</v>
      </c>
      <c r="G154" s="20">
        <f t="shared" si="0"/>
        <v>0.1111111111111111</v>
      </c>
      <c r="I154" s="33"/>
    </row>
    <row r="155" spans="1:9" x14ac:dyDescent="0.25">
      <c r="A155" s="29" t="s">
        <v>418</v>
      </c>
      <c r="B155" s="30">
        <v>80</v>
      </c>
      <c r="C155" s="31">
        <v>65</v>
      </c>
      <c r="D155" s="30">
        <v>60</v>
      </c>
      <c r="E155" s="31">
        <v>30</v>
      </c>
      <c r="F155" s="25" t="s">
        <v>119</v>
      </c>
      <c r="G155" s="20">
        <f t="shared" si="0"/>
        <v>0.53846153846153844</v>
      </c>
    </row>
    <row r="156" spans="1:9" x14ac:dyDescent="0.25">
      <c r="A156" s="34" t="s">
        <v>419</v>
      </c>
      <c r="B156" s="35">
        <v>90</v>
      </c>
      <c r="C156" s="36">
        <v>90</v>
      </c>
      <c r="D156" s="35">
        <v>70</v>
      </c>
      <c r="E156" s="36">
        <v>70</v>
      </c>
      <c r="F156" s="25" t="s">
        <v>119</v>
      </c>
      <c r="G156" s="20">
        <f t="shared" si="0"/>
        <v>0.22222222222222221</v>
      </c>
    </row>
    <row r="157" spans="1:9" x14ac:dyDescent="0.25">
      <c r="A157" s="20"/>
      <c r="B157" s="20"/>
      <c r="C157" s="20"/>
      <c r="D157" s="20"/>
      <c r="E157" s="20"/>
      <c r="F157" s="20"/>
      <c r="G157" s="20"/>
    </row>
    <row r="158" spans="1:9" x14ac:dyDescent="0.25">
      <c r="A158" s="20"/>
      <c r="B158" s="20"/>
      <c r="C158" s="20"/>
      <c r="D158" s="20"/>
      <c r="E158" s="20"/>
      <c r="F158" s="20"/>
      <c r="G158" s="20"/>
    </row>
    <row r="159" spans="1:9" x14ac:dyDescent="0.25">
      <c r="A159" s="20" t="s">
        <v>122</v>
      </c>
      <c r="B159" s="20">
        <f>AVERAGEIF(F139:F156,A159,G139:G156)</f>
        <v>0.38382283834586467</v>
      </c>
      <c r="C159" s="20"/>
      <c r="D159" s="20"/>
      <c r="E159" s="20"/>
      <c r="F159" s="20"/>
      <c r="G159" s="20"/>
    </row>
    <row r="160" spans="1:9" x14ac:dyDescent="0.25">
      <c r="A160" s="20" t="s">
        <v>408</v>
      </c>
      <c r="B160" s="20">
        <f>AVERAGEIF(F139:F156,A160,G139:G156)</f>
        <v>0.1111111111111111</v>
      </c>
      <c r="C160" s="20"/>
      <c r="D160" s="20"/>
      <c r="E160" s="20"/>
      <c r="F160" s="20"/>
      <c r="G160" s="20"/>
    </row>
    <row r="161" spans="1:7" x14ac:dyDescent="0.25">
      <c r="A161" s="20" t="s">
        <v>121</v>
      </c>
      <c r="B161" s="20">
        <f>AVERAGEIF(F139:F156,A161,G139:G156)</f>
        <v>0.4</v>
      </c>
      <c r="C161" s="20"/>
      <c r="D161" s="20"/>
      <c r="E161" s="20"/>
      <c r="F161" s="20"/>
      <c r="G161" s="20"/>
    </row>
    <row r="162" spans="1:7" x14ac:dyDescent="0.25">
      <c r="A162" s="20" t="s">
        <v>118</v>
      </c>
      <c r="B162" s="20">
        <f>AVERAGEIF(F139:F156,A162,G139:G156)</f>
        <v>0.22222222222222221</v>
      </c>
      <c r="C162" s="20"/>
      <c r="D162" s="20"/>
      <c r="E162" s="20"/>
      <c r="F162" s="20"/>
      <c r="G162" s="20"/>
    </row>
    <row r="163" spans="1:7" x14ac:dyDescent="0.25">
      <c r="A163" s="20" t="s">
        <v>119</v>
      </c>
      <c r="B163" s="20">
        <f>AVERAGEIF(F139:F156,A163,G139:G156)</f>
        <v>0.38034188034188032</v>
      </c>
      <c r="C163" s="20"/>
      <c r="D163" s="20"/>
      <c r="E163" s="20"/>
      <c r="F163" s="20"/>
      <c r="G163" s="20"/>
    </row>
    <row r="165" spans="1:7" x14ac:dyDescent="0.25">
      <c r="A165" s="291" t="s">
        <v>162</v>
      </c>
      <c r="B165" s="291"/>
      <c r="C165" s="291"/>
      <c r="D165" s="291"/>
      <c r="E165" s="291"/>
    </row>
    <row r="166" spans="1:7" ht="15.75" thickBot="1" x14ac:dyDescent="0.3">
      <c r="A166" t="s">
        <v>163</v>
      </c>
      <c r="B166" s="13">
        <v>0.4</v>
      </c>
    </row>
    <row r="167" spans="1:7" ht="15.75" thickBot="1" x14ac:dyDescent="0.3">
      <c r="A167" t="s">
        <v>164</v>
      </c>
      <c r="B167" s="37">
        <f>(1+B166)^(1/(2020-2010))-1</f>
        <v>3.4219694129380196E-2</v>
      </c>
    </row>
    <row r="168" spans="1:7" x14ac:dyDescent="0.25">
      <c r="B168" s="38"/>
    </row>
    <row r="169" spans="1:7" x14ac:dyDescent="0.25">
      <c r="A169" s="291" t="s">
        <v>384</v>
      </c>
      <c r="B169" s="291"/>
    </row>
    <row r="170" spans="1:7" x14ac:dyDescent="0.25">
      <c r="A170" t="s">
        <v>385</v>
      </c>
      <c r="B170" s="39">
        <v>972.7</v>
      </c>
    </row>
    <row r="171" spans="1:7" ht="15.75" thickBot="1" x14ac:dyDescent="0.3">
      <c r="A171" t="s">
        <v>386</v>
      </c>
      <c r="B171" s="40">
        <f>400.9+53.5+276.5+255.7+63.5+462.5+B170+975.4+227.6+436.5</f>
        <v>4124.8</v>
      </c>
    </row>
    <row r="172" spans="1:7" ht="15.75" thickBot="1" x14ac:dyDescent="0.3">
      <c r="A172" t="s">
        <v>387</v>
      </c>
      <c r="B172" s="37">
        <f>B170/B171</f>
        <v>0.23581749418153608</v>
      </c>
    </row>
    <row r="173" spans="1:7" x14ac:dyDescent="0.25">
      <c r="B173" s="38"/>
    </row>
    <row r="174" spans="1:7" x14ac:dyDescent="0.25">
      <c r="A174" s="291" t="s">
        <v>169</v>
      </c>
      <c r="B174" s="291"/>
      <c r="C174" s="291"/>
      <c r="D174" s="291"/>
      <c r="E174" s="291"/>
    </row>
    <row r="175" spans="1:7" ht="15.75" thickBot="1" x14ac:dyDescent="0.3">
      <c r="A175" t="s">
        <v>392</v>
      </c>
      <c r="B175" s="38">
        <v>0.1246</v>
      </c>
    </row>
    <row r="176" spans="1:7" ht="15.75" thickBot="1" x14ac:dyDescent="0.3">
      <c r="A176" t="s">
        <v>389</v>
      </c>
      <c r="B176" s="37">
        <f>1-B175</f>
        <v>0.87539999999999996</v>
      </c>
    </row>
    <row r="178" spans="1:5" x14ac:dyDescent="0.25">
      <c r="A178" s="291" t="s">
        <v>165</v>
      </c>
      <c r="B178" s="291"/>
      <c r="C178" s="291"/>
      <c r="D178" s="291"/>
      <c r="E178" s="291"/>
    </row>
    <row r="179" spans="1:5" x14ac:dyDescent="0.25">
      <c r="A179" t="s">
        <v>390</v>
      </c>
      <c r="B179">
        <v>197000</v>
      </c>
    </row>
    <row r="180" spans="1:5" ht="15.75" thickBot="1" x14ac:dyDescent="0.3">
      <c r="A180" t="s">
        <v>391</v>
      </c>
      <c r="B180">
        <v>175000</v>
      </c>
    </row>
    <row r="181" spans="1:5" ht="15.75" thickBot="1" x14ac:dyDescent="0.3">
      <c r="A181" t="s">
        <v>166</v>
      </c>
      <c r="B181" s="12">
        <f>B179/B180</f>
        <v>1.1257142857142857</v>
      </c>
    </row>
    <row r="183" spans="1:5" x14ac:dyDescent="0.25">
      <c r="A183" s="291" t="s">
        <v>167</v>
      </c>
      <c r="B183" s="291"/>
      <c r="C183" s="291"/>
      <c r="D183" s="291"/>
      <c r="E183" s="291"/>
    </row>
    <row r="184" spans="1:5" x14ac:dyDescent="0.25">
      <c r="A184" t="s">
        <v>1141</v>
      </c>
      <c r="B184" s="101">
        <v>1.2E-2</v>
      </c>
    </row>
    <row r="185" spans="1:5" x14ac:dyDescent="0.25">
      <c r="A185" t="s">
        <v>1142</v>
      </c>
      <c r="B185" s="101">
        <v>2.4E-2</v>
      </c>
    </row>
    <row r="186" spans="1:5" x14ac:dyDescent="0.25">
      <c r="A186" t="s">
        <v>1143</v>
      </c>
      <c r="B186">
        <f>2050-2018+1</f>
        <v>33</v>
      </c>
    </row>
    <row r="187" spans="1:5" x14ac:dyDescent="0.25">
      <c r="A187" t="s">
        <v>1144</v>
      </c>
      <c r="B187" s="11">
        <f>(1-B184)^B186</f>
        <v>0.67139665221009714</v>
      </c>
    </row>
    <row r="188" spans="1:5" ht="15.75" thickBot="1" x14ac:dyDescent="0.3">
      <c r="A188" t="s">
        <v>1145</v>
      </c>
      <c r="B188" s="11">
        <f>(1-B185)^B186</f>
        <v>0.44858421050781644</v>
      </c>
    </row>
    <row r="189" spans="1:5" ht="15.75" thickBot="1" x14ac:dyDescent="0.3">
      <c r="A189" t="s">
        <v>1146</v>
      </c>
      <c r="B189" s="12">
        <f>(B187-B188)/B187</f>
        <v>0.33186409400289502</v>
      </c>
    </row>
    <row r="191" spans="1:5" x14ac:dyDescent="0.25">
      <c r="A191" s="291" t="s">
        <v>179</v>
      </c>
      <c r="B191" s="291"/>
      <c r="C191" s="291"/>
      <c r="D191" s="291"/>
      <c r="E191" s="291"/>
    </row>
    <row r="192" spans="1:5" x14ac:dyDescent="0.25">
      <c r="A192" s="16" t="s">
        <v>171</v>
      </c>
      <c r="B192" s="16" t="s">
        <v>172</v>
      </c>
      <c r="C192" s="16"/>
    </row>
    <row r="193" spans="1:9" x14ac:dyDescent="0.25">
      <c r="A193" t="s">
        <v>173</v>
      </c>
      <c r="B193" s="17">
        <v>15277777.777777778</v>
      </c>
      <c r="C193" t="s">
        <v>174</v>
      </c>
    </row>
    <row r="194" spans="1:9" x14ac:dyDescent="0.25">
      <c r="A194" t="s">
        <v>175</v>
      </c>
      <c r="B194" s="17">
        <f>3.4*10^6</f>
        <v>3400000</v>
      </c>
      <c r="C194" s="41"/>
    </row>
    <row r="195" spans="1:9" x14ac:dyDescent="0.25">
      <c r="A195" t="s">
        <v>176</v>
      </c>
      <c r="B195">
        <v>2</v>
      </c>
    </row>
    <row r="196" spans="1:9" ht="15.75" thickBot="1" x14ac:dyDescent="0.3">
      <c r="A196" t="s">
        <v>177</v>
      </c>
      <c r="B196" s="17">
        <f>B195*B194</f>
        <v>6800000</v>
      </c>
    </row>
    <row r="197" spans="1:9" ht="15.75" thickBot="1" x14ac:dyDescent="0.3">
      <c r="A197" t="s">
        <v>178</v>
      </c>
      <c r="B197" s="12">
        <f>B196/B193</f>
        <v>0.44509090909090909</v>
      </c>
    </row>
    <row r="199" spans="1:9" x14ac:dyDescent="0.25">
      <c r="A199" s="149" t="s">
        <v>1856</v>
      </c>
    </row>
    <row r="201" spans="1:9" x14ac:dyDescent="0.25">
      <c r="A201" s="150" t="s">
        <v>1877</v>
      </c>
      <c r="B201" s="287" t="s">
        <v>1860</v>
      </c>
      <c r="C201" s="287"/>
      <c r="D201" s="287"/>
      <c r="E201" s="287"/>
      <c r="F201" s="287"/>
      <c r="G201" s="287"/>
      <c r="H201" s="287"/>
      <c r="I201" s="287"/>
    </row>
    <row r="202" spans="1:9" x14ac:dyDescent="0.25">
      <c r="A202" s="42" t="s">
        <v>1861</v>
      </c>
      <c r="B202" s="42" t="s">
        <v>1862</v>
      </c>
      <c r="C202" s="42" t="s">
        <v>1863</v>
      </c>
      <c r="D202" s="42" t="s">
        <v>1864</v>
      </c>
      <c r="E202" s="42" t="s">
        <v>1231</v>
      </c>
      <c r="F202" s="42" t="s">
        <v>85</v>
      </c>
      <c r="G202" s="42" t="s">
        <v>1865</v>
      </c>
      <c r="H202" s="42" t="s">
        <v>1866</v>
      </c>
      <c r="I202" s="42" t="s">
        <v>1867</v>
      </c>
    </row>
    <row r="203" spans="1:9" x14ac:dyDescent="0.25">
      <c r="A203" s="42" t="s">
        <v>1868</v>
      </c>
      <c r="B203">
        <v>0</v>
      </c>
      <c r="C203">
        <v>6</v>
      </c>
      <c r="D203">
        <v>9</v>
      </c>
      <c r="E203">
        <v>25</v>
      </c>
      <c r="F203">
        <v>21</v>
      </c>
      <c r="G203">
        <v>215</v>
      </c>
      <c r="H203">
        <v>81</v>
      </c>
      <c r="I203">
        <v>134</v>
      </c>
    </row>
    <row r="204" spans="1:9" x14ac:dyDescent="0.25">
      <c r="A204" s="42" t="s">
        <v>1869</v>
      </c>
      <c r="B204">
        <v>4</v>
      </c>
      <c r="C204">
        <v>3</v>
      </c>
      <c r="D204">
        <v>15</v>
      </c>
      <c r="E204">
        <v>40</v>
      </c>
      <c r="F204">
        <v>43</v>
      </c>
      <c r="G204">
        <v>163</v>
      </c>
      <c r="H204">
        <v>56</v>
      </c>
      <c r="I204">
        <v>94</v>
      </c>
    </row>
    <row r="205" spans="1:9" ht="15.75" thickBot="1" x14ac:dyDescent="0.3">
      <c r="A205" s="42" t="s">
        <v>1870</v>
      </c>
      <c r="B205">
        <f>B204-B203</f>
        <v>4</v>
      </c>
      <c r="C205">
        <f t="shared" ref="C205:I205" si="1">C204-C203</f>
        <v>-3</v>
      </c>
      <c r="D205">
        <f t="shared" si="1"/>
        <v>6</v>
      </c>
      <c r="E205">
        <f t="shared" si="1"/>
        <v>15</v>
      </c>
      <c r="F205">
        <f t="shared" si="1"/>
        <v>22</v>
      </c>
      <c r="G205">
        <f t="shared" si="1"/>
        <v>-52</v>
      </c>
      <c r="H205">
        <f t="shared" si="1"/>
        <v>-25</v>
      </c>
      <c r="I205">
        <f t="shared" si="1"/>
        <v>-40</v>
      </c>
    </row>
    <row r="206" spans="1:9" ht="15.75" thickBot="1" x14ac:dyDescent="0.3">
      <c r="A206" t="s">
        <v>1871</v>
      </c>
      <c r="B206" s="12">
        <f>SUM(G205:H205)/SUM(G203:H203)</f>
        <v>-0.26013513513513514</v>
      </c>
    </row>
    <row r="207" spans="1:9" ht="15.75" thickBot="1" x14ac:dyDescent="0.3">
      <c r="A207" t="s">
        <v>1872</v>
      </c>
      <c r="B207" s="12">
        <f>I205/I203</f>
        <v>-0.29850746268656714</v>
      </c>
    </row>
    <row r="209" spans="1:9" x14ac:dyDescent="0.25">
      <c r="A209" s="150" t="s">
        <v>1878</v>
      </c>
      <c r="B209" s="287" t="s">
        <v>1860</v>
      </c>
      <c r="C209" s="287"/>
      <c r="D209" s="287"/>
      <c r="E209" s="287"/>
      <c r="F209" s="287"/>
      <c r="G209" s="287"/>
      <c r="H209" s="287"/>
      <c r="I209" s="287"/>
    </row>
    <row r="210" spans="1:9" x14ac:dyDescent="0.25">
      <c r="A210" s="42" t="s">
        <v>1861</v>
      </c>
      <c r="B210" s="42" t="s">
        <v>1862</v>
      </c>
      <c r="C210" s="42" t="s">
        <v>1863</v>
      </c>
      <c r="D210" s="42" t="s">
        <v>1864</v>
      </c>
      <c r="E210" s="42" t="s">
        <v>1231</v>
      </c>
      <c r="F210" s="42" t="s">
        <v>85</v>
      </c>
      <c r="G210" s="42" t="s">
        <v>1865</v>
      </c>
      <c r="H210" s="42" t="s">
        <v>1866</v>
      </c>
      <c r="I210" s="42" t="s">
        <v>1867</v>
      </c>
    </row>
    <row r="211" spans="1:9" x14ac:dyDescent="0.25">
      <c r="A211" s="42" t="s">
        <v>1868</v>
      </c>
      <c r="B211">
        <v>0</v>
      </c>
      <c r="C211">
        <v>17</v>
      </c>
      <c r="D211">
        <v>18</v>
      </c>
      <c r="E211">
        <v>22</v>
      </c>
      <c r="F211">
        <v>12</v>
      </c>
      <c r="G211">
        <v>73</v>
      </c>
      <c r="H211">
        <v>21</v>
      </c>
      <c r="I211">
        <v>21</v>
      </c>
    </row>
    <row r="212" spans="1:9" x14ac:dyDescent="0.25">
      <c r="A212" s="42" t="s">
        <v>1869</v>
      </c>
      <c r="B212">
        <v>0</v>
      </c>
      <c r="C212">
        <v>15</v>
      </c>
      <c r="D212">
        <v>22</v>
      </c>
      <c r="E212">
        <v>39</v>
      </c>
      <c r="F212">
        <v>23</v>
      </c>
      <c r="G212">
        <v>51</v>
      </c>
      <c r="H212">
        <v>17</v>
      </c>
      <c r="I212">
        <v>19</v>
      </c>
    </row>
    <row r="213" spans="1:9" ht="15.75" thickBot="1" x14ac:dyDescent="0.3">
      <c r="A213" s="42" t="s">
        <v>1870</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75" thickBot="1" x14ac:dyDescent="0.3">
      <c r="A214" t="s">
        <v>1871</v>
      </c>
      <c r="B214" s="12">
        <f>SUM(G213:H213)/SUM(G211:H211)</f>
        <v>-0.27659574468085107</v>
      </c>
    </row>
    <row r="215" spans="1:9" ht="15.75" thickBot="1" x14ac:dyDescent="0.3">
      <c r="A215" t="s">
        <v>1872</v>
      </c>
      <c r="B215" s="12">
        <f>I213/I211</f>
        <v>-9.5238095238095233E-2</v>
      </c>
    </row>
    <row r="217" spans="1:9" x14ac:dyDescent="0.25">
      <c r="A217" s="150" t="s">
        <v>1879</v>
      </c>
      <c r="B217" s="287" t="s">
        <v>1860</v>
      </c>
      <c r="C217" s="287"/>
      <c r="D217" s="287"/>
      <c r="E217" s="287"/>
    </row>
    <row r="218" spans="1:9" x14ac:dyDescent="0.25">
      <c r="A218" s="42" t="s">
        <v>1861</v>
      </c>
      <c r="B218" s="42" t="s">
        <v>1873</v>
      </c>
      <c r="C218" s="42" t="s">
        <v>1874</v>
      </c>
      <c r="D218" s="42" t="s">
        <v>1875</v>
      </c>
      <c r="E218" s="42" t="s">
        <v>85</v>
      </c>
    </row>
    <row r="219" spans="1:9" x14ac:dyDescent="0.25">
      <c r="A219" s="42" t="s">
        <v>1868</v>
      </c>
      <c r="B219">
        <v>112</v>
      </c>
      <c r="C219">
        <v>16</v>
      </c>
      <c r="D219">
        <v>9</v>
      </c>
      <c r="E219">
        <v>134</v>
      </c>
    </row>
    <row r="220" spans="1:9" x14ac:dyDescent="0.25">
      <c r="A220" s="42" t="s">
        <v>1869</v>
      </c>
      <c r="B220">
        <v>87</v>
      </c>
      <c r="C220">
        <v>17</v>
      </c>
      <c r="D220">
        <v>9</v>
      </c>
      <c r="E220">
        <v>151</v>
      </c>
    </row>
    <row r="221" spans="1:9" ht="15.75" thickBot="1" x14ac:dyDescent="0.3">
      <c r="A221" s="42" t="s">
        <v>1870</v>
      </c>
      <c r="B221">
        <f>B220-B219</f>
        <v>-25</v>
      </c>
      <c r="C221">
        <f t="shared" ref="C221:E221" si="9">C220-C219</f>
        <v>1</v>
      </c>
      <c r="D221">
        <f t="shared" si="9"/>
        <v>0</v>
      </c>
      <c r="E221">
        <f t="shared" si="9"/>
        <v>17</v>
      </c>
    </row>
    <row r="222" spans="1:9" ht="15.75" thickBot="1" x14ac:dyDescent="0.3">
      <c r="A222" t="s">
        <v>1876</v>
      </c>
      <c r="B222" s="12">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Dan O'Brien</cp:lastModifiedBy>
  <dcterms:created xsi:type="dcterms:W3CDTF">2014-07-10T20:44:47Z</dcterms:created>
  <dcterms:modified xsi:type="dcterms:W3CDTF">2024-11-12T16:50:10Z</dcterms:modified>
</cp:coreProperties>
</file>